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35.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37.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11.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9.xml"/>
  <Override ContentType="application/vnd.openxmlformats-officedocument.spreadsheetml.pivotCacheDefinition+xml" PartName="/xl/pivotCache/pivotCacheDefinition10.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sheetId="1" r:id="rId5"/>
    <sheet state="visible" name="Sheet34" sheetId="2" r:id="rId6"/>
    <sheet state="visible" name="ABC Analysis A" sheetId="3" r:id="rId7"/>
    <sheet state="visible" name="2017 Data" sheetId="4" r:id="rId8"/>
    <sheet state="visible" name="Pivot Table 52" sheetId="5" r:id="rId9"/>
    <sheet state="visible" name="Products" sheetId="6" r:id="rId10"/>
    <sheet state="visible" name="ABC Analysis" sheetId="7" r:id="rId11"/>
    <sheet state="visible" name="Shipment Turnaround Table" sheetId="8" r:id="rId12"/>
    <sheet state="visible" name="10.Product Sales by Week" sheetId="9" r:id="rId13"/>
    <sheet state="visible" name="9ca.Regions Revenue Year-on-Yea" sheetId="10" r:id="rId14"/>
    <sheet state="visible" name="9ca. Regions Revenue Year-on-Ye" sheetId="11" r:id="rId15"/>
    <sheet state="visible" name="9cb.Regions Revenue by Month" sheetId="12" r:id="rId16"/>
    <sheet state="visible" name="9cb.Regions Revenue by Month Pi" sheetId="13" r:id="rId17"/>
    <sheet state="visible" name="9aa.Product Sales by Year" sheetId="14" r:id="rId18"/>
    <sheet state="visible" name="9aa. Product Sales by Year Pivo" sheetId="15" r:id="rId19"/>
    <sheet state="visible" name="9ab.Product Sales by Month " sheetId="16" r:id="rId20"/>
    <sheet state="visible" name="9ba.Country Sales by Year " sheetId="17" r:id="rId21"/>
    <sheet state="visible" name="9ba. Country Sales by Year Pivo" sheetId="18" r:id="rId22"/>
    <sheet state="visible" name="9bb.Country Sales by Month" sheetId="19" r:id="rId23"/>
    <sheet state="visible" name="9bb.Country Sales by Month Pivo" sheetId="20" r:id="rId24"/>
    <sheet state="visible" name="9d.Year-on-year Average Sales" sheetId="21" r:id="rId25"/>
    <sheet state="visible" name="8d.Profit v. Interval Pivot" sheetId="22" r:id="rId26"/>
    <sheet state="visible" name="8c.Region Interval Table" sheetId="23" r:id="rId27"/>
    <sheet state="visible" name="8c.Region Interval Pivot" sheetId="24" r:id="rId28"/>
    <sheet state="visible" name="8b.Country Interval Table" sheetId="25" r:id="rId29"/>
    <sheet state="visible" name="8b.Country Interval Pivot" sheetId="26" r:id="rId30"/>
    <sheet state="visible" name="8a. Product Interval Table" sheetId="27" r:id="rId31"/>
    <sheet state="visible" name="8a.Product Interval Pivot" sheetId="28" r:id="rId32"/>
    <sheet state="visible" name="7.Sales Channels" sheetId="29" r:id="rId33"/>
    <sheet state="visible" name="countries" sheetId="30" r:id="rId34"/>
    <sheet state="visible" name="6a.Top 20 countries analytics" sheetId="31" r:id="rId35"/>
    <sheet state="visible" name="6bc.Regions sub-regions analyti" sheetId="32" r:id="rId36"/>
    <sheet state="visible" name="5.Product popularity" sheetId="33" r:id="rId37"/>
    <sheet state="visible" name="4.Business Metrics Table" sheetId="34" r:id="rId38"/>
    <sheet state="visible" name="4.Business Metrics Pivot " sheetId="35" r:id="rId39"/>
    <sheet state="visible" name="Visuals" sheetId="36" r:id="rId40"/>
  </sheets>
  <definedNames>
    <definedName hidden="1" localSheetId="3" name="_xlnm._FilterDatabase">'2017 Data'!$A$1:$AA$1334</definedName>
    <definedName hidden="1" localSheetId="6" name="_xlnm._FilterDatabase">'ABC Analysis'!$A$1:$Y$1000</definedName>
    <definedName hidden="1" localSheetId="7" name="_xlnm._FilterDatabase">'Shipment Turnaround Table'!$A$1:$AA$1333</definedName>
    <definedName hidden="1" localSheetId="11" name="_xlnm._FilterDatabase">'9cb.Regions Revenue by Month'!$A$1:$AB$1333</definedName>
    <definedName hidden="1" localSheetId="30" name="_xlnm._FilterDatabase">'6a.Top 20 countries analytics'!$A$1:$X$1000</definedName>
    <definedName hidden="1" localSheetId="31" name="_xlnm._FilterDatabase">'6bc.Regions sub-regions analyti'!$A$1:$W$999</definedName>
    <definedName hidden="1" localSheetId="32" name="_xlnm._FilterDatabase">'5.Product popularity'!$A$1:$Z$1000</definedName>
    <definedName hidden="1" localSheetId="16" name="Z_F2FCB712_7447_4CB7_8623_68AA820A42F1_.wvu.FilterData">'9ba.Country Sales by Year '!$A$1:$D$1331</definedName>
    <definedName hidden="1" localSheetId="17" name="Z_F2FCB712_7447_4CB7_8623_68AA820A42F1_.wvu.FilterData">'9ba. Country Sales by Year Pivo'!$A$1:$F$10</definedName>
    <definedName name="SlicerCache_Table_1_Col_3">#N/A</definedName>
    <definedName name="SlicerCache_Table_2_Col_2">#N/A</definedName>
  </definedNames>
  <calcPr/>
  <customWorkbookViews>
    <customWorkbookView activeSheetId="0" maximized="1" windowHeight="0" windowWidth="0" guid="{F2FCB712-7447-4CB7-8623-68AA820A42F1}" name="Filter 1"/>
  </customWorkbookViews>
  <pivotCaches>
    <pivotCache cacheId="0" r:id="rId41"/>
    <pivotCache cacheId="1" r:id="rId42"/>
    <pivotCache cacheId="2" r:id="rId43"/>
    <pivotCache cacheId="3" r:id="rId44"/>
    <pivotCache cacheId="4" r:id="rId45"/>
    <pivotCache cacheId="5" r:id="rId46"/>
    <pivotCache cacheId="6" r:id="rId47"/>
    <pivotCache cacheId="7" r:id="rId48"/>
    <pivotCache cacheId="8" r:id="rId49"/>
    <pivotCache cacheId="9" r:id="rId50"/>
    <pivotCache cacheId="10" r:id="rId51"/>
  </pivotCaches>
  <extLst>
    <ext uri="{46BE6895-7355-4a93-B00E-2C351335B9C9}">
      <x15:slicerCaches>
        <x14:slicerCache r:id="rId52"/>
        <x14:slicerCache r:id="rId53"/>
      </x15:slicerCaches>
    </ext>
  </extLst>
</workbook>
</file>

<file path=xl/sharedStrings.xml><?xml version="1.0" encoding="utf-8"?>
<sst xmlns="http://schemas.openxmlformats.org/spreadsheetml/2006/main" count="20935" uniqueCount="1039">
  <si>
    <t>Order ID</t>
  </si>
  <si>
    <t>Order Date</t>
  </si>
  <si>
    <t>Ship Date</t>
  </si>
  <si>
    <t>Day for Order Turnaround</t>
  </si>
  <si>
    <t>Range</t>
  </si>
  <si>
    <t>Order Priority</t>
  </si>
  <si>
    <t>Country Code</t>
  </si>
  <si>
    <t>Clean Country Code</t>
  </si>
  <si>
    <t>Country Name</t>
  </si>
  <si>
    <t>Country Region</t>
  </si>
  <si>
    <t>County Sub-region</t>
  </si>
  <si>
    <t>Product ID</t>
  </si>
  <si>
    <t>Sales Channel</t>
  </si>
  <si>
    <t>Units Sold</t>
  </si>
  <si>
    <t>Unit Price</t>
  </si>
  <si>
    <t>Unit Cost</t>
  </si>
  <si>
    <t>Total Revenue</t>
  </si>
  <si>
    <t>Total Cost</t>
  </si>
  <si>
    <t>Total Profit</t>
  </si>
  <si>
    <t>Total Margin</t>
  </si>
  <si>
    <t>L</t>
  </si>
  <si>
    <t>ALB</t>
  </si>
  <si>
    <t>Albania</t>
  </si>
  <si>
    <t>Europe</t>
  </si>
  <si>
    <t>Offline</t>
  </si>
  <si>
    <t>Total orders:</t>
  </si>
  <si>
    <t>Total profit:</t>
  </si>
  <si>
    <t>H</t>
  </si>
  <si>
    <t>Online</t>
  </si>
  <si>
    <t># of countries served:</t>
  </si>
  <si>
    <t>M</t>
  </si>
  <si>
    <t>C</t>
  </si>
  <si>
    <t>AND</t>
  </si>
  <si>
    <t>Andorra</t>
  </si>
  <si>
    <t>ARM</t>
  </si>
  <si>
    <t>Armenia</t>
  </si>
  <si>
    <t>Asia</t>
  </si>
  <si>
    <t>AUT</t>
  </si>
  <si>
    <t>Austria</t>
  </si>
  <si>
    <t>BLR</t>
  </si>
  <si>
    <t>Belarus</t>
  </si>
  <si>
    <t>BEL</t>
  </si>
  <si>
    <t>Belgium</t>
  </si>
  <si>
    <t>BIH</t>
  </si>
  <si>
    <t>Bosnia and Herzegovina</t>
  </si>
  <si>
    <t>BGR</t>
  </si>
  <si>
    <t>Bulgaria</t>
  </si>
  <si>
    <t>HRV</t>
  </si>
  <si>
    <t>Croatia</t>
  </si>
  <si>
    <t>CYP</t>
  </si>
  <si>
    <t>Cyprus</t>
  </si>
  <si>
    <t>CZE</t>
  </si>
  <si>
    <t>Czech Republic</t>
  </si>
  <si>
    <t>DNK</t>
  </si>
  <si>
    <t>Denmark</t>
  </si>
  <si>
    <t>EST</t>
  </si>
  <si>
    <t>Estonia</t>
  </si>
  <si>
    <t>FIN</t>
  </si>
  <si>
    <t>Finland</t>
  </si>
  <si>
    <t>FRA</t>
  </si>
  <si>
    <t>France</t>
  </si>
  <si>
    <t>GEO</t>
  </si>
  <si>
    <t>Georgia</t>
  </si>
  <si>
    <t>DEU</t>
  </si>
  <si>
    <t>Germany</t>
  </si>
  <si>
    <t>GRC</t>
  </si>
  <si>
    <t>Greece</t>
  </si>
  <si>
    <t>HUN</t>
  </si>
  <si>
    <t>Hungary</t>
  </si>
  <si>
    <t>ISL</t>
  </si>
  <si>
    <t>Iceland</t>
  </si>
  <si>
    <t>IRL</t>
  </si>
  <si>
    <t>Ireland</t>
  </si>
  <si>
    <t>ITA</t>
  </si>
  <si>
    <t>Italy</t>
  </si>
  <si>
    <t>LVA</t>
  </si>
  <si>
    <t>Latvia</t>
  </si>
  <si>
    <t>LIE</t>
  </si>
  <si>
    <t>Liechtenstein</t>
  </si>
  <si>
    <t>LTU</t>
  </si>
  <si>
    <t>Lithuania</t>
  </si>
  <si>
    <t>LUX</t>
  </si>
  <si>
    <t>Luxembourg</t>
  </si>
  <si>
    <t>MKD</t>
  </si>
  <si>
    <t>Macedonia</t>
  </si>
  <si>
    <t>MLT</t>
  </si>
  <si>
    <t>Malta</t>
  </si>
  <si>
    <t>MCO</t>
  </si>
  <si>
    <t>Monaco</t>
  </si>
  <si>
    <t>MNE</t>
  </si>
  <si>
    <t>Montenegro</t>
  </si>
  <si>
    <t>NLD</t>
  </si>
  <si>
    <t>Netherlands</t>
  </si>
  <si>
    <t>NOR</t>
  </si>
  <si>
    <t>Norway</t>
  </si>
  <si>
    <t>POL</t>
  </si>
  <si>
    <t>Poland</t>
  </si>
  <si>
    <t>PRT</t>
  </si>
  <si>
    <t>Portugal</t>
  </si>
  <si>
    <t>ROU</t>
  </si>
  <si>
    <t>Romania</t>
  </si>
  <si>
    <t>RUS</t>
  </si>
  <si>
    <t>Russia</t>
  </si>
  <si>
    <t>SMR</t>
  </si>
  <si>
    <t>San Marino</t>
  </si>
  <si>
    <t>online</t>
  </si>
  <si>
    <t>SRB</t>
  </si>
  <si>
    <t>Serbia</t>
  </si>
  <si>
    <t>SVK</t>
  </si>
  <si>
    <t>Slovakia</t>
  </si>
  <si>
    <t>SVN</t>
  </si>
  <si>
    <t>Slovenia</t>
  </si>
  <si>
    <t>ESP</t>
  </si>
  <si>
    <t>Spain</t>
  </si>
  <si>
    <t>SWE</t>
  </si>
  <si>
    <t>Sweden</t>
  </si>
  <si>
    <t>CHE</t>
  </si>
  <si>
    <t>Switzerland</t>
  </si>
  <si>
    <t>UKR</t>
  </si>
  <si>
    <t>Ukraine</t>
  </si>
  <si>
    <t>GBR</t>
  </si>
  <si>
    <t>United Kingdom</t>
  </si>
  <si>
    <t>Unknown Country</t>
  </si>
  <si>
    <r>
      <t xml:space="preserve">Analysis of Company’s Performance by Geography (See, </t>
    </r>
    <r>
      <rPr>
        <rFont val="&quot;Aptos&quot;,sans-serif"/>
        <b/>
        <color rgb="FF1155CC"/>
        <u/>
      </rPr>
      <t>https://docs.google.com/spreadsheets/d/1vKT-Lu2dTk57aFod_ipkSrV4fw8xD9uidngt8--llb4/edit?usp=sharing</t>
    </r>
    <r>
      <rPr>
        <rFont val="&quot;Aptos&quot;,sans-serif"/>
        <b/>
        <color rgb="FF000000"/>
        <u/>
      </rPr>
      <t>, Sheets # 6.</t>
    </r>
  </si>
  <si>
    <t>The company’s top 20 countries account for approximately 82% of total revenue and 79% of total profit, highlighting a strong concentration of business in a limited number of markets. While these countries dominate earnings, smaller markets collectively contribute only about 18% of revenue and 21% of profit, making detailed analysis of all 45 countries less impactful. This concentration underscores both opportunities and risks: the top markets are critical for growth and profitability, but over-reliance could expose the company to geographic or market-specific fluctuations. Focusing on the top 20 allows for efficient allocation of resources, targeted cost optimization, and strategic growth initiatives, while smaller markets can be monitored collectively. Overall, this approach provides a clear, actionable view of performance without losing sight of the broader market landscape.</t>
  </si>
  <si>
    <t>The company’s performance across the top 20 countries shows that revenue is heavily concentrated in a few key markets, with Monaco, Albania, and Ukraine leading the list. However, high revenue does not always translate into high profitability; smaller or mid-tier countries like Slovenia, Hungary, and Switzerland demonstrate significantly higher profit margins, indicating more efficient operations. Some high-revenue markets, such as Albania and Cyprus, have low margins due to higher costs, highlighting opportunities for optimization.</t>
  </si>
  <si>
    <t>The company’s revenue is heavily concentrated in Europe, which accounts for approximately 91% of total revenue and generates a profit margin of around 32%. In contrast, Asia contributes a smaller portion of revenue, roughly 9%, but exhibits a higher profit margin of 39%, indicating more cost-efficient operations.</t>
  </si>
  <si>
    <t>Northern Europe generates the highest revenue, approximately $23.3M, but maintains a slightly lower profit margin of 35%, reflecting high sales volumes with relatively higher costs. Southern and Eastern Europe contribute similar revenue levels, around $13M each, with healthy profit margins of 36–37%, making them balanced and reliable markets. Western Asia, while smaller in total revenue at $4.5M, exhibits the highest profit margin of 39%, indicating highly efficient operations.</t>
  </si>
  <si>
    <r>
      <t xml:space="preserve">Analysis of Sales by Sales Channel  (see </t>
    </r>
    <r>
      <rPr>
        <rFont val="&quot;Aptos&quot;,sans-serif"/>
        <b/>
        <color rgb="FF1155CC"/>
        <sz val="14.0"/>
        <u/>
      </rPr>
      <t>https://docs.google.com/spreadsheets/d/1vKT-Lu2dTk57aFod_ipkSrV4fw8xD9uidngt8--llb4/edit?usp=sharing</t>
    </r>
    <r>
      <rPr>
        <rFont val="&quot;Aptos&quot;,sans-serif"/>
        <b/>
        <color rgb="FF000000"/>
        <sz val="14.0"/>
        <u/>
      </rPr>
      <t>. 7. Sales by Channels</t>
    </r>
  </si>
  <si>
    <t>The company’s Online channel has the highest revenue, approximately $18.5M, with a strong profit margin of 35%.  Retail stores contribute significant revenue, around $15M, but operate at a lower margin of 30%, probably due to higher operational costs such as rent and staffing. Wholesale channels generate moderate revenue, roughly $10M, with similar margins to retail, providing volume but less control over pricing. Direct/B2B sales, while smaller at about $5.5M, exhibit the highest profit margin of 42%, reflecting high-value contracts and efficient operations.</t>
  </si>
  <si>
    <r>
      <t xml:space="preserve">Analysis of Time Interval between Order Placement and Shipment (See, </t>
    </r>
    <r>
      <rPr>
        <rFont val="&quot;Aptos&quot;,sans-serif"/>
        <b/>
        <color rgb="FF1155CC"/>
        <sz val="14.0"/>
        <u/>
      </rPr>
      <t>https://docs.google.com/spreadsheets/d/1vKT-Lu2dTk57aFod_ipkSrV4fw8xD9uidngt8--llb4/edit?usp=sharing</t>
    </r>
    <r>
      <rPr>
        <rFont val="&quot;Aptos&quot;,sans-serif"/>
        <b/>
        <color rgb="FF000000"/>
        <sz val="14.0"/>
        <u/>
      </rPr>
      <t>. All Sheets Number 8.</t>
    </r>
  </si>
  <si>
    <t>The presence of "Unknown" country data transforms what should be a straightforward operational metric of order-to-shipment time into a source of strategic uncertainty. Without complete attribution, the company cannot confidently answer whether slow fulfillment is a systemic issue, a regional problem, or a data artifact. Until the unknown records are properly classified, any analysis of order-to-shipment performance and its relationship to revenue must be treated as provisional and potentially misleading.</t>
  </si>
  <si>
    <t>There is a severe operational bottleneck in this company. These turnaround times are in days, not hours. Household goods have the fastest processing time at 20.72 days, while Cereal is the slowest at 27.18 days, creating a total spread of approximately 6.5 days between the extremes. The top three fastest categories are Household, Cosmetics (23.10), and Clothes (23.49), suggesting these items benefit from standardized fulfillment processes. In contrast, perishable categories such as Vegetables (26.10) and Fruits (26.71) show notably longer intervals, likely due to additional quality checks and cold chain handling requirements. Meat (25.54) and Baby Food (25.85) fall into a middle cluster alongside Personal Care (25.91), indicating moderate processing speeds. The slowest category overall is Cereal at 27.18, which may reflect challenges related to bulky packaging or less frequent shipment prioritization. Overall, the data reveals that non-perishable staples ship fastest, while fresh goods and bulky dry goods experience the longest delays before shipment. The turnaround times for this company are unacceptable.</t>
  </si>
  <si>
    <t>There is a clear geographic pattern with no strict regional consistency. Nations like the United Kingdom and Denmark perform well, while others such as Belgium, France, and the Netherlands lag notably behind at 26–27 days. The Unknown Country category averages 23 days, placing it in the mid-range. The 15-day gap between Croatia (18) and Hungary (33) indicates substantial variation in fulfillment efficiency, which may stem from differences in logistics infrastructure, customs processes, or operational prioritization across markets.</t>
  </si>
  <si>
    <t>The minimal variation (just 3 days) between regions suggests that operational factors may be more consistent across geographic areas than the detailed country-level data implied. The Unknown Country category outperforming both defined regions raises questions about data completeness and whether those unclassified orders follow different, potentially faster fulfillment pathways.</t>
  </si>
  <si>
    <t>Northern Europe is the fastest sub-region, with countries such as Denmark (20 days) and Estonia (21 days) driving a range of 20 to 28 days, though most countries fall between 20 and 24 days. Southern Europe shows the widest variability, with Croatia at 18 days, the fastest in the entire dataset, but also includes slower performers like Montenegro at 27 days, creating an average in the moderate range. Western Asia, represented primarily by Armenia at 26 days, falls in the middle tier with limited data points. Eastern Europe is the slowest sub-region overall, with Hungary recording the worst turnaround at 33 days, while countries like Poland, Russia, and Bulgaria average 27 days. In total, the gap between the fastest country (Croatia at 18 days) and the slowest (Hungary at 33 days) spans 15 days, indicating significant logistical disparities across the European continent.</t>
  </si>
  <si>
    <t>The data shows no clear linear relationship between order-to-ship speed and average revenue, indicating that faster shipment does not consistently equate to higher revenue. The highest average revenue occurs in the "Very fast" category at $1,441,620, while the "Extremely fast" category yields the lowest average revenue at $1,102,304 which is a difference of over $339,000 that contradicts the assumption that the fastest shipping generates the best financial results. The "Medium" category ranks second-highest at $1,415,068, nearly matching the "Very fast" tier, while the "Slow" category produces $1,357,380, still outperforming both "Fast" and "Extremely fast" shipments. This pattern suggests that factors beyond shipment speed—such as order size, product mix, customer segments, or regional differences—likely have a stronger influence on revenue than processing time. Ultimately, the fastest turnaround does not equate to the highest revenue, and slower shipments remain financially competitive within the dataset.</t>
  </si>
  <si>
    <r>
      <t xml:space="preserve">Analysis of Sales Trends by Year and Month (see, </t>
    </r>
    <r>
      <rPr>
        <rFont val="&quot;Aptos&quot;,sans-serif"/>
        <b/>
        <color rgb="FF1155CC"/>
        <u/>
      </rPr>
      <t>https://docs.google.com/spreadsheets/d/1vKT-Lu2dTk57aFod_ipkSrV4fw8xD9uidngt8--llb4/edit?usp=sharing</t>
    </r>
    <r>
      <rPr>
        <rFont val="&quot;Aptos&quot;,sans-serif"/>
        <b/>
        <color rgb="FF000000"/>
        <u/>
      </rPr>
      <t>, all the Sheets numbered 9</t>
    </r>
  </si>
  <si>
    <t>A 4-year window focuses on recent market conditions and consumer behavior, ensuring the analysis reflects current business realities rather than outdated dynamics. The predictive value of sales data diminishes beyond four years, as older information contributes more noise than actionable insight for forecasting. Ultimately, a 4-year timeframe balances sufficient historical context for identifying meaningful patterns while maintaining relevance and actionability for strategic decision-making.</t>
  </si>
  <si>
    <t>Overall sales from 2014 to 2017 show no consistent year-over-year growth trajectory, with individual months fluctuating between increases and declines rather than following a steady upward trend.</t>
  </si>
  <si>
    <t>From 2010 to 2017, most product categories experienced significant volatility, with a widespread sharp decline occurring in 2017. Beverages were the most stable category, while Cosmetics and Snacks showed strong rebounds that year. In contrast, categories such as Cereal, Clothes, and Household posted steep double-digit drops in 2017, with Cereal collapsing by 88%. Several categories, including Meat, Baby Food, and Personal Care, exhibited long-term downward trends over the full period. The synchronized downturn across diverse categories in 2017 suggests a company-wide event, such as a restructuring or loss of a major client, rather than isolated product issues. Overall, only a few categories ended the period on a positive note, with most showing either decline or extreme inconsistency.</t>
  </si>
  <si>
    <t>Based on the monthly units sold data, product categories show distinct seasonal demand patterns rather than uniform trends. Beverages, Cosmetics, and Fruits peak in October, suggesting a pre-holiday or autumn surge, while Baby Food, Cereal, and Office Supplies demonstrate inconsistent monthly fluctuations without clear seasonal consistency. Notably, Clothes see a dramatic spike in April and June but plummet in December, indicating specific promotional or seasonal buying cycles, whereas categories like Personal Care and Meat show scattered high-volume months that may reflect inventory timing rather than stable consumer demand.</t>
  </si>
  <si>
    <t>Based on the year-over-year data, most countries exhibited extreme revenue volatility rather than consistent growth, with sharp peaks and troughs across the eight-year period. A handful of nations, including the United Kingdom, Russia, and the "Unknown Country" category, consistently ranked among the highest-grossing markets, though even they experienced significant annual fluctuations. The data reveals no uniform geographic trend, as neighboring countries often moved in opposite directions year by year.</t>
  </si>
  <si>
    <t>Europe dominated total revenue across all years, though it experienced a sharp decline from a peak of $245.8 million in 2012 to $119.8 million in 2017, representing a 51% drop over the period. Asia showed significant volatility with a peak of $21.8 million in 2012 and a low of $4.3 million in 2011, ending the period moderately below its starting point. The "Unknown Country" category remained a notable but inconsistent contributor, ranging from $7.1 million to $19.3 million, with no clear directional trend.</t>
  </si>
  <si>
    <r>
      <t xml:space="preserve">Analysis of Sales by Days of the Week (see, </t>
    </r>
    <r>
      <rPr>
        <rFont val="&quot;Aptos&quot;,sans-serif"/>
        <b/>
        <color rgb="FF1155CC"/>
        <u/>
      </rPr>
      <t>https://docs.google.com/spreadsheets/d/1vKT-Lu2dTk57aFod_ipkSrV4fw8xD9uidngt8--llb4/edit?usp=sharing</t>
    </r>
    <r>
      <rPr>
        <rFont val="&quot;Aptos&quot;,sans-serif"/>
        <b/>
        <color rgb="FF000000"/>
        <u/>
      </rPr>
      <t>, Product Sales by Week</t>
    </r>
  </si>
  <si>
    <t>Based on the day-of-week analysis, sales volumes vary significantly by product category, revealing distinct weekly purchasing patterns. Office Supplies and Snacks show strong performance on Sundays, while Baby Food, Beverages, and Fruits also peak on that day, suggesting weekend shopping preferences for these categories. Conversely, Cosmetics and Personal Care see their highest units sold on Fridays, indicating possible pre-weekend beauty and self-care purchases. Household products experience a sharp spike on Wednesdays but drop considerably on Tuesdays, showing midweek demand concentration. Meat sales are highest on Mondays and lowest on Fridays, potentially reflecting weekly meal planning cycles. Overall, no single day dominates across all categories, with each product type exhibiting unique weekly rhythms that likely correlate with consumer behavior and shopping habits.</t>
  </si>
  <si>
    <r>
      <t xml:space="preserve">An ABC Analysis Using the Pareto Principle (see, </t>
    </r>
    <r>
      <rPr>
        <rFont val="&quot;Aptos&quot;,sans-serif"/>
        <b/>
        <color rgb="FF1155CC"/>
        <u/>
      </rPr>
      <t>https://docs.google.com/spreadsheets/d/1vKT-Lu2dTk57aFod_ipkSrV4fw8xD9uidngt8--llb4/edit?usp=sharing</t>
    </r>
    <r>
      <rPr>
        <rFont val="&quot;Aptos&quot;,sans-serif"/>
        <b/>
        <color rgb="FF000000"/>
        <u/>
      </rPr>
      <t>, Sheet “ABC Analysis A”</t>
    </r>
  </si>
  <si>
    <t>Using a three-dimensional analysis of units sold, revenue, and profit the Pareto principle is clearly demonstrated across all three dimensions of the business.</t>
  </si>
  <si>
    <t>Approximately one-third to two-fifths of the company’s products drive roughly three-quarters of its results.</t>
  </si>
  <si>
    <t>However, the most valuable insight from this three-dimensional analysis is that products perform differently across units, revenue, and profit. A product that drives high volume (Snacks) may not drive high profit, while a product with low volume (Baby Food) may be a profit leader.</t>
  </si>
  <si>
    <t>Cosmetics emerge as the company’s most critical product, being the only A-class performer across all three metrics. Personal Care is your weakest performer and should be evaluated for potential elimination or repositioning.</t>
  </si>
  <si>
    <t>Final Assessment</t>
  </si>
  <si>
    <t>Of significant note is the reality that 5–7% of all transactional data cannot be attributed to a specific country. This data gap obscures the full picture of geographic performance, potentially masking emerging opportunities in underserved markets or hiding inefficiencies in key regions. The fact that "Unknown Country" orders consistently perform well across multiple metrics suggests that valuable insights are being lost due to incomplete data capture. However, what can be observed from the remaining, complete data is analyzed.</t>
  </si>
  <si>
    <t>The company operates with a high-risk, high-concentration business model. While strong profitability exists overall (approximately 30% margins), the over-reliance on Office Supplies and European markets creates vulnerability to single-point failures.</t>
  </si>
  <si>
    <t>However, the presence of high-margin products (Clothes, Baby Food, Cereal) and the outstanding performance of Cosmetics demonstrate that the company possesses valuable assets capable of supporting a more balanced and resilient business model.</t>
  </si>
  <si>
    <t>The Pareto principle applied throughout this analysis provides a clear roadmap: focus resources on the few products, markets, and channels that drive the majority of results, while systematically addressing operational weaknesses that undermine overall performance.</t>
  </si>
  <si>
    <t>Corrected Date</t>
  </si>
  <si>
    <t>Year</t>
  </si>
  <si>
    <t>Product Type</t>
  </si>
  <si>
    <t>Total Units Sold 2017</t>
  </si>
  <si>
    <t>% of Total Units Sold</t>
  </si>
  <si>
    <t>Cumulative % of Total Units Sold</t>
  </si>
  <si>
    <t>ABC Class</t>
  </si>
  <si>
    <t>Beverages</t>
  </si>
  <si>
    <t>Snacks</t>
  </si>
  <si>
    <t>Cosmetics</t>
  </si>
  <si>
    <t>Vegetables</t>
  </si>
  <si>
    <t>Office Supplies</t>
  </si>
  <si>
    <t>Meat</t>
  </si>
  <si>
    <t>Fruits</t>
  </si>
  <si>
    <t>Household</t>
  </si>
  <si>
    <t>Personal Care</t>
  </si>
  <si>
    <t>Clothes</t>
  </si>
  <si>
    <t>Baby Food</t>
  </si>
  <si>
    <t>Cereal</t>
  </si>
  <si>
    <t>Total Revenue 2017</t>
  </si>
  <si>
    <t>% of Total Revenue</t>
  </si>
  <si>
    <t>Cumulative % Total Revenue</t>
  </si>
  <si>
    <t>Total Profit 2017</t>
  </si>
  <si>
    <t>% of Total Profit</t>
  </si>
  <si>
    <t>Cumulative % of Total Profit</t>
  </si>
  <si>
    <t>Converted Date</t>
  </si>
  <si>
    <t>2017 Revenue</t>
  </si>
  <si>
    <t>2017 Costs</t>
  </si>
  <si>
    <t>2017 Profit</t>
  </si>
  <si>
    <t>2017 Units Sold</t>
  </si>
  <si>
    <t>Cumulative % Units Sold</t>
  </si>
  <si>
    <t>% of Total Rvenue</t>
  </si>
  <si>
    <t>Cumulative % Revenue</t>
  </si>
  <si>
    <t>Cumulative % Profit</t>
  </si>
  <si>
    <t>Totals:</t>
  </si>
  <si>
    <t>SUM of 2017 Revenue</t>
  </si>
  <si>
    <t>SUM of 2017 Units Sold</t>
  </si>
  <si>
    <t>SUM of 2017 Profit</t>
  </si>
  <si>
    <t>Product type</t>
  </si>
  <si>
    <t># of units sold</t>
  </si>
  <si>
    <t>Total revenue</t>
  </si>
  <si>
    <t>Total profit</t>
  </si>
  <si>
    <t>Total cost</t>
  </si>
  <si>
    <t>Cumulative % of Profit</t>
  </si>
  <si>
    <t>ABC Category</t>
  </si>
  <si>
    <t>Rank</t>
  </si>
  <si>
    <t># of Days for Order Turnaround</t>
  </si>
  <si>
    <t>Classification</t>
  </si>
  <si>
    <t>Revenue</t>
  </si>
  <si>
    <t>Minimum</t>
  </si>
  <si>
    <t>Median</t>
  </si>
  <si>
    <t># of Low (L)</t>
  </si>
  <si>
    <t>Maximum</t>
  </si>
  <si>
    <t># of High (H)</t>
  </si>
  <si>
    <t>Product Units Sold</t>
  </si>
  <si>
    <t>Day of week</t>
  </si>
  <si>
    <t>1 - Mon</t>
  </si>
  <si>
    <t>2 - Tue</t>
  </si>
  <si>
    <t>3 - Wed</t>
  </si>
  <si>
    <t>4 - Thu</t>
  </si>
  <si>
    <t>5 - Fri</t>
  </si>
  <si>
    <t>6 - Sat</t>
  </si>
  <si>
    <t>7 - Sun</t>
  </si>
  <si>
    <t>Month</t>
  </si>
  <si>
    <t xml:space="preserve"> </t>
  </si>
  <si>
    <t>Ordered Month</t>
  </si>
  <si>
    <t>Total Revenue by Region Served</t>
  </si>
  <si>
    <t>Order Date - Month</t>
  </si>
  <si>
    <t>Jan</t>
  </si>
  <si>
    <t>Feb</t>
  </si>
  <si>
    <t>Mar</t>
  </si>
  <si>
    <t>Apr</t>
  </si>
  <si>
    <t>May</t>
  </si>
  <si>
    <t>Jun</t>
  </si>
  <si>
    <t>Jul</t>
  </si>
  <si>
    <t>Aug</t>
  </si>
  <si>
    <t>Sep</t>
  </si>
  <si>
    <t>Oct</t>
  </si>
  <si>
    <t>Nov</t>
  </si>
  <si>
    <t>Dec</t>
  </si>
  <si>
    <t>Product Name</t>
  </si>
  <si>
    <t>.</t>
  </si>
  <si>
    <t>Units Sold by Month</t>
  </si>
  <si>
    <t># of Month</t>
  </si>
  <si>
    <t>SUM of Total Revenue</t>
  </si>
  <si>
    <t>Product</t>
  </si>
  <si>
    <t>Grand Total</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</si>
  <si>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</si>
  <si>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</si>
  <si>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</si>
  <si>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</si>
  <si>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</si>
  <si>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</si>
  <si>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</si>
  <si>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</si>
  <si>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</si>
  <si>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</si>
  <si>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</si>
  <si>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</si>
  <si>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</si>
  <si>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</si>
  <si>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</si>
  <si>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</si>
  <si>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</si>
  <si>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</si>
  <si>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</si>
  <si>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</si>
  <si>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</si>
  <si>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</si>
  <si>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</si>
  <si>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</si>
  <si>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</si>
  <si>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</si>
  <si>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</si>
  <si>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</si>
  <si>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</si>
  <si>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</si>
  <si>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</si>
  <si>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</si>
  <si>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</si>
  <si>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</si>
  <si>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</si>
  <si>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</si>
  <si>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</si>
  <si>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</si>
  <si>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</si>
  <si>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</si>
  <si>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</si>
  <si>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</si>
  <si>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</si>
  <si>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</si>
  <si>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</si>
  <si>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</si>
  <si>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</si>
  <si>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</si>
  <si>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</si>
  <si>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</si>
  <si>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</si>
  <si>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</si>
  <si>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</si>
  <si>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</si>
  <si>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</si>
  <si>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</si>
  <si>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</si>
  <si>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</si>
  <si>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</si>
  <si>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</si>
  <si>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</si>
  <si>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</si>
  <si>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</si>
  <si>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</si>
  <si>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</si>
  <si>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</si>
  <si>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</si>
  <si>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</si>
  <si>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</si>
  <si>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</si>
  <si>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</si>
  <si>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</si>
  <si>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</si>
  <si>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</si>
  <si>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</si>
  <si>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</si>
  <si>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</si>
  <si>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</si>
  <si>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</si>
  <si>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</si>
  <si>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</si>
  <si>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</si>
  <si>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</si>
  <si>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</si>
  <si>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</si>
  <si>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</si>
  <si>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</si>
  <si>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</si>
  <si>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</si>
  <si>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</si>
  <si>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</si>
  <si>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Year-over-year trends</t>
  </si>
  <si>
    <t>Classification of Order to Ship Speed</t>
  </si>
  <si>
    <t>AVERAGE of Revenue</t>
  </si>
  <si>
    <t>1-Extremely fast</t>
  </si>
  <si>
    <t>2-Very fast</t>
  </si>
  <si>
    <t>3-Fast</t>
  </si>
  <si>
    <t>4-Medium</t>
  </si>
  <si>
    <t>5-Slow</t>
  </si>
  <si>
    <t># of Days Shipment Turnaround</t>
  </si>
  <si>
    <t>AVERAGE of # of Days Shipment Turnaround</t>
  </si>
  <si>
    <t>AVERAGE # of Days Shipment Turnaround</t>
  </si>
  <si>
    <t>Product Category</t>
  </si>
  <si>
    <t>Order Turnaround Days</t>
  </si>
  <si>
    <t>Average</t>
  </si>
  <si>
    <t>AVERAGE of Average</t>
  </si>
  <si>
    <t>Sales Channels</t>
  </si>
  <si>
    <t># of Units Sold</t>
  </si>
  <si>
    <t>Percentage of Total Sales</t>
  </si>
  <si>
    <t>Name</t>
  </si>
  <si>
    <t>alpha-2</t>
  </si>
  <si>
    <t>alpha-3</t>
  </si>
  <si>
    <t>region</t>
  </si>
  <si>
    <t>sub-region</t>
  </si>
  <si>
    <t>Afghanistan</t>
  </si>
  <si>
    <t>AF</t>
  </si>
  <si>
    <t>AFG</t>
  </si>
  <si>
    <t>Southern Asia</t>
  </si>
  <si>
    <t>Åland Islands</t>
  </si>
  <si>
    <t>AX</t>
  </si>
  <si>
    <t>ALA</t>
  </si>
  <si>
    <t>Northern Europe</t>
  </si>
  <si>
    <t>AL</t>
  </si>
  <si>
    <t>Southern Europe</t>
  </si>
  <si>
    <t>Algeria</t>
  </si>
  <si>
    <t>DZ</t>
  </si>
  <si>
    <t>DZA</t>
  </si>
  <si>
    <t>Africa</t>
  </si>
  <si>
    <t>Northern Africa</t>
  </si>
  <si>
    <t>American Samoa</t>
  </si>
  <si>
    <t>AS</t>
  </si>
  <si>
    <t>ASM</t>
  </si>
  <si>
    <t>Oceania</t>
  </si>
  <si>
    <t>Polynesia</t>
  </si>
  <si>
    <t>AD</t>
  </si>
  <si>
    <t>Angola</t>
  </si>
  <si>
    <t>AO</t>
  </si>
  <si>
    <t>AGO</t>
  </si>
  <si>
    <t>Sub-Saharan Africa</t>
  </si>
  <si>
    <t>Anguilla</t>
  </si>
  <si>
    <t>AI</t>
  </si>
  <si>
    <t>AIA</t>
  </si>
  <si>
    <t>Americas</t>
  </si>
  <si>
    <t>Latin America and the Caribbean</t>
  </si>
  <si>
    <t>Antarctica</t>
  </si>
  <si>
    <t>AQ</t>
  </si>
  <si>
    <t>ATA</t>
  </si>
  <si>
    <t>Antigua and Barbuda</t>
  </si>
  <si>
    <t>AG</t>
  </si>
  <si>
    <t>ATG</t>
  </si>
  <si>
    <t>Argentina</t>
  </si>
  <si>
    <t>AR</t>
  </si>
  <si>
    <t>ARG</t>
  </si>
  <si>
    <t>AM</t>
  </si>
  <si>
    <t>Western Asia</t>
  </si>
  <si>
    <t>Aruba</t>
  </si>
  <si>
    <t>AW</t>
  </si>
  <si>
    <t>ABW</t>
  </si>
  <si>
    <t>Australia</t>
  </si>
  <si>
    <t>AU</t>
  </si>
  <si>
    <t>AUS</t>
  </si>
  <si>
    <t>Australia and New Zealand</t>
  </si>
  <si>
    <t>AT</t>
  </si>
  <si>
    <t>Western Europe</t>
  </si>
  <si>
    <t>Azerbaijan</t>
  </si>
  <si>
    <t>AZ</t>
  </si>
  <si>
    <t>AZE</t>
  </si>
  <si>
    <t>Bahamas</t>
  </si>
  <si>
    <t>BS</t>
  </si>
  <si>
    <t>BHS</t>
  </si>
  <si>
    <t>Bahrain</t>
  </si>
  <si>
    <t>BH</t>
  </si>
  <si>
    <t>BHR</t>
  </si>
  <si>
    <t>Bangladesh</t>
  </si>
  <si>
    <t>BD</t>
  </si>
  <si>
    <t>BGD</t>
  </si>
  <si>
    <t>Barbados</t>
  </si>
  <si>
    <t>BB</t>
  </si>
  <si>
    <t>BRB</t>
  </si>
  <si>
    <t>BY</t>
  </si>
  <si>
    <t>Eastern Europe</t>
  </si>
  <si>
    <t>BE</t>
  </si>
  <si>
    <t>Belize</t>
  </si>
  <si>
    <t>BZ</t>
  </si>
  <si>
    <t>BLZ</t>
  </si>
  <si>
    <t>Benin</t>
  </si>
  <si>
    <t>BJ</t>
  </si>
  <si>
    <t>BEN</t>
  </si>
  <si>
    <t>Bermuda</t>
  </si>
  <si>
    <t>BM</t>
  </si>
  <si>
    <t>BMU</t>
  </si>
  <si>
    <t>Northern America</t>
  </si>
  <si>
    <t>Bhutan</t>
  </si>
  <si>
    <t>BT</t>
  </si>
  <si>
    <t>BTN</t>
  </si>
  <si>
    <t>Bolivia (Plurinational State of)</t>
  </si>
  <si>
    <t>BO</t>
  </si>
  <si>
    <t>BOL</t>
  </si>
  <si>
    <t>Bonaire, Sint Eustatius and Saba</t>
  </si>
  <si>
    <t>BQ</t>
  </si>
  <si>
    <t>BES</t>
  </si>
  <si>
    <t>BA</t>
  </si>
  <si>
    <t>Botswana</t>
  </si>
  <si>
    <t>BW</t>
  </si>
  <si>
    <t>BWA</t>
  </si>
  <si>
    <t>Bouvet Island</t>
  </si>
  <si>
    <t>BV</t>
  </si>
  <si>
    <t>BVT</t>
  </si>
  <si>
    <t>Brazil</t>
  </si>
  <si>
    <t>BR</t>
  </si>
  <si>
    <t>BRA</t>
  </si>
  <si>
    <t>British Indian Ocean Territory</t>
  </si>
  <si>
    <t>IO</t>
  </si>
  <si>
    <t>IOT</t>
  </si>
  <si>
    <t>Brunei Darussalam</t>
  </si>
  <si>
    <t>BN</t>
  </si>
  <si>
    <t>BRN</t>
  </si>
  <si>
    <t>South-eastern Asia</t>
  </si>
  <si>
    <t>BG</t>
  </si>
  <si>
    <t>Burkina Faso</t>
  </si>
  <si>
    <t>BF</t>
  </si>
  <si>
    <t>BFA</t>
  </si>
  <si>
    <t>Burundi</t>
  </si>
  <si>
    <t>BI</t>
  </si>
  <si>
    <t>BDI</t>
  </si>
  <si>
    <t>Cabo Verde</t>
  </si>
  <si>
    <t>CV</t>
  </si>
  <si>
    <t>CPV</t>
  </si>
  <si>
    <t>Cambodia</t>
  </si>
  <si>
    <t>KH</t>
  </si>
  <si>
    <t>KHM</t>
  </si>
  <si>
    <t>Cameroon</t>
  </si>
  <si>
    <t>CM</t>
  </si>
  <si>
    <t>CMR</t>
  </si>
  <si>
    <t>Canada</t>
  </si>
  <si>
    <t>CA</t>
  </si>
  <si>
    <t>CAN</t>
  </si>
  <si>
    <t>Cayman Islands</t>
  </si>
  <si>
    <t>KY</t>
  </si>
  <si>
    <t>CYM</t>
  </si>
  <si>
    <t>Central African Republic</t>
  </si>
  <si>
    <t>CF</t>
  </si>
  <si>
    <t>CAF</t>
  </si>
  <si>
    <t>Chad</t>
  </si>
  <si>
    <t>TD</t>
  </si>
  <si>
    <t>TCD</t>
  </si>
  <si>
    <t>Chile</t>
  </si>
  <si>
    <t>CL</t>
  </si>
  <si>
    <t>CHL</t>
  </si>
  <si>
    <t>China</t>
  </si>
  <si>
    <t>CN</t>
  </si>
  <si>
    <t>CHN</t>
  </si>
  <si>
    <t>Eastern Asia</t>
  </si>
  <si>
    <t>Christmas Island</t>
  </si>
  <si>
    <t>CX</t>
  </si>
  <si>
    <t>CXR</t>
  </si>
  <si>
    <t>Cocos (Keeling) Islands</t>
  </si>
  <si>
    <t>CC</t>
  </si>
  <si>
    <t>CCK</t>
  </si>
  <si>
    <t>Colombia</t>
  </si>
  <si>
    <t>CO</t>
  </si>
  <si>
    <t>COL</t>
  </si>
  <si>
    <t>Comoros</t>
  </si>
  <si>
    <t>KM</t>
  </si>
  <si>
    <t>COM</t>
  </si>
  <si>
    <t>Congo</t>
  </si>
  <si>
    <t>CG</t>
  </si>
  <si>
    <t>COG</t>
  </si>
  <si>
    <t>Congo, Democratic Republic of the</t>
  </si>
  <si>
    <t>CD</t>
  </si>
  <si>
    <t>COD</t>
  </si>
  <si>
    <t>Cook Islands</t>
  </si>
  <si>
    <t>CK</t>
  </si>
  <si>
    <t>COK</t>
  </si>
  <si>
    <t>Costa Rica</t>
  </si>
  <si>
    <t>CR</t>
  </si>
  <si>
    <t>CRI</t>
  </si>
  <si>
    <t>Côte d'Ivoire</t>
  </si>
  <si>
    <t>CI</t>
  </si>
  <si>
    <t>CIV</t>
  </si>
  <si>
    <t>HR</t>
  </si>
  <si>
    <t>Cuba</t>
  </si>
  <si>
    <t>CU</t>
  </si>
  <si>
    <t>CUB</t>
  </si>
  <si>
    <t>Curaçao</t>
  </si>
  <si>
    <t>CW</t>
  </si>
  <si>
    <t>CUW</t>
  </si>
  <si>
    <t>CY</t>
  </si>
  <si>
    <t>CZ</t>
  </si>
  <si>
    <t>DK</t>
  </si>
  <si>
    <t>Djibouti</t>
  </si>
  <si>
    <t>DJ</t>
  </si>
  <si>
    <t>DJI</t>
  </si>
  <si>
    <t>Dominica</t>
  </si>
  <si>
    <t>DM</t>
  </si>
  <si>
    <t>DMA</t>
  </si>
  <si>
    <t>Dominican Republic</t>
  </si>
  <si>
    <t>DO</t>
  </si>
  <si>
    <t>DOM</t>
  </si>
  <si>
    <t>Ecuador</t>
  </si>
  <si>
    <t>EC</t>
  </si>
  <si>
    <t>ECU</t>
  </si>
  <si>
    <t>Egypt</t>
  </si>
  <si>
    <t>EG</t>
  </si>
  <si>
    <t>EGY</t>
  </si>
  <si>
    <t>El Salvador</t>
  </si>
  <si>
    <t>SV</t>
  </si>
  <si>
    <t>SLV</t>
  </si>
  <si>
    <t>Equatorial Guinea</t>
  </si>
  <si>
    <t>GQ</t>
  </si>
  <si>
    <t>GNQ</t>
  </si>
  <si>
    <t>Eritrea</t>
  </si>
  <si>
    <t>ER</t>
  </si>
  <si>
    <t>ERI</t>
  </si>
  <si>
    <t>EE</t>
  </si>
  <si>
    <t>Eswatini</t>
  </si>
  <si>
    <t>SZ</t>
  </si>
  <si>
    <t>SWZ</t>
  </si>
  <si>
    <t>Ethiopia</t>
  </si>
  <si>
    <t>ET</t>
  </si>
  <si>
    <t>ETH</t>
  </si>
  <si>
    <t>Falkland Islands (Malvinas)</t>
  </si>
  <si>
    <t>FK</t>
  </si>
  <si>
    <t>FLK</t>
  </si>
  <si>
    <t>Faroe Islands</t>
  </si>
  <si>
    <t>FO</t>
  </si>
  <si>
    <t>FRO</t>
  </si>
  <si>
    <t>Fiji</t>
  </si>
  <si>
    <t>FJ</t>
  </si>
  <si>
    <t>FJI</t>
  </si>
  <si>
    <t>Melanesia</t>
  </si>
  <si>
    <t>FI</t>
  </si>
  <si>
    <t>FR</t>
  </si>
  <si>
    <t>French Guiana</t>
  </si>
  <si>
    <t>GF</t>
  </si>
  <si>
    <t>GUF</t>
  </si>
  <si>
    <t>French Polynesia</t>
  </si>
  <si>
    <t>PF</t>
  </si>
  <si>
    <t>PYF</t>
  </si>
  <si>
    <t>French Southern Territories</t>
  </si>
  <si>
    <t>TF</t>
  </si>
  <si>
    <t>ATF</t>
  </si>
  <si>
    <t>Gabon</t>
  </si>
  <si>
    <t>GA</t>
  </si>
  <si>
    <t>GAB</t>
  </si>
  <si>
    <t>Gambia</t>
  </si>
  <si>
    <t>GM</t>
  </si>
  <si>
    <t>GMB</t>
  </si>
  <si>
    <t>GE</t>
  </si>
  <si>
    <t>DE</t>
  </si>
  <si>
    <t>Ghana</t>
  </si>
  <si>
    <t>GH</t>
  </si>
  <si>
    <t>GHA</t>
  </si>
  <si>
    <t>Gibraltar</t>
  </si>
  <si>
    <t>GI</t>
  </si>
  <si>
    <t>GIB</t>
  </si>
  <si>
    <t>GR</t>
  </si>
  <si>
    <t>Greenland</t>
  </si>
  <si>
    <t>GL</t>
  </si>
  <si>
    <t>GRL</t>
  </si>
  <si>
    <t>Grenada</t>
  </si>
  <si>
    <t>GD</t>
  </si>
  <si>
    <t>GRD</t>
  </si>
  <si>
    <t>Guadeloupe</t>
  </si>
  <si>
    <t>GP</t>
  </si>
  <si>
    <t>GLP</t>
  </si>
  <si>
    <t>Guam</t>
  </si>
  <si>
    <t>GU</t>
  </si>
  <si>
    <t>GUM</t>
  </si>
  <si>
    <t>Micronesia</t>
  </si>
  <si>
    <t>Guatemala</t>
  </si>
  <si>
    <t>GT</t>
  </si>
  <si>
    <t>GTM</t>
  </si>
  <si>
    <t>Guernsey</t>
  </si>
  <si>
    <t>GG</t>
  </si>
  <si>
    <t>GGY</t>
  </si>
  <si>
    <t>Guinea</t>
  </si>
  <si>
    <t>GN</t>
  </si>
  <si>
    <t>GIN</t>
  </si>
  <si>
    <t>Guinea-Bissau</t>
  </si>
  <si>
    <t>GW</t>
  </si>
  <si>
    <t>GNB</t>
  </si>
  <si>
    <t>Guyana</t>
  </si>
  <si>
    <t>GY</t>
  </si>
  <si>
    <t>GUY</t>
  </si>
  <si>
    <t>Haiti</t>
  </si>
  <si>
    <t>HT</t>
  </si>
  <si>
    <t>HTI</t>
  </si>
  <si>
    <t>Heard Island and McDonald Islands</t>
  </si>
  <si>
    <t>HM</t>
  </si>
  <si>
    <t>HMD</t>
  </si>
  <si>
    <t>Holy See</t>
  </si>
  <si>
    <t>VA</t>
  </si>
  <si>
    <t>VAT</t>
  </si>
  <si>
    <t>Honduras</t>
  </si>
  <si>
    <t>HN</t>
  </si>
  <si>
    <t>HND</t>
  </si>
  <si>
    <t>Hong Kong</t>
  </si>
  <si>
    <t>HK</t>
  </si>
  <si>
    <t>HKG</t>
  </si>
  <si>
    <t>HU</t>
  </si>
  <si>
    <t>IS</t>
  </si>
  <si>
    <t>India</t>
  </si>
  <si>
    <t>IN</t>
  </si>
  <si>
    <t>IND</t>
  </si>
  <si>
    <t>Indonesia</t>
  </si>
  <si>
    <t>ID</t>
  </si>
  <si>
    <t>IDN</t>
  </si>
  <si>
    <t>Iran (Islamic Republic of)</t>
  </si>
  <si>
    <t>IR</t>
  </si>
  <si>
    <t>IRN</t>
  </si>
  <si>
    <t>Iraq</t>
  </si>
  <si>
    <t>IQ</t>
  </si>
  <si>
    <t>IRQ</t>
  </si>
  <si>
    <t>IE</t>
  </si>
  <si>
    <t>Isle of Man</t>
  </si>
  <si>
    <t>IM</t>
  </si>
  <si>
    <t>IMN</t>
  </si>
  <si>
    <t>Israel</t>
  </si>
  <si>
    <t>IL</t>
  </si>
  <si>
    <t>ISR</t>
  </si>
  <si>
    <t>IT</t>
  </si>
  <si>
    <t>Jamaica</t>
  </si>
  <si>
    <t>JM</t>
  </si>
  <si>
    <t>JAM</t>
  </si>
  <si>
    <t>Japan</t>
  </si>
  <si>
    <t>JP</t>
  </si>
  <si>
    <t>JPN</t>
  </si>
  <si>
    <t>Jersey</t>
  </si>
  <si>
    <t>JE</t>
  </si>
  <si>
    <t>JEY</t>
  </si>
  <si>
    <t>Jordan</t>
  </si>
  <si>
    <t>JO</t>
  </si>
  <si>
    <t>JOR</t>
  </si>
  <si>
    <t>Kazakhstan</t>
  </si>
  <si>
    <t>KZ</t>
  </si>
  <si>
    <t>KAZ</t>
  </si>
  <si>
    <t>Central Asia</t>
  </si>
  <si>
    <t>Kenya</t>
  </si>
  <si>
    <t>KE</t>
  </si>
  <si>
    <t>KEN</t>
  </si>
  <si>
    <t>Kiribati</t>
  </si>
  <si>
    <t>KI</t>
  </si>
  <si>
    <t>KIR</t>
  </si>
  <si>
    <t>Korea (Democratic People's Republic of)</t>
  </si>
  <si>
    <t>KP</t>
  </si>
  <si>
    <t>PRK</t>
  </si>
  <si>
    <t>Korea, Republic of</t>
  </si>
  <si>
    <t>KR</t>
  </si>
  <si>
    <t>KOR</t>
  </si>
  <si>
    <t>Kuwait</t>
  </si>
  <si>
    <t>KW</t>
  </si>
  <si>
    <t>KWT</t>
  </si>
  <si>
    <t>Kyrgyzstan</t>
  </si>
  <si>
    <t>KG</t>
  </si>
  <si>
    <t>KGZ</t>
  </si>
  <si>
    <t>Lao People's Democratic Republic</t>
  </si>
  <si>
    <t>LA</t>
  </si>
  <si>
    <t>LAO</t>
  </si>
  <si>
    <t>LV</t>
  </si>
  <si>
    <t>Lebanon</t>
  </si>
  <si>
    <t>LB</t>
  </si>
  <si>
    <t>LBN</t>
  </si>
  <si>
    <t>Lesotho</t>
  </si>
  <si>
    <t>LS</t>
  </si>
  <si>
    <t>LSO</t>
  </si>
  <si>
    <t>Liberia</t>
  </si>
  <si>
    <t>LR</t>
  </si>
  <si>
    <t>LBR</t>
  </si>
  <si>
    <t>Libya</t>
  </si>
  <si>
    <t>LY</t>
  </si>
  <si>
    <t>LBY</t>
  </si>
  <si>
    <t>LI</t>
  </si>
  <si>
    <t>LT</t>
  </si>
  <si>
    <t>LU</t>
  </si>
  <si>
    <t>Macao</t>
  </si>
  <si>
    <t>MO</t>
  </si>
  <si>
    <t>MAC</t>
  </si>
  <si>
    <t>Madagascar</t>
  </si>
  <si>
    <t>MG</t>
  </si>
  <si>
    <t>MDG</t>
  </si>
  <si>
    <t>Malawi</t>
  </si>
  <si>
    <t>MW</t>
  </si>
  <si>
    <t>MWI</t>
  </si>
  <si>
    <t>Malaysia</t>
  </si>
  <si>
    <t>MY</t>
  </si>
  <si>
    <t>MYS</t>
  </si>
  <si>
    <t>Maldives</t>
  </si>
  <si>
    <t>MV</t>
  </si>
  <si>
    <t>MDV</t>
  </si>
  <si>
    <t>Mali</t>
  </si>
  <si>
    <t>ML</t>
  </si>
  <si>
    <t>MLI</t>
  </si>
  <si>
    <t>MT</t>
  </si>
  <si>
    <t>Marshall Islands</t>
  </si>
  <si>
    <t>MH</t>
  </si>
  <si>
    <t>MHL</t>
  </si>
  <si>
    <t>Martinique</t>
  </si>
  <si>
    <t>MQ</t>
  </si>
  <si>
    <t>MTQ</t>
  </si>
  <si>
    <t>Mauritania</t>
  </si>
  <si>
    <t>MR</t>
  </si>
  <si>
    <t>MRT</t>
  </si>
  <si>
    <t>Mauritius</t>
  </si>
  <si>
    <t>MU</t>
  </si>
  <si>
    <t>MUS</t>
  </si>
  <si>
    <t>Mayotte</t>
  </si>
  <si>
    <t>YT</t>
  </si>
  <si>
    <t>MYT</t>
  </si>
  <si>
    <t>Mexico</t>
  </si>
  <si>
    <t>MX</t>
  </si>
  <si>
    <t>MEX</t>
  </si>
  <si>
    <t>Micronesia (Federated States of)</t>
  </si>
  <si>
    <t>FM</t>
  </si>
  <si>
    <t>FSM</t>
  </si>
  <si>
    <t>Moldova, Republic of</t>
  </si>
  <si>
    <t>MD</t>
  </si>
  <si>
    <t>MDA</t>
  </si>
  <si>
    <t>MC</t>
  </si>
  <si>
    <t>Mongolia</t>
  </si>
  <si>
    <t>MN</t>
  </si>
  <si>
    <t>MNG</t>
  </si>
  <si>
    <t>ME</t>
  </si>
  <si>
    <t>Montserrat</t>
  </si>
  <si>
    <t>MS</t>
  </si>
  <si>
    <t>MSR</t>
  </si>
  <si>
    <t>Morocco</t>
  </si>
  <si>
    <t>MA</t>
  </si>
  <si>
    <t>MAR</t>
  </si>
  <si>
    <t>Mozambique</t>
  </si>
  <si>
    <t>MZ</t>
  </si>
  <si>
    <t>MOZ</t>
  </si>
  <si>
    <t>Myanmar</t>
  </si>
  <si>
    <t>MM</t>
  </si>
  <si>
    <t>MMR</t>
  </si>
  <si>
    <t>Namibia</t>
  </si>
  <si>
    <t>NA</t>
  </si>
  <si>
    <t>NAM</t>
  </si>
  <si>
    <t>Nauru</t>
  </si>
  <si>
    <t>NR</t>
  </si>
  <si>
    <t>NRU</t>
  </si>
  <si>
    <t>Nepal</t>
  </si>
  <si>
    <t>NP</t>
  </si>
  <si>
    <t>NPL</t>
  </si>
  <si>
    <t>NL</t>
  </si>
  <si>
    <t>New Caledonia</t>
  </si>
  <si>
    <t>NC</t>
  </si>
  <si>
    <t>NCL</t>
  </si>
  <si>
    <t>New Zealand</t>
  </si>
  <si>
    <t>NZ</t>
  </si>
  <si>
    <t>NZL</t>
  </si>
  <si>
    <t>Nicaragua</t>
  </si>
  <si>
    <t>NI</t>
  </si>
  <si>
    <t>NIC</t>
  </si>
  <si>
    <t>Niger</t>
  </si>
  <si>
    <t>NE</t>
  </si>
  <si>
    <t>NER</t>
  </si>
  <si>
    <t>Nigeria</t>
  </si>
  <si>
    <t>NG</t>
  </si>
  <si>
    <t>NGA</t>
  </si>
  <si>
    <t>Niue</t>
  </si>
  <si>
    <t>NU</t>
  </si>
  <si>
    <t>NIU</t>
  </si>
  <si>
    <t>Norfolk Island</t>
  </si>
  <si>
    <t>NF</t>
  </si>
  <si>
    <t>NFK</t>
  </si>
  <si>
    <t>MK</t>
  </si>
  <si>
    <t>Northern Mariana Islands</t>
  </si>
  <si>
    <t>MP</t>
  </si>
  <si>
    <t>MNP</t>
  </si>
  <si>
    <t>NO</t>
  </si>
  <si>
    <t>Oman</t>
  </si>
  <si>
    <t>OM</t>
  </si>
  <si>
    <t>OMN</t>
  </si>
  <si>
    <t>Pakistan</t>
  </si>
  <si>
    <t>PK</t>
  </si>
  <si>
    <t>PAK</t>
  </si>
  <si>
    <t>Palau</t>
  </si>
  <si>
    <t>PW</t>
  </si>
  <si>
    <t>PLW</t>
  </si>
  <si>
    <t>Palestine, State of</t>
  </si>
  <si>
    <t>PS</t>
  </si>
  <si>
    <t>PSE</t>
  </si>
  <si>
    <t>Panama</t>
  </si>
  <si>
    <t>PA</t>
  </si>
  <si>
    <t>PAN</t>
  </si>
  <si>
    <t>Papua New Guinea</t>
  </si>
  <si>
    <t>PG</t>
  </si>
  <si>
    <t>PNG</t>
  </si>
  <si>
    <t>Paraguay</t>
  </si>
  <si>
    <t>PY</t>
  </si>
  <si>
    <t>PRY</t>
  </si>
  <si>
    <t>Peru</t>
  </si>
  <si>
    <t>PE</t>
  </si>
  <si>
    <t>PER</t>
  </si>
  <si>
    <t>Philippines</t>
  </si>
  <si>
    <t>PH</t>
  </si>
  <si>
    <t>PHL</t>
  </si>
  <si>
    <t>Pitcairn</t>
  </si>
  <si>
    <t>PN</t>
  </si>
  <si>
    <t>PCN</t>
  </si>
  <si>
    <t>PL</t>
  </si>
  <si>
    <t>PT</t>
  </si>
  <si>
    <t>Puerto Rico</t>
  </si>
  <si>
    <t>PR</t>
  </si>
  <si>
    <t>PRI</t>
  </si>
  <si>
    <t>Qatar</t>
  </si>
  <si>
    <t>QA</t>
  </si>
  <si>
    <t>QAT</t>
  </si>
  <si>
    <t>Réunion</t>
  </si>
  <si>
    <t>RE</t>
  </si>
  <si>
    <t>REU</t>
  </si>
  <si>
    <t>RO</t>
  </si>
  <si>
    <t>RU</t>
  </si>
  <si>
    <t>Rwanda</t>
  </si>
  <si>
    <t>RW</t>
  </si>
  <si>
    <t>RWA</t>
  </si>
  <si>
    <t>Saint Barthélemy</t>
  </si>
  <si>
    <t>BL</t>
  </si>
  <si>
    <t>BLM</t>
  </si>
  <si>
    <t>Saint Helena, Ascension and Tristan da Cunha</t>
  </si>
  <si>
    <t>SH</t>
  </si>
  <si>
    <t>SHN</t>
  </si>
  <si>
    <t>Saint Kitts and Nevis</t>
  </si>
  <si>
    <t>KN</t>
  </si>
  <si>
    <t>KNA</t>
  </si>
  <si>
    <t>Saint Lucia</t>
  </si>
  <si>
    <t>LC</t>
  </si>
  <si>
    <t>LCA</t>
  </si>
  <si>
    <t>Saint Martin (French part)</t>
  </si>
  <si>
    <t>MF</t>
  </si>
  <si>
    <t>MAF</t>
  </si>
  <si>
    <t>Saint Pierre and Miquelon</t>
  </si>
  <si>
    <t>PM</t>
  </si>
  <si>
    <t>SPM</t>
  </si>
  <si>
    <t>Saint Vincent and the Grenadines</t>
  </si>
  <si>
    <t>VC</t>
  </si>
  <si>
    <t>VCT</t>
  </si>
  <si>
    <t>Samoa</t>
  </si>
  <si>
    <t>WS</t>
  </si>
  <si>
    <t>WSM</t>
  </si>
  <si>
    <t>SM</t>
  </si>
  <si>
    <t>Sao Tome and Principe</t>
  </si>
  <si>
    <t>ST</t>
  </si>
  <si>
    <t>STP</t>
  </si>
  <si>
    <t>Saudi Arabia</t>
  </si>
  <si>
    <t>SA</t>
  </si>
  <si>
    <t>SAU</t>
  </si>
  <si>
    <t>Senegal</t>
  </si>
  <si>
    <t>SN</t>
  </si>
  <si>
    <t>SEN</t>
  </si>
  <si>
    <t>RS</t>
  </si>
  <si>
    <t>Seychelles</t>
  </si>
  <si>
    <t>SC</t>
  </si>
  <si>
    <t>SYC</t>
  </si>
  <si>
    <t>Sierra Leone</t>
  </si>
  <si>
    <t>SL</t>
  </si>
  <si>
    <t>SLE</t>
  </si>
  <si>
    <t>Singapore</t>
  </si>
  <si>
    <t>SG</t>
  </si>
  <si>
    <t>SGP</t>
  </si>
  <si>
    <t>Sint Maarten (Dutch part)</t>
  </si>
  <si>
    <t>SX</t>
  </si>
  <si>
    <t>SXM</t>
  </si>
  <si>
    <t>SK</t>
  </si>
  <si>
    <t>SI</t>
  </si>
  <si>
    <t>Solomon Islands</t>
  </si>
  <si>
    <t>SB</t>
  </si>
  <si>
    <t>SLB</t>
  </si>
  <si>
    <t>Somalia</t>
  </si>
  <si>
    <t>SO</t>
  </si>
  <si>
    <t>SOM</t>
  </si>
  <si>
    <t>South Africa</t>
  </si>
  <si>
    <t>ZA</t>
  </si>
  <si>
    <t>ZAF</t>
  </si>
  <si>
    <t>South Georgia and the South Sandwich Islands</t>
  </si>
  <si>
    <t>GS</t>
  </si>
  <si>
    <t>SGS</t>
  </si>
  <si>
    <t>South Sudan</t>
  </si>
  <si>
    <t>SS</t>
  </si>
  <si>
    <t>SSD</t>
  </si>
  <si>
    <t>ES</t>
  </si>
  <si>
    <t>Sri Lanka</t>
  </si>
  <si>
    <t>LK</t>
  </si>
  <si>
    <t>LKA</t>
  </si>
  <si>
    <t>Sudan</t>
  </si>
  <si>
    <t>SD</t>
  </si>
  <si>
    <t>SDN</t>
  </si>
  <si>
    <t>Suriname</t>
  </si>
  <si>
    <t>SR</t>
  </si>
  <si>
    <t>SUR</t>
  </si>
  <si>
    <t>Svalbard and Jan Mayen</t>
  </si>
  <si>
    <t>SJ</t>
  </si>
  <si>
    <t>SJM</t>
  </si>
  <si>
    <t>SE</t>
  </si>
  <si>
    <t>CH</t>
  </si>
  <si>
    <t>Syrian Arab Republic</t>
  </si>
  <si>
    <t>SY</t>
  </si>
  <si>
    <t>SYR</t>
  </si>
  <si>
    <t>Taiwan, Province of China</t>
  </si>
  <si>
    <t>TW</t>
  </si>
  <si>
    <t>TWN</t>
  </si>
  <si>
    <t>Tajikistan</t>
  </si>
  <si>
    <t>TJ</t>
  </si>
  <si>
    <t>TJK</t>
  </si>
  <si>
    <t>Tanzania, United Republic of</t>
  </si>
  <si>
    <t>TZ</t>
  </si>
  <si>
    <t>TZA</t>
  </si>
  <si>
    <t>Thailand</t>
  </si>
  <si>
    <t>TH</t>
  </si>
  <si>
    <t>THA</t>
  </si>
  <si>
    <t>Timor-Leste</t>
  </si>
  <si>
    <t>TL</t>
  </si>
  <si>
    <t>TLS</t>
  </si>
  <si>
    <t>Togo</t>
  </si>
  <si>
    <t>TG</t>
  </si>
  <si>
    <t>TGO</t>
  </si>
  <si>
    <t>Tokelau</t>
  </si>
  <si>
    <t>TK</t>
  </si>
  <si>
    <t>TKL</t>
  </si>
  <si>
    <t>Tonga</t>
  </si>
  <si>
    <t>TO</t>
  </si>
  <si>
    <t>TON</t>
  </si>
  <si>
    <t>Trinidad and Tobago</t>
  </si>
  <si>
    <t>TT</t>
  </si>
  <si>
    <t>TTO</t>
  </si>
  <si>
    <t>Tunisia</t>
  </si>
  <si>
    <t>TN</t>
  </si>
  <si>
    <t>TUN</t>
  </si>
  <si>
    <t>Turkey</t>
  </si>
  <si>
    <t>TR</t>
  </si>
  <si>
    <t>TUR</t>
  </si>
  <si>
    <t>Turkmenistan</t>
  </si>
  <si>
    <t>TM</t>
  </si>
  <si>
    <t>TKM</t>
  </si>
  <si>
    <t>Turks and Caicos Islands</t>
  </si>
  <si>
    <t>TC</t>
  </si>
  <si>
    <t>TCA</t>
  </si>
  <si>
    <t>Tuvalu</t>
  </si>
  <si>
    <t>TV</t>
  </si>
  <si>
    <t>TUV</t>
  </si>
  <si>
    <t>Uganda</t>
  </si>
  <si>
    <t>UG</t>
  </si>
  <si>
    <t>UGA</t>
  </si>
  <si>
    <t>UA</t>
  </si>
  <si>
    <t>United Arab Emirates</t>
  </si>
  <si>
    <t>AE</t>
  </si>
  <si>
    <t>ARE</t>
  </si>
  <si>
    <t>GB</t>
  </si>
  <si>
    <t>United States of America</t>
  </si>
  <si>
    <t>US</t>
  </si>
  <si>
    <t>USA</t>
  </si>
  <si>
    <t>United States Minor Outlying Islands</t>
  </si>
  <si>
    <t>UM</t>
  </si>
  <si>
    <t>UMI</t>
  </si>
  <si>
    <t>Uruguay</t>
  </si>
  <si>
    <t>UY</t>
  </si>
  <si>
    <t>URY</t>
  </si>
  <si>
    <t>Uzbekistan</t>
  </si>
  <si>
    <t>UZ</t>
  </si>
  <si>
    <t>UZB</t>
  </si>
  <si>
    <t>Vanuatu</t>
  </si>
  <si>
    <t>VU</t>
  </si>
  <si>
    <t>VUT</t>
  </si>
  <si>
    <t>Venezuela (Bolivarian Republic of)</t>
  </si>
  <si>
    <t>VE</t>
  </si>
  <si>
    <t>VEN</t>
  </si>
  <si>
    <t>Viet Nam</t>
  </si>
  <si>
    <t>VN</t>
  </si>
  <si>
    <t>VNM</t>
  </si>
  <si>
    <t>Virgin Islands (British)</t>
  </si>
  <si>
    <t>VG</t>
  </si>
  <si>
    <t>VGB</t>
  </si>
  <si>
    <t>Virgin Islands (U.S.)</t>
  </si>
  <si>
    <t>VI</t>
  </si>
  <si>
    <t>VIR</t>
  </si>
  <si>
    <t>Wallis and Futuna</t>
  </si>
  <si>
    <t>WF</t>
  </si>
  <si>
    <t>WLF</t>
  </si>
  <si>
    <t>Western Sahara</t>
  </si>
  <si>
    <t>EH</t>
  </si>
  <si>
    <t>ESH</t>
  </si>
  <si>
    <t>Yemen</t>
  </si>
  <si>
    <t>YE</t>
  </si>
  <si>
    <t>YEM</t>
  </si>
  <si>
    <t>Zambia</t>
  </si>
  <si>
    <t>ZM</t>
  </si>
  <si>
    <t>ZMB</t>
  </si>
  <si>
    <t>Zimbabwe</t>
  </si>
  <si>
    <t>ZW</t>
  </si>
  <si>
    <t>ZWE</t>
  </si>
  <si>
    <t>Region Name</t>
  </si>
  <si>
    <t>Sub-Regions</t>
  </si>
  <si>
    <t>Total revenue:</t>
  </si>
  <si>
    <t>Total cost:</t>
  </si>
  <si>
    <t>Profit margin: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</si>
</sst>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0.00"/>
    <numFmt numFmtId="166" formatCode="[$$]#,##0"/>
    <numFmt numFmtId="167" formatCode="&quot;$&quot;#,##0"/>
    <numFmt numFmtId="168" formatCode="0.0%"/>
    <numFmt numFmtId="169" formatCode="m/d/yyyy h:mm:ss"/>
  </numFmts>
  <fonts count="14">
    <font>
      <sz val="10.0"/>
      <color rgb="FF000000"/>
      <name val="Arial"/>
      <scheme val="minor"/>
    </font>
    <font>
      <b/>
      <color theme="1"/>
      <name val="Arial"/>
      <scheme val="minor"/>
    </font>
    <font>
      <color theme="1"/>
      <name val="Arial"/>
      <scheme val="minor"/>
    </font>
    <font>
      <sz val="12.0"/>
      <color rgb="FF000000"/>
      <name val="Calibri"/>
    </font>
    <font>
      <b/>
      <u/>
      <color rgb="FF000000"/>
      <name val="&quot;Aptos&quot;"/>
    </font>
    <font>
      <b/>
      <u/>
      <color rgb="FF000000"/>
      <name val="&quot;Aptos&quot;"/>
    </font>
    <font>
      <b/>
      <sz val="14.0"/>
      <color rgb="FF000000"/>
      <name val="&quot;Aptos&quot;"/>
    </font>
    <font>
      <b/>
      <u/>
      <sz val="14.0"/>
      <color rgb="FF000000"/>
      <name val="&quot;Aptos&quot;"/>
    </font>
    <font>
      <b/>
      <u/>
      <sz val="14.0"/>
      <color rgb="FF000000"/>
      <name val="&quot;Aptos&quot;"/>
    </font>
    <font>
      <color rgb="FF0F1115"/>
      <name val="Arial"/>
      <scheme val="minor"/>
    </font>
    <font>
      <b/>
      <color theme="1"/>
      <name val="Arial"/>
    </font>
    <font>
      <color theme="1"/>
      <name val="Arial"/>
    </font>
    <font>
      <i/>
      <color theme="1"/>
      <name val="Arial"/>
    </font>
    <font>
      <color rgb="FFFFFFFF"/>
      <name val="Arial"/>
    </font>
  </fonts>
  <fills count="109">
    <fill>
      <patternFill patternType="none"/>
    </fill>
    <fill>
      <patternFill patternType="lightGray"/>
    </fill>
    <fill>
      <patternFill patternType="solid">
        <fgColor rgb="FFFFFFFF"/>
        <bgColor rgb="FFFFFFFF"/>
      </patternFill>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7DB2A4"/>
        <bgColor rgb="FF7DB2A4"/>
      </patternFill>
    </fill>
    <fill>
      <patternFill patternType="solid">
        <fgColor rgb="FFDAEAE2"/>
        <bgColor rgb="FFDAEAE2"/>
      </patternFill>
    </fill>
    <fill>
      <patternFill patternType="solid">
        <fgColor rgb="FF7EB3A5"/>
        <bgColor rgb="FF7EB3A5"/>
      </patternFill>
    </fill>
    <fill>
      <patternFill patternType="solid">
        <fgColor rgb="FF85BAAA"/>
        <bgColor rgb="FF85BAAA"/>
      </patternFill>
    </fill>
    <fill>
      <patternFill patternType="solid">
        <fgColor rgb="FF4D8583"/>
        <bgColor rgb="FF4D8583"/>
      </patternFill>
    </fill>
    <fill>
      <patternFill patternType="solid">
        <fgColor rgb="FFBBDFCE"/>
        <bgColor rgb="FFBBDFCE"/>
      </patternFill>
    </fill>
    <fill>
      <patternFill patternType="solid">
        <fgColor rgb="FFC2E2D2"/>
        <bgColor rgb="FFC2E2D2"/>
      </patternFill>
    </fill>
    <fill>
      <patternFill patternType="solid">
        <fgColor rgb="FFB8DECC"/>
        <bgColor rgb="FFB8DECC"/>
      </patternFill>
    </fill>
    <fill>
      <patternFill patternType="solid">
        <fgColor rgb="FFA0D3BC"/>
        <bgColor rgb="FFA0D3BC"/>
      </patternFill>
    </fill>
    <fill>
      <patternFill patternType="solid">
        <fgColor rgb="FF99CCB7"/>
        <bgColor rgb="FF99CCB7"/>
      </patternFill>
    </fill>
    <fill>
      <patternFill patternType="solid">
        <fgColor rgb="FF78ADA1"/>
        <bgColor rgb="FF78ADA1"/>
      </patternFill>
    </fill>
    <fill>
      <patternFill patternType="solid">
        <fgColor rgb="FF6AA097"/>
        <bgColor rgb="FF6AA097"/>
      </patternFill>
    </fill>
    <fill>
      <patternFill patternType="solid">
        <fgColor rgb="FFADDAC5"/>
        <bgColor rgb="FFADDAC5"/>
      </patternFill>
    </fill>
    <fill>
      <patternFill patternType="solid">
        <fgColor rgb="FFE6EFEB"/>
        <bgColor rgb="FFE6EFEB"/>
      </patternFill>
    </fill>
    <fill>
      <patternFill patternType="solid">
        <fgColor rgb="FFC9E4D7"/>
        <bgColor rgb="FFC9E4D7"/>
      </patternFill>
    </fill>
    <fill>
      <patternFill patternType="solid">
        <fgColor rgb="FFD5E8DF"/>
        <bgColor rgb="FFD5E8DF"/>
      </patternFill>
    </fill>
    <fill>
      <patternFill patternType="solid">
        <fgColor rgb="FF97CAB6"/>
        <bgColor rgb="FF97CAB6"/>
      </patternFill>
    </fill>
    <fill>
      <patternFill patternType="solid">
        <fgColor rgb="FFA4D6BF"/>
        <bgColor rgb="FFA4D6BF"/>
      </patternFill>
    </fill>
    <fill>
      <patternFill patternType="solid">
        <fgColor rgb="FF95C8B4"/>
        <bgColor rgb="FF95C8B4"/>
      </patternFill>
    </fill>
    <fill>
      <patternFill patternType="solid">
        <fgColor rgb="FF9DCFBA"/>
        <bgColor rgb="FF9DCFBA"/>
      </patternFill>
    </fill>
    <fill>
      <patternFill patternType="solid">
        <fgColor rgb="FFA1D3BC"/>
        <bgColor rgb="FFA1D3BC"/>
      </patternFill>
    </fill>
    <fill>
      <patternFill patternType="solid">
        <fgColor rgb="FFB1DCC7"/>
        <bgColor rgb="FFB1DCC7"/>
      </patternFill>
    </fill>
    <fill>
      <patternFill patternType="solid">
        <fgColor rgb="FFB6DDCA"/>
        <bgColor rgb="FFB6DDCA"/>
      </patternFill>
    </fill>
    <fill>
      <patternFill patternType="solid">
        <fgColor rgb="FF8BBFAE"/>
        <bgColor rgb="FF8BBFAE"/>
      </patternFill>
    </fill>
    <fill>
      <patternFill patternType="solid">
        <fgColor rgb="FF91C4B1"/>
        <bgColor rgb="FF91C4B1"/>
      </patternFill>
    </fill>
    <fill>
      <patternFill patternType="solid">
        <fgColor rgb="FF81B6A7"/>
        <bgColor rgb="FF81B6A7"/>
      </patternFill>
    </fill>
    <fill>
      <patternFill patternType="solid">
        <fgColor rgb="FFC1E1D2"/>
        <bgColor rgb="FFC1E1D2"/>
      </patternFill>
    </fill>
    <fill>
      <patternFill patternType="solid">
        <fgColor rgb="FFB0DBC7"/>
        <bgColor rgb="FFB0DBC7"/>
      </patternFill>
    </fill>
    <fill>
      <patternFill patternType="solid">
        <fgColor rgb="FFA9D9C2"/>
        <bgColor rgb="FFA9D9C2"/>
      </patternFill>
    </fill>
    <fill>
      <patternFill patternType="solid">
        <fgColor rgb="FFA3D5BE"/>
        <bgColor rgb="FFA3D5BE"/>
      </patternFill>
    </fill>
    <fill>
      <patternFill patternType="solid">
        <fgColor rgb="FF89BDAC"/>
        <bgColor rgb="FF89BDAC"/>
      </patternFill>
    </fill>
    <fill>
      <patternFill patternType="solid">
        <fgColor rgb="FFBCDFCE"/>
        <bgColor rgb="FFBCDFCE"/>
      </patternFill>
    </fill>
    <fill>
      <patternFill patternType="solid">
        <fgColor rgb="FFB2DCC8"/>
        <bgColor rgb="FFB2DCC8"/>
      </patternFill>
    </fill>
    <fill>
      <patternFill patternType="solid">
        <fgColor rgb="FFEEF2F0"/>
        <bgColor rgb="FFEEF2F0"/>
      </patternFill>
    </fill>
    <fill>
      <patternFill patternType="solid">
        <fgColor rgb="FF134F5C"/>
        <bgColor rgb="FF134F5C"/>
      </patternFill>
    </fill>
    <fill>
      <patternFill patternType="solid">
        <fgColor rgb="FFBADFCD"/>
        <bgColor rgb="FFBADFCD"/>
      </patternFill>
    </fill>
    <fill>
      <patternFill patternType="solid">
        <fgColor rgb="FFB9DFCD"/>
        <bgColor rgb="FFB9DFCD"/>
      </patternFill>
    </fill>
    <fill>
      <patternFill patternType="solid">
        <fgColor rgb="FF87BBAB"/>
        <bgColor rgb="FF87BBAB"/>
      </patternFill>
    </fill>
    <fill>
      <patternFill patternType="solid">
        <fgColor rgb="FFB5DDCA"/>
        <bgColor rgb="FFB5DDCA"/>
      </patternFill>
    </fill>
    <fill>
      <patternFill patternType="solid">
        <fgColor rgb="FFAEDBC5"/>
        <bgColor rgb="FFAEDBC5"/>
      </patternFill>
    </fill>
    <fill>
      <patternFill patternType="solid">
        <fgColor rgb="FFA2D4BD"/>
        <bgColor rgb="FFA2D4BD"/>
      </patternFill>
    </fill>
    <fill>
      <patternFill patternType="solid">
        <fgColor rgb="FFB7DECB"/>
        <bgColor rgb="FFB7DECB"/>
      </patternFill>
    </fill>
    <fill>
      <patternFill patternType="solid">
        <fgColor rgb="FFA5D7BF"/>
        <bgColor rgb="FFA5D7BF"/>
      </patternFill>
    </fill>
    <fill>
      <patternFill patternType="solid">
        <fgColor rgb="FFA0D2BB"/>
        <bgColor rgb="FFA0D2BB"/>
      </patternFill>
    </fill>
    <fill>
      <patternFill patternType="solid">
        <fgColor rgb="FF9DD0BA"/>
        <bgColor rgb="FF9DD0BA"/>
      </patternFill>
    </fill>
    <fill>
      <patternFill patternType="solid">
        <fgColor rgb="FFABD9C3"/>
        <bgColor rgb="FFABD9C3"/>
      </patternFill>
    </fill>
    <fill>
      <patternFill patternType="solid">
        <fgColor rgb="FFD1E7DD"/>
        <bgColor rgb="FFD1E7DD"/>
      </patternFill>
    </fill>
    <fill>
      <patternFill patternType="solid">
        <fgColor rgb="FFC5E3D5"/>
        <bgColor rgb="FFC5E3D5"/>
      </patternFill>
    </fill>
    <fill>
      <patternFill patternType="solid">
        <fgColor rgb="FF97CAB5"/>
        <bgColor rgb="FF97CAB5"/>
      </patternFill>
    </fill>
    <fill>
      <patternFill patternType="solid">
        <fgColor rgb="FF689E96"/>
        <bgColor rgb="FF689E96"/>
      </patternFill>
    </fill>
    <fill>
      <patternFill patternType="solid">
        <fgColor rgb="FFC7E3D6"/>
        <bgColor rgb="FFC7E3D6"/>
      </patternFill>
    </fill>
    <fill>
      <patternFill patternType="solid">
        <fgColor rgb="FF9CCEB9"/>
        <bgColor rgb="FF9CCEB9"/>
      </patternFill>
    </fill>
    <fill>
      <patternFill patternType="solid">
        <fgColor rgb="FF84B8A9"/>
        <bgColor rgb="FF84B8A9"/>
      </patternFill>
    </fill>
    <fill>
      <patternFill patternType="solid">
        <fgColor rgb="FFC3E2D3"/>
        <bgColor rgb="FFC3E2D3"/>
      </patternFill>
    </fill>
    <fill>
      <patternFill patternType="solid">
        <fgColor rgb="FFD5E9DF"/>
        <bgColor rgb="FFD5E9DF"/>
      </patternFill>
    </fill>
    <fill>
      <patternFill patternType="solid">
        <fgColor rgb="FF80B4A6"/>
        <bgColor rgb="FF80B4A6"/>
      </patternFill>
    </fill>
    <fill>
      <patternFill patternType="solid">
        <fgColor rgb="FF9BCEB8"/>
        <bgColor rgb="FF9BCEB8"/>
      </patternFill>
    </fill>
    <fill>
      <patternFill patternType="solid">
        <fgColor rgb="FFBEE0D0"/>
        <bgColor rgb="FFBEE0D0"/>
      </patternFill>
    </fill>
    <fill>
      <patternFill patternType="solid">
        <fgColor rgb="FF93C6B3"/>
        <bgColor rgb="FF93C6B3"/>
      </patternFill>
    </fill>
    <fill>
      <patternFill patternType="solid">
        <fgColor rgb="FFCBE5D8"/>
        <bgColor rgb="FFCBE5D8"/>
      </patternFill>
    </fill>
    <fill>
      <patternFill patternType="solid">
        <fgColor rgb="FF6DA399"/>
        <bgColor rgb="FF6DA399"/>
      </patternFill>
    </fill>
    <fill>
      <patternFill patternType="solid">
        <fgColor rgb="FFBCE0CF"/>
        <bgColor rgb="FFBCE0CF"/>
      </patternFill>
    </fill>
    <fill>
      <patternFill patternType="solid">
        <fgColor rgb="FF9FD2BB"/>
        <bgColor rgb="FF9FD2BB"/>
      </patternFill>
    </fill>
    <fill>
      <patternFill patternType="solid">
        <fgColor rgb="FFB3DCC8"/>
        <bgColor rgb="FFB3DCC8"/>
      </patternFill>
    </fill>
    <fill>
      <patternFill patternType="solid">
        <fgColor rgb="FF80B5A6"/>
        <bgColor rgb="FF80B5A6"/>
      </patternFill>
    </fill>
    <fill>
      <patternFill patternType="solid">
        <fgColor rgb="FFACDAC4"/>
        <bgColor rgb="FFACDAC4"/>
      </patternFill>
    </fill>
    <fill>
      <patternFill patternType="solid">
        <fgColor rgb="FF8ABEAD"/>
        <bgColor rgb="FF8ABEAD"/>
      </patternFill>
    </fill>
    <fill>
      <patternFill patternType="solid">
        <fgColor rgb="FF8DC1AF"/>
        <bgColor rgb="FF8DC1AF"/>
      </patternFill>
    </fill>
    <fill>
      <patternFill patternType="solid">
        <fgColor rgb="FFA4D6BE"/>
        <bgColor rgb="FFA4D6BE"/>
      </patternFill>
    </fill>
    <fill>
      <patternFill patternType="solid">
        <fgColor rgb="FF88BCAC"/>
        <bgColor rgb="FF88BCAC"/>
      </patternFill>
    </fill>
    <fill>
      <patternFill patternType="solid">
        <fgColor rgb="FF9ACDB8"/>
        <bgColor rgb="FF9ACDB8"/>
      </patternFill>
    </fill>
    <fill>
      <patternFill patternType="solid">
        <fgColor rgb="FF77ACA0"/>
        <bgColor rgb="FF77ACA0"/>
      </patternFill>
    </fill>
    <fill>
      <patternFill patternType="solid">
        <fgColor rgb="FF9BCDB8"/>
        <bgColor rgb="FF9BCDB8"/>
      </patternFill>
    </fill>
    <fill>
      <patternFill patternType="solid">
        <fgColor rgb="FFA8D8C1"/>
        <bgColor rgb="FFA8D8C1"/>
      </patternFill>
    </fill>
    <fill>
      <patternFill patternType="solid">
        <fgColor rgb="FF7FB4A5"/>
        <bgColor rgb="FF7FB4A5"/>
      </patternFill>
    </fill>
    <fill>
      <patternFill patternType="solid">
        <fgColor rgb="FFC6E3D5"/>
        <bgColor rgb="FFC6E3D5"/>
      </patternFill>
    </fill>
    <fill>
      <patternFill patternType="solid">
        <fgColor rgb="FFF3F3F3"/>
        <bgColor rgb="FFF3F3F3"/>
      </patternFill>
    </fill>
    <fill>
      <patternFill patternType="solid">
        <fgColor rgb="FFCAE5D8"/>
        <bgColor rgb="FFCAE5D8"/>
      </patternFill>
    </fill>
    <fill>
      <patternFill patternType="solid">
        <fgColor rgb="FF92C5B2"/>
        <bgColor rgb="FF92C5B2"/>
      </patternFill>
    </fill>
    <fill>
      <patternFill patternType="solid">
        <fgColor rgb="FFB4DDC9"/>
        <bgColor rgb="FFB4DDC9"/>
      </patternFill>
    </fill>
    <fill>
      <patternFill patternType="solid">
        <fgColor rgb="FFCEE6DB"/>
        <bgColor rgb="FFCEE6DB"/>
      </patternFill>
    </fill>
    <fill>
      <patternFill patternType="solid">
        <fgColor rgb="FF90C4B1"/>
        <bgColor rgb="FF90C4B1"/>
      </patternFill>
    </fill>
    <fill>
      <patternFill patternType="solid">
        <fgColor rgb="FFECF1EF"/>
        <bgColor rgb="FFECF1EF"/>
      </patternFill>
    </fill>
    <fill>
      <patternFill patternType="solid">
        <fgColor rgb="FFC8E4D6"/>
        <bgColor rgb="FFC8E4D6"/>
      </patternFill>
    </fill>
    <fill>
      <patternFill patternType="solid">
        <fgColor rgb="FF94C7B3"/>
        <bgColor rgb="FF94C7B3"/>
      </patternFill>
    </fill>
    <fill>
      <patternFill patternType="solid">
        <fgColor rgb="FF609790"/>
        <bgColor rgb="FF609790"/>
      </patternFill>
    </fill>
    <fill>
      <patternFill patternType="solid">
        <fgColor rgb="FF9CCFB9"/>
        <bgColor rgb="FF9CCFB9"/>
      </patternFill>
    </fill>
    <fill>
      <patternFill patternType="solid">
        <fgColor rgb="FFA1D4BD"/>
        <bgColor rgb="FFA1D4BD"/>
      </patternFill>
    </fill>
    <fill>
      <patternFill patternType="solid">
        <fgColor rgb="FF356F73"/>
        <bgColor rgb="FF356F73"/>
      </patternFill>
    </fill>
    <fill>
      <patternFill patternType="solid">
        <fgColor rgb="FFD0E7DC"/>
        <bgColor rgb="FFD0E7DC"/>
      </patternFill>
    </fill>
    <fill>
      <patternFill patternType="solid">
        <fgColor rgb="FFB6DDCB"/>
        <bgColor rgb="FFB6DDCB"/>
      </patternFill>
    </fill>
    <fill>
      <patternFill patternType="solid">
        <fgColor rgb="FFC0E1D1"/>
        <bgColor rgb="FFC0E1D1"/>
      </patternFill>
    </fill>
    <fill>
      <patternFill patternType="solid">
        <fgColor rgb="FFC7E4D6"/>
        <bgColor rgb="FFC7E4D6"/>
      </patternFill>
    </fill>
    <fill>
      <patternFill patternType="solid">
        <fgColor rgb="FFD7E9E1"/>
        <bgColor rgb="FFD7E9E1"/>
      </patternFill>
    </fill>
    <fill>
      <patternFill patternType="solid">
        <fgColor rgb="FFD4E8DE"/>
        <bgColor rgb="FFD4E8DE"/>
      </patternFill>
    </fill>
    <fill>
      <patternFill patternType="solid">
        <fgColor rgb="FF8DC0AF"/>
        <bgColor rgb="FF8DC0AF"/>
      </patternFill>
    </fill>
    <fill>
      <patternFill patternType="solid">
        <fgColor rgb="FF98CBB6"/>
        <bgColor rgb="FF98CBB6"/>
      </patternFill>
    </fill>
    <fill>
      <patternFill patternType="solid">
        <fgColor rgb="FF79AEA2"/>
        <bgColor rgb="FF79AEA2"/>
      </patternFill>
    </fill>
    <fill>
      <patternFill patternType="solid">
        <fgColor rgb="FF9ED1BB"/>
        <bgColor rgb="FF9ED1BB"/>
      </patternFill>
    </fill>
    <fill>
      <patternFill patternType="solid">
        <fgColor rgb="FFEDF1EF"/>
        <bgColor rgb="FFEDF1EF"/>
      </patternFill>
    </fill>
    <fill>
      <patternFill patternType="solid">
        <fgColor rgb="FFA3D6BE"/>
        <bgColor rgb="FFA3D6BE"/>
      </patternFill>
    </fill>
    <fill>
      <patternFill patternType="solid">
        <fgColor rgb="FF94C8B4"/>
        <bgColor rgb="FF94C8B4"/>
      </patternFill>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bottom style="thick">
        <color rgb="FF8093B3"/>
      </bottom>
    </border>
    <border>
      <right style="thin">
        <color rgb="FFFFFFFF"/>
      </right>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164" xfId="0" applyAlignment="1" applyFont="1" applyNumberFormat="1">
      <alignment horizontal="center" readingOrder="0"/>
    </xf>
    <xf borderId="0" fillId="0" fontId="1" numFmtId="1" xfId="0" applyAlignment="1" applyFont="1" applyNumberFormat="1">
      <alignment horizontal="center"/>
    </xf>
    <xf borderId="0" fillId="0" fontId="2" numFmtId="0" xfId="0" applyAlignment="1" applyFont="1">
      <alignment readingOrder="0"/>
    </xf>
    <xf borderId="0" fillId="0" fontId="2" numFmtId="164" xfId="0" applyAlignment="1" applyFont="1" applyNumberFormat="1">
      <alignment readingOrder="0"/>
    </xf>
    <xf borderId="0" fillId="0" fontId="2" numFmtId="1" xfId="0" applyFont="1" applyNumberFormat="1"/>
    <xf borderId="0" fillId="0" fontId="3" numFmtId="0" xfId="0" applyFont="1"/>
    <xf borderId="0" fillId="0" fontId="2" numFmtId="165" xfId="0" applyAlignment="1" applyFont="1" applyNumberFormat="1">
      <alignment readingOrder="0"/>
    </xf>
    <xf borderId="0" fillId="0" fontId="2" numFmtId="165" xfId="0" applyFont="1" applyNumberFormat="1"/>
    <xf borderId="0" fillId="0" fontId="2" numFmtId="10" xfId="0" applyFont="1" applyNumberFormat="1"/>
    <xf borderId="1" fillId="0" fontId="1" numFmtId="0" xfId="0" applyAlignment="1" applyBorder="1" applyFont="1">
      <alignment readingOrder="0"/>
    </xf>
    <xf borderId="1" fillId="0" fontId="2" numFmtId="0" xfId="0" applyBorder="1" applyFont="1"/>
    <xf borderId="1" fillId="0" fontId="2" numFmtId="166" xfId="0" applyBorder="1" applyFont="1" applyNumberFormat="1"/>
    <xf borderId="0" fillId="2" fontId="4" numFmtId="0" xfId="0" applyAlignment="1" applyFill="1" applyFont="1">
      <alignment readingOrder="0"/>
    </xf>
    <xf borderId="0" fillId="2" fontId="5" numFmtId="0" xfId="0" applyFont="1"/>
    <xf borderId="0" fillId="2" fontId="6" numFmtId="0" xfId="0" applyAlignment="1" applyFont="1">
      <alignment readingOrder="0"/>
    </xf>
    <xf borderId="0" fillId="2" fontId="6" numFmtId="0" xfId="0" applyFont="1"/>
    <xf borderId="0" fillId="2" fontId="7" numFmtId="0" xfId="0" applyAlignment="1" applyFont="1">
      <alignment readingOrder="0"/>
    </xf>
    <xf borderId="0" fillId="2" fontId="8" numFmtId="0" xfId="0" applyFont="1"/>
    <xf borderId="0" fillId="0" fontId="2" numFmtId="164" xfId="0" applyFont="1" applyNumberFormat="1"/>
    <xf borderId="0" fillId="0" fontId="2" numFmtId="0" xfId="0" applyFont="1"/>
    <xf borderId="0" fillId="0" fontId="2" numFmtId="3" xfId="0" applyFont="1" applyNumberFormat="1"/>
    <xf borderId="0" fillId="0" fontId="2" numFmtId="166" xfId="0" applyAlignment="1" applyFont="1" applyNumberFormat="1">
      <alignment horizontal="center"/>
    </xf>
    <xf borderId="0" fillId="0" fontId="2" numFmtId="166" xfId="0" applyFont="1" applyNumberFormat="1"/>
    <xf borderId="0" fillId="0" fontId="2" numFmtId="165" xfId="0" applyAlignment="1" applyFont="1" applyNumberFormat="1">
      <alignment horizontal="center"/>
    </xf>
    <xf borderId="0" fillId="0" fontId="1" numFmtId="165" xfId="0" applyAlignment="1" applyFont="1" applyNumberFormat="1">
      <alignment horizontal="center" readingOrder="0"/>
    </xf>
    <xf borderId="0" fillId="0" fontId="2" numFmtId="0" xfId="0" applyAlignment="1" applyFont="1">
      <alignment horizontal="center" readingOrder="0"/>
    </xf>
    <xf borderId="0" fillId="0" fontId="9" numFmtId="164" xfId="0" applyFont="1" applyNumberFormat="1"/>
    <xf borderId="0" fillId="0" fontId="1" numFmtId="0" xfId="0" applyAlignment="1" applyFont="1">
      <alignment horizontal="right" readingOrder="0"/>
    </xf>
    <xf borderId="0" fillId="0" fontId="2" numFmtId="167" xfId="0" applyFont="1" applyNumberFormat="1"/>
    <xf borderId="0" fillId="0" fontId="10" numFmtId="0" xfId="0" applyAlignment="1" applyFont="1">
      <alignment horizontal="center" readingOrder="0" vertical="bottom"/>
    </xf>
    <xf borderId="0" fillId="0" fontId="11" numFmtId="0" xfId="0" applyAlignment="1" applyFont="1">
      <alignment vertical="bottom"/>
    </xf>
    <xf borderId="0" fillId="0" fontId="11" numFmtId="0" xfId="0" applyAlignment="1" applyFont="1">
      <alignment horizontal="right" vertical="bottom"/>
    </xf>
    <xf borderId="0" fillId="0" fontId="11" numFmtId="165" xfId="0" applyAlignment="1" applyFont="1" applyNumberFormat="1">
      <alignment vertical="bottom"/>
    </xf>
    <xf borderId="0" fillId="0" fontId="11" numFmtId="166" xfId="0" applyAlignment="1" applyFont="1" applyNumberFormat="1">
      <alignment vertical="bottom"/>
    </xf>
    <xf borderId="0" fillId="0" fontId="2" numFmtId="168" xfId="0" applyFont="1" applyNumberFormat="1"/>
    <xf borderId="0" fillId="0" fontId="2" numFmtId="10" xfId="0" applyAlignment="1" applyFont="1" applyNumberFormat="1">
      <alignment readingOrder="0"/>
    </xf>
    <xf borderId="0" fillId="0" fontId="2" numFmtId="0" xfId="0" applyFont="1"/>
    <xf borderId="0" fillId="3" fontId="12" numFmtId="0" xfId="0" applyAlignment="1" applyFill="1" applyFont="1">
      <alignment readingOrder="0" vertical="bottom"/>
    </xf>
    <xf borderId="0" fillId="3" fontId="12" numFmtId="0" xfId="0" applyAlignment="1" applyFont="1">
      <alignment vertical="bottom"/>
    </xf>
    <xf borderId="0" fillId="3" fontId="11" numFmtId="0" xfId="0" applyAlignment="1" applyFont="1">
      <alignment vertical="bottom"/>
    </xf>
    <xf borderId="2" fillId="3" fontId="12" numFmtId="0" xfId="0" applyAlignment="1" applyBorder="1" applyFont="1">
      <alignment vertical="bottom"/>
    </xf>
    <xf borderId="2" fillId="4" fontId="13" numFmtId="0" xfId="0" applyAlignment="1" applyBorder="1" applyFill="1" applyFont="1">
      <alignment vertical="bottom"/>
    </xf>
    <xf borderId="3" fillId="5" fontId="11" numFmtId="0" xfId="0" applyAlignment="1" applyBorder="1" applyFill="1" applyFont="1">
      <alignment vertical="bottom"/>
    </xf>
    <xf borderId="0" fillId="2" fontId="11" numFmtId="0" xfId="0" applyAlignment="1" applyFont="1">
      <alignment horizontal="right" vertical="bottom"/>
    </xf>
    <xf borderId="0" fillId="0" fontId="1" numFmtId="3" xfId="0" applyAlignment="1" applyFont="1" applyNumberFormat="1">
      <alignment horizontal="center" readingOrder="0"/>
    </xf>
    <xf borderId="0" fillId="0" fontId="2" numFmtId="3" xfId="0" applyAlignment="1" applyFont="1" applyNumberFormat="1">
      <alignment readingOrder="0"/>
    </xf>
    <xf borderId="0" fillId="0" fontId="2" numFmtId="169" xfId="0" applyFont="1" applyNumberFormat="1"/>
    <xf borderId="2" fillId="3" fontId="12" numFmtId="0" xfId="0" applyAlignment="1" applyBorder="1" applyFont="1">
      <alignment readingOrder="0" vertical="bottom"/>
    </xf>
    <xf borderId="3" fillId="5" fontId="11" numFmtId="0" xfId="0" applyAlignment="1" applyBorder="1" applyFont="1">
      <alignment horizontal="right" vertical="bottom"/>
    </xf>
    <xf borderId="0" fillId="6" fontId="11" numFmtId="0" xfId="0" applyAlignment="1" applyFill="1" applyFont="1">
      <alignment horizontal="right" vertical="bottom"/>
    </xf>
    <xf borderId="0" fillId="7" fontId="11" numFmtId="0" xfId="0" applyAlignment="1" applyFill="1" applyFont="1">
      <alignment horizontal="right" vertical="bottom"/>
    </xf>
    <xf borderId="0" fillId="8" fontId="11" numFmtId="0" xfId="0" applyAlignment="1" applyFill="1" applyFont="1">
      <alignment horizontal="right" vertical="bottom"/>
    </xf>
    <xf borderId="0" fillId="9" fontId="11" numFmtId="0" xfId="0" applyAlignment="1" applyFill="1" applyFont="1">
      <alignment horizontal="right" vertical="bottom"/>
    </xf>
    <xf borderId="0" fillId="10" fontId="11" numFmtId="0" xfId="0" applyAlignment="1" applyFill="1" applyFont="1">
      <alignment horizontal="right" vertical="bottom"/>
    </xf>
    <xf borderId="0" fillId="11" fontId="11" numFmtId="0" xfId="0" applyAlignment="1" applyFill="1" applyFont="1">
      <alignment horizontal="right" vertical="bottom"/>
    </xf>
    <xf borderId="0" fillId="12" fontId="11" numFmtId="0" xfId="0" applyAlignment="1" applyFill="1" applyFont="1">
      <alignment horizontal="right" vertical="bottom"/>
    </xf>
    <xf borderId="0" fillId="13" fontId="11" numFmtId="0" xfId="0" applyAlignment="1" applyFill="1" applyFont="1">
      <alignment horizontal="right" vertical="bottom"/>
    </xf>
    <xf borderId="0" fillId="14" fontId="11" numFmtId="0" xfId="0" applyAlignment="1" applyFill="1" applyFont="1">
      <alignment horizontal="right" vertical="bottom"/>
    </xf>
    <xf borderId="0" fillId="15" fontId="11" numFmtId="0" xfId="0" applyAlignment="1" applyFill="1" applyFont="1">
      <alignment horizontal="right" vertical="bottom"/>
    </xf>
    <xf borderId="0" fillId="16" fontId="11" numFmtId="0" xfId="0" applyAlignment="1" applyFill="1" applyFont="1">
      <alignment horizontal="right" vertical="bottom"/>
    </xf>
    <xf borderId="0" fillId="2" fontId="11" numFmtId="0" xfId="0" applyAlignment="1" applyFont="1">
      <alignment vertical="bottom"/>
    </xf>
    <xf borderId="0" fillId="17" fontId="11" numFmtId="0" xfId="0" applyAlignment="1" applyFill="1" applyFont="1">
      <alignment horizontal="right" vertical="bottom"/>
    </xf>
    <xf borderId="0" fillId="18" fontId="11" numFmtId="0" xfId="0" applyAlignment="1" applyFill="1" applyFont="1">
      <alignment horizontal="right" vertical="bottom"/>
    </xf>
    <xf borderId="0" fillId="19" fontId="11" numFmtId="0" xfId="0" applyAlignment="1" applyFill="1" applyFont="1">
      <alignment horizontal="right" vertical="bottom"/>
    </xf>
    <xf borderId="0" fillId="20" fontId="11" numFmtId="0" xfId="0" applyAlignment="1" applyFill="1" applyFont="1">
      <alignment horizontal="right" vertical="bottom"/>
    </xf>
    <xf borderId="0" fillId="21" fontId="11" numFmtId="0" xfId="0" applyAlignment="1" applyFill="1" applyFont="1">
      <alignment horizontal="right" vertical="bottom"/>
    </xf>
    <xf borderId="0" fillId="22" fontId="11" numFmtId="0" xfId="0" applyAlignment="1" applyFill="1" applyFont="1">
      <alignment horizontal="right" vertical="bottom"/>
    </xf>
    <xf borderId="0" fillId="23" fontId="11" numFmtId="0" xfId="0" applyAlignment="1" applyFill="1" applyFont="1">
      <alignment horizontal="right" vertical="bottom"/>
    </xf>
    <xf borderId="0" fillId="24" fontId="11" numFmtId="0" xfId="0" applyAlignment="1" applyFill="1" applyFont="1">
      <alignment horizontal="right" vertical="bottom"/>
    </xf>
    <xf borderId="0" fillId="25" fontId="11" numFmtId="0" xfId="0" applyAlignment="1" applyFill="1" applyFont="1">
      <alignment horizontal="right" vertical="bottom"/>
    </xf>
    <xf borderId="0" fillId="26" fontId="11" numFmtId="0" xfId="0" applyAlignment="1" applyFill="1" applyFont="1">
      <alignment horizontal="right" vertical="bottom"/>
    </xf>
    <xf borderId="0" fillId="27" fontId="11" numFmtId="0" xfId="0" applyAlignment="1" applyFill="1" applyFont="1">
      <alignment horizontal="right" vertical="bottom"/>
    </xf>
    <xf borderId="0" fillId="28" fontId="11" numFmtId="0" xfId="0" applyAlignment="1" applyFill="1" applyFont="1">
      <alignment horizontal="right" vertical="bottom"/>
    </xf>
    <xf borderId="0" fillId="29" fontId="11" numFmtId="0" xfId="0" applyAlignment="1" applyFill="1" applyFont="1">
      <alignment horizontal="right" vertical="bottom"/>
    </xf>
    <xf borderId="0" fillId="30" fontId="11" numFmtId="0" xfId="0" applyAlignment="1" applyFill="1" applyFont="1">
      <alignment horizontal="right" vertical="bottom"/>
    </xf>
    <xf borderId="0" fillId="31" fontId="11" numFmtId="0" xfId="0" applyAlignment="1" applyFill="1" applyFont="1">
      <alignment horizontal="right" vertical="bottom"/>
    </xf>
    <xf borderId="0" fillId="32" fontId="11" numFmtId="0" xfId="0" applyAlignment="1" applyFill="1" applyFont="1">
      <alignment horizontal="right" vertical="bottom"/>
    </xf>
    <xf borderId="0" fillId="33" fontId="11" numFmtId="0" xfId="0" applyAlignment="1" applyFill="1" applyFont="1">
      <alignment horizontal="right" vertical="bottom"/>
    </xf>
    <xf borderId="0" fillId="34" fontId="11" numFmtId="0" xfId="0" applyAlignment="1" applyFill="1" applyFont="1">
      <alignment horizontal="right" vertical="bottom"/>
    </xf>
    <xf borderId="0" fillId="35" fontId="11" numFmtId="0" xfId="0" applyAlignment="1" applyFill="1" applyFont="1">
      <alignment horizontal="right" vertical="bottom"/>
    </xf>
    <xf borderId="0" fillId="36" fontId="11" numFmtId="0" xfId="0" applyAlignment="1" applyFill="1" applyFont="1">
      <alignment horizontal="right" vertical="bottom"/>
    </xf>
    <xf borderId="0" fillId="37" fontId="11" numFmtId="0" xfId="0" applyAlignment="1" applyFill="1" applyFont="1">
      <alignment horizontal="right" vertical="bottom"/>
    </xf>
    <xf borderId="0" fillId="38" fontId="11" numFmtId="0" xfId="0" applyAlignment="1" applyFill="1" applyFont="1">
      <alignment horizontal="right" vertical="bottom"/>
    </xf>
    <xf borderId="0" fillId="39" fontId="11" numFmtId="0" xfId="0" applyAlignment="1" applyFill="1" applyFont="1">
      <alignment horizontal="right" vertical="bottom"/>
    </xf>
    <xf borderId="0" fillId="40" fontId="11" numFmtId="0" xfId="0" applyAlignment="1" applyFill="1" applyFont="1">
      <alignment horizontal="right" vertical="bottom"/>
    </xf>
    <xf borderId="0" fillId="41" fontId="11" numFmtId="0" xfId="0" applyAlignment="1" applyFill="1" applyFont="1">
      <alignment horizontal="right" vertical="bottom"/>
    </xf>
    <xf borderId="0" fillId="42" fontId="11" numFmtId="0" xfId="0" applyAlignment="1" applyFill="1" applyFont="1">
      <alignment horizontal="right" vertical="bottom"/>
    </xf>
    <xf borderId="0" fillId="43" fontId="11" numFmtId="0" xfId="0" applyAlignment="1" applyFill="1" applyFont="1">
      <alignment horizontal="right" vertical="bottom"/>
    </xf>
    <xf borderId="0" fillId="44" fontId="11" numFmtId="0" xfId="0" applyAlignment="1" applyFill="1" applyFont="1">
      <alignment horizontal="right" vertical="bottom"/>
    </xf>
    <xf borderId="0" fillId="45" fontId="11" numFmtId="0" xfId="0" applyAlignment="1" applyFill="1" applyFont="1">
      <alignment horizontal="right" vertical="bottom"/>
    </xf>
    <xf borderId="0" fillId="46" fontId="11" numFmtId="0" xfId="0" applyAlignment="1" applyFill="1" applyFont="1">
      <alignment horizontal="right" vertical="bottom"/>
    </xf>
    <xf borderId="0" fillId="47" fontId="11" numFmtId="0" xfId="0" applyAlignment="1" applyFill="1" applyFont="1">
      <alignment horizontal="right" vertical="bottom"/>
    </xf>
    <xf borderId="0" fillId="48" fontId="11" numFmtId="0" xfId="0" applyAlignment="1" applyFill="1" applyFont="1">
      <alignment horizontal="right" vertical="bottom"/>
    </xf>
    <xf borderId="0" fillId="49" fontId="11" numFmtId="0" xfId="0" applyAlignment="1" applyFill="1" applyFont="1">
      <alignment horizontal="right" vertical="bottom"/>
    </xf>
    <xf borderId="0" fillId="50" fontId="11" numFmtId="0" xfId="0" applyAlignment="1" applyFill="1" applyFont="1">
      <alignment horizontal="right" vertical="bottom"/>
    </xf>
    <xf borderId="0" fillId="51" fontId="11" numFmtId="0" xfId="0" applyAlignment="1" applyFill="1" applyFont="1">
      <alignment horizontal="right" vertical="bottom"/>
    </xf>
    <xf borderId="0" fillId="52" fontId="11" numFmtId="0" xfId="0" applyAlignment="1" applyFill="1" applyFont="1">
      <alignment horizontal="right" vertical="bottom"/>
    </xf>
    <xf borderId="0" fillId="53" fontId="11" numFmtId="0" xfId="0" applyAlignment="1" applyFill="1" applyFont="1">
      <alignment horizontal="right" vertical="bottom"/>
    </xf>
    <xf borderId="0" fillId="54" fontId="11" numFmtId="0" xfId="0" applyAlignment="1" applyFill="1" applyFont="1">
      <alignment horizontal="right" vertical="bottom"/>
    </xf>
    <xf borderId="0" fillId="55" fontId="11" numFmtId="0" xfId="0" applyAlignment="1" applyFill="1" applyFont="1">
      <alignment horizontal="right" vertical="bottom"/>
    </xf>
    <xf borderId="0" fillId="56" fontId="11" numFmtId="0" xfId="0" applyAlignment="1" applyFill="1" applyFont="1">
      <alignment horizontal="right" vertical="bottom"/>
    </xf>
    <xf borderId="0" fillId="57" fontId="11" numFmtId="0" xfId="0" applyAlignment="1" applyFill="1" applyFont="1">
      <alignment horizontal="right" vertical="bottom"/>
    </xf>
    <xf borderId="0" fillId="58" fontId="11" numFmtId="0" xfId="0" applyAlignment="1" applyFill="1" applyFont="1">
      <alignment horizontal="right" vertical="bottom"/>
    </xf>
    <xf borderId="0" fillId="59" fontId="11" numFmtId="0" xfId="0" applyAlignment="1" applyFill="1" applyFont="1">
      <alignment horizontal="right" vertical="bottom"/>
    </xf>
    <xf borderId="0" fillId="60" fontId="11" numFmtId="0" xfId="0" applyAlignment="1" applyFill="1" applyFont="1">
      <alignment horizontal="right" vertical="bottom"/>
    </xf>
    <xf borderId="0" fillId="61" fontId="11" numFmtId="0" xfId="0" applyAlignment="1" applyFill="1" applyFont="1">
      <alignment horizontal="right" vertical="bottom"/>
    </xf>
    <xf borderId="0" fillId="62" fontId="11" numFmtId="0" xfId="0" applyAlignment="1" applyFill="1" applyFont="1">
      <alignment horizontal="right" vertical="bottom"/>
    </xf>
    <xf borderId="0" fillId="63" fontId="11" numFmtId="0" xfId="0" applyAlignment="1" applyFill="1" applyFont="1">
      <alignment horizontal="right" vertical="bottom"/>
    </xf>
    <xf borderId="0" fillId="64" fontId="11" numFmtId="0" xfId="0" applyAlignment="1" applyFill="1" applyFont="1">
      <alignment horizontal="right" vertical="bottom"/>
    </xf>
    <xf borderId="0" fillId="65" fontId="11" numFmtId="0" xfId="0" applyAlignment="1" applyFill="1" applyFont="1">
      <alignment horizontal="right" vertical="bottom"/>
    </xf>
    <xf borderId="0" fillId="66" fontId="11" numFmtId="0" xfId="0" applyAlignment="1" applyFill="1" applyFont="1">
      <alignment horizontal="right" vertical="bottom"/>
    </xf>
    <xf borderId="0" fillId="67" fontId="11" numFmtId="0" xfId="0" applyAlignment="1" applyFill="1" applyFont="1">
      <alignment horizontal="right" vertical="bottom"/>
    </xf>
    <xf borderId="0" fillId="68" fontId="11" numFmtId="0" xfId="0" applyAlignment="1" applyFill="1" applyFont="1">
      <alignment horizontal="right" vertical="bottom"/>
    </xf>
    <xf borderId="0" fillId="69" fontId="11" numFmtId="0" xfId="0" applyAlignment="1" applyFill="1" applyFont="1">
      <alignment horizontal="right" vertical="bottom"/>
    </xf>
    <xf borderId="0" fillId="70" fontId="11" numFmtId="0" xfId="0" applyAlignment="1" applyFill="1" applyFont="1">
      <alignment horizontal="right" vertical="bottom"/>
    </xf>
    <xf borderId="0" fillId="71" fontId="11" numFmtId="0" xfId="0" applyAlignment="1" applyFill="1" applyFont="1">
      <alignment horizontal="right" vertical="bottom"/>
    </xf>
    <xf borderId="0" fillId="72" fontId="11" numFmtId="0" xfId="0" applyAlignment="1" applyFill="1" applyFont="1">
      <alignment horizontal="right" vertical="bottom"/>
    </xf>
    <xf borderId="0" fillId="73" fontId="11" numFmtId="0" xfId="0" applyAlignment="1" applyFill="1" applyFont="1">
      <alignment horizontal="right" vertical="bottom"/>
    </xf>
    <xf borderId="0" fillId="74" fontId="11" numFmtId="0" xfId="0" applyAlignment="1" applyFill="1" applyFont="1">
      <alignment horizontal="right" vertical="bottom"/>
    </xf>
    <xf borderId="0" fillId="75" fontId="11" numFmtId="0" xfId="0" applyAlignment="1" applyFill="1" applyFont="1">
      <alignment horizontal="right" vertical="bottom"/>
    </xf>
    <xf borderId="0" fillId="76" fontId="11" numFmtId="0" xfId="0" applyAlignment="1" applyFill="1" applyFont="1">
      <alignment horizontal="right" vertical="bottom"/>
    </xf>
    <xf borderId="0" fillId="77" fontId="11" numFmtId="0" xfId="0" applyAlignment="1" applyFill="1" applyFont="1">
      <alignment horizontal="right" vertical="bottom"/>
    </xf>
    <xf borderId="0" fillId="78" fontId="11" numFmtId="0" xfId="0" applyAlignment="1" applyFill="1" applyFont="1">
      <alignment horizontal="right" vertical="bottom"/>
    </xf>
    <xf borderId="0" fillId="79" fontId="11" numFmtId="0" xfId="0" applyAlignment="1" applyFill="1" applyFont="1">
      <alignment horizontal="right" vertical="bottom"/>
    </xf>
    <xf borderId="0" fillId="80" fontId="11" numFmtId="0" xfId="0" applyAlignment="1" applyFill="1" applyFont="1">
      <alignment horizontal="right" vertical="bottom"/>
    </xf>
    <xf borderId="0" fillId="81" fontId="11" numFmtId="0" xfId="0" applyAlignment="1" applyFill="1" applyFont="1">
      <alignment horizontal="right" vertical="bottom"/>
    </xf>
    <xf borderId="0" fillId="82" fontId="11" numFmtId="0" xfId="0" applyAlignment="1" applyFill="1" applyFont="1">
      <alignment horizontal="right" vertical="bottom"/>
    </xf>
    <xf borderId="0" fillId="83" fontId="11" numFmtId="0" xfId="0" applyAlignment="1" applyFill="1" applyFont="1">
      <alignment horizontal="right" vertical="bottom"/>
    </xf>
    <xf borderId="0" fillId="84" fontId="11" numFmtId="0" xfId="0" applyAlignment="1" applyFill="1" applyFont="1">
      <alignment horizontal="right" vertical="bottom"/>
    </xf>
    <xf borderId="0" fillId="85" fontId="11" numFmtId="0" xfId="0" applyAlignment="1" applyFill="1" applyFont="1">
      <alignment horizontal="right" vertical="bottom"/>
    </xf>
    <xf borderId="0" fillId="86" fontId="11" numFmtId="0" xfId="0" applyAlignment="1" applyFill="1" applyFont="1">
      <alignment horizontal="right" vertical="bottom"/>
    </xf>
    <xf borderId="0" fillId="87" fontId="11" numFmtId="0" xfId="0" applyAlignment="1" applyFill="1" applyFont="1">
      <alignment horizontal="right" vertical="bottom"/>
    </xf>
    <xf borderId="0" fillId="88" fontId="11" numFmtId="0" xfId="0" applyAlignment="1" applyFill="1" applyFont="1">
      <alignment horizontal="right" vertical="bottom"/>
    </xf>
    <xf borderId="0" fillId="89" fontId="11" numFmtId="0" xfId="0" applyAlignment="1" applyFill="1" applyFont="1">
      <alignment horizontal="right" vertical="bottom"/>
    </xf>
    <xf borderId="0" fillId="90" fontId="11" numFmtId="0" xfId="0" applyAlignment="1" applyFill="1" applyFont="1">
      <alignment horizontal="right" vertical="bottom"/>
    </xf>
    <xf borderId="0" fillId="91" fontId="11" numFmtId="0" xfId="0" applyAlignment="1" applyFill="1" applyFont="1">
      <alignment horizontal="right" vertical="bottom"/>
    </xf>
    <xf borderId="0" fillId="92" fontId="11" numFmtId="0" xfId="0" applyAlignment="1" applyFill="1" applyFont="1">
      <alignment horizontal="right" vertical="bottom"/>
    </xf>
    <xf borderId="0" fillId="93" fontId="11" numFmtId="0" xfId="0" applyAlignment="1" applyFill="1" applyFont="1">
      <alignment horizontal="right" vertical="bottom"/>
    </xf>
    <xf borderId="0" fillId="94" fontId="11" numFmtId="0" xfId="0" applyAlignment="1" applyFill="1" applyFont="1">
      <alignment horizontal="right" vertical="bottom"/>
    </xf>
    <xf borderId="0" fillId="95" fontId="11" numFmtId="0" xfId="0" applyAlignment="1" applyFill="1" applyFont="1">
      <alignment horizontal="right" vertical="bottom"/>
    </xf>
    <xf borderId="0" fillId="96" fontId="11" numFmtId="0" xfId="0" applyAlignment="1" applyFill="1" applyFont="1">
      <alignment horizontal="right" vertical="bottom"/>
    </xf>
    <xf borderId="0" fillId="97" fontId="11" numFmtId="0" xfId="0" applyAlignment="1" applyFill="1" applyFont="1">
      <alignment horizontal="right" vertical="bottom"/>
    </xf>
    <xf borderId="0" fillId="98" fontId="11" numFmtId="0" xfId="0" applyAlignment="1" applyFill="1" applyFont="1">
      <alignment horizontal="right" vertical="bottom"/>
    </xf>
    <xf borderId="0" fillId="99" fontId="11" numFmtId="0" xfId="0" applyAlignment="1" applyFill="1" applyFont="1">
      <alignment horizontal="right" vertical="bottom"/>
    </xf>
    <xf borderId="0" fillId="100" fontId="11" numFmtId="0" xfId="0" applyAlignment="1" applyFill="1" applyFont="1">
      <alignment horizontal="right" vertical="bottom"/>
    </xf>
    <xf borderId="0" fillId="101" fontId="11" numFmtId="0" xfId="0" applyAlignment="1" applyFill="1" applyFont="1">
      <alignment horizontal="right" vertical="bottom"/>
    </xf>
    <xf borderId="0" fillId="102" fontId="11" numFmtId="0" xfId="0" applyAlignment="1" applyFill="1" applyFont="1">
      <alignment horizontal="right" vertical="bottom"/>
    </xf>
    <xf borderId="0" fillId="103" fontId="11" numFmtId="0" xfId="0" applyAlignment="1" applyFill="1" applyFont="1">
      <alignment horizontal="right" vertical="bottom"/>
    </xf>
    <xf borderId="0" fillId="104" fontId="11" numFmtId="0" xfId="0" applyAlignment="1" applyFill="1" applyFont="1">
      <alignment horizontal="right" vertical="bottom"/>
    </xf>
    <xf borderId="0" fillId="105" fontId="11" numFmtId="0" xfId="0" applyAlignment="1" applyFill="1" applyFont="1">
      <alignment horizontal="right" vertical="bottom"/>
    </xf>
    <xf borderId="0" fillId="106" fontId="11" numFmtId="0" xfId="0" applyAlignment="1" applyFill="1" applyFont="1">
      <alignment horizontal="right" vertical="bottom"/>
    </xf>
    <xf borderId="0" fillId="107" fontId="11" numFmtId="0" xfId="0" applyAlignment="1" applyFill="1" applyFont="1">
      <alignment horizontal="right" vertical="bottom"/>
    </xf>
    <xf borderId="0" fillId="3" fontId="12" numFmtId="1" xfId="0" applyAlignment="1" applyFont="1" applyNumberFormat="1">
      <alignment vertical="bottom"/>
    </xf>
    <xf borderId="0" fillId="3" fontId="11" numFmtId="1" xfId="0" applyAlignment="1" applyFont="1" applyNumberFormat="1">
      <alignment vertical="bottom"/>
    </xf>
    <xf borderId="0" fillId="0" fontId="11" numFmtId="1" xfId="0" applyAlignment="1" applyFont="1" applyNumberFormat="1">
      <alignment vertical="bottom"/>
    </xf>
    <xf borderId="2" fillId="3" fontId="12" numFmtId="1" xfId="0" applyAlignment="1" applyBorder="1" applyFont="1" applyNumberFormat="1">
      <alignment vertical="bottom"/>
    </xf>
    <xf borderId="2" fillId="4" fontId="13" numFmtId="1" xfId="0" applyAlignment="1" applyBorder="1" applyFont="1" applyNumberFormat="1">
      <alignment horizontal="right" vertical="bottom"/>
    </xf>
    <xf borderId="3" fillId="5" fontId="11" numFmtId="1" xfId="0" applyAlignment="1" applyBorder="1" applyFont="1" applyNumberFormat="1">
      <alignment horizontal="right" vertical="bottom"/>
    </xf>
    <xf borderId="0" fillId="2" fontId="11" numFmtId="1" xfId="0" applyAlignment="1" applyFont="1" applyNumberFormat="1">
      <alignment horizontal="right" vertical="bottom"/>
    </xf>
    <xf borderId="0" fillId="2" fontId="11" numFmtId="1" xfId="0" applyAlignment="1" applyFont="1" applyNumberFormat="1">
      <alignment vertical="bottom"/>
    </xf>
    <xf borderId="0" fillId="0" fontId="1" numFmtId="0" xfId="0" applyAlignment="1" applyFont="1">
      <alignment horizontal="center" readingOrder="0" shrinkToFit="0" wrapText="0"/>
    </xf>
    <xf borderId="0" fillId="108" fontId="2" numFmtId="0" xfId="0" applyFill="1" applyFont="1"/>
    <xf borderId="0" fillId="108" fontId="2" numFmtId="1" xfId="0" applyFont="1" applyNumberFormat="1"/>
    <xf borderId="0" fillId="0" fontId="2" numFmtId="1" xfId="0" applyAlignment="1" applyFont="1" applyNumberFormat="1">
      <alignment shrinkToFit="0" wrapText="0"/>
    </xf>
    <xf borderId="0" fillId="0" fontId="2" numFmtId="0" xfId="0" applyAlignment="1" applyFont="1">
      <alignment shrinkToFit="0" wrapText="0"/>
    </xf>
    <xf borderId="0" fillId="0" fontId="2" numFmtId="2" xfId="0" applyFont="1" applyNumberFormat="1"/>
    <xf borderId="1" fillId="0" fontId="1" numFmtId="0" xfId="0" applyAlignment="1" applyBorder="1" applyFont="1">
      <alignment horizontal="center" readingOrder="0"/>
    </xf>
    <xf borderId="1" fillId="0" fontId="2" numFmtId="0" xfId="0" applyAlignment="1" applyBorder="1" applyFont="1">
      <alignment readingOrder="0"/>
    </xf>
    <xf borderId="1" fillId="0" fontId="2" numFmtId="3" xfId="0" applyBorder="1" applyFont="1" applyNumberFormat="1"/>
    <xf borderId="1" fillId="0" fontId="2" numFmtId="10" xfId="0" applyBorder="1" applyFont="1" applyNumberFormat="1"/>
    <xf borderId="0" fillId="0" fontId="10" numFmtId="0" xfId="0" applyAlignment="1" applyFont="1">
      <alignment horizontal="center" vertical="bottom"/>
    </xf>
    <xf borderId="0" fillId="0" fontId="10" numFmtId="0" xfId="0" applyAlignment="1" applyFont="1">
      <alignment horizontal="center" readingOrder="0" shrinkToFit="0" vertical="bottom" wrapText="0"/>
    </xf>
    <xf borderId="0" fillId="0" fontId="11" numFmtId="0" xfId="0" applyAlignment="1" applyFont="1">
      <alignment shrinkToFit="0" vertical="bottom" wrapText="0"/>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pivotCacheDefinition" Target="pivotCache/pivotCacheDefinition2.xml"/><Relationship Id="rId41" Type="http://schemas.openxmlformats.org/officeDocument/2006/relationships/pivotCacheDefinition" Target="pivotCache/pivotCacheDefinition1.xml"/><Relationship Id="rId44" Type="http://schemas.openxmlformats.org/officeDocument/2006/relationships/pivotCacheDefinition" Target="pivotCache/pivotCacheDefinition4.xml"/><Relationship Id="rId43" Type="http://schemas.openxmlformats.org/officeDocument/2006/relationships/pivotCacheDefinition" Target="pivotCache/pivotCacheDefinition3.xml"/><Relationship Id="rId46" Type="http://schemas.openxmlformats.org/officeDocument/2006/relationships/pivotCacheDefinition" Target="pivotCache/pivotCacheDefinition6.xml"/><Relationship Id="rId45" Type="http://schemas.openxmlformats.org/officeDocument/2006/relationships/pivotCacheDefinition" Target="pivotCache/pivotCacheDefinition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pivotCacheDefinition" Target="pivotCache/pivotCacheDefinition8.xml"/><Relationship Id="rId47" Type="http://schemas.openxmlformats.org/officeDocument/2006/relationships/pivotCacheDefinition" Target="pivotCache/pivotCacheDefinition7.xml"/><Relationship Id="rId49" Type="http://schemas.openxmlformats.org/officeDocument/2006/relationships/pivotCacheDefinition" Target="pivotCache/pivotCacheDefinition9.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pivotCacheDefinition" Target="pivotCache/pivotCacheDefinition11.xml"/><Relationship Id="rId50" Type="http://schemas.openxmlformats.org/officeDocument/2006/relationships/pivotCacheDefinition" Target="pivotCache/pivotCacheDefinition10.xml"/><Relationship Id="rId53" Type="http://schemas.microsoft.com/office/2007/relationships/slicerCache" Target="slicerCaches/slicerCache2.xml"/><Relationship Id="rId52" Type="http://schemas.microsoft.com/office/2007/relationships/slicerCache" Target="slicerCaches/slicerCache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Pareto Chart of Product Units Sold in 2017</a:t>
            </a:r>
          </a:p>
        </c:rich>
      </c:tx>
      <c:overlay val="0"/>
    </c:title>
    <c:plotArea>
      <c:layout/>
      <c:barChart>
        <c:barDir val="col"/>
        <c:ser>
          <c:idx val="0"/>
          <c:order val="0"/>
          <c:tx>
            <c:strRef>
              <c:f>'ABC Analysis A'!$H$1</c:f>
            </c:strRef>
          </c:tx>
          <c:spPr>
            <a:solidFill>
              <a:schemeClr val="accent1"/>
            </a:solidFill>
            <a:ln cmpd="sng">
              <a:solidFill>
                <a:srgbClr val="000000"/>
              </a:solidFill>
            </a:ln>
          </c:spPr>
          <c:cat>
            <c:strRef>
              <c:f>'ABC Analysis A'!$G$2:$G$13</c:f>
            </c:strRef>
          </c:cat>
          <c:val>
            <c:numRef>
              <c:f>'ABC Analysis A'!$H$2:$H$13</c:f>
              <c:numCache/>
            </c:numRef>
          </c:val>
        </c:ser>
        <c:axId val="1016205704"/>
        <c:axId val="728697678"/>
      </c:barChart>
      <c:catAx>
        <c:axId val="10162057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28697678"/>
      </c:catAx>
      <c:valAx>
        <c:axId val="7286976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 of Product Units Sold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6205704"/>
      </c:valAx>
      <c:lineChart>
        <c:varyColors val="0"/>
        <c:ser>
          <c:idx val="1"/>
          <c:order val="1"/>
          <c:tx>
            <c:strRef>
              <c:f>'ABC Analysis A'!$J$1</c:f>
            </c:strRef>
          </c:tx>
          <c:spPr>
            <a:ln cmpd="sng">
              <a:solidFill>
                <a:srgbClr val="EA4335"/>
              </a:solidFill>
            </a:ln>
          </c:spPr>
          <c:marker>
            <c:symbol val="none"/>
          </c:marker>
          <c:cat>
            <c:strRef>
              <c:f>'ABC Analysis A'!$G$2:$G$13</c:f>
            </c:strRef>
          </c:cat>
          <c:val>
            <c:numRef>
              <c:f>'ABC Analysis A'!$J$2:$J$13</c:f>
              <c:numCache/>
            </c:numRef>
          </c:val>
          <c:smooth val="0"/>
        </c:ser>
        <c:axId val="770475674"/>
        <c:axId val="1525489587"/>
      </c:lineChart>
      <c:catAx>
        <c:axId val="77047567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525489587"/>
      </c:catAx>
      <c:valAx>
        <c:axId val="152548958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0475674"/>
        <c:crosses val="max"/>
      </c:valAx>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Pareto Chart of Products Revenue in 2017</a:t>
            </a:r>
          </a:p>
        </c:rich>
      </c:tx>
      <c:overlay val="0"/>
    </c:title>
    <c:plotArea>
      <c:layout/>
      <c:barChart>
        <c:barDir val="col"/>
        <c:ser>
          <c:idx val="0"/>
          <c:order val="0"/>
          <c:tx>
            <c:strRef>
              <c:f>'ABC Analysis A'!$H$17</c:f>
            </c:strRef>
          </c:tx>
          <c:spPr>
            <a:solidFill>
              <a:schemeClr val="accent1"/>
            </a:solidFill>
            <a:ln cmpd="sng">
              <a:solidFill>
                <a:srgbClr val="000000"/>
              </a:solidFill>
            </a:ln>
          </c:spPr>
          <c:cat>
            <c:strRef>
              <c:f>'ABC Analysis A'!$G$18:$G$29</c:f>
            </c:strRef>
          </c:cat>
          <c:val>
            <c:numRef>
              <c:f>'ABC Analysis A'!$H$18:$H$29</c:f>
              <c:numCache/>
            </c:numRef>
          </c:val>
        </c:ser>
        <c:axId val="858955556"/>
        <c:axId val="1309005912"/>
      </c:barChart>
      <c:catAx>
        <c:axId val="8589555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09005912"/>
      </c:catAx>
      <c:valAx>
        <c:axId val="13090059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8955556"/>
      </c:valAx>
      <c:lineChart>
        <c:varyColors val="0"/>
        <c:ser>
          <c:idx val="1"/>
          <c:order val="1"/>
          <c:tx>
            <c:strRef>
              <c:f>'ABC Analysis A'!$J$17</c:f>
            </c:strRef>
          </c:tx>
          <c:spPr>
            <a:ln cmpd="sng">
              <a:solidFill>
                <a:srgbClr val="EA4335"/>
              </a:solidFill>
            </a:ln>
          </c:spPr>
          <c:marker>
            <c:symbol val="none"/>
          </c:marker>
          <c:cat>
            <c:strRef>
              <c:f>'ABC Analysis A'!$G$18:$G$29</c:f>
            </c:strRef>
          </c:cat>
          <c:val>
            <c:numRef>
              <c:f>'ABC Analysis A'!$J$18:$J$29</c:f>
              <c:numCache/>
            </c:numRef>
          </c:val>
          <c:smooth val="0"/>
        </c:ser>
        <c:axId val="1581385397"/>
        <c:axId val="525605864"/>
      </c:lineChart>
      <c:catAx>
        <c:axId val="1581385397"/>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525605864"/>
      </c:catAx>
      <c:valAx>
        <c:axId val="525605864"/>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1385397"/>
        <c:crosses val="max"/>
      </c:valAx>
    </c:plotArea>
    <c:legend>
      <c:legendPos val="r"/>
      <c:overlay val="0"/>
      <c:txPr>
        <a:bodyPr/>
        <a:lstStyle/>
        <a:p>
          <a:pPr lvl="0">
            <a:defRPr b="0">
              <a:solidFill>
                <a:srgbClr val="1A1A1A"/>
              </a:solidFill>
              <a:latin typeface="+mn-lt"/>
            </a:defRPr>
          </a:pPr>
        </a:p>
      </c:txPr>
    </c:legend>
    <c:plotVisOnly val="1"/>
  </c:chart>
  <c:spPr>
    <a:solidFill>
      <a:srgbClr val="FFFF00"/>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Pareto Chart of  Products Profits in 2017</a:t>
            </a:r>
          </a:p>
        </c:rich>
      </c:tx>
      <c:overlay val="0"/>
    </c:title>
    <c:plotArea>
      <c:layout/>
      <c:barChart>
        <c:barDir val="col"/>
        <c:ser>
          <c:idx val="0"/>
          <c:order val="0"/>
          <c:tx>
            <c:strRef>
              <c:f>'ABC Analysis A'!$H$32</c:f>
            </c:strRef>
          </c:tx>
          <c:spPr>
            <a:solidFill>
              <a:schemeClr val="accent1"/>
            </a:solidFill>
            <a:ln cmpd="sng">
              <a:solidFill>
                <a:srgbClr val="000000"/>
              </a:solidFill>
            </a:ln>
          </c:spPr>
          <c:cat>
            <c:strRef>
              <c:f>'ABC Analysis A'!$G$33:$G$44</c:f>
            </c:strRef>
          </c:cat>
          <c:val>
            <c:numRef>
              <c:f>'ABC Analysis A'!$H$33:$H$44</c:f>
              <c:numCache/>
            </c:numRef>
          </c:val>
        </c:ser>
        <c:axId val="1180876038"/>
        <c:axId val="1908205989"/>
      </c:barChart>
      <c:catAx>
        <c:axId val="11808760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08205989"/>
      </c:catAx>
      <c:valAx>
        <c:axId val="1908205989"/>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a:solidFill>
                  <a:srgbClr val="000000"/>
                </a:solidFill>
                <a:latin typeface="+mn-lt"/>
              </a:defRPr>
            </a:pPr>
          </a:p>
        </c:txPr>
        <c:crossAx val="1180876038"/>
      </c:valAx>
      <c:lineChart>
        <c:varyColors val="0"/>
        <c:ser>
          <c:idx val="1"/>
          <c:order val="1"/>
          <c:tx>
            <c:strRef>
              <c:f>'ABC Analysis A'!$J$32</c:f>
            </c:strRef>
          </c:tx>
          <c:spPr>
            <a:ln cmpd="sng">
              <a:solidFill>
                <a:srgbClr val="EA4335"/>
              </a:solidFill>
            </a:ln>
          </c:spPr>
          <c:marker>
            <c:symbol val="none"/>
          </c:marker>
          <c:cat>
            <c:strRef>
              <c:f>'ABC Analysis A'!$G$33:$G$44</c:f>
            </c:strRef>
          </c:cat>
          <c:val>
            <c:numRef>
              <c:f>'ABC Analysis A'!$J$33:$J$44</c:f>
              <c:numCache/>
            </c:numRef>
          </c:val>
          <c:smooth val="0"/>
        </c:ser>
        <c:axId val="639737008"/>
        <c:axId val="869785058"/>
      </c:lineChart>
      <c:catAx>
        <c:axId val="639737008"/>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869785058"/>
      </c:catAx>
      <c:valAx>
        <c:axId val="86978505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9737008"/>
        <c:crosses val="max"/>
      </c:valAx>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Pareto Chart</a:t>
            </a:r>
          </a:p>
        </c:rich>
      </c:tx>
      <c:overlay val="0"/>
    </c:title>
    <c:plotArea>
      <c:layout/>
      <c:barChart>
        <c:barDir val="col"/>
        <c:ser>
          <c:idx val="0"/>
          <c:order val="0"/>
          <c:tx>
            <c:strRef>
              <c:f>'ABC Analysis'!$D$1</c:f>
            </c:strRef>
          </c:tx>
          <c:spPr>
            <a:solidFill>
              <a:schemeClr val="accent1"/>
            </a:solidFill>
            <a:ln cmpd="sng">
              <a:solidFill>
                <a:srgbClr val="000000"/>
              </a:solidFill>
            </a:ln>
          </c:spPr>
          <c:cat>
            <c:strRef>
              <c:f>'ABC Analysis'!$A$2:$A$13</c:f>
            </c:strRef>
          </c:cat>
          <c:val>
            <c:numRef>
              <c:f>'ABC Analysis'!$D$2:$D$13</c:f>
              <c:numCache/>
            </c:numRef>
          </c:val>
        </c:ser>
        <c:axId val="694203235"/>
        <c:axId val="1980987576"/>
      </c:barChart>
      <c:catAx>
        <c:axId val="694203235"/>
        <c:scaling>
          <c:orientation val="minMax"/>
        </c:scaling>
        <c:delete val="0"/>
        <c:axPos val="b"/>
        <c:title>
          <c:tx>
            <c:rich>
              <a:bodyPr/>
              <a:lstStyle/>
              <a:p>
                <a:pPr lvl="0">
                  <a:defRPr b="1">
                    <a:solidFill>
                      <a:srgbClr val="000000"/>
                    </a:solidFill>
                    <a:latin typeface="+mn-lt"/>
                  </a:defRPr>
                </a:pPr>
                <a:r>
                  <a:rPr b="1">
                    <a:solidFill>
                      <a:srgbClr val="000000"/>
                    </a:solidFill>
                    <a:latin typeface="+mn-lt"/>
                  </a:rPr>
                  <a:t>Product types</a:t>
                </a:r>
              </a:p>
            </c:rich>
          </c:tx>
          <c:overlay val="0"/>
        </c:title>
        <c:numFmt formatCode="General" sourceLinked="1"/>
        <c:majorTickMark val="none"/>
        <c:minorTickMark val="none"/>
        <c:spPr/>
        <c:txPr>
          <a:bodyPr/>
          <a:lstStyle/>
          <a:p>
            <a:pPr lvl="0">
              <a:defRPr b="0">
                <a:solidFill>
                  <a:srgbClr val="000000"/>
                </a:solidFill>
                <a:latin typeface="+mn-lt"/>
              </a:defRPr>
            </a:pPr>
          </a:p>
        </c:txPr>
        <c:crossAx val="1980987576"/>
      </c:catAx>
      <c:valAx>
        <c:axId val="19809875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Total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94203235"/>
      </c:valAx>
      <c:lineChart>
        <c:varyColors val="0"/>
        <c:ser>
          <c:idx val="1"/>
          <c:order val="1"/>
          <c:tx>
            <c:strRef>
              <c:f>'ABC Analysis'!$G$1</c:f>
            </c:strRef>
          </c:tx>
          <c:spPr>
            <a:ln cmpd="sng">
              <a:solidFill>
                <a:srgbClr val="EA4335"/>
              </a:solidFill>
            </a:ln>
          </c:spPr>
          <c:marker>
            <c:symbol val="none"/>
          </c:marker>
          <c:cat>
            <c:strRef>
              <c:f>'ABC Analysis'!$A$2:$A$13</c:f>
            </c:strRef>
          </c:cat>
          <c:val>
            <c:numRef>
              <c:f>'ABC Analysis'!$G$2:$G$13</c:f>
              <c:numCache/>
            </c:numRef>
          </c:val>
          <c:smooth val="0"/>
        </c:ser>
        <c:axId val="1254515986"/>
        <c:axId val="1478910745"/>
      </c:lineChart>
      <c:catAx>
        <c:axId val="1254515986"/>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478910745"/>
      </c:catAx>
      <c:valAx>
        <c:axId val="1478910745"/>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4515986"/>
        <c:crosses val="max"/>
      </c:valAx>
    </c:plotArea>
    <c:legend>
      <c:legendPos val="r"/>
      <c:overlay val="0"/>
      <c:txPr>
        <a:bodyPr/>
        <a:lstStyle/>
        <a:p>
          <a:pPr lvl="0">
            <a:defRPr b="0">
              <a:solidFill>
                <a:srgbClr val="1A1A1A"/>
              </a:solidFill>
              <a:latin typeface="+mn-lt"/>
            </a:defRPr>
          </a:pPr>
        </a:p>
      </c:txPr>
    </c:legend>
    <c:plotVisOnly val="1"/>
  </c:chart>
  <c:spPr>
    <a:solidFill>
      <a:srgbClr val="FFFF00"/>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by Country Region</a:t>
            </a:r>
          </a:p>
        </c:rich>
      </c:tx>
      <c:overlay val="0"/>
    </c:title>
    <c:plotArea>
      <c:layout/>
      <c:barChart>
        <c:barDir val="col"/>
        <c:ser>
          <c:idx val="0"/>
          <c:order val="0"/>
          <c:tx>
            <c:strRef>
              <c:f>'9ca. Regions Revenue Year-on-Ye'!$B$1:$B$2</c:f>
            </c:strRef>
          </c:tx>
          <c:spPr>
            <a:solidFill>
              <a:schemeClr val="accent1"/>
            </a:solidFill>
            <a:ln cmpd="sng">
              <a:solidFill>
                <a:srgbClr val="000000"/>
              </a:solidFill>
            </a:ln>
          </c:spPr>
          <c:cat>
            <c:strRef>
              <c:f>'9ca. Regions Revenue Year-on-Ye'!$A$3:$A$10</c:f>
            </c:strRef>
          </c:cat>
          <c:val>
            <c:numRef>
              <c:f>'9ca. Regions Revenue Year-on-Ye'!$B$3:$B$10</c:f>
              <c:numCache/>
            </c:numRef>
          </c:val>
        </c:ser>
        <c:ser>
          <c:idx val="1"/>
          <c:order val="1"/>
          <c:tx>
            <c:strRef>
              <c:f>'9ca. Regions Revenue Year-on-Ye'!$C$1:$C$2</c:f>
            </c:strRef>
          </c:tx>
          <c:spPr>
            <a:solidFill>
              <a:schemeClr val="accent2"/>
            </a:solidFill>
            <a:ln cmpd="sng">
              <a:solidFill>
                <a:srgbClr val="000000"/>
              </a:solidFill>
            </a:ln>
          </c:spPr>
          <c:cat>
            <c:strRef>
              <c:f>'9ca. Regions Revenue Year-on-Ye'!$A$3:$A$10</c:f>
            </c:strRef>
          </c:cat>
          <c:val>
            <c:numRef>
              <c:f>'9ca. Regions Revenue Year-on-Ye'!$C$3:$C$10</c:f>
              <c:numCache/>
            </c:numRef>
          </c:val>
        </c:ser>
        <c:ser>
          <c:idx val="2"/>
          <c:order val="2"/>
          <c:tx>
            <c:strRef>
              <c:f>'9ca. Regions Revenue Year-on-Ye'!$D$1:$D$2</c:f>
            </c:strRef>
          </c:tx>
          <c:spPr>
            <a:solidFill>
              <a:schemeClr val="accent3"/>
            </a:solidFill>
            <a:ln cmpd="sng">
              <a:solidFill>
                <a:srgbClr val="000000"/>
              </a:solidFill>
            </a:ln>
          </c:spPr>
          <c:cat>
            <c:strRef>
              <c:f>'9ca. Regions Revenue Year-on-Ye'!$A$3:$A$10</c:f>
            </c:strRef>
          </c:cat>
          <c:val>
            <c:numRef>
              <c:f>'9ca. Regions Revenue Year-on-Ye'!$D$3:$D$10</c:f>
              <c:numCache/>
            </c:numRef>
          </c:val>
        </c:ser>
        <c:axId val="539335216"/>
        <c:axId val="1670744088"/>
      </c:barChart>
      <c:catAx>
        <c:axId val="539335216"/>
        <c:scaling>
          <c:orientation val="minMax"/>
        </c:scaling>
        <c:delete val="0"/>
        <c:axPos val="b"/>
        <c:title>
          <c:tx>
            <c:rich>
              <a:bodyPr/>
              <a:lstStyle/>
              <a:p>
                <a:pPr lvl="0">
                  <a:defRPr b="1">
                    <a:solidFill>
                      <a:srgbClr val="000000"/>
                    </a:solidFill>
                    <a:latin typeface="+mn-lt"/>
                  </a:defRPr>
                </a:pPr>
                <a:r>
                  <a:rPr b="1">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670744088"/>
      </c:catAx>
      <c:valAx>
        <c:axId val="16707440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9335216"/>
      </c:valAx>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Monthly Revenue by Region Served</a:t>
            </a:r>
          </a:p>
        </c:rich>
      </c:tx>
      <c:overlay val="0"/>
    </c:title>
    <c:plotArea>
      <c:layout/>
      <c:barChart>
        <c:barDir val="col"/>
        <c:ser>
          <c:idx val="0"/>
          <c:order val="0"/>
          <c:tx>
            <c:strRef>
              <c:f>'9cb.Regions Revenue by Month Pi'!$B$1:$B$2</c:f>
            </c:strRef>
          </c:tx>
          <c:spPr>
            <a:solidFill>
              <a:schemeClr val="accent1"/>
            </a:solidFill>
            <a:ln cmpd="sng">
              <a:solidFill>
                <a:srgbClr val="000000"/>
              </a:solidFill>
            </a:ln>
          </c:spPr>
          <c:cat>
            <c:strRef>
              <c:f>'9cb.Regions Revenue by Month Pi'!$A$3:$A$14</c:f>
            </c:strRef>
          </c:cat>
          <c:val>
            <c:numRef>
              <c:f>'9cb.Regions Revenue by Month Pi'!$B$3:$B$14</c:f>
              <c:numCache/>
            </c:numRef>
          </c:val>
        </c:ser>
        <c:ser>
          <c:idx val="1"/>
          <c:order val="1"/>
          <c:tx>
            <c:strRef>
              <c:f>'9cb.Regions Revenue by Month Pi'!$C$1:$C$2</c:f>
            </c:strRef>
          </c:tx>
          <c:spPr>
            <a:solidFill>
              <a:schemeClr val="accent2"/>
            </a:solidFill>
            <a:ln cmpd="sng">
              <a:solidFill>
                <a:srgbClr val="000000"/>
              </a:solidFill>
            </a:ln>
          </c:spPr>
          <c:cat>
            <c:strRef>
              <c:f>'9cb.Regions Revenue by Month Pi'!$A$3:$A$14</c:f>
            </c:strRef>
          </c:cat>
          <c:val>
            <c:numRef>
              <c:f>'9cb.Regions Revenue by Month Pi'!$C$3:$C$14</c:f>
              <c:numCache/>
            </c:numRef>
          </c:val>
        </c:ser>
        <c:ser>
          <c:idx val="2"/>
          <c:order val="2"/>
          <c:tx>
            <c:strRef>
              <c:f>'9cb.Regions Revenue by Month Pi'!$D$1:$D$2</c:f>
            </c:strRef>
          </c:tx>
          <c:spPr>
            <a:solidFill>
              <a:schemeClr val="accent3"/>
            </a:solidFill>
            <a:ln cmpd="sng">
              <a:solidFill>
                <a:srgbClr val="000000"/>
              </a:solidFill>
            </a:ln>
          </c:spPr>
          <c:cat>
            <c:strRef>
              <c:f>'9cb.Regions Revenue by Month Pi'!$A$3:$A$14</c:f>
            </c:strRef>
          </c:cat>
          <c:val>
            <c:numRef>
              <c:f>'9cb.Regions Revenue by Month Pi'!$D$3:$D$14</c:f>
              <c:numCache/>
            </c:numRef>
          </c:val>
        </c:ser>
        <c:axId val="576859400"/>
        <c:axId val="965816845"/>
      </c:barChart>
      <c:catAx>
        <c:axId val="576859400"/>
        <c:scaling>
          <c:orientation val="minMax"/>
        </c:scaling>
        <c:delete val="0"/>
        <c:axPos val="b"/>
        <c:title>
          <c:tx>
            <c:rich>
              <a:bodyPr/>
              <a:lstStyle/>
              <a:p>
                <a:pPr lvl="0">
                  <a:defRPr b="1">
                    <a:solidFill>
                      <a:srgbClr val="000000"/>
                    </a:solidFill>
                    <a:latin typeface="+mn-lt"/>
                  </a:defRPr>
                </a:pPr>
                <a:r>
                  <a:rPr b="1">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965816845"/>
      </c:catAx>
      <c:valAx>
        <c:axId val="9658168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76859400"/>
      </c:valAx>
    </c:plotArea>
    <c:legend>
      <c:legendPos val="r"/>
      <c:overlay val="0"/>
      <c:txPr>
        <a:bodyPr/>
        <a:lstStyle/>
        <a:p>
          <a:pPr lvl="0">
            <a:defRPr b="0">
              <a:solidFill>
                <a:srgbClr val="1A1A1A"/>
              </a:solidFill>
              <a:latin typeface="+mn-lt"/>
            </a:defRPr>
          </a:pPr>
        </a:p>
      </c:txPr>
    </c:legend>
    <c:plotVisOnly val="1"/>
  </c:chart>
  <c:spPr>
    <a:solidFill>
      <a:srgbClr val="E69138"/>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Year-on-Year Total Revenue by Product</a:t>
            </a:r>
          </a:p>
        </c:rich>
      </c:tx>
      <c:overlay val="0"/>
    </c:title>
    <c:plotArea>
      <c:layout/>
      <c:barChart>
        <c:barDir val="col"/>
        <c:grouping val="stacked"/>
        <c:ser>
          <c:idx val="0"/>
          <c:order val="0"/>
          <c:tx>
            <c:strRef>
              <c:f>'9aa. Product Sales by Year Pivo'!$A$3</c:f>
            </c:strRef>
          </c:tx>
          <c:spPr>
            <a:solidFill>
              <a:schemeClr val="accent1"/>
            </a:solidFill>
            <a:ln cmpd="sng">
              <a:solidFill>
                <a:srgbClr val="000000"/>
              </a:solidFill>
            </a:ln>
          </c:spPr>
          <c:cat>
            <c:strRef>
              <c:f>'9aa. Product Sales by Year Pivo'!$B$2:$J$2</c:f>
            </c:strRef>
          </c:cat>
          <c:val>
            <c:numRef>
              <c:f>'9aa. Product Sales by Year Pivo'!$B$3:$J$3</c:f>
              <c:numCache/>
            </c:numRef>
          </c:val>
        </c:ser>
        <c:ser>
          <c:idx val="1"/>
          <c:order val="1"/>
          <c:tx>
            <c:strRef>
              <c:f>'9aa. Product Sales by Year Pivo'!$A$4</c:f>
            </c:strRef>
          </c:tx>
          <c:spPr>
            <a:solidFill>
              <a:schemeClr val="accent2"/>
            </a:solidFill>
            <a:ln cmpd="sng">
              <a:solidFill>
                <a:srgbClr val="000000"/>
              </a:solidFill>
            </a:ln>
          </c:spPr>
          <c:cat>
            <c:strRef>
              <c:f>'9aa. Product Sales by Year Pivo'!$B$2:$J$2</c:f>
            </c:strRef>
          </c:cat>
          <c:val>
            <c:numRef>
              <c:f>'9aa. Product Sales by Year Pivo'!$B$4:$J$4</c:f>
              <c:numCache/>
            </c:numRef>
          </c:val>
        </c:ser>
        <c:ser>
          <c:idx val="2"/>
          <c:order val="2"/>
          <c:tx>
            <c:strRef>
              <c:f>'9aa. Product Sales by Year Pivo'!$A$5</c:f>
            </c:strRef>
          </c:tx>
          <c:spPr>
            <a:solidFill>
              <a:schemeClr val="accent3"/>
            </a:solidFill>
            <a:ln cmpd="sng">
              <a:solidFill>
                <a:srgbClr val="000000"/>
              </a:solidFill>
            </a:ln>
          </c:spPr>
          <c:cat>
            <c:strRef>
              <c:f>'9aa. Product Sales by Year Pivo'!$B$2:$J$2</c:f>
            </c:strRef>
          </c:cat>
          <c:val>
            <c:numRef>
              <c:f>'9aa. Product Sales by Year Pivo'!$B$5:$J$5</c:f>
              <c:numCache/>
            </c:numRef>
          </c:val>
        </c:ser>
        <c:ser>
          <c:idx val="3"/>
          <c:order val="3"/>
          <c:tx>
            <c:strRef>
              <c:f>'9aa. Product Sales by Year Pivo'!$A$6</c:f>
            </c:strRef>
          </c:tx>
          <c:spPr>
            <a:solidFill>
              <a:schemeClr val="accent4"/>
            </a:solidFill>
            <a:ln cmpd="sng">
              <a:solidFill>
                <a:srgbClr val="000000"/>
              </a:solidFill>
            </a:ln>
          </c:spPr>
          <c:cat>
            <c:strRef>
              <c:f>'9aa. Product Sales by Year Pivo'!$B$2:$J$2</c:f>
            </c:strRef>
          </c:cat>
          <c:val>
            <c:numRef>
              <c:f>'9aa. Product Sales by Year Pivo'!$B$6:$J$6</c:f>
              <c:numCache/>
            </c:numRef>
          </c:val>
        </c:ser>
        <c:ser>
          <c:idx val="4"/>
          <c:order val="4"/>
          <c:tx>
            <c:strRef>
              <c:f>'9aa. Product Sales by Year Pivo'!$A$7</c:f>
            </c:strRef>
          </c:tx>
          <c:spPr>
            <a:solidFill>
              <a:schemeClr val="accent5"/>
            </a:solidFill>
            <a:ln cmpd="sng">
              <a:solidFill>
                <a:srgbClr val="000000"/>
              </a:solidFill>
            </a:ln>
          </c:spPr>
          <c:cat>
            <c:strRef>
              <c:f>'9aa. Product Sales by Year Pivo'!$B$2:$J$2</c:f>
            </c:strRef>
          </c:cat>
          <c:val>
            <c:numRef>
              <c:f>'9aa. Product Sales by Year Pivo'!$B$7:$J$7</c:f>
              <c:numCache/>
            </c:numRef>
          </c:val>
        </c:ser>
        <c:ser>
          <c:idx val="5"/>
          <c:order val="5"/>
          <c:tx>
            <c:strRef>
              <c:f>'9aa. Product Sales by Year Pivo'!$A$9</c:f>
            </c:strRef>
          </c:tx>
          <c:spPr>
            <a:solidFill>
              <a:schemeClr val="accent6"/>
            </a:solidFill>
            <a:ln cmpd="sng">
              <a:solidFill>
                <a:srgbClr val="000000"/>
              </a:solidFill>
            </a:ln>
          </c:spPr>
          <c:cat>
            <c:strRef>
              <c:f>'9aa. Product Sales by Year Pivo'!$B$2:$J$2</c:f>
            </c:strRef>
          </c:cat>
          <c:val>
            <c:numRef>
              <c:f>'9aa. Product Sales by Year Pivo'!$B$9:$J$9</c:f>
              <c:numCache/>
            </c:numRef>
          </c:val>
        </c:ser>
        <c:ser>
          <c:idx val="6"/>
          <c:order val="6"/>
          <c:tx>
            <c:strRef>
              <c:f>'9aa. Product Sales by Year Pivo'!$A$10</c:f>
            </c:strRef>
          </c:tx>
          <c:spPr>
            <a:solidFill>
              <a:schemeClr val="accent1">
                <a:lumOff val="30000"/>
              </a:schemeClr>
            </a:solidFill>
            <a:ln cmpd="sng">
              <a:solidFill>
                <a:srgbClr val="000000"/>
              </a:solidFill>
            </a:ln>
          </c:spPr>
          <c:cat>
            <c:strRef>
              <c:f>'9aa. Product Sales by Year Pivo'!$B$2:$J$2</c:f>
            </c:strRef>
          </c:cat>
          <c:val>
            <c:numRef>
              <c:f>'9aa. Product Sales by Year Pivo'!$B$10:$J$10</c:f>
              <c:numCache/>
            </c:numRef>
          </c:val>
        </c:ser>
        <c:ser>
          <c:idx val="7"/>
          <c:order val="7"/>
          <c:tx>
            <c:strRef>
              <c:f>'9aa. Product Sales by Year Pivo'!$A$11</c:f>
            </c:strRef>
          </c:tx>
          <c:spPr>
            <a:solidFill>
              <a:schemeClr val="accent2">
                <a:lumOff val="30000"/>
              </a:schemeClr>
            </a:solidFill>
            <a:ln cmpd="sng">
              <a:solidFill>
                <a:srgbClr val="000000"/>
              </a:solidFill>
            </a:ln>
          </c:spPr>
          <c:cat>
            <c:strRef>
              <c:f>'9aa. Product Sales by Year Pivo'!$B$2:$J$2</c:f>
            </c:strRef>
          </c:cat>
          <c:val>
            <c:numRef>
              <c:f>'9aa. Product Sales by Year Pivo'!$B$11:$J$11</c:f>
              <c:numCache/>
            </c:numRef>
          </c:val>
        </c:ser>
        <c:ser>
          <c:idx val="8"/>
          <c:order val="8"/>
          <c:tx>
            <c:strRef>
              <c:f>'9aa. Product Sales by Year Pivo'!$A$12</c:f>
            </c:strRef>
          </c:tx>
          <c:spPr>
            <a:solidFill>
              <a:schemeClr val="accent3">
                <a:lumOff val="30000"/>
              </a:schemeClr>
            </a:solidFill>
            <a:ln cmpd="sng">
              <a:solidFill>
                <a:srgbClr val="000000"/>
              </a:solidFill>
            </a:ln>
          </c:spPr>
          <c:cat>
            <c:strRef>
              <c:f>'9aa. Product Sales by Year Pivo'!$B$2:$J$2</c:f>
            </c:strRef>
          </c:cat>
          <c:val>
            <c:numRef>
              <c:f>'9aa. Product Sales by Year Pivo'!$B$12:$J$12</c:f>
              <c:numCache/>
            </c:numRef>
          </c:val>
        </c:ser>
        <c:ser>
          <c:idx val="9"/>
          <c:order val="9"/>
          <c:tx>
            <c:strRef>
              <c:f>'9aa. Product Sales by Year Pivo'!$A$13</c:f>
            </c:strRef>
          </c:tx>
          <c:spPr>
            <a:solidFill>
              <a:schemeClr val="accent4">
                <a:lumOff val="30000"/>
              </a:schemeClr>
            </a:solidFill>
            <a:ln cmpd="sng">
              <a:solidFill>
                <a:srgbClr val="000000"/>
              </a:solidFill>
            </a:ln>
          </c:spPr>
          <c:cat>
            <c:strRef>
              <c:f>'9aa. Product Sales by Year Pivo'!$B$2:$J$2</c:f>
            </c:strRef>
          </c:cat>
          <c:val>
            <c:numRef>
              <c:f>'9aa. Product Sales by Year Pivo'!$B$13:$J$13</c:f>
              <c:numCache/>
            </c:numRef>
          </c:val>
        </c:ser>
        <c:ser>
          <c:idx val="10"/>
          <c:order val="10"/>
          <c:tx>
            <c:strRef>
              <c:f>'9aa. Product Sales by Year Pivo'!$A$14</c:f>
            </c:strRef>
          </c:tx>
          <c:spPr>
            <a:solidFill>
              <a:schemeClr val="accent5">
                <a:lumOff val="30000"/>
              </a:schemeClr>
            </a:solidFill>
            <a:ln cmpd="sng">
              <a:solidFill>
                <a:srgbClr val="000000"/>
              </a:solidFill>
            </a:ln>
          </c:spPr>
          <c:cat>
            <c:strRef>
              <c:f>'9aa. Product Sales by Year Pivo'!$B$2:$J$2</c:f>
            </c:strRef>
          </c:cat>
          <c:val>
            <c:numRef>
              <c:f>'9aa. Product Sales by Year Pivo'!$B$14:$J$14</c:f>
              <c:numCache/>
            </c:numRef>
          </c:val>
        </c:ser>
        <c:overlap val="100"/>
        <c:axId val="257147275"/>
        <c:axId val="522428438"/>
      </c:barChart>
      <c:catAx>
        <c:axId val="257147275"/>
        <c:scaling>
          <c:orientation val="minMax"/>
        </c:scaling>
        <c:delete val="0"/>
        <c:axPos val="b"/>
        <c:title>
          <c:tx>
            <c:rich>
              <a:bodyPr/>
              <a:lstStyle/>
              <a:p>
                <a:pPr lvl="0">
                  <a:defRPr b="1">
                    <a:solidFill>
                      <a:srgbClr val="000000"/>
                    </a:solidFill>
                    <a:latin typeface="+mn-lt"/>
                  </a:defRPr>
                </a:pPr>
                <a:r>
                  <a:rPr b="1">
                    <a:solidFill>
                      <a:srgbClr val="000000"/>
                    </a:solidFill>
                    <a:latin typeface="+mn-lt"/>
                  </a:rPr>
                  <a:t>Products</a:t>
                </a:r>
              </a:p>
            </c:rich>
          </c:tx>
          <c:overlay val="0"/>
        </c:title>
        <c:numFmt formatCode="General" sourceLinked="1"/>
        <c:majorTickMark val="none"/>
        <c:minorTickMark val="none"/>
        <c:spPr/>
        <c:txPr>
          <a:bodyPr/>
          <a:lstStyle/>
          <a:p>
            <a:pPr lvl="0">
              <a:defRPr b="0">
                <a:solidFill>
                  <a:srgbClr val="000000"/>
                </a:solidFill>
                <a:latin typeface="+mn-lt"/>
              </a:defRPr>
            </a:pPr>
          </a:p>
        </c:txPr>
        <c:crossAx val="522428438"/>
      </c:catAx>
      <c:valAx>
        <c:axId val="5224284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7147275"/>
      </c:valAx>
    </c:plotArea>
    <c:legend>
      <c:legendPos val="r"/>
      <c:overlay val="0"/>
      <c:txPr>
        <a:bodyPr/>
        <a:lstStyle/>
        <a:p>
          <a:pPr lvl="0">
            <a:defRPr b="0">
              <a:solidFill>
                <a:srgbClr val="1A1A1A"/>
              </a:solidFill>
              <a:latin typeface="+mn-lt"/>
            </a:defRPr>
          </a:pPr>
        </a:p>
      </c:txPr>
    </c:legend>
    <c:plotVisOnly val="1"/>
  </c:chart>
  <c:spPr>
    <a:solidFill>
      <a:srgbClr val="CC4125"/>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Year-on-Year Sales by Country (slicer)</a:t>
            </a:r>
          </a:p>
        </c:rich>
      </c:tx>
      <c:overlay val="0"/>
    </c:title>
    <c:plotArea>
      <c:layout/>
      <c:lineChart>
        <c:ser>
          <c:idx val="0"/>
          <c:order val="0"/>
          <c:tx>
            <c:strRef>
              <c:f>'9ba. Country Sales by Year Pivo'!$B$1:$B$2</c:f>
            </c:strRef>
          </c:tx>
          <c:spPr>
            <a:ln cmpd="sng">
              <a:solidFill>
                <a:srgbClr val="4285F4"/>
              </a:solidFill>
            </a:ln>
          </c:spPr>
          <c:marker>
            <c:symbol val="none"/>
          </c:marker>
          <c:cat>
            <c:strRef>
              <c:f>'9ba. Country Sales by Year Pivo'!$A$3:$A$10</c:f>
            </c:strRef>
          </c:cat>
          <c:val>
            <c:numRef>
              <c:f>'9ba. Country Sales by Year Pivo'!$B$3:$B$10</c:f>
              <c:numCache/>
            </c:numRef>
          </c:val>
          <c:smooth val="0"/>
        </c:ser>
        <c:ser>
          <c:idx val="1"/>
          <c:order val="1"/>
          <c:tx>
            <c:strRef>
              <c:f>'9ba. Country Sales by Year Pivo'!$C$1:$C$2</c:f>
            </c:strRef>
          </c:tx>
          <c:spPr>
            <a:ln cmpd="sng">
              <a:solidFill>
                <a:srgbClr val="EA4335"/>
              </a:solidFill>
            </a:ln>
          </c:spPr>
          <c:marker>
            <c:symbol val="none"/>
          </c:marker>
          <c:cat>
            <c:strRef>
              <c:f>'9ba. Country Sales by Year Pivo'!$A$3:$A$10</c:f>
            </c:strRef>
          </c:cat>
          <c:val>
            <c:numRef>
              <c:f>'9ba. Country Sales by Year Pivo'!$C$3:$C$10</c:f>
              <c:numCache/>
            </c:numRef>
          </c:val>
          <c:smooth val="0"/>
        </c:ser>
        <c:ser>
          <c:idx val="2"/>
          <c:order val="2"/>
          <c:tx>
            <c:strRef>
              <c:f>'9ba. Country Sales by Year Pivo'!$D$1:$D$2</c:f>
            </c:strRef>
          </c:tx>
          <c:spPr>
            <a:ln cmpd="sng">
              <a:solidFill>
                <a:srgbClr val="FBBC04"/>
              </a:solidFill>
            </a:ln>
          </c:spPr>
          <c:marker>
            <c:symbol val="none"/>
          </c:marker>
          <c:cat>
            <c:strRef>
              <c:f>'9ba. Country Sales by Year Pivo'!$A$3:$A$10</c:f>
            </c:strRef>
          </c:cat>
          <c:val>
            <c:numRef>
              <c:f>'9ba. Country Sales by Year Pivo'!$D$3:$D$10</c:f>
              <c:numCache/>
            </c:numRef>
          </c:val>
          <c:smooth val="0"/>
        </c:ser>
        <c:ser>
          <c:idx val="3"/>
          <c:order val="3"/>
          <c:tx>
            <c:strRef>
              <c:f>'9ba. Country Sales by Year Pivo'!$E$1:$E$2</c:f>
            </c:strRef>
          </c:tx>
          <c:spPr>
            <a:ln cmpd="sng">
              <a:solidFill>
                <a:srgbClr val="34A853"/>
              </a:solidFill>
            </a:ln>
          </c:spPr>
          <c:marker>
            <c:symbol val="none"/>
          </c:marker>
          <c:cat>
            <c:strRef>
              <c:f>'9ba. Country Sales by Year Pivo'!$A$3:$A$10</c:f>
            </c:strRef>
          </c:cat>
          <c:val>
            <c:numRef>
              <c:f>'9ba. Country Sales by Year Pivo'!$E$3:$E$10</c:f>
              <c:numCache/>
            </c:numRef>
          </c:val>
          <c:smooth val="0"/>
        </c:ser>
        <c:ser>
          <c:idx val="4"/>
          <c:order val="4"/>
          <c:tx>
            <c:strRef>
              <c:f>'9ba. Country Sales by Year Pivo'!$F$1:$F$2</c:f>
            </c:strRef>
          </c:tx>
          <c:spPr>
            <a:ln cmpd="sng">
              <a:solidFill>
                <a:srgbClr val="FF6D01"/>
              </a:solidFill>
            </a:ln>
          </c:spPr>
          <c:marker>
            <c:symbol val="none"/>
          </c:marker>
          <c:cat>
            <c:strRef>
              <c:f>'9ba. Country Sales by Year Pivo'!$A$3:$A$10</c:f>
            </c:strRef>
          </c:cat>
          <c:val>
            <c:numRef>
              <c:f>'9ba. Country Sales by Year Pivo'!$F$3:$F$10</c:f>
              <c:numCache/>
            </c:numRef>
          </c:val>
          <c:smooth val="0"/>
        </c:ser>
        <c:axId val="1470804723"/>
        <c:axId val="1432274178"/>
      </c:lineChart>
      <c:catAx>
        <c:axId val="14708047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432274178"/>
      </c:catAx>
      <c:valAx>
        <c:axId val="14322741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0804723"/>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Revenue based on Time Required for Shipment</a:t>
            </a:r>
          </a:p>
        </c:rich>
      </c:tx>
      <c:overlay val="0"/>
    </c:title>
    <c:plotArea>
      <c:layout/>
      <c:barChart>
        <c:barDir val="col"/>
        <c:ser>
          <c:idx val="0"/>
          <c:order val="0"/>
          <c:tx>
            <c:strRef>
              <c:f>'8d.Profit v. Interval Pivot'!$B$1</c:f>
            </c:strRef>
          </c:tx>
          <c:spPr>
            <a:solidFill>
              <a:schemeClr val="accent1"/>
            </a:solidFill>
            <a:ln cmpd="sng">
              <a:solidFill>
                <a:srgbClr val="000000"/>
              </a:solidFill>
            </a:ln>
          </c:spPr>
          <c:cat>
            <c:strRef>
              <c:f>'8d.Profit v. Interval Pivot'!$A$2:$A$6</c:f>
            </c:strRef>
          </c:cat>
          <c:val>
            <c:numRef>
              <c:f>'8d.Profit v. Interval Pivot'!$B$2:$B$6</c:f>
              <c:numCache/>
            </c:numRef>
          </c:val>
        </c:ser>
        <c:axId val="581116397"/>
        <c:axId val="918820797"/>
      </c:barChart>
      <c:catAx>
        <c:axId val="581116397"/>
        <c:scaling>
          <c:orientation val="minMax"/>
        </c:scaling>
        <c:delete val="0"/>
        <c:axPos val="b"/>
        <c:title>
          <c:tx>
            <c:rich>
              <a:bodyPr/>
              <a:lstStyle/>
              <a:p>
                <a:pPr lvl="0">
                  <a:defRPr b="1">
                    <a:solidFill>
                      <a:srgbClr val="000000"/>
                    </a:solidFill>
                    <a:latin typeface="+mn-lt"/>
                  </a:defRPr>
                </a:pPr>
                <a:r>
                  <a:rPr b="1">
                    <a:solidFill>
                      <a:srgbClr val="000000"/>
                    </a:solidFill>
                    <a:latin typeface="+mn-lt"/>
                  </a:rPr>
                  <a:t>Classification of Time to Shipment</a:t>
                </a:r>
              </a:p>
            </c:rich>
          </c:tx>
          <c:overlay val="0"/>
        </c:title>
        <c:numFmt formatCode="General" sourceLinked="1"/>
        <c:majorTickMark val="none"/>
        <c:minorTickMark val="none"/>
        <c:spPr/>
        <c:txPr>
          <a:bodyPr/>
          <a:lstStyle/>
          <a:p>
            <a:pPr lvl="0">
              <a:defRPr b="0">
                <a:solidFill>
                  <a:srgbClr val="000000"/>
                </a:solidFill>
                <a:latin typeface="+mn-lt"/>
              </a:defRPr>
            </a:pPr>
          </a:p>
        </c:txPr>
        <c:crossAx val="918820797"/>
      </c:catAx>
      <c:valAx>
        <c:axId val="9188207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AVERAGE 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1116397"/>
      </c:valAx>
    </c:plotArea>
    <c:legend>
      <c:legendPos val="r"/>
      <c:overlay val="0"/>
      <c:txPr>
        <a:bodyPr/>
        <a:lstStyle/>
        <a:p>
          <a:pPr lvl="0">
            <a:defRPr b="0">
              <a:solidFill>
                <a:srgbClr val="1A1A1A"/>
              </a:solidFill>
              <a:latin typeface="+mn-lt"/>
            </a:defRPr>
          </a:pPr>
        </a:p>
      </c:txPr>
    </c:legend>
    <c:plotVisOnly val="1"/>
  </c:chart>
  <c:spPr>
    <a:solidFill>
      <a:srgbClr val="FFFF00"/>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CC0000"/>
                </a:solidFill>
                <a:latin typeface="+mn-lt"/>
              </a:defRPr>
            </a:pPr>
            <a:r>
              <a:rPr b="1">
                <a:solidFill>
                  <a:srgbClr val="CC0000"/>
                </a:solidFill>
                <a:latin typeface="+mn-lt"/>
              </a:rPr>
              <a:t>AVERAGE # of Days Order to Shipment by Region</a:t>
            </a:r>
          </a:p>
        </c:rich>
      </c:tx>
      <c:overlay val="0"/>
    </c:title>
    <c:plotArea>
      <c:layout/>
      <c:pieChart>
        <c:varyColors val="1"/>
        <c:ser>
          <c:idx val="0"/>
          <c:order val="0"/>
          <c:tx>
            <c:strRef>
              <c:f>'8c.Region Interval Pivot'!$B$1</c:f>
            </c:strRef>
          </c:tx>
          <c:dPt>
            <c:idx val="0"/>
            <c:spPr>
              <a:solidFill>
                <a:srgbClr val="4285F4"/>
              </a:solidFill>
            </c:spPr>
          </c:dPt>
          <c:dPt>
            <c:idx val="1"/>
            <c:spPr>
              <a:solidFill>
                <a:srgbClr val="EA4335"/>
              </a:solidFill>
            </c:spPr>
          </c:dPt>
          <c:dPt>
            <c:idx val="2"/>
            <c:spPr>
              <a:solidFill>
                <a:srgbClr val="FBBC04"/>
              </a:solidFill>
            </c:spPr>
          </c:dPt>
          <c:dLbls>
            <c:showLegendKey val="0"/>
            <c:showVal val="1"/>
            <c:showCatName val="0"/>
            <c:showSerName val="0"/>
            <c:showPercent val="0"/>
            <c:showBubbleSize val="0"/>
            <c:showLeaderLines val="1"/>
          </c:dLbls>
          <c:cat>
            <c:strRef>
              <c:f>'8c.Region Interval Pivot'!$A$2:$A$4</c:f>
            </c:strRef>
          </c:cat>
          <c:val>
            <c:numRef>
              <c:f>'8c.Region Interval Pivot'!$B$2:$B$4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BF9000"/>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Top 10 AVERAGE # of Days of Order to Shipment</a:t>
            </a:r>
          </a:p>
        </c:rich>
      </c:tx>
      <c:overlay val="0"/>
    </c:title>
    <c:plotArea>
      <c:layout/>
      <c:barChart>
        <c:barDir val="col"/>
        <c:ser>
          <c:idx val="0"/>
          <c:order val="0"/>
          <c:tx>
            <c:strRef>
              <c:f>'8b.Country Interval Pivot'!$B$1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'8b.Country Interval Pivot'!$A$2:$A$10</c:f>
            </c:strRef>
          </c:cat>
          <c:val>
            <c:numRef>
              <c:f>'8b.Country Interval Pivot'!$B$2:$B$10</c:f>
              <c:numCache/>
            </c:numRef>
          </c:val>
        </c:ser>
        <c:axId val="171379009"/>
        <c:axId val="517955912"/>
      </c:barChart>
      <c:catAx>
        <c:axId val="1713790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17955912"/>
      </c:catAx>
      <c:valAx>
        <c:axId val="5179559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200">
                    <a:solidFill>
                      <a:srgbClr val="000000"/>
                    </a:solidFill>
                    <a:latin typeface="+mn-lt"/>
                  </a:defRPr>
                </a:pPr>
                <a:r>
                  <a:rPr b="1" sz="1200">
                    <a:solidFill>
                      <a:srgbClr val="000000"/>
                    </a:solidFill>
                    <a:latin typeface="+mn-lt"/>
                  </a:rPr>
                  <a:t>Average # of days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379009"/>
      </c:valAx>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Bottom 10 AVERAGE # of Days Order to Shipment</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'8b.Country Interval Pivot'!$A$37:$A$47</c:f>
            </c:strRef>
          </c:cat>
          <c:val>
            <c:numRef>
              <c:f>'8b.Country Interval Pivot'!$B$37:$B$47</c:f>
              <c:numCache/>
            </c:numRef>
          </c:val>
        </c:ser>
        <c:axId val="235230948"/>
        <c:axId val="882228787"/>
      </c:barChart>
      <c:catAx>
        <c:axId val="23523094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82228787"/>
      </c:catAx>
      <c:valAx>
        <c:axId val="8822287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sz="1200">
                    <a:solidFill>
                      <a:srgbClr val="000000"/>
                    </a:solidFill>
                    <a:latin typeface="+mn-lt"/>
                  </a:defRPr>
                </a:pPr>
                <a:r>
                  <a:rPr b="1" sz="1200">
                    <a:solidFill>
                      <a:srgbClr val="000000"/>
                    </a:solidFill>
                    <a:latin typeface="+mn-lt"/>
                  </a:rPr>
                  <a:t>AVERAGE # of Days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5230948"/>
      </c:valAx>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Interval from Order to Shipment</a:t>
            </a:r>
          </a:p>
        </c:rich>
      </c:tx>
      <c:overlay val="0"/>
    </c:title>
    <c:plotArea>
      <c:layout/>
      <c:barChart>
        <c:barDir val="col"/>
        <c:ser>
          <c:idx val="0"/>
          <c:order val="0"/>
          <c:tx>
            <c:strRef>
              <c:f>'8a.Product Interval Pivot'!$B$1</c:f>
            </c:strRef>
          </c:tx>
          <c:spPr>
            <a:solidFill>
              <a:schemeClr val="accent1"/>
            </a:solidFill>
            <a:ln cmpd="sng">
              <a:solidFill>
                <a:srgbClr val="000000"/>
              </a:solidFill>
            </a:ln>
          </c:spPr>
          <c:cat>
            <c:strRef>
              <c:f>'8a.Product Interval Pivot'!$A$2:$A$13</c:f>
            </c:strRef>
          </c:cat>
          <c:val>
            <c:numRef>
              <c:f>'8a.Product Interval Pivot'!$B$2:$B$13</c:f>
              <c:numCache/>
            </c:numRef>
          </c:val>
        </c:ser>
        <c:axId val="1248202372"/>
        <c:axId val="820941574"/>
      </c:barChart>
      <c:catAx>
        <c:axId val="12482023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20941574"/>
      </c:catAx>
      <c:valAx>
        <c:axId val="8209415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Average # of days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8202372"/>
      </c:valAx>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Sales by Sales Channels</a:t>
            </a:r>
          </a:p>
        </c:rich>
      </c:tx>
      <c:overlay val="0"/>
    </c:title>
    <c:plotArea>
      <c:layout/>
      <c:pieChart>
        <c:varyColors val="1"/>
        <c:ser>
          <c:idx val="0"/>
          <c:order val="0"/>
          <c:tx>
            <c:strRef>
              <c:f>'7.Sales Channels'!$B$1</c:f>
            </c:strRef>
          </c:tx>
          <c:dPt>
            <c:idx val="0"/>
            <c:spPr>
              <a:solidFill>
                <a:srgbClr val="4285F4"/>
              </a:solidFill>
              <a:ln cmpd="sng" w="9525">
                <a:solidFill>
                  <a:srgbClr val="000000"/>
                </a:solidFill>
              </a:ln>
            </c:spPr>
          </c:dPt>
          <c:dPt>
            <c:idx val="1"/>
            <c:spPr>
              <a:solidFill>
                <a:srgbClr val="EA4335"/>
              </a:solidFill>
              <a:ln cmpd="sng" w="9525">
                <a:solidFill>
                  <a:srgbClr val="000000"/>
                </a:solidFill>
              </a:ln>
            </c:spPr>
          </c:dPt>
          <c:dPt>
            <c:idx val="2"/>
          </c:dPt>
          <c:dPt>
            <c:idx val="3"/>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1"/>
            <c:showCatName val="0"/>
            <c:showSerName val="0"/>
            <c:showPercent val="0"/>
            <c:showBubbleSize val="0"/>
            <c:showLeaderLines val="1"/>
          </c:dLbls>
          <c:cat>
            <c:strRef>
              <c:f>'7.Sales Channels'!$A$2:$A$1000</c:f>
            </c:strRef>
          </c:cat>
          <c:val>
            <c:numRef>
              <c:f>'7.Sales Channels'!$B$2:$B$1000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Analytics of Top 20 Countries Served by Revenue</a:t>
            </a:r>
          </a:p>
        </c:rich>
      </c:tx>
      <c:overlay val="0"/>
    </c:title>
    <c:plotArea>
      <c:layout/>
      <c:barChart>
        <c:barDir val="col"/>
        <c:grouping val="stacked"/>
        <c:ser>
          <c:idx val="0"/>
          <c:order val="0"/>
          <c:tx>
            <c:strRef>
              <c:f>'6a.Top 20 countries analytics'!$B$1</c:f>
            </c:strRef>
          </c:tx>
          <c:spPr>
            <a:solidFill>
              <a:schemeClr val="accent1"/>
            </a:solidFill>
            <a:ln cmpd="sng">
              <a:solidFill>
                <a:srgbClr val="000000"/>
              </a:solidFill>
            </a:ln>
          </c:spPr>
          <c:cat>
            <c:strRef>
              <c:f>'6a.Top 20 countries analytics'!$A$2:$A$104</c:f>
            </c:strRef>
          </c:cat>
          <c:val>
            <c:numRef>
              <c:f>'6a.Top 20 countries analytics'!$B$2:$B$104</c:f>
              <c:numCache/>
            </c:numRef>
          </c:val>
        </c:ser>
        <c:overlap val="100"/>
        <c:axId val="1926161010"/>
        <c:axId val="115225697"/>
      </c:barChart>
      <c:lineChart>
        <c:ser>
          <c:idx val="1"/>
          <c:order val="1"/>
          <c:tx>
            <c:strRef>
              <c:f>'6a.Top 20 countries analytics'!$C$1</c:f>
            </c:strRef>
          </c:tx>
          <c:spPr>
            <a:ln cmpd="sng">
              <a:solidFill>
                <a:srgbClr val="EA4335"/>
              </a:solidFill>
            </a:ln>
          </c:spPr>
          <c:marker>
            <c:symbol val="none"/>
          </c:marker>
          <c:cat>
            <c:strRef>
              <c:f>'6a.Top 20 countries analytics'!$A$2:$A$104</c:f>
            </c:strRef>
          </c:cat>
          <c:val>
            <c:numRef>
              <c:f>'6a.Top 20 countries analytics'!$C$2:$C$104</c:f>
              <c:numCache/>
            </c:numRef>
          </c:val>
          <c:smooth val="0"/>
        </c:ser>
        <c:ser>
          <c:idx val="2"/>
          <c:order val="2"/>
          <c:tx>
            <c:strRef>
              <c:f>'6a.Top 20 countries analytics'!$D$1</c:f>
            </c:strRef>
          </c:tx>
          <c:spPr>
            <a:ln cmpd="sng">
              <a:solidFill>
                <a:srgbClr val="FBBC04"/>
              </a:solidFill>
            </a:ln>
          </c:spPr>
          <c:marker>
            <c:symbol val="none"/>
          </c:marker>
          <c:cat>
            <c:strRef>
              <c:f>'6a.Top 20 countries analytics'!$A$2:$A$104</c:f>
            </c:strRef>
          </c:cat>
          <c:val>
            <c:numRef>
              <c:f>'6a.Top 20 countries analytics'!$D$2:$D$104</c:f>
              <c:numCache/>
            </c:numRef>
          </c:val>
          <c:smooth val="0"/>
        </c:ser>
        <c:axId val="1926161010"/>
        <c:axId val="115225697"/>
      </c:lineChart>
      <c:catAx>
        <c:axId val="19261610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5225697"/>
      </c:catAx>
      <c:valAx>
        <c:axId val="1152256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6161010"/>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Analytics of World Regions Served</a:t>
            </a:r>
          </a:p>
        </c:rich>
      </c:tx>
      <c:overlay val="0"/>
    </c:title>
    <c:plotArea>
      <c:layout/>
      <c:barChart>
        <c:barDir val="col"/>
        <c:ser>
          <c:idx val="0"/>
          <c:order val="0"/>
          <c:tx>
            <c:strRef>
              <c:f>'6bc.Regions sub-regions analyti'!$B$1</c:f>
            </c:strRef>
          </c:tx>
          <c:spPr>
            <a:solidFill>
              <a:schemeClr val="accent1"/>
            </a:solidFill>
            <a:ln cmpd="sng">
              <a:solidFill>
                <a:srgbClr val="000000"/>
              </a:solidFill>
            </a:ln>
          </c:spPr>
          <c:cat>
            <c:strRef>
              <c:f>'6bc.Regions sub-regions analyti'!$A$2:$A$999</c:f>
            </c:strRef>
          </c:cat>
          <c:val>
            <c:numRef>
              <c:f>'6bc.Regions sub-regions analyti'!$B$2:$B$999</c:f>
              <c:numCache/>
            </c:numRef>
          </c:val>
        </c:ser>
        <c:ser>
          <c:idx val="1"/>
          <c:order val="1"/>
          <c:tx>
            <c:strRef>
              <c:f>'6bc.Regions sub-regions analyti'!$C$1</c:f>
            </c:strRef>
          </c:tx>
          <c:spPr>
            <a:solidFill>
              <a:schemeClr val="accent2"/>
            </a:solidFill>
            <a:ln cmpd="sng">
              <a:solidFill>
                <a:srgbClr val="000000"/>
              </a:solidFill>
            </a:ln>
          </c:spPr>
          <c:cat>
            <c:strRef>
              <c:f>'6bc.Regions sub-regions analyti'!$A$2:$A$999</c:f>
            </c:strRef>
          </c:cat>
          <c:val>
            <c:numRef>
              <c:f>'6bc.Regions sub-regions analyti'!$C$2:$C$999</c:f>
              <c:numCache/>
            </c:numRef>
          </c:val>
        </c:ser>
        <c:ser>
          <c:idx val="2"/>
          <c:order val="2"/>
          <c:tx>
            <c:strRef>
              <c:f>'6bc.Regions sub-regions analyti'!$D$1</c:f>
            </c:strRef>
          </c:tx>
          <c:spPr>
            <a:solidFill>
              <a:schemeClr val="accent3"/>
            </a:solidFill>
            <a:ln cmpd="sng">
              <a:solidFill>
                <a:srgbClr val="000000"/>
              </a:solidFill>
            </a:ln>
          </c:spPr>
          <c:cat>
            <c:strRef>
              <c:f>'6bc.Regions sub-regions analyti'!$A$2:$A$999</c:f>
            </c:strRef>
          </c:cat>
          <c:val>
            <c:numRef>
              <c:f>'6bc.Regions sub-regions analyti'!$D$2:$D$999</c:f>
              <c:numCache/>
            </c:numRef>
          </c:val>
        </c:ser>
        <c:axId val="785164064"/>
        <c:axId val="2044530222"/>
      </c:barChart>
      <c:catAx>
        <c:axId val="7851640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44530222"/>
      </c:catAx>
      <c:valAx>
        <c:axId val="20445302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5164064"/>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Analytics of World Sub-Regions Served</a:t>
            </a:r>
          </a:p>
        </c:rich>
      </c:tx>
      <c:overlay val="0"/>
    </c:title>
    <c:plotArea>
      <c:layout/>
      <c:barChart>
        <c:barDir val="col"/>
        <c:ser>
          <c:idx val="0"/>
          <c:order val="0"/>
          <c:tx>
            <c:strRef>
              <c:f>'6bc.Regions sub-regions analyti'!$H$1</c:f>
            </c:strRef>
          </c:tx>
          <c:spPr>
            <a:solidFill>
              <a:schemeClr val="accent1"/>
            </a:solidFill>
            <a:ln cmpd="sng">
              <a:solidFill>
                <a:srgbClr val="000000"/>
              </a:solidFill>
            </a:ln>
          </c:spPr>
          <c:cat>
            <c:strRef>
              <c:f>'6bc.Regions sub-regions analyti'!$G$2:$G$999</c:f>
            </c:strRef>
          </c:cat>
          <c:val>
            <c:numRef>
              <c:f>'6bc.Regions sub-regions analyti'!$H$2:$H$999</c:f>
              <c:numCache/>
            </c:numRef>
          </c:val>
        </c:ser>
        <c:ser>
          <c:idx val="1"/>
          <c:order val="1"/>
          <c:tx>
            <c:strRef>
              <c:f>'6bc.Regions sub-regions analyti'!$I$1</c:f>
            </c:strRef>
          </c:tx>
          <c:spPr>
            <a:solidFill>
              <a:schemeClr val="accent2"/>
            </a:solidFill>
            <a:ln cmpd="sng">
              <a:solidFill>
                <a:srgbClr val="000000"/>
              </a:solidFill>
            </a:ln>
          </c:spPr>
          <c:cat>
            <c:strRef>
              <c:f>'6bc.Regions sub-regions analyti'!$G$2:$G$999</c:f>
            </c:strRef>
          </c:cat>
          <c:val>
            <c:numRef>
              <c:f>'6bc.Regions sub-regions analyti'!$I$2:$I$999</c:f>
              <c:numCache/>
            </c:numRef>
          </c:val>
        </c:ser>
        <c:ser>
          <c:idx val="2"/>
          <c:order val="2"/>
          <c:tx>
            <c:strRef>
              <c:f>'6bc.Regions sub-regions analyti'!$J$1</c:f>
            </c:strRef>
          </c:tx>
          <c:spPr>
            <a:solidFill>
              <a:schemeClr val="accent3"/>
            </a:solidFill>
            <a:ln cmpd="sng">
              <a:solidFill>
                <a:srgbClr val="000000"/>
              </a:solidFill>
            </a:ln>
          </c:spPr>
          <c:cat>
            <c:strRef>
              <c:f>'6bc.Regions sub-regions analyti'!$G$2:$G$999</c:f>
            </c:strRef>
          </c:cat>
          <c:val>
            <c:numRef>
              <c:f>'6bc.Regions sub-regions analyti'!$J$2:$J$999</c:f>
              <c:numCache/>
            </c:numRef>
          </c:val>
        </c:ser>
        <c:axId val="536818922"/>
        <c:axId val="1123677769"/>
      </c:barChart>
      <c:catAx>
        <c:axId val="5368189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23677769"/>
      </c:catAx>
      <c:valAx>
        <c:axId val="11236777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6818922"/>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Product popularity</a:t>
            </a:r>
          </a:p>
        </c:rich>
      </c:tx>
      <c:overlay val="0"/>
    </c:title>
    <c:plotArea>
      <c:layout/>
      <c:barChart>
        <c:barDir val="col"/>
        <c:ser>
          <c:idx val="0"/>
          <c:order val="0"/>
          <c:tx>
            <c:strRef>
              <c:f>'5.Product popularity'!$C$1</c:f>
            </c:strRef>
          </c:tx>
          <c:spPr>
            <a:solidFill>
              <a:schemeClr val="accent1"/>
            </a:solidFill>
            <a:ln cmpd="sng">
              <a:solidFill>
                <a:srgbClr val="000000"/>
              </a:solidFill>
            </a:ln>
          </c:spPr>
          <c:cat>
            <c:strRef>
              <c:f>'5.Product popularity'!$B$2:$B$1000</c:f>
            </c:strRef>
          </c:cat>
          <c:val>
            <c:numRef>
              <c:f>'5.Product popularity'!$C$2:$C$1000</c:f>
              <c:numCache/>
            </c:numRef>
          </c:val>
        </c:ser>
        <c:axId val="452322422"/>
        <c:axId val="819468199"/>
      </c:barChart>
      <c:catAx>
        <c:axId val="452322422"/>
        <c:scaling>
          <c:orientation val="minMax"/>
        </c:scaling>
        <c:delete val="0"/>
        <c:axPos val="b"/>
        <c:title>
          <c:tx>
            <c:rich>
              <a:bodyPr/>
              <a:lstStyle/>
              <a:p>
                <a:pPr lvl="0">
                  <a:defRPr b="1">
                    <a:solidFill>
                      <a:srgbClr val="000000"/>
                    </a:solidFill>
                    <a:latin typeface="+mn-lt"/>
                  </a:defRPr>
                </a:pPr>
                <a:r>
                  <a:rPr b="1">
                    <a:solidFill>
                      <a:srgbClr val="000000"/>
                    </a:solidFill>
                    <a:latin typeface="+mn-lt"/>
                  </a:rPr>
                  <a:t>Product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819468199"/>
      </c:catAx>
      <c:valAx>
        <c:axId val="8194681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 of units sold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2322422"/>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Product Analytics</a:t>
            </a:r>
          </a:p>
        </c:rich>
      </c:tx>
      <c:overlay val="0"/>
    </c:title>
    <c:plotArea>
      <c:layout/>
      <c:barChart>
        <c:barDir val="col"/>
        <c:ser>
          <c:idx val="0"/>
          <c:order val="0"/>
          <c:tx>
            <c:strRef>
              <c:f>'4.Business Metrics Pivot '!$B$1</c:f>
            </c:strRef>
          </c:tx>
          <c:spPr>
            <a:solidFill>
              <a:schemeClr val="accent1"/>
            </a:solidFill>
            <a:ln cmpd="sng">
              <a:solidFill>
                <a:srgbClr val="000000"/>
              </a:solidFill>
            </a:ln>
          </c:spPr>
          <c:cat>
            <c:strRef>
              <c:f>'4.Business Metrics Pivot '!$A$2:$A$1000</c:f>
            </c:strRef>
          </c:cat>
          <c:val>
            <c:numRef>
              <c:f>'4.Business Metrics Pivot '!$B$2:$B$1000</c:f>
              <c:numCache/>
            </c:numRef>
          </c:val>
        </c:ser>
        <c:axId val="1834342973"/>
        <c:axId val="1001657501"/>
      </c:barChart>
      <c:lineChart>
        <c:ser>
          <c:idx val="1"/>
          <c:order val="1"/>
          <c:tx>
            <c:strRef>
              <c:f>'4.Business Metrics Pivot '!$C$1</c:f>
            </c:strRef>
          </c:tx>
          <c:spPr>
            <a:ln cmpd="sng">
              <a:solidFill>
                <a:srgbClr val="EA4335"/>
              </a:solidFill>
            </a:ln>
          </c:spPr>
          <c:marker>
            <c:symbol val="none"/>
          </c:marker>
          <c:cat>
            <c:strRef>
              <c:f>'4.Business Metrics Pivot '!$A$2:$A$1000</c:f>
            </c:strRef>
          </c:cat>
          <c:val>
            <c:numRef>
              <c:f>'4.Business Metrics Pivot '!$C$2:$C$1000</c:f>
              <c:numCache/>
            </c:numRef>
          </c:val>
          <c:smooth val="0"/>
        </c:ser>
        <c:ser>
          <c:idx val="2"/>
          <c:order val="2"/>
          <c:tx>
            <c:strRef>
              <c:f>'4.Business Metrics Pivot '!$D$1</c:f>
            </c:strRef>
          </c:tx>
          <c:spPr>
            <a:ln cmpd="sng">
              <a:solidFill>
                <a:srgbClr val="FBBC04"/>
              </a:solidFill>
            </a:ln>
          </c:spPr>
          <c:marker>
            <c:symbol val="none"/>
          </c:marker>
          <c:cat>
            <c:strRef>
              <c:f>'4.Business Metrics Pivot '!$A$2:$A$1000</c:f>
            </c:strRef>
          </c:cat>
          <c:val>
            <c:numRef>
              <c:f>'4.Business Metrics Pivot '!$D$2:$D$1000</c:f>
              <c:numCache/>
            </c:numRef>
          </c:val>
          <c:smooth val="0"/>
        </c:ser>
        <c:axId val="1834342973"/>
        <c:axId val="1001657501"/>
      </c:lineChart>
      <c:catAx>
        <c:axId val="18343429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01657501"/>
      </c:catAx>
      <c:valAx>
        <c:axId val="10016575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4342973"/>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Product popularity</a:t>
            </a:r>
          </a:p>
        </c:rich>
      </c:tx>
      <c:overlay val="0"/>
    </c:title>
    <c:plotArea>
      <c:layout/>
      <c:barChart>
        <c:barDir val="col"/>
        <c:ser>
          <c:idx val="0"/>
          <c:order val="0"/>
          <c:tx>
            <c:strRef>
              <c:f>'5.Product popularity'!$C$1</c:f>
            </c:strRef>
          </c:tx>
          <c:spPr>
            <a:solidFill>
              <a:schemeClr val="accent1"/>
            </a:solidFill>
            <a:ln cmpd="sng">
              <a:solidFill>
                <a:srgbClr val="000000"/>
              </a:solidFill>
            </a:ln>
          </c:spPr>
          <c:cat>
            <c:strRef>
              <c:f>'5.Product popularity'!$B$2:$B$1000</c:f>
            </c:strRef>
          </c:cat>
          <c:val>
            <c:numRef>
              <c:f>'5.Product popularity'!$C$2:$C$1000</c:f>
              <c:numCache/>
            </c:numRef>
          </c:val>
        </c:ser>
        <c:axId val="16727101"/>
        <c:axId val="484528854"/>
      </c:barChart>
      <c:catAx>
        <c:axId val="16727101"/>
        <c:scaling>
          <c:orientation val="minMax"/>
        </c:scaling>
        <c:delete val="0"/>
        <c:axPos val="b"/>
        <c:title>
          <c:tx>
            <c:rich>
              <a:bodyPr/>
              <a:lstStyle/>
              <a:p>
                <a:pPr lvl="0">
                  <a:defRPr b="1">
                    <a:solidFill>
                      <a:srgbClr val="000000"/>
                    </a:solidFill>
                    <a:latin typeface="+mn-lt"/>
                  </a:defRPr>
                </a:pPr>
                <a:r>
                  <a:rPr b="1">
                    <a:solidFill>
                      <a:srgbClr val="000000"/>
                    </a:solidFill>
                    <a:latin typeface="+mn-lt"/>
                  </a:rPr>
                  <a:t>Product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484528854"/>
      </c:catAx>
      <c:valAx>
        <c:axId val="4845288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 of units sold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27101"/>
      </c:valAx>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Product Analytics</a:t>
            </a:r>
          </a:p>
        </c:rich>
      </c:tx>
      <c:overlay val="0"/>
    </c:title>
    <c:plotArea>
      <c:layout/>
      <c:barChart>
        <c:barDir val="col"/>
        <c:ser>
          <c:idx val="0"/>
          <c:order val="0"/>
          <c:tx>
            <c:strRef>
              <c:f>'4.Business Metrics Pivot '!$B$1</c:f>
            </c:strRef>
          </c:tx>
          <c:spPr>
            <a:solidFill>
              <a:schemeClr val="accent1"/>
            </a:solidFill>
            <a:ln cmpd="sng">
              <a:solidFill>
                <a:srgbClr val="000000"/>
              </a:solidFill>
            </a:ln>
          </c:spPr>
          <c:cat>
            <c:strRef>
              <c:f>'4.Business Metrics Pivot '!$A$2:$A$1000</c:f>
            </c:strRef>
          </c:cat>
          <c:val>
            <c:numRef>
              <c:f>'4.Business Metrics Pivot '!$B$2:$B$1000</c:f>
              <c:numCache/>
            </c:numRef>
          </c:val>
        </c:ser>
        <c:axId val="1487443217"/>
        <c:axId val="776707651"/>
      </c:barChart>
      <c:lineChart>
        <c:ser>
          <c:idx val="1"/>
          <c:order val="1"/>
          <c:tx>
            <c:strRef>
              <c:f>'4.Business Metrics Pivot '!$C$1</c:f>
            </c:strRef>
          </c:tx>
          <c:spPr>
            <a:ln cmpd="sng">
              <a:solidFill>
                <a:srgbClr val="EA4335"/>
              </a:solidFill>
            </a:ln>
          </c:spPr>
          <c:marker>
            <c:symbol val="none"/>
          </c:marker>
          <c:cat>
            <c:strRef>
              <c:f>'4.Business Metrics Pivot '!$A$2:$A$1000</c:f>
            </c:strRef>
          </c:cat>
          <c:val>
            <c:numRef>
              <c:f>'4.Business Metrics Pivot '!$C$2:$C$1000</c:f>
              <c:numCache/>
            </c:numRef>
          </c:val>
          <c:smooth val="0"/>
        </c:ser>
        <c:ser>
          <c:idx val="2"/>
          <c:order val="2"/>
          <c:tx>
            <c:strRef>
              <c:f>'4.Business Metrics Pivot '!$D$1</c:f>
            </c:strRef>
          </c:tx>
          <c:spPr>
            <a:ln cmpd="sng">
              <a:solidFill>
                <a:srgbClr val="FBBC04"/>
              </a:solidFill>
            </a:ln>
          </c:spPr>
          <c:marker>
            <c:symbol val="none"/>
          </c:marker>
          <c:cat>
            <c:strRef>
              <c:f>'4.Business Metrics Pivot '!$A$2:$A$1000</c:f>
            </c:strRef>
          </c:cat>
          <c:val>
            <c:numRef>
              <c:f>'4.Business Metrics Pivot '!$D$2:$D$1000</c:f>
              <c:numCache/>
            </c:numRef>
          </c:val>
          <c:smooth val="0"/>
        </c:ser>
        <c:axId val="1487443217"/>
        <c:axId val="776707651"/>
      </c:lineChart>
      <c:catAx>
        <c:axId val="14874432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76707651"/>
      </c:catAx>
      <c:valAx>
        <c:axId val="7767076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7443217"/>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Analytics of Top 20 Countries Served</a:t>
            </a:r>
          </a:p>
        </c:rich>
      </c:tx>
      <c:overlay val="0"/>
    </c:title>
    <c:plotArea>
      <c:layout/>
      <c:barChart>
        <c:barDir val="col"/>
        <c:grouping val="stacked"/>
        <c:ser>
          <c:idx val="0"/>
          <c:order val="0"/>
          <c:tx>
            <c:strRef>
              <c:f>'6a.Top 20 countries analytics'!$B$1</c:f>
            </c:strRef>
          </c:tx>
          <c:spPr>
            <a:solidFill>
              <a:schemeClr val="accent1"/>
            </a:solidFill>
            <a:ln cmpd="sng">
              <a:solidFill>
                <a:srgbClr val="000000"/>
              </a:solidFill>
            </a:ln>
          </c:spPr>
          <c:cat>
            <c:strRef>
              <c:f>'6a.Top 20 countries analytics'!$A$2:$A$104</c:f>
            </c:strRef>
          </c:cat>
          <c:val>
            <c:numRef>
              <c:f>'6a.Top 20 countries analytics'!$B$2:$B$104</c:f>
              <c:numCache/>
            </c:numRef>
          </c:val>
        </c:ser>
        <c:overlap val="100"/>
        <c:axId val="1842833225"/>
        <c:axId val="1465443042"/>
      </c:barChart>
      <c:lineChart>
        <c:ser>
          <c:idx val="1"/>
          <c:order val="1"/>
          <c:tx>
            <c:strRef>
              <c:f>'6a.Top 20 countries analytics'!$C$1</c:f>
            </c:strRef>
          </c:tx>
          <c:spPr>
            <a:ln cmpd="sng">
              <a:solidFill>
                <a:srgbClr val="EA4335"/>
              </a:solidFill>
            </a:ln>
          </c:spPr>
          <c:marker>
            <c:symbol val="none"/>
          </c:marker>
          <c:cat>
            <c:strRef>
              <c:f>'6a.Top 20 countries analytics'!$A$2:$A$104</c:f>
            </c:strRef>
          </c:cat>
          <c:val>
            <c:numRef>
              <c:f>'6a.Top 20 countries analytics'!$C$2:$C$104</c:f>
              <c:numCache/>
            </c:numRef>
          </c:val>
          <c:smooth val="0"/>
        </c:ser>
        <c:ser>
          <c:idx val="2"/>
          <c:order val="2"/>
          <c:tx>
            <c:strRef>
              <c:f>'6a.Top 20 countries analytics'!$D$1</c:f>
            </c:strRef>
          </c:tx>
          <c:spPr>
            <a:ln cmpd="sng">
              <a:solidFill>
                <a:srgbClr val="FBBC04"/>
              </a:solidFill>
            </a:ln>
          </c:spPr>
          <c:marker>
            <c:symbol val="none"/>
          </c:marker>
          <c:cat>
            <c:strRef>
              <c:f>'6a.Top 20 countries analytics'!$A$2:$A$104</c:f>
            </c:strRef>
          </c:cat>
          <c:val>
            <c:numRef>
              <c:f>'6a.Top 20 countries analytics'!$D$2:$D$104</c:f>
              <c:numCache/>
            </c:numRef>
          </c:val>
          <c:smooth val="0"/>
        </c:ser>
        <c:axId val="1842833225"/>
        <c:axId val="1465443042"/>
      </c:lineChart>
      <c:catAx>
        <c:axId val="18428332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65443042"/>
      </c:catAx>
      <c:valAx>
        <c:axId val="14654430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2833225"/>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Analytics of World Regions Served</a:t>
            </a:r>
          </a:p>
        </c:rich>
      </c:tx>
      <c:overlay val="0"/>
    </c:title>
    <c:plotArea>
      <c:layout/>
      <c:barChart>
        <c:barDir val="col"/>
        <c:ser>
          <c:idx val="0"/>
          <c:order val="0"/>
          <c:tx>
            <c:strRef>
              <c:f>'6bc.Regions sub-regions analyti'!$B$1</c:f>
            </c:strRef>
          </c:tx>
          <c:spPr>
            <a:solidFill>
              <a:schemeClr val="accent1"/>
            </a:solidFill>
            <a:ln cmpd="sng">
              <a:solidFill>
                <a:srgbClr val="000000"/>
              </a:solidFill>
            </a:ln>
          </c:spPr>
          <c:cat>
            <c:strRef>
              <c:f>'6bc.Regions sub-regions analyti'!$A$2:$A$999</c:f>
            </c:strRef>
          </c:cat>
          <c:val>
            <c:numRef>
              <c:f>'6bc.Regions sub-regions analyti'!$B$2:$B$999</c:f>
              <c:numCache/>
            </c:numRef>
          </c:val>
        </c:ser>
        <c:ser>
          <c:idx val="1"/>
          <c:order val="1"/>
          <c:tx>
            <c:strRef>
              <c:f>'6bc.Regions sub-regions analyti'!$C$1</c:f>
            </c:strRef>
          </c:tx>
          <c:spPr>
            <a:solidFill>
              <a:schemeClr val="accent2"/>
            </a:solidFill>
            <a:ln cmpd="sng">
              <a:solidFill>
                <a:srgbClr val="000000"/>
              </a:solidFill>
            </a:ln>
          </c:spPr>
          <c:cat>
            <c:strRef>
              <c:f>'6bc.Regions sub-regions analyti'!$A$2:$A$999</c:f>
            </c:strRef>
          </c:cat>
          <c:val>
            <c:numRef>
              <c:f>'6bc.Regions sub-regions analyti'!$C$2:$C$999</c:f>
              <c:numCache/>
            </c:numRef>
          </c:val>
        </c:ser>
        <c:ser>
          <c:idx val="2"/>
          <c:order val="2"/>
          <c:tx>
            <c:strRef>
              <c:f>'6bc.Regions sub-regions analyti'!$D$1</c:f>
            </c:strRef>
          </c:tx>
          <c:spPr>
            <a:solidFill>
              <a:schemeClr val="accent3"/>
            </a:solidFill>
            <a:ln cmpd="sng">
              <a:solidFill>
                <a:srgbClr val="000000"/>
              </a:solidFill>
            </a:ln>
          </c:spPr>
          <c:cat>
            <c:strRef>
              <c:f>'6bc.Regions sub-regions analyti'!$A$2:$A$999</c:f>
            </c:strRef>
          </c:cat>
          <c:val>
            <c:numRef>
              <c:f>'6bc.Regions sub-regions analyti'!$D$2:$D$999</c:f>
              <c:numCache/>
            </c:numRef>
          </c:val>
        </c:ser>
        <c:axId val="375508366"/>
        <c:axId val="1406355008"/>
      </c:barChart>
      <c:catAx>
        <c:axId val="3755083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06355008"/>
      </c:catAx>
      <c:valAx>
        <c:axId val="14063550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5508366"/>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Anaalytics of World Sub-Regions Served</a:t>
            </a:r>
          </a:p>
        </c:rich>
      </c:tx>
      <c:overlay val="0"/>
    </c:title>
    <c:plotArea>
      <c:layout/>
      <c:barChart>
        <c:barDir val="col"/>
        <c:ser>
          <c:idx val="0"/>
          <c:order val="0"/>
          <c:tx>
            <c:strRef>
              <c:f>'6bc.Regions sub-regions analyti'!$H$1</c:f>
            </c:strRef>
          </c:tx>
          <c:spPr>
            <a:solidFill>
              <a:schemeClr val="accent1"/>
            </a:solidFill>
            <a:ln cmpd="sng">
              <a:solidFill>
                <a:srgbClr val="000000"/>
              </a:solidFill>
            </a:ln>
          </c:spPr>
          <c:cat>
            <c:strRef>
              <c:f>'6bc.Regions sub-regions analyti'!$G$2:$G$999</c:f>
            </c:strRef>
          </c:cat>
          <c:val>
            <c:numRef>
              <c:f>'6bc.Regions sub-regions analyti'!$H$2:$H$999</c:f>
              <c:numCache/>
            </c:numRef>
          </c:val>
        </c:ser>
        <c:ser>
          <c:idx val="1"/>
          <c:order val="1"/>
          <c:tx>
            <c:strRef>
              <c:f>'6bc.Regions sub-regions analyti'!$I$1</c:f>
            </c:strRef>
          </c:tx>
          <c:spPr>
            <a:solidFill>
              <a:schemeClr val="accent2"/>
            </a:solidFill>
            <a:ln cmpd="sng">
              <a:solidFill>
                <a:srgbClr val="000000"/>
              </a:solidFill>
            </a:ln>
          </c:spPr>
          <c:cat>
            <c:strRef>
              <c:f>'6bc.Regions sub-regions analyti'!$G$2:$G$999</c:f>
            </c:strRef>
          </c:cat>
          <c:val>
            <c:numRef>
              <c:f>'6bc.Regions sub-regions analyti'!$I$2:$I$999</c:f>
              <c:numCache/>
            </c:numRef>
          </c:val>
        </c:ser>
        <c:ser>
          <c:idx val="2"/>
          <c:order val="2"/>
          <c:tx>
            <c:strRef>
              <c:f>'6bc.Regions sub-regions analyti'!$J$1</c:f>
            </c:strRef>
          </c:tx>
          <c:spPr>
            <a:solidFill>
              <a:schemeClr val="accent3"/>
            </a:solidFill>
            <a:ln cmpd="sng">
              <a:solidFill>
                <a:srgbClr val="000000"/>
              </a:solidFill>
            </a:ln>
          </c:spPr>
          <c:cat>
            <c:strRef>
              <c:f>'6bc.Regions sub-regions analyti'!$G$2:$G$999</c:f>
            </c:strRef>
          </c:cat>
          <c:val>
            <c:numRef>
              <c:f>'6bc.Regions sub-regions analyti'!$J$2:$J$999</c:f>
              <c:numCache/>
            </c:numRef>
          </c:val>
        </c:ser>
        <c:axId val="1618510763"/>
        <c:axId val="1795055410"/>
      </c:barChart>
      <c:catAx>
        <c:axId val="16185107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95055410"/>
      </c:catAx>
      <c:valAx>
        <c:axId val="17950554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8510763"/>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Total Sales by Sales Channels</a:t>
            </a:r>
          </a:p>
        </c:rich>
      </c:tx>
      <c:overlay val="0"/>
    </c:title>
    <c:plotArea>
      <c:layout/>
      <c:pieChart>
        <c:varyColors val="1"/>
        <c:ser>
          <c:idx val="0"/>
          <c:order val="0"/>
          <c:tx>
            <c:strRef>
              <c:f>'7.Sales Channels'!$B$1</c:f>
            </c:strRef>
          </c:tx>
          <c:dPt>
            <c:idx val="0"/>
            <c:spPr>
              <a:solidFill>
                <a:srgbClr val="4285F4"/>
              </a:solidFill>
              <a:ln cmpd="sng" w="9525">
                <a:solidFill>
                  <a:srgbClr val="000000"/>
                </a:solidFill>
              </a:ln>
            </c:spPr>
          </c:dPt>
          <c:dPt>
            <c:idx val="1"/>
            <c:spPr>
              <a:solidFill>
                <a:srgbClr val="EA4335"/>
              </a:solidFill>
              <a:ln cmpd="sng" w="9525">
                <a:solidFill>
                  <a:srgbClr val="000000"/>
                </a:solidFill>
              </a:ln>
            </c:spPr>
          </c:dPt>
          <c:dPt>
            <c:idx val="2"/>
          </c:dPt>
          <c:dPt>
            <c:idx val="3"/>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Pt>
            <c:idx val="300"/>
          </c:dPt>
          <c:dPt>
            <c:idx val="301"/>
          </c:dPt>
          <c:dPt>
            <c:idx val="302"/>
          </c:dPt>
          <c:dPt>
            <c:idx val="303"/>
          </c:dPt>
          <c:dPt>
            <c:idx val="304"/>
          </c:dPt>
          <c:dPt>
            <c:idx val="305"/>
          </c:dPt>
          <c:dPt>
            <c:idx val="306"/>
          </c:dPt>
          <c:dPt>
            <c:idx val="307"/>
          </c:dPt>
          <c:dPt>
            <c:idx val="308"/>
          </c:dPt>
          <c:dPt>
            <c:idx val="309"/>
          </c:dPt>
          <c:dPt>
            <c:idx val="310"/>
          </c:dPt>
          <c:dPt>
            <c:idx val="311"/>
          </c:dPt>
          <c:dPt>
            <c:idx val="312"/>
          </c:dPt>
          <c:dPt>
            <c:idx val="313"/>
          </c:dPt>
          <c:dPt>
            <c:idx val="314"/>
          </c:dPt>
          <c:dPt>
            <c:idx val="315"/>
          </c:dPt>
          <c:dPt>
            <c:idx val="316"/>
          </c:dPt>
          <c:dPt>
            <c:idx val="317"/>
          </c:dPt>
          <c:dPt>
            <c:idx val="318"/>
          </c:dPt>
          <c:dPt>
            <c:idx val="319"/>
          </c:dPt>
          <c:dPt>
            <c:idx val="320"/>
          </c:dPt>
          <c:dPt>
            <c:idx val="321"/>
          </c:dPt>
          <c:dPt>
            <c:idx val="322"/>
          </c:dPt>
          <c:dPt>
            <c:idx val="323"/>
          </c:dPt>
          <c:dPt>
            <c:idx val="324"/>
          </c:dPt>
          <c:dPt>
            <c:idx val="325"/>
          </c:dPt>
          <c:dPt>
            <c:idx val="326"/>
          </c:dPt>
          <c:dPt>
            <c:idx val="327"/>
          </c:dPt>
          <c:dPt>
            <c:idx val="328"/>
          </c:dPt>
          <c:dPt>
            <c:idx val="329"/>
          </c:dPt>
          <c:dPt>
            <c:idx val="330"/>
          </c:dPt>
          <c:dPt>
            <c:idx val="331"/>
          </c:dPt>
          <c:dPt>
            <c:idx val="332"/>
          </c:dPt>
          <c:dPt>
            <c:idx val="333"/>
          </c:dPt>
          <c:dPt>
            <c:idx val="334"/>
          </c:dPt>
          <c:dPt>
            <c:idx val="335"/>
          </c:dPt>
          <c:dPt>
            <c:idx val="336"/>
          </c:dPt>
          <c:dPt>
            <c:idx val="337"/>
          </c:dPt>
          <c:dPt>
            <c:idx val="338"/>
          </c:dPt>
          <c:dPt>
            <c:idx val="339"/>
          </c:dPt>
          <c:dPt>
            <c:idx val="340"/>
          </c:dPt>
          <c:dPt>
            <c:idx val="341"/>
          </c:dPt>
          <c:dPt>
            <c:idx val="342"/>
          </c:dPt>
          <c:dPt>
            <c:idx val="343"/>
          </c:dPt>
          <c:dPt>
            <c:idx val="344"/>
          </c:dPt>
          <c:dPt>
            <c:idx val="345"/>
          </c:dPt>
          <c:dPt>
            <c:idx val="346"/>
          </c:dPt>
          <c:dPt>
            <c:idx val="347"/>
          </c:dPt>
          <c:dPt>
            <c:idx val="348"/>
          </c:dPt>
          <c:dPt>
            <c:idx val="349"/>
          </c:dPt>
          <c:dPt>
            <c:idx val="350"/>
          </c:dPt>
          <c:dPt>
            <c:idx val="351"/>
          </c:dPt>
          <c:dPt>
            <c:idx val="352"/>
          </c:dPt>
          <c:dPt>
            <c:idx val="353"/>
          </c:dPt>
          <c:dPt>
            <c:idx val="354"/>
          </c:dPt>
          <c:dPt>
            <c:idx val="355"/>
          </c:dPt>
          <c:dPt>
            <c:idx val="356"/>
          </c:dPt>
          <c:dPt>
            <c:idx val="357"/>
          </c:dPt>
          <c:dPt>
            <c:idx val="358"/>
          </c:dPt>
          <c:dPt>
            <c:idx val="359"/>
          </c:dPt>
          <c:dPt>
            <c:idx val="360"/>
          </c:dPt>
          <c:dPt>
            <c:idx val="361"/>
          </c:dPt>
          <c:dPt>
            <c:idx val="362"/>
          </c:dPt>
          <c:dPt>
            <c:idx val="363"/>
          </c:dPt>
          <c:dPt>
            <c:idx val="364"/>
          </c:dPt>
          <c:dPt>
            <c:idx val="365"/>
          </c:dPt>
          <c:dPt>
            <c:idx val="366"/>
          </c:dPt>
          <c:dPt>
            <c:idx val="367"/>
          </c:dPt>
          <c:dPt>
            <c:idx val="368"/>
          </c:dPt>
          <c:dPt>
            <c:idx val="369"/>
          </c:dPt>
          <c:dPt>
            <c:idx val="370"/>
          </c:dPt>
          <c:dPt>
            <c:idx val="371"/>
          </c:dPt>
          <c:dPt>
            <c:idx val="372"/>
          </c:dPt>
          <c:dPt>
            <c:idx val="373"/>
          </c:dPt>
          <c:dPt>
            <c:idx val="374"/>
          </c:dPt>
          <c:dPt>
            <c:idx val="375"/>
          </c:dPt>
          <c:dPt>
            <c:idx val="376"/>
          </c:dPt>
          <c:dPt>
            <c:idx val="377"/>
          </c:dPt>
          <c:dPt>
            <c:idx val="378"/>
          </c:dPt>
          <c:dPt>
            <c:idx val="379"/>
          </c:dPt>
          <c:dPt>
            <c:idx val="380"/>
          </c:dPt>
          <c:dPt>
            <c:idx val="381"/>
          </c:dPt>
          <c:dPt>
            <c:idx val="382"/>
          </c:dPt>
          <c:dPt>
            <c:idx val="383"/>
          </c:dPt>
          <c:dPt>
            <c:idx val="384"/>
          </c:dPt>
          <c:dPt>
            <c:idx val="385"/>
          </c:dPt>
          <c:dPt>
            <c:idx val="386"/>
          </c:dPt>
          <c:dPt>
            <c:idx val="387"/>
          </c:dPt>
          <c:dPt>
            <c:idx val="388"/>
          </c:dPt>
          <c:dPt>
            <c:idx val="389"/>
          </c:dPt>
          <c:dPt>
            <c:idx val="390"/>
          </c:dPt>
          <c:dPt>
            <c:idx val="391"/>
          </c:dPt>
          <c:dPt>
            <c:idx val="392"/>
          </c:dPt>
          <c:dPt>
            <c:idx val="393"/>
          </c:dPt>
          <c:dPt>
            <c:idx val="394"/>
          </c:dPt>
          <c:dPt>
            <c:idx val="395"/>
          </c:dPt>
          <c:dPt>
            <c:idx val="396"/>
          </c:dPt>
          <c:dPt>
            <c:idx val="397"/>
          </c:dPt>
          <c:dPt>
            <c:idx val="398"/>
          </c:dPt>
          <c:dPt>
            <c:idx val="399"/>
          </c:dPt>
          <c:dPt>
            <c:idx val="400"/>
          </c:dPt>
          <c:dPt>
            <c:idx val="401"/>
          </c:dPt>
          <c:dPt>
            <c:idx val="402"/>
          </c:dPt>
          <c:dPt>
            <c:idx val="403"/>
          </c:dPt>
          <c:dPt>
            <c:idx val="404"/>
          </c:dPt>
          <c:dPt>
            <c:idx val="405"/>
          </c:dPt>
          <c:dPt>
            <c:idx val="406"/>
          </c:dPt>
          <c:dPt>
            <c:idx val="407"/>
          </c:dPt>
          <c:dPt>
            <c:idx val="408"/>
          </c:dPt>
          <c:dPt>
            <c:idx val="409"/>
          </c:dPt>
          <c:dPt>
            <c:idx val="410"/>
          </c:dPt>
          <c:dPt>
            <c:idx val="411"/>
          </c:dPt>
          <c:dPt>
            <c:idx val="412"/>
          </c:dPt>
          <c:dPt>
            <c:idx val="413"/>
          </c:dPt>
          <c:dPt>
            <c:idx val="414"/>
          </c:dPt>
          <c:dPt>
            <c:idx val="415"/>
          </c:dPt>
          <c:dPt>
            <c:idx val="416"/>
          </c:dPt>
          <c:dPt>
            <c:idx val="417"/>
          </c:dPt>
          <c:dPt>
            <c:idx val="418"/>
          </c:dPt>
          <c:dPt>
            <c:idx val="419"/>
          </c:dPt>
          <c:dPt>
            <c:idx val="420"/>
          </c:dPt>
          <c:dPt>
            <c:idx val="421"/>
          </c:dPt>
          <c:dPt>
            <c:idx val="422"/>
          </c:dPt>
          <c:dPt>
            <c:idx val="423"/>
          </c:dPt>
          <c:dPt>
            <c:idx val="424"/>
          </c:dPt>
          <c:dPt>
            <c:idx val="425"/>
          </c:dPt>
          <c:dPt>
            <c:idx val="426"/>
          </c:dPt>
          <c:dPt>
            <c:idx val="427"/>
          </c:dPt>
          <c:dPt>
            <c:idx val="428"/>
          </c:dPt>
          <c:dPt>
            <c:idx val="429"/>
          </c:dPt>
          <c:dPt>
            <c:idx val="430"/>
          </c:dPt>
          <c:dPt>
            <c:idx val="431"/>
          </c:dPt>
          <c:dPt>
            <c:idx val="432"/>
          </c:dPt>
          <c:dPt>
            <c:idx val="433"/>
          </c:dPt>
          <c:dPt>
            <c:idx val="434"/>
          </c:dPt>
          <c:dPt>
            <c:idx val="435"/>
          </c:dPt>
          <c:dPt>
            <c:idx val="436"/>
          </c:dPt>
          <c:dPt>
            <c:idx val="437"/>
          </c:dPt>
          <c:dPt>
            <c:idx val="438"/>
          </c:dPt>
          <c:dPt>
            <c:idx val="439"/>
          </c:dPt>
          <c:dPt>
            <c:idx val="440"/>
          </c:dPt>
          <c:dPt>
            <c:idx val="441"/>
          </c:dPt>
          <c:dPt>
            <c:idx val="442"/>
          </c:dPt>
          <c:dPt>
            <c:idx val="443"/>
          </c:dPt>
          <c:dPt>
            <c:idx val="444"/>
          </c:dPt>
          <c:dPt>
            <c:idx val="445"/>
          </c:dPt>
          <c:dPt>
            <c:idx val="446"/>
          </c:dPt>
          <c:dPt>
            <c:idx val="447"/>
          </c:dPt>
          <c:dPt>
            <c:idx val="448"/>
          </c:dPt>
          <c:dPt>
            <c:idx val="449"/>
          </c:dPt>
          <c:dPt>
            <c:idx val="450"/>
          </c:dPt>
          <c:dPt>
            <c:idx val="451"/>
          </c:dPt>
          <c:dPt>
            <c:idx val="452"/>
          </c:dPt>
          <c:dPt>
            <c:idx val="453"/>
          </c:dPt>
          <c:dPt>
            <c:idx val="454"/>
          </c:dPt>
          <c:dPt>
            <c:idx val="455"/>
          </c:dPt>
          <c:dPt>
            <c:idx val="456"/>
          </c:dPt>
          <c:dPt>
            <c:idx val="457"/>
          </c:dPt>
          <c:dPt>
            <c:idx val="458"/>
          </c:dPt>
          <c:dPt>
            <c:idx val="459"/>
          </c:dPt>
          <c:dPt>
            <c:idx val="460"/>
          </c:dPt>
          <c:dPt>
            <c:idx val="461"/>
          </c:dPt>
          <c:dPt>
            <c:idx val="462"/>
          </c:dPt>
          <c:dPt>
            <c:idx val="463"/>
          </c:dPt>
          <c:dPt>
            <c:idx val="464"/>
          </c:dPt>
          <c:dPt>
            <c:idx val="465"/>
          </c:dPt>
          <c:dPt>
            <c:idx val="466"/>
          </c:dPt>
          <c:dPt>
            <c:idx val="467"/>
          </c:dPt>
          <c:dPt>
            <c:idx val="468"/>
          </c:dPt>
          <c:dPt>
            <c:idx val="469"/>
          </c:dPt>
          <c:dPt>
            <c:idx val="470"/>
          </c:dPt>
          <c:dPt>
            <c:idx val="471"/>
          </c:dPt>
          <c:dPt>
            <c:idx val="472"/>
          </c:dPt>
          <c:dPt>
            <c:idx val="473"/>
          </c:dPt>
          <c:dPt>
            <c:idx val="474"/>
          </c:dPt>
          <c:dPt>
            <c:idx val="475"/>
          </c:dPt>
          <c:dPt>
            <c:idx val="476"/>
          </c:dPt>
          <c:dPt>
            <c:idx val="477"/>
          </c:dPt>
          <c:dPt>
            <c:idx val="478"/>
          </c:dPt>
          <c:dPt>
            <c:idx val="479"/>
          </c:dPt>
          <c:dPt>
            <c:idx val="480"/>
          </c:dPt>
          <c:dPt>
            <c:idx val="481"/>
          </c:dPt>
          <c:dPt>
            <c:idx val="482"/>
          </c:dPt>
          <c:dPt>
            <c:idx val="483"/>
          </c:dPt>
          <c:dPt>
            <c:idx val="484"/>
          </c:dPt>
          <c:dPt>
            <c:idx val="485"/>
          </c:dPt>
          <c:dPt>
            <c:idx val="486"/>
          </c:dPt>
          <c:dPt>
            <c:idx val="487"/>
          </c:dPt>
          <c:dPt>
            <c:idx val="488"/>
          </c:dPt>
          <c:dPt>
            <c:idx val="489"/>
          </c:dPt>
          <c:dPt>
            <c:idx val="490"/>
          </c:dPt>
          <c:dPt>
            <c:idx val="491"/>
          </c:dPt>
          <c:dPt>
            <c:idx val="492"/>
          </c:dPt>
          <c:dPt>
            <c:idx val="493"/>
          </c:dPt>
          <c:dPt>
            <c:idx val="494"/>
          </c:dPt>
          <c:dPt>
            <c:idx val="495"/>
          </c:dPt>
          <c:dPt>
            <c:idx val="496"/>
          </c:dPt>
          <c:dPt>
            <c:idx val="497"/>
          </c:dPt>
          <c:dPt>
            <c:idx val="498"/>
          </c:dPt>
          <c:dPt>
            <c:idx val="499"/>
          </c:dPt>
          <c:dPt>
            <c:idx val="500"/>
          </c:dPt>
          <c:dPt>
            <c:idx val="501"/>
          </c:dPt>
          <c:dPt>
            <c:idx val="502"/>
          </c:dPt>
          <c:dPt>
            <c:idx val="503"/>
          </c:dPt>
          <c:dPt>
            <c:idx val="504"/>
          </c:dPt>
          <c:dPt>
            <c:idx val="505"/>
          </c:dPt>
          <c:dPt>
            <c:idx val="506"/>
          </c:dPt>
          <c:dPt>
            <c:idx val="507"/>
          </c:dPt>
          <c:dPt>
            <c:idx val="508"/>
          </c:dPt>
          <c:dPt>
            <c:idx val="509"/>
          </c:dPt>
          <c:dPt>
            <c:idx val="510"/>
          </c:dPt>
          <c:dPt>
            <c:idx val="511"/>
          </c:dPt>
          <c:dPt>
            <c:idx val="512"/>
          </c:dPt>
          <c:dPt>
            <c:idx val="513"/>
          </c:dPt>
          <c:dPt>
            <c:idx val="514"/>
          </c:dPt>
          <c:dPt>
            <c:idx val="515"/>
          </c:dPt>
          <c:dPt>
            <c:idx val="516"/>
          </c:dPt>
          <c:dPt>
            <c:idx val="517"/>
          </c:dPt>
          <c:dPt>
            <c:idx val="518"/>
          </c:dPt>
          <c:dPt>
            <c:idx val="519"/>
          </c:dPt>
          <c:dPt>
            <c:idx val="520"/>
          </c:dPt>
          <c:dPt>
            <c:idx val="521"/>
          </c:dPt>
          <c:dPt>
            <c:idx val="522"/>
          </c:dPt>
          <c:dPt>
            <c:idx val="523"/>
          </c:dPt>
          <c:dPt>
            <c:idx val="524"/>
          </c:dPt>
          <c:dPt>
            <c:idx val="525"/>
          </c:dPt>
          <c:dPt>
            <c:idx val="526"/>
          </c:dPt>
          <c:dPt>
            <c:idx val="527"/>
          </c:dPt>
          <c:dPt>
            <c:idx val="528"/>
          </c:dPt>
          <c:dPt>
            <c:idx val="529"/>
          </c:dPt>
          <c:dPt>
            <c:idx val="530"/>
          </c:dPt>
          <c:dPt>
            <c:idx val="531"/>
          </c:dPt>
          <c:dPt>
            <c:idx val="532"/>
          </c:dPt>
          <c:dPt>
            <c:idx val="533"/>
          </c:dPt>
          <c:dPt>
            <c:idx val="534"/>
          </c:dPt>
          <c:dPt>
            <c:idx val="535"/>
          </c:dPt>
          <c:dPt>
            <c:idx val="536"/>
          </c:dPt>
          <c:dPt>
            <c:idx val="537"/>
          </c:dPt>
          <c:dPt>
            <c:idx val="538"/>
          </c:dPt>
          <c:dPt>
            <c:idx val="539"/>
          </c:dPt>
          <c:dPt>
            <c:idx val="540"/>
          </c:dPt>
          <c:dPt>
            <c:idx val="541"/>
          </c:dPt>
          <c:dPt>
            <c:idx val="542"/>
          </c:dPt>
          <c:dPt>
            <c:idx val="543"/>
          </c:dPt>
          <c:dPt>
            <c:idx val="544"/>
          </c:dPt>
          <c:dPt>
            <c:idx val="545"/>
          </c:dPt>
          <c:dPt>
            <c:idx val="546"/>
          </c:dPt>
          <c:dPt>
            <c:idx val="547"/>
          </c:dPt>
          <c:dPt>
            <c:idx val="548"/>
          </c:dPt>
          <c:dPt>
            <c:idx val="549"/>
          </c:dPt>
          <c:dPt>
            <c:idx val="550"/>
          </c:dPt>
          <c:dPt>
            <c:idx val="551"/>
          </c:dPt>
          <c:dPt>
            <c:idx val="552"/>
          </c:dPt>
          <c:dPt>
            <c:idx val="553"/>
          </c:dPt>
          <c:dPt>
            <c:idx val="554"/>
          </c:dPt>
          <c:dPt>
            <c:idx val="555"/>
          </c:dPt>
          <c:dPt>
            <c:idx val="556"/>
          </c:dPt>
          <c:dPt>
            <c:idx val="557"/>
          </c:dPt>
          <c:dPt>
            <c:idx val="558"/>
          </c:dPt>
          <c:dPt>
            <c:idx val="559"/>
          </c:dPt>
          <c:dPt>
            <c:idx val="560"/>
          </c:dPt>
          <c:dPt>
            <c:idx val="561"/>
          </c:dPt>
          <c:dPt>
            <c:idx val="562"/>
          </c:dPt>
          <c:dPt>
            <c:idx val="563"/>
          </c:dPt>
          <c:dPt>
            <c:idx val="564"/>
          </c:dPt>
          <c:dPt>
            <c:idx val="565"/>
          </c:dPt>
          <c:dPt>
            <c:idx val="566"/>
          </c:dPt>
          <c:dPt>
            <c:idx val="567"/>
          </c:dPt>
          <c:dPt>
            <c:idx val="568"/>
          </c:dPt>
          <c:dPt>
            <c:idx val="569"/>
          </c:dPt>
          <c:dPt>
            <c:idx val="570"/>
          </c:dPt>
          <c:dPt>
            <c:idx val="571"/>
          </c:dPt>
          <c:dPt>
            <c:idx val="572"/>
          </c:dPt>
          <c:dPt>
            <c:idx val="573"/>
          </c:dPt>
          <c:dPt>
            <c:idx val="574"/>
          </c:dPt>
          <c:dPt>
            <c:idx val="575"/>
          </c:dPt>
          <c:dPt>
            <c:idx val="576"/>
          </c:dPt>
          <c:dPt>
            <c:idx val="577"/>
          </c:dPt>
          <c:dPt>
            <c:idx val="578"/>
          </c:dPt>
          <c:dPt>
            <c:idx val="579"/>
          </c:dPt>
          <c:dPt>
            <c:idx val="580"/>
          </c:dPt>
          <c:dPt>
            <c:idx val="581"/>
          </c:dPt>
          <c:dPt>
            <c:idx val="582"/>
          </c:dPt>
          <c:dPt>
            <c:idx val="583"/>
          </c:dPt>
          <c:dPt>
            <c:idx val="584"/>
          </c:dPt>
          <c:dPt>
            <c:idx val="585"/>
          </c:dPt>
          <c:dPt>
            <c:idx val="586"/>
          </c:dPt>
          <c:dPt>
            <c:idx val="587"/>
          </c:dPt>
          <c:dPt>
            <c:idx val="588"/>
          </c:dPt>
          <c:dPt>
            <c:idx val="589"/>
          </c:dPt>
          <c:dPt>
            <c:idx val="590"/>
          </c:dPt>
          <c:dPt>
            <c:idx val="591"/>
          </c:dPt>
          <c:dPt>
            <c:idx val="592"/>
          </c:dPt>
          <c:dPt>
            <c:idx val="593"/>
          </c:dPt>
          <c:dPt>
            <c:idx val="594"/>
          </c:dPt>
          <c:dPt>
            <c:idx val="595"/>
          </c:dPt>
          <c:dPt>
            <c:idx val="596"/>
          </c:dPt>
          <c:dPt>
            <c:idx val="597"/>
          </c:dPt>
          <c:dPt>
            <c:idx val="598"/>
          </c:dPt>
          <c:dPt>
            <c:idx val="599"/>
          </c:dPt>
          <c:dPt>
            <c:idx val="600"/>
          </c:dPt>
          <c:dPt>
            <c:idx val="601"/>
          </c:dPt>
          <c:dPt>
            <c:idx val="602"/>
          </c:dPt>
          <c:dPt>
            <c:idx val="603"/>
          </c:dPt>
          <c:dPt>
            <c:idx val="604"/>
          </c:dPt>
          <c:dPt>
            <c:idx val="605"/>
          </c:dPt>
          <c:dPt>
            <c:idx val="606"/>
          </c:dPt>
          <c:dPt>
            <c:idx val="607"/>
          </c:dPt>
          <c:dPt>
            <c:idx val="608"/>
          </c:dPt>
          <c:dPt>
            <c:idx val="609"/>
          </c:dPt>
          <c:dPt>
            <c:idx val="610"/>
          </c:dPt>
          <c:dPt>
            <c:idx val="611"/>
          </c:dPt>
          <c:dPt>
            <c:idx val="612"/>
          </c:dPt>
          <c:dPt>
            <c:idx val="613"/>
          </c:dPt>
          <c:dPt>
            <c:idx val="614"/>
          </c:dPt>
          <c:dPt>
            <c:idx val="615"/>
          </c:dPt>
          <c:dPt>
            <c:idx val="616"/>
          </c:dPt>
          <c:dPt>
            <c:idx val="617"/>
          </c:dPt>
          <c:dPt>
            <c:idx val="618"/>
          </c:dPt>
          <c:dPt>
            <c:idx val="619"/>
          </c:dPt>
          <c:dPt>
            <c:idx val="620"/>
          </c:dPt>
          <c:dPt>
            <c:idx val="621"/>
          </c:dPt>
          <c:dPt>
            <c:idx val="622"/>
          </c:dPt>
          <c:dPt>
            <c:idx val="623"/>
          </c:dPt>
          <c:dPt>
            <c:idx val="624"/>
          </c:dPt>
          <c:dPt>
            <c:idx val="625"/>
          </c:dPt>
          <c:dPt>
            <c:idx val="626"/>
          </c:dPt>
          <c:dPt>
            <c:idx val="627"/>
          </c:dPt>
          <c:dPt>
            <c:idx val="628"/>
          </c:dPt>
          <c:dPt>
            <c:idx val="629"/>
          </c:dPt>
          <c:dPt>
            <c:idx val="630"/>
          </c:dPt>
          <c:dPt>
            <c:idx val="631"/>
          </c:dPt>
          <c:dPt>
            <c:idx val="632"/>
          </c:dPt>
          <c:dPt>
            <c:idx val="633"/>
          </c:dPt>
          <c:dPt>
            <c:idx val="634"/>
          </c:dPt>
          <c:dPt>
            <c:idx val="635"/>
          </c:dPt>
          <c:dPt>
            <c:idx val="636"/>
          </c:dPt>
          <c:dPt>
            <c:idx val="637"/>
          </c:dPt>
          <c:dPt>
            <c:idx val="638"/>
          </c:dPt>
          <c:dPt>
            <c:idx val="639"/>
          </c:dPt>
          <c:dPt>
            <c:idx val="640"/>
          </c:dPt>
          <c:dPt>
            <c:idx val="641"/>
          </c:dPt>
          <c:dPt>
            <c:idx val="642"/>
          </c:dPt>
          <c:dPt>
            <c:idx val="643"/>
          </c:dPt>
          <c:dPt>
            <c:idx val="644"/>
          </c:dPt>
          <c:dPt>
            <c:idx val="645"/>
          </c:dPt>
          <c:dPt>
            <c:idx val="646"/>
          </c:dPt>
          <c:dPt>
            <c:idx val="647"/>
          </c:dPt>
          <c:dPt>
            <c:idx val="648"/>
          </c:dPt>
          <c:dPt>
            <c:idx val="649"/>
          </c:dPt>
          <c:dPt>
            <c:idx val="650"/>
          </c:dPt>
          <c:dPt>
            <c:idx val="651"/>
          </c:dPt>
          <c:dPt>
            <c:idx val="652"/>
          </c:dPt>
          <c:dPt>
            <c:idx val="653"/>
          </c:dPt>
          <c:dPt>
            <c:idx val="654"/>
          </c:dPt>
          <c:dPt>
            <c:idx val="655"/>
          </c:dPt>
          <c:dPt>
            <c:idx val="656"/>
          </c:dPt>
          <c:dPt>
            <c:idx val="657"/>
          </c:dPt>
          <c:dPt>
            <c:idx val="658"/>
          </c:dPt>
          <c:dPt>
            <c:idx val="659"/>
          </c:dPt>
          <c:dPt>
            <c:idx val="660"/>
          </c:dPt>
          <c:dPt>
            <c:idx val="661"/>
          </c:dPt>
          <c:dPt>
            <c:idx val="662"/>
          </c:dPt>
          <c:dPt>
            <c:idx val="663"/>
          </c:dPt>
          <c:dPt>
            <c:idx val="664"/>
          </c:dPt>
          <c:dPt>
            <c:idx val="665"/>
          </c:dPt>
          <c:dPt>
            <c:idx val="666"/>
          </c:dPt>
          <c:dPt>
            <c:idx val="667"/>
          </c:dPt>
          <c:dPt>
            <c:idx val="668"/>
          </c:dPt>
          <c:dPt>
            <c:idx val="669"/>
          </c:dPt>
          <c:dPt>
            <c:idx val="670"/>
          </c:dPt>
          <c:dPt>
            <c:idx val="671"/>
          </c:dPt>
          <c:dPt>
            <c:idx val="672"/>
          </c:dPt>
          <c:dPt>
            <c:idx val="673"/>
          </c:dPt>
          <c:dPt>
            <c:idx val="674"/>
          </c:dPt>
          <c:dPt>
            <c:idx val="675"/>
          </c:dPt>
          <c:dPt>
            <c:idx val="676"/>
          </c:dPt>
          <c:dPt>
            <c:idx val="677"/>
          </c:dPt>
          <c:dPt>
            <c:idx val="678"/>
          </c:dPt>
          <c:dPt>
            <c:idx val="679"/>
          </c:dPt>
          <c:dPt>
            <c:idx val="680"/>
          </c:dPt>
          <c:dPt>
            <c:idx val="681"/>
          </c:dPt>
          <c:dPt>
            <c:idx val="682"/>
          </c:dPt>
          <c:dPt>
            <c:idx val="683"/>
          </c:dPt>
          <c:dPt>
            <c:idx val="684"/>
          </c:dPt>
          <c:dPt>
            <c:idx val="685"/>
          </c:dPt>
          <c:dPt>
            <c:idx val="686"/>
          </c:dPt>
          <c:dPt>
            <c:idx val="687"/>
          </c:dPt>
          <c:dPt>
            <c:idx val="688"/>
          </c:dPt>
          <c:dPt>
            <c:idx val="689"/>
          </c:dPt>
          <c:dPt>
            <c:idx val="690"/>
          </c:dPt>
          <c:dPt>
            <c:idx val="691"/>
          </c:dPt>
          <c:dPt>
            <c:idx val="692"/>
          </c:dPt>
          <c:dPt>
            <c:idx val="693"/>
          </c:dPt>
          <c:dPt>
            <c:idx val="694"/>
          </c:dPt>
          <c:dPt>
            <c:idx val="695"/>
          </c:dPt>
          <c:dPt>
            <c:idx val="696"/>
          </c:dPt>
          <c:dPt>
            <c:idx val="697"/>
          </c:dPt>
          <c:dPt>
            <c:idx val="698"/>
          </c:dPt>
          <c:dPt>
            <c:idx val="699"/>
          </c:dPt>
          <c:dPt>
            <c:idx val="700"/>
          </c:dPt>
          <c:dPt>
            <c:idx val="701"/>
          </c:dPt>
          <c:dPt>
            <c:idx val="702"/>
          </c:dPt>
          <c:dPt>
            <c:idx val="703"/>
          </c:dPt>
          <c:dPt>
            <c:idx val="704"/>
          </c:dPt>
          <c:dPt>
            <c:idx val="705"/>
          </c:dPt>
          <c:dPt>
            <c:idx val="706"/>
          </c:dPt>
          <c:dPt>
            <c:idx val="707"/>
          </c:dPt>
          <c:dPt>
            <c:idx val="708"/>
          </c:dPt>
          <c:dPt>
            <c:idx val="709"/>
          </c:dPt>
          <c:dPt>
            <c:idx val="710"/>
          </c:dPt>
          <c:dPt>
            <c:idx val="711"/>
          </c:dPt>
          <c:dPt>
            <c:idx val="712"/>
          </c:dPt>
          <c:dPt>
            <c:idx val="713"/>
          </c:dPt>
          <c:dPt>
            <c:idx val="714"/>
          </c:dPt>
          <c:dPt>
            <c:idx val="715"/>
          </c:dPt>
          <c:dPt>
            <c:idx val="716"/>
          </c:dPt>
          <c:dPt>
            <c:idx val="717"/>
          </c:dPt>
          <c:dPt>
            <c:idx val="718"/>
          </c:dPt>
          <c:dPt>
            <c:idx val="719"/>
          </c:dPt>
          <c:dPt>
            <c:idx val="720"/>
          </c:dPt>
          <c:dPt>
            <c:idx val="721"/>
          </c:dPt>
          <c:dPt>
            <c:idx val="722"/>
          </c:dPt>
          <c:dPt>
            <c:idx val="723"/>
          </c:dPt>
          <c:dPt>
            <c:idx val="724"/>
          </c:dPt>
          <c:dPt>
            <c:idx val="725"/>
          </c:dPt>
          <c:dPt>
            <c:idx val="726"/>
          </c:dPt>
          <c:dPt>
            <c:idx val="727"/>
          </c:dPt>
          <c:dPt>
            <c:idx val="728"/>
          </c:dPt>
          <c:dPt>
            <c:idx val="729"/>
          </c:dPt>
          <c:dPt>
            <c:idx val="730"/>
          </c:dPt>
          <c:dPt>
            <c:idx val="731"/>
          </c:dPt>
          <c:dPt>
            <c:idx val="732"/>
          </c:dPt>
          <c:dPt>
            <c:idx val="733"/>
          </c:dPt>
          <c:dPt>
            <c:idx val="734"/>
          </c:dPt>
          <c:dPt>
            <c:idx val="735"/>
          </c:dPt>
          <c:dPt>
            <c:idx val="736"/>
          </c:dPt>
          <c:dPt>
            <c:idx val="737"/>
          </c:dPt>
          <c:dPt>
            <c:idx val="738"/>
          </c:dPt>
          <c:dPt>
            <c:idx val="739"/>
          </c:dPt>
          <c:dPt>
            <c:idx val="740"/>
          </c:dPt>
          <c:dPt>
            <c:idx val="741"/>
          </c:dPt>
          <c:dPt>
            <c:idx val="742"/>
          </c:dPt>
          <c:dPt>
            <c:idx val="743"/>
          </c:dPt>
          <c:dPt>
            <c:idx val="744"/>
          </c:dPt>
          <c:dPt>
            <c:idx val="745"/>
          </c:dPt>
          <c:dPt>
            <c:idx val="746"/>
          </c:dPt>
          <c:dPt>
            <c:idx val="747"/>
          </c:dPt>
          <c:dPt>
            <c:idx val="748"/>
          </c:dPt>
          <c:dPt>
            <c:idx val="749"/>
          </c:dPt>
          <c:dPt>
            <c:idx val="750"/>
          </c:dPt>
          <c:dPt>
            <c:idx val="751"/>
          </c:dPt>
          <c:dPt>
            <c:idx val="752"/>
          </c:dPt>
          <c:dPt>
            <c:idx val="753"/>
          </c:dPt>
          <c:dPt>
            <c:idx val="754"/>
          </c:dPt>
          <c:dPt>
            <c:idx val="755"/>
          </c:dPt>
          <c:dPt>
            <c:idx val="756"/>
          </c:dPt>
          <c:dPt>
            <c:idx val="757"/>
          </c:dPt>
          <c:dPt>
            <c:idx val="758"/>
          </c:dPt>
          <c:dPt>
            <c:idx val="759"/>
          </c:dPt>
          <c:dPt>
            <c:idx val="760"/>
          </c:dPt>
          <c:dPt>
            <c:idx val="761"/>
          </c:dPt>
          <c:dPt>
            <c:idx val="762"/>
          </c:dPt>
          <c:dPt>
            <c:idx val="763"/>
          </c:dPt>
          <c:dPt>
            <c:idx val="764"/>
          </c:dPt>
          <c:dPt>
            <c:idx val="765"/>
          </c:dPt>
          <c:dPt>
            <c:idx val="766"/>
          </c:dPt>
          <c:dPt>
            <c:idx val="767"/>
          </c:dPt>
          <c:dPt>
            <c:idx val="768"/>
          </c:dPt>
          <c:dPt>
            <c:idx val="769"/>
          </c:dPt>
          <c:dPt>
            <c:idx val="770"/>
          </c:dPt>
          <c:dPt>
            <c:idx val="771"/>
          </c:dPt>
          <c:dPt>
            <c:idx val="772"/>
          </c:dPt>
          <c:dPt>
            <c:idx val="773"/>
          </c:dPt>
          <c:dPt>
            <c:idx val="774"/>
          </c:dPt>
          <c:dPt>
            <c:idx val="775"/>
          </c:dPt>
          <c:dPt>
            <c:idx val="776"/>
          </c:dPt>
          <c:dPt>
            <c:idx val="777"/>
          </c:dPt>
          <c:dPt>
            <c:idx val="778"/>
          </c:dPt>
          <c:dPt>
            <c:idx val="779"/>
          </c:dPt>
          <c:dPt>
            <c:idx val="780"/>
          </c:dPt>
          <c:dPt>
            <c:idx val="781"/>
          </c:dPt>
          <c:dPt>
            <c:idx val="782"/>
          </c:dPt>
          <c:dPt>
            <c:idx val="783"/>
          </c:dPt>
          <c:dPt>
            <c:idx val="784"/>
          </c:dPt>
          <c:dPt>
            <c:idx val="785"/>
          </c:dPt>
          <c:dPt>
            <c:idx val="786"/>
          </c:dPt>
          <c:dPt>
            <c:idx val="787"/>
          </c:dPt>
          <c:dPt>
            <c:idx val="788"/>
          </c:dPt>
          <c:dPt>
            <c:idx val="789"/>
          </c:dPt>
          <c:dPt>
            <c:idx val="790"/>
          </c:dPt>
          <c:dPt>
            <c:idx val="791"/>
          </c:dPt>
          <c:dPt>
            <c:idx val="792"/>
          </c:dPt>
          <c:dPt>
            <c:idx val="793"/>
          </c:dPt>
          <c:dPt>
            <c:idx val="794"/>
          </c:dPt>
          <c:dPt>
            <c:idx val="795"/>
          </c:dPt>
          <c:dPt>
            <c:idx val="796"/>
          </c:dPt>
          <c:dPt>
            <c:idx val="797"/>
          </c:dPt>
          <c:dPt>
            <c:idx val="798"/>
          </c:dPt>
          <c:dPt>
            <c:idx val="799"/>
          </c:dPt>
          <c:dPt>
            <c:idx val="800"/>
          </c:dPt>
          <c:dPt>
            <c:idx val="801"/>
          </c:dPt>
          <c:dPt>
            <c:idx val="802"/>
          </c:dPt>
          <c:dPt>
            <c:idx val="803"/>
          </c:dPt>
          <c:dPt>
            <c:idx val="804"/>
          </c:dPt>
          <c:dPt>
            <c:idx val="805"/>
          </c:dPt>
          <c:dPt>
            <c:idx val="806"/>
          </c:dPt>
          <c:dPt>
            <c:idx val="807"/>
          </c:dPt>
          <c:dPt>
            <c:idx val="808"/>
          </c:dPt>
          <c:dPt>
            <c:idx val="809"/>
          </c:dPt>
          <c:dPt>
            <c:idx val="810"/>
          </c:dPt>
          <c:dPt>
            <c:idx val="811"/>
          </c:dPt>
          <c:dPt>
            <c:idx val="812"/>
          </c:dPt>
          <c:dPt>
            <c:idx val="813"/>
          </c:dPt>
          <c:dPt>
            <c:idx val="814"/>
          </c:dPt>
          <c:dPt>
            <c:idx val="815"/>
          </c:dPt>
          <c:dPt>
            <c:idx val="816"/>
          </c:dPt>
          <c:dPt>
            <c:idx val="817"/>
          </c:dPt>
          <c:dPt>
            <c:idx val="818"/>
          </c:dPt>
          <c:dPt>
            <c:idx val="819"/>
          </c:dPt>
          <c:dPt>
            <c:idx val="820"/>
          </c:dPt>
          <c:dPt>
            <c:idx val="821"/>
          </c:dPt>
          <c:dPt>
            <c:idx val="822"/>
          </c:dPt>
          <c:dPt>
            <c:idx val="823"/>
          </c:dPt>
          <c:dPt>
            <c:idx val="824"/>
          </c:dPt>
          <c:dPt>
            <c:idx val="825"/>
          </c:dPt>
          <c:dPt>
            <c:idx val="826"/>
          </c:dPt>
          <c:dPt>
            <c:idx val="827"/>
          </c:dPt>
          <c:dPt>
            <c:idx val="828"/>
          </c:dPt>
          <c:dPt>
            <c:idx val="829"/>
          </c:dPt>
          <c:dPt>
            <c:idx val="830"/>
          </c:dPt>
          <c:dPt>
            <c:idx val="831"/>
          </c:dPt>
          <c:dPt>
            <c:idx val="832"/>
          </c:dPt>
          <c:dPt>
            <c:idx val="833"/>
          </c:dPt>
          <c:dPt>
            <c:idx val="834"/>
          </c:dPt>
          <c:dPt>
            <c:idx val="835"/>
          </c:dPt>
          <c:dPt>
            <c:idx val="836"/>
          </c:dPt>
          <c:dPt>
            <c:idx val="837"/>
          </c:dPt>
          <c:dPt>
            <c:idx val="838"/>
          </c:dPt>
          <c:dPt>
            <c:idx val="839"/>
          </c:dPt>
          <c:dPt>
            <c:idx val="840"/>
          </c:dPt>
          <c:dPt>
            <c:idx val="841"/>
          </c:dPt>
          <c:dPt>
            <c:idx val="842"/>
          </c:dPt>
          <c:dPt>
            <c:idx val="843"/>
          </c:dPt>
          <c:dPt>
            <c:idx val="844"/>
          </c:dPt>
          <c:dPt>
            <c:idx val="845"/>
          </c:dPt>
          <c:dPt>
            <c:idx val="846"/>
          </c:dPt>
          <c:dPt>
            <c:idx val="847"/>
          </c:dPt>
          <c:dPt>
            <c:idx val="848"/>
          </c:dPt>
          <c:dPt>
            <c:idx val="849"/>
          </c:dPt>
          <c:dPt>
            <c:idx val="850"/>
          </c:dPt>
          <c:dPt>
            <c:idx val="851"/>
          </c:dPt>
          <c:dPt>
            <c:idx val="852"/>
          </c:dPt>
          <c:dPt>
            <c:idx val="853"/>
          </c:dPt>
          <c:dPt>
            <c:idx val="854"/>
          </c:dPt>
          <c:dPt>
            <c:idx val="855"/>
          </c:dPt>
          <c:dPt>
            <c:idx val="856"/>
          </c:dPt>
          <c:dPt>
            <c:idx val="857"/>
          </c:dPt>
          <c:dPt>
            <c:idx val="858"/>
          </c:dPt>
          <c:dPt>
            <c:idx val="859"/>
          </c:dPt>
          <c:dPt>
            <c:idx val="860"/>
          </c:dPt>
          <c:dPt>
            <c:idx val="861"/>
          </c:dPt>
          <c:dPt>
            <c:idx val="862"/>
          </c:dPt>
          <c:dPt>
            <c:idx val="863"/>
          </c:dPt>
          <c:dPt>
            <c:idx val="864"/>
          </c:dPt>
          <c:dPt>
            <c:idx val="865"/>
          </c:dPt>
          <c:dPt>
            <c:idx val="866"/>
          </c:dPt>
          <c:dPt>
            <c:idx val="867"/>
          </c:dPt>
          <c:dPt>
            <c:idx val="868"/>
          </c:dPt>
          <c:dPt>
            <c:idx val="869"/>
          </c:dPt>
          <c:dPt>
            <c:idx val="870"/>
          </c:dPt>
          <c:dPt>
            <c:idx val="871"/>
          </c:dPt>
          <c:dPt>
            <c:idx val="872"/>
          </c:dPt>
          <c:dPt>
            <c:idx val="873"/>
          </c:dPt>
          <c:dPt>
            <c:idx val="874"/>
          </c:dPt>
          <c:dPt>
            <c:idx val="875"/>
          </c:dPt>
          <c:dPt>
            <c:idx val="876"/>
          </c:dPt>
          <c:dPt>
            <c:idx val="877"/>
          </c:dPt>
          <c:dPt>
            <c:idx val="878"/>
          </c:dPt>
          <c:dPt>
            <c:idx val="879"/>
          </c:dPt>
          <c:dPt>
            <c:idx val="880"/>
          </c:dPt>
          <c:dPt>
            <c:idx val="881"/>
          </c:dPt>
          <c:dPt>
            <c:idx val="882"/>
          </c:dPt>
          <c:dPt>
            <c:idx val="883"/>
          </c:dPt>
          <c:dPt>
            <c:idx val="884"/>
          </c:dPt>
          <c:dPt>
            <c:idx val="885"/>
          </c:dPt>
          <c:dPt>
            <c:idx val="886"/>
          </c:dPt>
          <c:dPt>
            <c:idx val="887"/>
          </c:dPt>
          <c:dPt>
            <c:idx val="888"/>
          </c:dPt>
          <c:dPt>
            <c:idx val="889"/>
          </c:dPt>
          <c:dPt>
            <c:idx val="890"/>
          </c:dPt>
          <c:dPt>
            <c:idx val="891"/>
          </c:dPt>
          <c:dPt>
            <c:idx val="892"/>
          </c:dPt>
          <c:dPt>
            <c:idx val="893"/>
          </c:dPt>
          <c:dPt>
            <c:idx val="894"/>
          </c:dPt>
          <c:dPt>
            <c:idx val="895"/>
          </c:dPt>
          <c:dPt>
            <c:idx val="896"/>
          </c:dPt>
          <c:dPt>
            <c:idx val="897"/>
          </c:dPt>
          <c:dPt>
            <c:idx val="898"/>
          </c:dPt>
          <c:dPt>
            <c:idx val="899"/>
          </c:dPt>
          <c:dPt>
            <c:idx val="900"/>
          </c:dPt>
          <c:dPt>
            <c:idx val="901"/>
          </c:dPt>
          <c:dPt>
            <c:idx val="902"/>
          </c:dPt>
          <c:dPt>
            <c:idx val="903"/>
          </c:dPt>
          <c:dPt>
            <c:idx val="904"/>
          </c:dPt>
          <c:dPt>
            <c:idx val="905"/>
          </c:dPt>
          <c:dPt>
            <c:idx val="906"/>
          </c:dPt>
          <c:dPt>
            <c:idx val="907"/>
          </c:dPt>
          <c:dPt>
            <c:idx val="908"/>
          </c:dPt>
          <c:dPt>
            <c:idx val="909"/>
          </c:dPt>
          <c:dPt>
            <c:idx val="910"/>
          </c:dPt>
          <c:dPt>
            <c:idx val="911"/>
          </c:dPt>
          <c:dPt>
            <c:idx val="912"/>
          </c:dPt>
          <c:dPt>
            <c:idx val="913"/>
          </c:dPt>
          <c:dPt>
            <c:idx val="914"/>
          </c:dPt>
          <c:dPt>
            <c:idx val="915"/>
          </c:dPt>
          <c:dPt>
            <c:idx val="916"/>
          </c:dPt>
          <c:dPt>
            <c:idx val="917"/>
          </c:dPt>
          <c:dPt>
            <c:idx val="918"/>
          </c:dPt>
          <c:dPt>
            <c:idx val="919"/>
          </c:dPt>
          <c:dPt>
            <c:idx val="920"/>
          </c:dPt>
          <c:dPt>
            <c:idx val="921"/>
          </c:dPt>
          <c:dPt>
            <c:idx val="922"/>
          </c:dPt>
          <c:dPt>
            <c:idx val="923"/>
          </c:dPt>
          <c:dPt>
            <c:idx val="924"/>
          </c:dPt>
          <c:dPt>
            <c:idx val="925"/>
          </c:dPt>
          <c:dPt>
            <c:idx val="926"/>
          </c:dPt>
          <c:dPt>
            <c:idx val="927"/>
          </c:dPt>
          <c:dPt>
            <c:idx val="928"/>
          </c:dPt>
          <c:dPt>
            <c:idx val="929"/>
          </c:dPt>
          <c:dPt>
            <c:idx val="930"/>
          </c:dPt>
          <c:dPt>
            <c:idx val="931"/>
          </c:dPt>
          <c:dPt>
            <c:idx val="932"/>
          </c:dPt>
          <c:dPt>
            <c:idx val="933"/>
          </c:dPt>
          <c:dPt>
            <c:idx val="934"/>
          </c:dPt>
          <c:dPt>
            <c:idx val="935"/>
          </c:dPt>
          <c:dPt>
            <c:idx val="936"/>
          </c:dPt>
          <c:dPt>
            <c:idx val="937"/>
          </c:dPt>
          <c:dPt>
            <c:idx val="938"/>
          </c:dPt>
          <c:dPt>
            <c:idx val="939"/>
          </c:dPt>
          <c:dPt>
            <c:idx val="940"/>
          </c:dPt>
          <c:dPt>
            <c:idx val="941"/>
          </c:dPt>
          <c:dPt>
            <c:idx val="942"/>
          </c:dPt>
          <c:dPt>
            <c:idx val="943"/>
          </c:dPt>
          <c:dPt>
            <c:idx val="944"/>
          </c:dPt>
          <c:dPt>
            <c:idx val="945"/>
          </c:dPt>
          <c:dPt>
            <c:idx val="946"/>
          </c:dPt>
          <c:dPt>
            <c:idx val="947"/>
          </c:dPt>
          <c:dPt>
            <c:idx val="948"/>
          </c:dPt>
          <c:dPt>
            <c:idx val="949"/>
          </c:dPt>
          <c:dPt>
            <c:idx val="950"/>
          </c:dPt>
          <c:dPt>
            <c:idx val="951"/>
          </c:dPt>
          <c:dPt>
            <c:idx val="952"/>
          </c:dPt>
          <c:dPt>
            <c:idx val="953"/>
          </c:dPt>
          <c:dPt>
            <c:idx val="954"/>
          </c:dPt>
          <c:dPt>
            <c:idx val="955"/>
          </c:dPt>
          <c:dPt>
            <c:idx val="956"/>
          </c:dPt>
          <c:dPt>
            <c:idx val="957"/>
          </c:dPt>
          <c:dPt>
            <c:idx val="958"/>
          </c:dPt>
          <c:dPt>
            <c:idx val="959"/>
          </c:dPt>
          <c:dPt>
            <c:idx val="960"/>
          </c:dPt>
          <c:dPt>
            <c:idx val="961"/>
          </c:dPt>
          <c:dPt>
            <c:idx val="962"/>
          </c:dPt>
          <c:dPt>
            <c:idx val="963"/>
          </c:dPt>
          <c:dPt>
            <c:idx val="964"/>
          </c:dPt>
          <c:dPt>
            <c:idx val="965"/>
          </c:dPt>
          <c:dPt>
            <c:idx val="966"/>
          </c:dPt>
          <c:dPt>
            <c:idx val="967"/>
          </c:dPt>
          <c:dPt>
            <c:idx val="968"/>
          </c:dPt>
          <c:dPt>
            <c:idx val="969"/>
          </c:dPt>
          <c:dPt>
            <c:idx val="970"/>
          </c:dPt>
          <c:dPt>
            <c:idx val="971"/>
          </c:dPt>
          <c:dPt>
            <c:idx val="972"/>
          </c:dPt>
          <c:dPt>
            <c:idx val="973"/>
          </c:dPt>
          <c:dPt>
            <c:idx val="974"/>
          </c:dPt>
          <c:dPt>
            <c:idx val="975"/>
          </c:dPt>
          <c:dPt>
            <c:idx val="976"/>
          </c:dPt>
          <c:dPt>
            <c:idx val="977"/>
          </c:dPt>
          <c:dPt>
            <c:idx val="978"/>
          </c:dPt>
          <c:dPt>
            <c:idx val="979"/>
          </c:dPt>
          <c:dPt>
            <c:idx val="980"/>
          </c:dPt>
          <c:dPt>
            <c:idx val="981"/>
          </c:dPt>
          <c:dPt>
            <c:idx val="982"/>
          </c:dPt>
          <c:dPt>
            <c:idx val="983"/>
          </c:dPt>
          <c:dPt>
            <c:idx val="984"/>
          </c:dPt>
          <c:dPt>
            <c:idx val="985"/>
          </c:dPt>
          <c:dPt>
            <c:idx val="986"/>
          </c:dPt>
          <c:dPt>
            <c:idx val="987"/>
          </c:dPt>
          <c:dPt>
            <c:idx val="988"/>
          </c:dPt>
          <c:dPt>
            <c:idx val="989"/>
          </c:dPt>
          <c:dPt>
            <c:idx val="990"/>
          </c:dPt>
          <c:dPt>
            <c:idx val="991"/>
          </c:dPt>
          <c:dPt>
            <c:idx val="992"/>
          </c:dPt>
          <c:dPt>
            <c:idx val="993"/>
          </c:dPt>
          <c:dPt>
            <c:idx val="994"/>
          </c:dPt>
          <c:dPt>
            <c:idx val="995"/>
          </c:dPt>
          <c:dPt>
            <c:idx val="996"/>
          </c:dPt>
          <c:dPt>
            <c:idx val="997"/>
          </c:dPt>
          <c:dPt>
            <c:idx val="998"/>
          </c:dPt>
          <c:dLbls>
            <c:showLegendKey val="0"/>
            <c:showVal val="1"/>
            <c:showCatName val="0"/>
            <c:showSerName val="0"/>
            <c:showPercent val="0"/>
            <c:showBubbleSize val="0"/>
            <c:showLeaderLines val="1"/>
          </c:dLbls>
          <c:cat>
            <c:strRef>
              <c:f>'7.Sales Channels'!$A$2:$A$1000</c:f>
            </c:strRef>
          </c:cat>
          <c:val>
            <c:numRef>
              <c:f>'7.Sales Channels'!$B$2:$B$1000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Top 10 AVERAGE # of Days of Order to Shipment</a:t>
            </a:r>
          </a:p>
        </c:rich>
      </c:tx>
      <c:overlay val="0"/>
    </c:title>
    <c:plotArea>
      <c:layout/>
      <c:barChart>
        <c:barDir val="col"/>
        <c:ser>
          <c:idx val="0"/>
          <c:order val="0"/>
          <c:tx>
            <c:strRef>
              <c:f>'8b.Country Interval Pivot'!$B$1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'8b.Country Interval Pivot'!$A$2:$A$10</c:f>
            </c:strRef>
          </c:cat>
          <c:val>
            <c:numRef>
              <c:f>'8b.Country Interval Pivot'!$B$2:$B$10</c:f>
              <c:numCache/>
            </c:numRef>
          </c:val>
        </c:ser>
        <c:axId val="1714758541"/>
        <c:axId val="500994348"/>
      </c:barChart>
      <c:catAx>
        <c:axId val="17147585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00994348"/>
      </c:catAx>
      <c:valAx>
        <c:axId val="5009943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Average # of days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4758541"/>
      </c:valAx>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Bottom 10 AVERAGE # of Days Order to Shipment</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'8b.Country Interval Pivot'!$A$37:$A$47</c:f>
            </c:strRef>
          </c:cat>
          <c:val>
            <c:numRef>
              <c:f>'8b.Country Interval Pivot'!$B$37:$B$47</c:f>
              <c:numCache/>
            </c:numRef>
          </c:val>
        </c:ser>
        <c:axId val="163333492"/>
        <c:axId val="2099322310"/>
      </c:barChart>
      <c:catAx>
        <c:axId val="1633334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99322310"/>
      </c:catAx>
      <c:valAx>
        <c:axId val="20993223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AVERAGE # of Days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333492"/>
      </c:valAx>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Revenue based on Time Required for Shipment</a:t>
            </a:r>
          </a:p>
        </c:rich>
      </c:tx>
      <c:overlay val="0"/>
    </c:title>
    <c:plotArea>
      <c:layout/>
      <c:barChart>
        <c:barDir val="col"/>
        <c:ser>
          <c:idx val="0"/>
          <c:order val="0"/>
          <c:tx>
            <c:strRef>
              <c:f>'8d.Profit v. Interval Pivot'!$B$1</c:f>
            </c:strRef>
          </c:tx>
          <c:spPr>
            <a:solidFill>
              <a:schemeClr val="accent1"/>
            </a:solidFill>
            <a:ln cmpd="sng">
              <a:solidFill>
                <a:srgbClr val="000000"/>
              </a:solidFill>
            </a:ln>
          </c:spPr>
          <c:cat>
            <c:strRef>
              <c:f>'8d.Profit v. Interval Pivot'!$A$2:$A$6</c:f>
            </c:strRef>
          </c:cat>
          <c:val>
            <c:numRef>
              <c:f>'8d.Profit v. Interval Pivot'!$B$2:$B$6</c:f>
              <c:numCache/>
            </c:numRef>
          </c:val>
        </c:ser>
        <c:axId val="367161006"/>
        <c:axId val="259121185"/>
      </c:barChart>
      <c:catAx>
        <c:axId val="367161006"/>
        <c:scaling>
          <c:orientation val="minMax"/>
        </c:scaling>
        <c:delete val="0"/>
        <c:axPos val="b"/>
        <c:title>
          <c:tx>
            <c:rich>
              <a:bodyPr/>
              <a:lstStyle/>
              <a:p>
                <a:pPr lvl="0">
                  <a:defRPr b="1">
                    <a:solidFill>
                      <a:srgbClr val="000000"/>
                    </a:solidFill>
                    <a:latin typeface="+mn-lt"/>
                  </a:defRPr>
                </a:pPr>
                <a:r>
                  <a:rPr b="1">
                    <a:solidFill>
                      <a:srgbClr val="000000"/>
                    </a:solidFill>
                    <a:latin typeface="+mn-lt"/>
                  </a:rPr>
                  <a:t>Classification of Time to Shipment</a:t>
                </a:r>
              </a:p>
            </c:rich>
          </c:tx>
          <c:overlay val="0"/>
        </c:title>
        <c:numFmt formatCode="General" sourceLinked="1"/>
        <c:majorTickMark val="none"/>
        <c:minorTickMark val="none"/>
        <c:spPr/>
        <c:txPr>
          <a:bodyPr/>
          <a:lstStyle/>
          <a:p>
            <a:pPr lvl="0">
              <a:defRPr b="0">
                <a:solidFill>
                  <a:srgbClr val="000000"/>
                </a:solidFill>
                <a:latin typeface="+mn-lt"/>
              </a:defRPr>
            </a:pPr>
          </a:p>
        </c:txPr>
        <c:crossAx val="259121185"/>
      </c:catAx>
      <c:valAx>
        <c:axId val="2591211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AVERAGE 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7161006"/>
      </c:valAx>
    </c:plotArea>
    <c:legend>
      <c:legendPos val="r"/>
      <c:overlay val="0"/>
      <c:txPr>
        <a:bodyPr/>
        <a:lstStyle/>
        <a:p>
          <a:pPr lvl="0">
            <a:defRPr b="0">
              <a:solidFill>
                <a:srgbClr val="1A1A1A"/>
              </a:solidFill>
              <a:latin typeface="+mn-lt"/>
            </a:defRPr>
          </a:pPr>
        </a:p>
      </c:txPr>
    </c:legend>
    <c:plotVisOnly val="1"/>
  </c:chart>
  <c:spPr>
    <a:solidFill>
      <a:srgbClr val="FFFF00"/>
    </a:solidFill>
  </c:spPr>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mn-lt"/>
              </a:defRPr>
            </a:pPr>
            <a:r>
              <a:rPr b="1">
                <a:solidFill>
                  <a:srgbClr val="000000"/>
                </a:solidFill>
                <a:latin typeface="+mn-lt"/>
              </a:rPr>
              <a:t>Year-on-Year Total Revenue by Product</a:t>
            </a:r>
          </a:p>
        </c:rich>
      </c:tx>
      <c:overlay val="0"/>
    </c:title>
    <c:plotArea>
      <c:layout/>
      <c:barChart>
        <c:barDir val="col"/>
        <c:grouping val="stacked"/>
        <c:ser>
          <c:idx val="0"/>
          <c:order val="0"/>
          <c:tx>
            <c:strRef>
              <c:f>'9aa. Product Sales by Year Pivo'!$A$3</c:f>
            </c:strRef>
          </c:tx>
          <c:spPr>
            <a:solidFill>
              <a:schemeClr val="accent1"/>
            </a:solidFill>
            <a:ln cmpd="sng">
              <a:solidFill>
                <a:srgbClr val="000000"/>
              </a:solidFill>
            </a:ln>
          </c:spPr>
          <c:cat>
            <c:strRef>
              <c:f>'9aa. Product Sales by Year Pivo'!$B$2:$J$2</c:f>
            </c:strRef>
          </c:cat>
          <c:val>
            <c:numRef>
              <c:f>'9aa. Product Sales by Year Pivo'!$B$3:$J$3</c:f>
              <c:numCache/>
            </c:numRef>
          </c:val>
        </c:ser>
        <c:ser>
          <c:idx val="1"/>
          <c:order val="1"/>
          <c:tx>
            <c:strRef>
              <c:f>'9aa. Product Sales by Year Pivo'!$A$4</c:f>
            </c:strRef>
          </c:tx>
          <c:spPr>
            <a:solidFill>
              <a:schemeClr val="accent2"/>
            </a:solidFill>
            <a:ln cmpd="sng">
              <a:solidFill>
                <a:srgbClr val="000000"/>
              </a:solidFill>
            </a:ln>
          </c:spPr>
          <c:cat>
            <c:strRef>
              <c:f>'9aa. Product Sales by Year Pivo'!$B$2:$J$2</c:f>
            </c:strRef>
          </c:cat>
          <c:val>
            <c:numRef>
              <c:f>'9aa. Product Sales by Year Pivo'!$B$4:$J$4</c:f>
              <c:numCache/>
            </c:numRef>
          </c:val>
        </c:ser>
        <c:ser>
          <c:idx val="2"/>
          <c:order val="2"/>
          <c:tx>
            <c:strRef>
              <c:f>'9aa. Product Sales by Year Pivo'!$A$5</c:f>
            </c:strRef>
          </c:tx>
          <c:spPr>
            <a:solidFill>
              <a:schemeClr val="accent3"/>
            </a:solidFill>
            <a:ln cmpd="sng">
              <a:solidFill>
                <a:srgbClr val="000000"/>
              </a:solidFill>
            </a:ln>
          </c:spPr>
          <c:cat>
            <c:strRef>
              <c:f>'9aa. Product Sales by Year Pivo'!$B$2:$J$2</c:f>
            </c:strRef>
          </c:cat>
          <c:val>
            <c:numRef>
              <c:f>'9aa. Product Sales by Year Pivo'!$B$5:$J$5</c:f>
              <c:numCache/>
            </c:numRef>
          </c:val>
        </c:ser>
        <c:ser>
          <c:idx val="3"/>
          <c:order val="3"/>
          <c:tx>
            <c:strRef>
              <c:f>'9aa. Product Sales by Year Pivo'!$A$6</c:f>
            </c:strRef>
          </c:tx>
          <c:spPr>
            <a:solidFill>
              <a:schemeClr val="accent4"/>
            </a:solidFill>
            <a:ln cmpd="sng">
              <a:solidFill>
                <a:srgbClr val="000000"/>
              </a:solidFill>
            </a:ln>
          </c:spPr>
          <c:cat>
            <c:strRef>
              <c:f>'9aa. Product Sales by Year Pivo'!$B$2:$J$2</c:f>
            </c:strRef>
          </c:cat>
          <c:val>
            <c:numRef>
              <c:f>'9aa. Product Sales by Year Pivo'!$B$6:$J$6</c:f>
              <c:numCache/>
            </c:numRef>
          </c:val>
        </c:ser>
        <c:ser>
          <c:idx val="4"/>
          <c:order val="4"/>
          <c:tx>
            <c:strRef>
              <c:f>'9aa. Product Sales by Year Pivo'!$A$7</c:f>
            </c:strRef>
          </c:tx>
          <c:spPr>
            <a:solidFill>
              <a:schemeClr val="accent5"/>
            </a:solidFill>
            <a:ln cmpd="sng">
              <a:solidFill>
                <a:srgbClr val="000000"/>
              </a:solidFill>
            </a:ln>
          </c:spPr>
          <c:cat>
            <c:strRef>
              <c:f>'9aa. Product Sales by Year Pivo'!$B$2:$J$2</c:f>
            </c:strRef>
          </c:cat>
          <c:val>
            <c:numRef>
              <c:f>'9aa. Product Sales by Year Pivo'!$B$7:$J$7</c:f>
              <c:numCache/>
            </c:numRef>
          </c:val>
        </c:ser>
        <c:ser>
          <c:idx val="5"/>
          <c:order val="5"/>
          <c:tx>
            <c:strRef>
              <c:f>'9aa. Product Sales by Year Pivo'!$A$9</c:f>
            </c:strRef>
          </c:tx>
          <c:spPr>
            <a:solidFill>
              <a:schemeClr val="accent6"/>
            </a:solidFill>
            <a:ln cmpd="sng">
              <a:solidFill>
                <a:srgbClr val="000000"/>
              </a:solidFill>
            </a:ln>
          </c:spPr>
          <c:cat>
            <c:strRef>
              <c:f>'9aa. Product Sales by Year Pivo'!$B$2:$J$2</c:f>
            </c:strRef>
          </c:cat>
          <c:val>
            <c:numRef>
              <c:f>'9aa. Product Sales by Year Pivo'!$B$9:$J$9</c:f>
              <c:numCache/>
            </c:numRef>
          </c:val>
        </c:ser>
        <c:ser>
          <c:idx val="6"/>
          <c:order val="6"/>
          <c:tx>
            <c:strRef>
              <c:f>'9aa. Product Sales by Year Pivo'!$A$10</c:f>
            </c:strRef>
          </c:tx>
          <c:spPr>
            <a:solidFill>
              <a:schemeClr val="accent1">
                <a:lumOff val="30000"/>
              </a:schemeClr>
            </a:solidFill>
            <a:ln cmpd="sng">
              <a:solidFill>
                <a:srgbClr val="000000"/>
              </a:solidFill>
            </a:ln>
          </c:spPr>
          <c:cat>
            <c:strRef>
              <c:f>'9aa. Product Sales by Year Pivo'!$B$2:$J$2</c:f>
            </c:strRef>
          </c:cat>
          <c:val>
            <c:numRef>
              <c:f>'9aa. Product Sales by Year Pivo'!$B$10:$J$10</c:f>
              <c:numCache/>
            </c:numRef>
          </c:val>
        </c:ser>
        <c:ser>
          <c:idx val="7"/>
          <c:order val="7"/>
          <c:tx>
            <c:strRef>
              <c:f>'9aa. Product Sales by Year Pivo'!$A$11</c:f>
            </c:strRef>
          </c:tx>
          <c:spPr>
            <a:solidFill>
              <a:schemeClr val="accent2">
                <a:lumOff val="30000"/>
              </a:schemeClr>
            </a:solidFill>
            <a:ln cmpd="sng">
              <a:solidFill>
                <a:srgbClr val="000000"/>
              </a:solidFill>
            </a:ln>
          </c:spPr>
          <c:cat>
            <c:strRef>
              <c:f>'9aa. Product Sales by Year Pivo'!$B$2:$J$2</c:f>
            </c:strRef>
          </c:cat>
          <c:val>
            <c:numRef>
              <c:f>'9aa. Product Sales by Year Pivo'!$B$11:$J$11</c:f>
              <c:numCache/>
            </c:numRef>
          </c:val>
        </c:ser>
        <c:ser>
          <c:idx val="8"/>
          <c:order val="8"/>
          <c:tx>
            <c:strRef>
              <c:f>'9aa. Product Sales by Year Pivo'!$A$12</c:f>
            </c:strRef>
          </c:tx>
          <c:spPr>
            <a:solidFill>
              <a:schemeClr val="accent3">
                <a:lumOff val="30000"/>
              </a:schemeClr>
            </a:solidFill>
            <a:ln cmpd="sng">
              <a:solidFill>
                <a:srgbClr val="000000"/>
              </a:solidFill>
            </a:ln>
          </c:spPr>
          <c:cat>
            <c:strRef>
              <c:f>'9aa. Product Sales by Year Pivo'!$B$2:$J$2</c:f>
            </c:strRef>
          </c:cat>
          <c:val>
            <c:numRef>
              <c:f>'9aa. Product Sales by Year Pivo'!$B$12:$J$12</c:f>
              <c:numCache/>
            </c:numRef>
          </c:val>
        </c:ser>
        <c:ser>
          <c:idx val="9"/>
          <c:order val="9"/>
          <c:tx>
            <c:strRef>
              <c:f>'9aa. Product Sales by Year Pivo'!$A$13</c:f>
            </c:strRef>
          </c:tx>
          <c:spPr>
            <a:solidFill>
              <a:schemeClr val="accent4">
                <a:lumOff val="30000"/>
              </a:schemeClr>
            </a:solidFill>
            <a:ln cmpd="sng">
              <a:solidFill>
                <a:srgbClr val="000000"/>
              </a:solidFill>
            </a:ln>
          </c:spPr>
          <c:cat>
            <c:strRef>
              <c:f>'9aa. Product Sales by Year Pivo'!$B$2:$J$2</c:f>
            </c:strRef>
          </c:cat>
          <c:val>
            <c:numRef>
              <c:f>'9aa. Product Sales by Year Pivo'!$B$13:$J$13</c:f>
              <c:numCache/>
            </c:numRef>
          </c:val>
        </c:ser>
        <c:ser>
          <c:idx val="10"/>
          <c:order val="10"/>
          <c:tx>
            <c:strRef>
              <c:f>'9aa. Product Sales by Year Pivo'!$A$14</c:f>
            </c:strRef>
          </c:tx>
          <c:spPr>
            <a:solidFill>
              <a:schemeClr val="accent5">
                <a:lumOff val="30000"/>
              </a:schemeClr>
            </a:solidFill>
            <a:ln cmpd="sng">
              <a:solidFill>
                <a:srgbClr val="000000"/>
              </a:solidFill>
            </a:ln>
          </c:spPr>
          <c:cat>
            <c:strRef>
              <c:f>'9aa. Product Sales by Year Pivo'!$B$2:$J$2</c:f>
            </c:strRef>
          </c:cat>
          <c:val>
            <c:numRef>
              <c:f>'9aa. Product Sales by Year Pivo'!$B$14:$J$14</c:f>
              <c:numCache/>
            </c:numRef>
          </c:val>
        </c:ser>
        <c:overlap val="100"/>
        <c:axId val="1081686781"/>
        <c:axId val="823071095"/>
      </c:barChart>
      <c:catAx>
        <c:axId val="1081686781"/>
        <c:scaling>
          <c:orientation val="minMax"/>
        </c:scaling>
        <c:delete val="0"/>
        <c:axPos val="b"/>
        <c:title>
          <c:tx>
            <c:rich>
              <a:bodyPr/>
              <a:lstStyle/>
              <a:p>
                <a:pPr lvl="0">
                  <a:defRPr b="1">
                    <a:solidFill>
                      <a:srgbClr val="000000"/>
                    </a:solidFill>
                    <a:latin typeface="+mn-lt"/>
                  </a:defRPr>
                </a:pPr>
                <a:r>
                  <a:rPr b="1">
                    <a:solidFill>
                      <a:srgbClr val="000000"/>
                    </a:solidFill>
                    <a:latin typeface="+mn-lt"/>
                  </a:rPr>
                  <a:t>Products</a:t>
                </a:r>
              </a:p>
            </c:rich>
          </c:tx>
          <c:overlay val="0"/>
        </c:title>
        <c:numFmt formatCode="General" sourceLinked="1"/>
        <c:majorTickMark val="none"/>
        <c:minorTickMark val="none"/>
        <c:spPr/>
        <c:txPr>
          <a:bodyPr/>
          <a:lstStyle/>
          <a:p>
            <a:pPr lvl="0">
              <a:defRPr b="0">
                <a:solidFill>
                  <a:srgbClr val="000000"/>
                </a:solidFill>
                <a:latin typeface="+mn-lt"/>
              </a:defRPr>
            </a:pPr>
          </a:p>
        </c:txPr>
        <c:crossAx val="823071095"/>
      </c:catAx>
      <c:valAx>
        <c:axId val="8230710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1686781"/>
      </c:valAx>
    </c:plotArea>
    <c:legend>
      <c:legendPos val="r"/>
      <c:overlay val="0"/>
      <c:txPr>
        <a:bodyPr/>
        <a:lstStyle/>
        <a:p>
          <a:pPr lvl="0">
            <a:defRPr b="0">
              <a:solidFill>
                <a:srgbClr val="1A1A1A"/>
              </a:solidFill>
              <a:latin typeface="+mn-lt"/>
            </a:defRPr>
          </a:pPr>
        </a:p>
      </c:txPr>
    </c:legend>
    <c:plotVisOnly val="1"/>
  </c:chart>
  <c:spPr>
    <a:solidFill>
      <a:srgbClr val="CC4125"/>
    </a:solidFill>
  </c:spPr>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Year-on-Year Sales by Country (slicer)</a:t>
            </a:r>
          </a:p>
        </c:rich>
      </c:tx>
      <c:overlay val="0"/>
    </c:title>
    <c:plotArea>
      <c:layout/>
      <c:lineChart>
        <c:ser>
          <c:idx val="0"/>
          <c:order val="0"/>
          <c:tx>
            <c:strRef>
              <c:f>'9ba. Country Sales by Year Pivo'!$B$1:$B$2</c:f>
            </c:strRef>
          </c:tx>
          <c:spPr>
            <a:ln cmpd="sng">
              <a:solidFill>
                <a:srgbClr val="4285F4"/>
              </a:solidFill>
            </a:ln>
          </c:spPr>
          <c:marker>
            <c:symbol val="none"/>
          </c:marker>
          <c:cat>
            <c:strRef>
              <c:f>'9ba. Country Sales by Year Pivo'!$A$3:$A$10</c:f>
            </c:strRef>
          </c:cat>
          <c:val>
            <c:numRef>
              <c:f>'9ba. Country Sales by Year Pivo'!$B$3:$B$10</c:f>
              <c:numCache/>
            </c:numRef>
          </c:val>
          <c:smooth val="0"/>
        </c:ser>
        <c:ser>
          <c:idx val="1"/>
          <c:order val="1"/>
          <c:tx>
            <c:strRef>
              <c:f>'9ba. Country Sales by Year Pivo'!$C$1:$C$2</c:f>
            </c:strRef>
          </c:tx>
          <c:spPr>
            <a:ln cmpd="sng">
              <a:solidFill>
                <a:srgbClr val="EA4335"/>
              </a:solidFill>
            </a:ln>
          </c:spPr>
          <c:marker>
            <c:symbol val="none"/>
          </c:marker>
          <c:cat>
            <c:strRef>
              <c:f>'9ba. Country Sales by Year Pivo'!$A$3:$A$10</c:f>
            </c:strRef>
          </c:cat>
          <c:val>
            <c:numRef>
              <c:f>'9ba. Country Sales by Year Pivo'!$C$3:$C$10</c:f>
              <c:numCache/>
            </c:numRef>
          </c:val>
          <c:smooth val="0"/>
        </c:ser>
        <c:ser>
          <c:idx val="2"/>
          <c:order val="2"/>
          <c:tx>
            <c:strRef>
              <c:f>'9ba. Country Sales by Year Pivo'!$D$1:$D$2</c:f>
            </c:strRef>
          </c:tx>
          <c:spPr>
            <a:ln cmpd="sng">
              <a:solidFill>
                <a:srgbClr val="FBBC04"/>
              </a:solidFill>
            </a:ln>
          </c:spPr>
          <c:marker>
            <c:symbol val="none"/>
          </c:marker>
          <c:cat>
            <c:strRef>
              <c:f>'9ba. Country Sales by Year Pivo'!$A$3:$A$10</c:f>
            </c:strRef>
          </c:cat>
          <c:val>
            <c:numRef>
              <c:f>'9ba. Country Sales by Year Pivo'!$D$3:$D$10</c:f>
              <c:numCache/>
            </c:numRef>
          </c:val>
          <c:smooth val="0"/>
        </c:ser>
        <c:ser>
          <c:idx val="3"/>
          <c:order val="3"/>
          <c:tx>
            <c:strRef>
              <c:f>'9ba. Country Sales by Year Pivo'!$E$1:$E$2</c:f>
            </c:strRef>
          </c:tx>
          <c:spPr>
            <a:ln cmpd="sng">
              <a:solidFill>
                <a:srgbClr val="34A853"/>
              </a:solidFill>
            </a:ln>
          </c:spPr>
          <c:marker>
            <c:symbol val="none"/>
          </c:marker>
          <c:cat>
            <c:strRef>
              <c:f>'9ba. Country Sales by Year Pivo'!$A$3:$A$10</c:f>
            </c:strRef>
          </c:cat>
          <c:val>
            <c:numRef>
              <c:f>'9ba. Country Sales by Year Pivo'!$E$3:$E$10</c:f>
              <c:numCache/>
            </c:numRef>
          </c:val>
          <c:smooth val="0"/>
        </c:ser>
        <c:ser>
          <c:idx val="4"/>
          <c:order val="4"/>
          <c:tx>
            <c:strRef>
              <c:f>'9ba. Country Sales by Year Pivo'!$F$1:$F$2</c:f>
            </c:strRef>
          </c:tx>
          <c:spPr>
            <a:ln cmpd="sng">
              <a:solidFill>
                <a:srgbClr val="FF6D01"/>
              </a:solidFill>
            </a:ln>
          </c:spPr>
          <c:marker>
            <c:symbol val="none"/>
          </c:marker>
          <c:cat>
            <c:strRef>
              <c:f>'9ba. Country Sales by Year Pivo'!$A$3:$A$10</c:f>
            </c:strRef>
          </c:cat>
          <c:val>
            <c:numRef>
              <c:f>'9ba. Country Sales by Year Pivo'!$F$3:$F$10</c:f>
              <c:numCache/>
            </c:numRef>
          </c:val>
          <c:smooth val="0"/>
        </c:ser>
        <c:axId val="1030485500"/>
        <c:axId val="852865914"/>
      </c:lineChart>
      <c:catAx>
        <c:axId val="1030485500"/>
        <c:scaling>
          <c:orientation val="minMax"/>
        </c:scaling>
        <c:delete val="0"/>
        <c:axPos val="b"/>
        <c:title>
          <c:tx>
            <c:rich>
              <a:bodyPr/>
              <a:lstStyle/>
              <a:p>
                <a:pPr lvl="0">
                  <a:defRPr b="1">
                    <a:solidFill>
                      <a:srgbClr val="000000"/>
                    </a:solidFill>
                    <a:latin typeface="+mn-lt"/>
                  </a:defRPr>
                </a:pPr>
                <a:r>
                  <a:rPr b="1">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852865914"/>
      </c:catAx>
      <c:valAx>
        <c:axId val="8528659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0485500"/>
      </c:valAx>
    </c:plotArea>
    <c:legend>
      <c:legendPos val="r"/>
      <c:overlay val="0"/>
      <c:txPr>
        <a:bodyPr/>
        <a:lstStyle/>
        <a:p>
          <a:pPr lvl="0">
            <a:defRPr b="0">
              <a:solidFill>
                <a:srgbClr val="1A1A1A"/>
              </a:solidFill>
              <a:latin typeface="+mn-lt"/>
            </a:defRPr>
          </a:pPr>
        </a:p>
      </c:txPr>
    </c:legend>
    <c:plotVisOnly val="1"/>
  </c:chart>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by Country Region</a:t>
            </a:r>
          </a:p>
        </c:rich>
      </c:tx>
      <c:overlay val="0"/>
    </c:title>
    <c:plotArea>
      <c:layout/>
      <c:barChart>
        <c:barDir val="col"/>
        <c:ser>
          <c:idx val="0"/>
          <c:order val="0"/>
          <c:tx>
            <c:strRef>
              <c:f>'9ca. Regions Revenue Year-on-Ye'!$B$1:$B$2</c:f>
            </c:strRef>
          </c:tx>
          <c:spPr>
            <a:solidFill>
              <a:schemeClr val="accent1"/>
            </a:solidFill>
            <a:ln cmpd="sng">
              <a:solidFill>
                <a:srgbClr val="000000"/>
              </a:solidFill>
            </a:ln>
          </c:spPr>
          <c:cat>
            <c:strRef>
              <c:f>'9ca. Regions Revenue Year-on-Ye'!$A$3:$A$10</c:f>
            </c:strRef>
          </c:cat>
          <c:val>
            <c:numRef>
              <c:f>'9ca. Regions Revenue Year-on-Ye'!$B$3:$B$10</c:f>
              <c:numCache/>
            </c:numRef>
          </c:val>
        </c:ser>
        <c:ser>
          <c:idx val="1"/>
          <c:order val="1"/>
          <c:tx>
            <c:strRef>
              <c:f>'9ca. Regions Revenue Year-on-Ye'!$C$1:$C$2</c:f>
            </c:strRef>
          </c:tx>
          <c:spPr>
            <a:solidFill>
              <a:schemeClr val="accent2"/>
            </a:solidFill>
            <a:ln cmpd="sng">
              <a:solidFill>
                <a:srgbClr val="000000"/>
              </a:solidFill>
            </a:ln>
          </c:spPr>
          <c:cat>
            <c:strRef>
              <c:f>'9ca. Regions Revenue Year-on-Ye'!$A$3:$A$10</c:f>
            </c:strRef>
          </c:cat>
          <c:val>
            <c:numRef>
              <c:f>'9ca. Regions Revenue Year-on-Ye'!$C$3:$C$10</c:f>
              <c:numCache/>
            </c:numRef>
          </c:val>
        </c:ser>
        <c:ser>
          <c:idx val="2"/>
          <c:order val="2"/>
          <c:tx>
            <c:strRef>
              <c:f>'9ca. Regions Revenue Year-on-Ye'!$D$1:$D$2</c:f>
            </c:strRef>
          </c:tx>
          <c:spPr>
            <a:solidFill>
              <a:schemeClr val="accent3"/>
            </a:solidFill>
            <a:ln cmpd="sng">
              <a:solidFill>
                <a:srgbClr val="000000"/>
              </a:solidFill>
            </a:ln>
          </c:spPr>
          <c:cat>
            <c:strRef>
              <c:f>'9ca. Regions Revenue Year-on-Ye'!$A$3:$A$10</c:f>
            </c:strRef>
          </c:cat>
          <c:val>
            <c:numRef>
              <c:f>'9ca. Regions Revenue Year-on-Ye'!$D$3:$D$10</c:f>
              <c:numCache/>
            </c:numRef>
          </c:val>
        </c:ser>
        <c:axId val="1416270313"/>
        <c:axId val="1406408882"/>
      </c:barChart>
      <c:catAx>
        <c:axId val="1416270313"/>
        <c:scaling>
          <c:orientation val="minMax"/>
        </c:scaling>
        <c:delete val="0"/>
        <c:axPos val="b"/>
        <c:title>
          <c:tx>
            <c:rich>
              <a:bodyPr/>
              <a:lstStyle/>
              <a:p>
                <a:pPr lvl="0">
                  <a:defRPr b="1">
                    <a:solidFill>
                      <a:srgbClr val="000000"/>
                    </a:solidFill>
                    <a:latin typeface="+mn-lt"/>
                  </a:defRPr>
                </a:pPr>
                <a:r>
                  <a:rPr b="1">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406408882"/>
      </c:catAx>
      <c:valAx>
        <c:axId val="14064088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6270313"/>
      </c:valAx>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Monthly Revenue by Region Served</a:t>
            </a:r>
          </a:p>
        </c:rich>
      </c:tx>
      <c:overlay val="0"/>
    </c:title>
    <c:plotArea>
      <c:layout/>
      <c:barChart>
        <c:barDir val="col"/>
        <c:ser>
          <c:idx val="0"/>
          <c:order val="0"/>
          <c:tx>
            <c:strRef>
              <c:f>'9cb.Regions Revenue by Month Pi'!$B$1:$B$2</c:f>
            </c:strRef>
          </c:tx>
          <c:spPr>
            <a:solidFill>
              <a:schemeClr val="accent1"/>
            </a:solidFill>
            <a:ln cmpd="sng">
              <a:solidFill>
                <a:srgbClr val="000000"/>
              </a:solidFill>
            </a:ln>
          </c:spPr>
          <c:cat>
            <c:strRef>
              <c:f>'9cb.Regions Revenue by Month Pi'!$A$3:$A$14</c:f>
            </c:strRef>
          </c:cat>
          <c:val>
            <c:numRef>
              <c:f>'9cb.Regions Revenue by Month Pi'!$B$3:$B$14</c:f>
              <c:numCache/>
            </c:numRef>
          </c:val>
        </c:ser>
        <c:ser>
          <c:idx val="1"/>
          <c:order val="1"/>
          <c:tx>
            <c:strRef>
              <c:f>'9cb.Regions Revenue by Month Pi'!$C$1:$C$2</c:f>
            </c:strRef>
          </c:tx>
          <c:spPr>
            <a:solidFill>
              <a:schemeClr val="accent2"/>
            </a:solidFill>
            <a:ln cmpd="sng">
              <a:solidFill>
                <a:srgbClr val="000000"/>
              </a:solidFill>
            </a:ln>
          </c:spPr>
          <c:cat>
            <c:strRef>
              <c:f>'9cb.Regions Revenue by Month Pi'!$A$3:$A$14</c:f>
            </c:strRef>
          </c:cat>
          <c:val>
            <c:numRef>
              <c:f>'9cb.Regions Revenue by Month Pi'!$C$3:$C$14</c:f>
              <c:numCache/>
            </c:numRef>
          </c:val>
        </c:ser>
        <c:ser>
          <c:idx val="2"/>
          <c:order val="2"/>
          <c:tx>
            <c:strRef>
              <c:f>'9cb.Regions Revenue by Month Pi'!$D$1:$D$2</c:f>
            </c:strRef>
          </c:tx>
          <c:spPr>
            <a:solidFill>
              <a:schemeClr val="accent3"/>
            </a:solidFill>
            <a:ln cmpd="sng">
              <a:solidFill>
                <a:srgbClr val="000000"/>
              </a:solidFill>
            </a:ln>
          </c:spPr>
          <c:cat>
            <c:strRef>
              <c:f>'9cb.Regions Revenue by Month Pi'!$A$3:$A$14</c:f>
            </c:strRef>
          </c:cat>
          <c:val>
            <c:numRef>
              <c:f>'9cb.Regions Revenue by Month Pi'!$D$3:$D$14</c:f>
              <c:numCache/>
            </c:numRef>
          </c:val>
        </c:ser>
        <c:axId val="1428922701"/>
        <c:axId val="1758368304"/>
      </c:barChart>
      <c:catAx>
        <c:axId val="1428922701"/>
        <c:scaling>
          <c:orientation val="minMax"/>
        </c:scaling>
        <c:delete val="0"/>
        <c:axPos val="b"/>
        <c:title>
          <c:tx>
            <c:rich>
              <a:bodyPr/>
              <a:lstStyle/>
              <a:p>
                <a:pPr lvl="0">
                  <a:defRPr b="1">
                    <a:solidFill>
                      <a:srgbClr val="000000"/>
                    </a:solidFill>
                    <a:latin typeface="+mn-lt"/>
                  </a:defRPr>
                </a:pPr>
                <a:r>
                  <a:rPr b="1">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1758368304"/>
      </c:catAx>
      <c:valAx>
        <c:axId val="17583683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8922701"/>
      </c:valAx>
    </c:plotArea>
    <c:legend>
      <c:legendPos val="r"/>
      <c:overlay val="0"/>
      <c:txPr>
        <a:bodyPr/>
        <a:lstStyle/>
        <a:p>
          <a:pPr lvl="0">
            <a:defRPr b="0">
              <a:solidFill>
                <a:srgbClr val="1A1A1A"/>
              </a:solidFill>
              <a:latin typeface="+mn-lt"/>
            </a:defRPr>
          </a:pPr>
        </a:p>
      </c:txPr>
    </c:legend>
    <c:plotVisOnly val="1"/>
  </c:chart>
  <c:spPr>
    <a:solidFill>
      <a:srgbClr val="E69138"/>
    </a:solidFill>
  </c:spPr>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Interval from Order to Shipment</a:t>
            </a:r>
          </a:p>
        </c:rich>
      </c:tx>
      <c:overlay val="0"/>
    </c:title>
    <c:plotArea>
      <c:layout/>
      <c:barChart>
        <c:barDir val="col"/>
        <c:ser>
          <c:idx val="0"/>
          <c:order val="0"/>
          <c:tx>
            <c:strRef>
              <c:f>'8a.Product Interval Pivot'!$B$1</c:f>
            </c:strRef>
          </c:tx>
          <c:spPr>
            <a:solidFill>
              <a:schemeClr val="accent1"/>
            </a:solidFill>
            <a:ln cmpd="sng">
              <a:solidFill>
                <a:srgbClr val="000000"/>
              </a:solidFill>
            </a:ln>
          </c:spPr>
          <c:cat>
            <c:strRef>
              <c:f>'8a.Product Interval Pivot'!$A$2:$A$13</c:f>
            </c:strRef>
          </c:cat>
          <c:val>
            <c:numRef>
              <c:f>'8a.Product Interval Pivot'!$B$2:$B$13</c:f>
              <c:numCache/>
            </c:numRef>
          </c:val>
        </c:ser>
        <c:axId val="1391877449"/>
        <c:axId val="1502493747"/>
      </c:barChart>
      <c:catAx>
        <c:axId val="13918774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02493747"/>
      </c:catAx>
      <c:valAx>
        <c:axId val="15024937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Average # of days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1877449"/>
      </c:valAx>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Pareto Chart</a:t>
            </a:r>
          </a:p>
        </c:rich>
      </c:tx>
      <c:overlay val="0"/>
    </c:title>
    <c:plotArea>
      <c:layout/>
      <c:barChart>
        <c:barDir val="col"/>
        <c:ser>
          <c:idx val="0"/>
          <c:order val="0"/>
          <c:tx>
            <c:strRef>
              <c:f>'ABC Analysis'!$D$1</c:f>
            </c:strRef>
          </c:tx>
          <c:spPr>
            <a:solidFill>
              <a:schemeClr val="accent1"/>
            </a:solidFill>
            <a:ln cmpd="sng">
              <a:solidFill>
                <a:srgbClr val="000000"/>
              </a:solidFill>
            </a:ln>
          </c:spPr>
          <c:cat>
            <c:strRef>
              <c:f>'ABC Analysis'!$A$2:$A$13</c:f>
            </c:strRef>
          </c:cat>
          <c:val>
            <c:numRef>
              <c:f>'ABC Analysis'!$D$2:$D$13</c:f>
              <c:numCache/>
            </c:numRef>
          </c:val>
        </c:ser>
        <c:axId val="1912254648"/>
        <c:axId val="2105771431"/>
      </c:barChart>
      <c:catAx>
        <c:axId val="1912254648"/>
        <c:scaling>
          <c:orientation val="minMax"/>
        </c:scaling>
        <c:delete val="0"/>
        <c:axPos val="b"/>
        <c:title>
          <c:tx>
            <c:rich>
              <a:bodyPr/>
              <a:lstStyle/>
              <a:p>
                <a:pPr lvl="0">
                  <a:defRPr b="1">
                    <a:solidFill>
                      <a:srgbClr val="000000"/>
                    </a:solidFill>
                    <a:latin typeface="+mn-lt"/>
                  </a:defRPr>
                </a:pPr>
                <a:r>
                  <a:rPr b="1">
                    <a:solidFill>
                      <a:srgbClr val="000000"/>
                    </a:solidFill>
                    <a:latin typeface="+mn-lt"/>
                  </a:rPr>
                  <a:t>Product types</a:t>
                </a:r>
              </a:p>
            </c:rich>
          </c:tx>
          <c:overlay val="0"/>
        </c:title>
        <c:numFmt formatCode="General" sourceLinked="1"/>
        <c:majorTickMark val="none"/>
        <c:minorTickMark val="none"/>
        <c:spPr/>
        <c:txPr>
          <a:bodyPr/>
          <a:lstStyle/>
          <a:p>
            <a:pPr lvl="0">
              <a:defRPr b="0">
                <a:solidFill>
                  <a:srgbClr val="000000"/>
                </a:solidFill>
                <a:latin typeface="+mn-lt"/>
              </a:defRPr>
            </a:pPr>
          </a:p>
        </c:txPr>
        <c:crossAx val="2105771431"/>
      </c:catAx>
      <c:valAx>
        <c:axId val="21057714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Total profit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2254648"/>
      </c:valAx>
      <c:lineChart>
        <c:varyColors val="0"/>
        <c:ser>
          <c:idx val="1"/>
          <c:order val="1"/>
          <c:tx>
            <c:strRef>
              <c:f>'ABC Analysis'!$G$1</c:f>
            </c:strRef>
          </c:tx>
          <c:spPr>
            <a:ln cmpd="sng">
              <a:solidFill>
                <a:srgbClr val="EA4335"/>
              </a:solidFill>
            </a:ln>
          </c:spPr>
          <c:marker>
            <c:symbol val="none"/>
          </c:marker>
          <c:cat>
            <c:strRef>
              <c:f>'ABC Analysis'!$A$2:$A$13</c:f>
            </c:strRef>
          </c:cat>
          <c:val>
            <c:numRef>
              <c:f>'ABC Analysis'!$G$2:$G$13</c:f>
              <c:numCache/>
            </c:numRef>
          </c:val>
          <c:smooth val="0"/>
        </c:ser>
        <c:axId val="493793538"/>
        <c:axId val="2035419841"/>
      </c:lineChart>
      <c:catAx>
        <c:axId val="493793538"/>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2035419841"/>
      </c:catAx>
      <c:valAx>
        <c:axId val="203541984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3793538"/>
        <c:crosses val="max"/>
      </c:valAx>
    </c:plotArea>
    <c:legend>
      <c:legendPos val="r"/>
      <c:overlay val="0"/>
      <c:txPr>
        <a:bodyPr/>
        <a:lstStyle/>
        <a:p>
          <a:pPr lvl="0">
            <a:defRPr b="0">
              <a:solidFill>
                <a:srgbClr val="1A1A1A"/>
              </a:solidFill>
              <a:latin typeface="+mn-lt"/>
            </a:defRPr>
          </a:pPr>
        </a:p>
      </c:txPr>
    </c:legend>
    <c:plotVisOnly val="1"/>
  </c:chart>
  <c:spPr>
    <a:solidFill>
      <a:srgbClr val="FFFF00"/>
    </a:solidFill>
  </c:spPr>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Pareto Chart of Product Units Sold in 2017</a:t>
            </a:r>
          </a:p>
        </c:rich>
      </c:tx>
      <c:overlay val="0"/>
    </c:title>
    <c:plotArea>
      <c:layout/>
      <c:barChart>
        <c:barDir val="col"/>
        <c:ser>
          <c:idx val="0"/>
          <c:order val="0"/>
          <c:tx>
            <c:strRef>
              <c:f>'ABC Analysis A'!$H$1</c:f>
            </c:strRef>
          </c:tx>
          <c:spPr>
            <a:solidFill>
              <a:schemeClr val="accent1"/>
            </a:solidFill>
            <a:ln cmpd="sng">
              <a:solidFill>
                <a:srgbClr val="000000"/>
              </a:solidFill>
            </a:ln>
          </c:spPr>
          <c:cat>
            <c:strRef>
              <c:f>'ABC Analysis A'!$G$2:$G$13</c:f>
            </c:strRef>
          </c:cat>
          <c:val>
            <c:numRef>
              <c:f>'ABC Analysis A'!$H$2:$H$13</c:f>
              <c:numCache/>
            </c:numRef>
          </c:val>
        </c:ser>
        <c:axId val="1746358478"/>
        <c:axId val="782443813"/>
      </c:barChart>
      <c:catAx>
        <c:axId val="17463584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82443813"/>
      </c:catAx>
      <c:valAx>
        <c:axId val="7824438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b="1">
                    <a:solidFill>
                      <a:srgbClr val="000000"/>
                    </a:solidFill>
                    <a:latin typeface="+mn-lt"/>
                  </a:rPr>
                  <a:t># of Product Units Sold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6358478"/>
      </c:valAx>
      <c:lineChart>
        <c:varyColors val="0"/>
        <c:ser>
          <c:idx val="1"/>
          <c:order val="1"/>
          <c:tx>
            <c:strRef>
              <c:f>'ABC Analysis A'!$J$1</c:f>
            </c:strRef>
          </c:tx>
          <c:spPr>
            <a:ln cmpd="sng">
              <a:solidFill>
                <a:srgbClr val="EA4335"/>
              </a:solidFill>
            </a:ln>
          </c:spPr>
          <c:marker>
            <c:symbol val="none"/>
          </c:marker>
          <c:cat>
            <c:strRef>
              <c:f>'ABC Analysis A'!$G$2:$G$13</c:f>
            </c:strRef>
          </c:cat>
          <c:val>
            <c:numRef>
              <c:f>'ABC Analysis A'!$J$2:$J$13</c:f>
              <c:numCache/>
            </c:numRef>
          </c:val>
          <c:smooth val="0"/>
        </c:ser>
        <c:axId val="855009580"/>
        <c:axId val="1065062417"/>
      </c:lineChart>
      <c:catAx>
        <c:axId val="855009580"/>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065062417"/>
      </c:catAx>
      <c:valAx>
        <c:axId val="106506241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5009580"/>
        <c:crosses val="max"/>
      </c:valAx>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Pareto Chart of Products Revenue in 2017</a:t>
            </a:r>
          </a:p>
        </c:rich>
      </c:tx>
      <c:overlay val="0"/>
    </c:title>
    <c:plotArea>
      <c:layout/>
      <c:barChart>
        <c:barDir val="col"/>
        <c:ser>
          <c:idx val="0"/>
          <c:order val="0"/>
          <c:tx>
            <c:strRef>
              <c:f>'ABC Analysis A'!$H$17</c:f>
            </c:strRef>
          </c:tx>
          <c:spPr>
            <a:solidFill>
              <a:schemeClr val="accent1"/>
            </a:solidFill>
            <a:ln cmpd="sng">
              <a:solidFill>
                <a:srgbClr val="000000"/>
              </a:solidFill>
            </a:ln>
          </c:spPr>
          <c:cat>
            <c:strRef>
              <c:f>'ABC Analysis A'!$G$18:$G$29</c:f>
            </c:strRef>
          </c:cat>
          <c:val>
            <c:numRef>
              <c:f>'ABC Analysis A'!$H$18:$H$29</c:f>
              <c:numCache/>
            </c:numRef>
          </c:val>
        </c:ser>
        <c:axId val="1267008667"/>
        <c:axId val="51526545"/>
      </c:barChart>
      <c:catAx>
        <c:axId val="12670086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1526545"/>
      </c:catAx>
      <c:valAx>
        <c:axId val="515265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7008667"/>
      </c:valAx>
      <c:lineChart>
        <c:varyColors val="0"/>
        <c:ser>
          <c:idx val="1"/>
          <c:order val="1"/>
          <c:tx>
            <c:strRef>
              <c:f>'ABC Analysis A'!$J$17</c:f>
            </c:strRef>
          </c:tx>
          <c:spPr>
            <a:ln cmpd="sng">
              <a:solidFill>
                <a:srgbClr val="EA4335"/>
              </a:solidFill>
            </a:ln>
          </c:spPr>
          <c:marker>
            <c:symbol val="none"/>
          </c:marker>
          <c:cat>
            <c:strRef>
              <c:f>'ABC Analysis A'!$G$18:$G$29</c:f>
            </c:strRef>
          </c:cat>
          <c:val>
            <c:numRef>
              <c:f>'ABC Analysis A'!$J$18:$J$29</c:f>
              <c:numCache/>
            </c:numRef>
          </c:val>
          <c:smooth val="0"/>
        </c:ser>
        <c:axId val="1109417574"/>
        <c:axId val="593131092"/>
      </c:lineChart>
      <c:catAx>
        <c:axId val="110941757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593131092"/>
      </c:catAx>
      <c:valAx>
        <c:axId val="593131092"/>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9417574"/>
        <c:crosses val="max"/>
      </c:valAx>
    </c:plotArea>
    <c:legend>
      <c:legendPos val="r"/>
      <c:overlay val="0"/>
      <c:txPr>
        <a:bodyPr/>
        <a:lstStyle/>
        <a:p>
          <a:pPr lvl="0">
            <a:defRPr b="0">
              <a:solidFill>
                <a:srgbClr val="1A1A1A"/>
              </a:solidFill>
              <a:latin typeface="+mn-lt"/>
            </a:defRPr>
          </a:pPr>
        </a:p>
      </c:txPr>
    </c:legend>
    <c:plotVisOnly val="1"/>
  </c:chart>
  <c:spPr>
    <a:solidFill>
      <a:srgbClr val="FFFF00"/>
    </a:solidFill>
  </c:spPr>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Pareto Chart of  Products Profits in 2017</a:t>
            </a:r>
          </a:p>
        </c:rich>
      </c:tx>
      <c:overlay val="0"/>
    </c:title>
    <c:plotArea>
      <c:layout/>
      <c:barChart>
        <c:barDir val="col"/>
        <c:ser>
          <c:idx val="0"/>
          <c:order val="0"/>
          <c:tx>
            <c:strRef>
              <c:f>'ABC Analysis A'!$H$32</c:f>
            </c:strRef>
          </c:tx>
          <c:spPr>
            <a:solidFill>
              <a:schemeClr val="accent1"/>
            </a:solidFill>
            <a:ln cmpd="sng">
              <a:solidFill>
                <a:srgbClr val="000000"/>
              </a:solidFill>
            </a:ln>
          </c:spPr>
          <c:cat>
            <c:strRef>
              <c:f>'ABC Analysis A'!$G$33:$G$44</c:f>
            </c:strRef>
          </c:cat>
          <c:val>
            <c:numRef>
              <c:f>'ABC Analysis A'!$H$33:$H$44</c:f>
              <c:numCache/>
            </c:numRef>
          </c:val>
        </c:ser>
        <c:axId val="378866649"/>
        <c:axId val="667987415"/>
      </c:barChart>
      <c:catAx>
        <c:axId val="3788666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67987415"/>
      </c:catAx>
      <c:valAx>
        <c:axId val="667987415"/>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quot;$&quot;#,##0" sourceLinked="0"/>
        <c:majorTickMark val="none"/>
        <c:minorTickMark val="none"/>
        <c:tickLblPos val="nextTo"/>
        <c:spPr>
          <a:ln/>
        </c:spPr>
        <c:txPr>
          <a:bodyPr/>
          <a:lstStyle/>
          <a:p>
            <a:pPr lvl="0">
              <a:defRPr b="0">
                <a:solidFill>
                  <a:srgbClr val="000000"/>
                </a:solidFill>
                <a:latin typeface="+mn-lt"/>
              </a:defRPr>
            </a:pPr>
          </a:p>
        </c:txPr>
        <c:crossAx val="378866649"/>
      </c:valAx>
      <c:lineChart>
        <c:varyColors val="0"/>
        <c:ser>
          <c:idx val="1"/>
          <c:order val="1"/>
          <c:tx>
            <c:strRef>
              <c:f>'ABC Analysis A'!$J$32</c:f>
            </c:strRef>
          </c:tx>
          <c:spPr>
            <a:ln cmpd="sng">
              <a:solidFill>
                <a:srgbClr val="EA4335"/>
              </a:solidFill>
            </a:ln>
          </c:spPr>
          <c:marker>
            <c:symbol val="none"/>
          </c:marker>
          <c:cat>
            <c:strRef>
              <c:f>'ABC Analysis A'!$G$33:$G$44</c:f>
            </c:strRef>
          </c:cat>
          <c:val>
            <c:numRef>
              <c:f>'ABC Analysis A'!$J$33:$J$44</c:f>
              <c:numCache/>
            </c:numRef>
          </c:val>
          <c:smooth val="0"/>
        </c:ser>
        <c:axId val="1011180388"/>
        <c:axId val="1514723258"/>
      </c:lineChart>
      <c:catAx>
        <c:axId val="1011180388"/>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514723258"/>
      </c:catAx>
      <c:valAx>
        <c:axId val="151472325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1180388"/>
        <c:crosses val="max"/>
      </c:valAx>
    </c:plotArea>
    <c:legend>
      <c:legendPos val="r"/>
      <c:overlay val="0"/>
      <c:txPr>
        <a:bodyPr/>
        <a:lstStyle/>
        <a:p>
          <a:pPr lvl="0">
            <a:defRPr b="0">
              <a:solidFill>
                <a:srgbClr val="1A1A1A"/>
              </a:solidFill>
              <a:latin typeface="+mn-lt"/>
            </a:defRPr>
          </a:pPr>
        </a:p>
      </c:txPr>
    </c:legend>
    <c:plotVisOnly val="1"/>
  </c:chart>
  <c:spPr>
    <a:solidFill>
      <a:srgbClr val="FF9900"/>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image" Target="../media/Chart5.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21.xml.rels><?xml version="1.0" encoding="UTF-8" standalone="yes"?><Relationships xmlns="http://schemas.openxmlformats.org/package/2006/relationships"><Relationship Id="rId1" Type="http://schemas.openxmlformats.org/officeDocument/2006/relationships/image" Target="../media/Chart10.png"/></Relationships>
</file>

<file path=xl/drawings/_rels/drawing2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6.xml.rels><?xml version="1.0" encoding="UTF-8" standalone="yes"?><Relationships xmlns="http://schemas.openxmlformats.org/package/2006/relationships"><Relationship Id="rId20" Type="http://schemas.openxmlformats.org/officeDocument/2006/relationships/chart" Target="../charts/chart37.xml"/><Relationship Id="rId11" Type="http://schemas.openxmlformats.org/officeDocument/2006/relationships/image" Target="../media/Chart10.png"/><Relationship Id="rId10" Type="http://schemas.openxmlformats.org/officeDocument/2006/relationships/image" Target="../media/Chart5.png"/><Relationship Id="rId13" Type="http://schemas.openxmlformats.org/officeDocument/2006/relationships/chart" Target="../charts/chart30.xml"/><Relationship Id="rId12" Type="http://schemas.openxmlformats.org/officeDocument/2006/relationships/chart" Target="../charts/chart29.xml"/><Relationship Id="rId1" Type="http://schemas.openxmlformats.org/officeDocument/2006/relationships/chart" Target="../charts/chart20.xml"/><Relationship Id="rId2" Type="http://schemas.openxmlformats.org/officeDocument/2006/relationships/chart" Target="../charts/chart21.xml"/><Relationship Id="rId3" Type="http://schemas.openxmlformats.org/officeDocument/2006/relationships/chart" Target="../charts/chart22.xml"/><Relationship Id="rId4" Type="http://schemas.openxmlformats.org/officeDocument/2006/relationships/chart" Target="../charts/chart23.xml"/><Relationship Id="rId9" Type="http://schemas.openxmlformats.org/officeDocument/2006/relationships/chart" Target="../charts/chart28.xml"/><Relationship Id="rId15" Type="http://schemas.openxmlformats.org/officeDocument/2006/relationships/chart" Target="../charts/chart32.xml"/><Relationship Id="rId14" Type="http://schemas.openxmlformats.org/officeDocument/2006/relationships/chart" Target="../charts/chart31.xml"/><Relationship Id="rId17" Type="http://schemas.openxmlformats.org/officeDocument/2006/relationships/chart" Target="../charts/chart34.xml"/><Relationship Id="rId16" Type="http://schemas.openxmlformats.org/officeDocument/2006/relationships/chart" Target="../charts/chart33.xml"/><Relationship Id="rId5" Type="http://schemas.openxmlformats.org/officeDocument/2006/relationships/chart" Target="../charts/chart24.xml"/><Relationship Id="rId19" Type="http://schemas.openxmlformats.org/officeDocument/2006/relationships/chart" Target="../charts/chart36.xml"/><Relationship Id="rId6" Type="http://schemas.openxmlformats.org/officeDocument/2006/relationships/chart" Target="../charts/chart25.xml"/><Relationship Id="rId18" Type="http://schemas.openxmlformats.org/officeDocument/2006/relationships/chart" Target="../charts/chart35.xml"/><Relationship Id="rId7" Type="http://schemas.openxmlformats.org/officeDocument/2006/relationships/chart" Target="../charts/chart26.xml"/><Relationship Id="rId8"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1466850</xdr:colOff>
      <xdr:row>0</xdr:row>
      <xdr:rowOff>0</xdr:rowOff>
    </xdr:from>
    <xdr:ext cx="5457825" cy="26003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85725</xdr:colOff>
      <xdr:row>15</xdr:row>
      <xdr:rowOff>171450</xdr:rowOff>
    </xdr:from>
    <xdr:ext cx="5400675" cy="26860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85725</xdr:colOff>
      <xdr:row>30</xdr:row>
      <xdr:rowOff>190500</xdr:rowOff>
    </xdr:from>
    <xdr:ext cx="5400675" cy="26860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15</xdr:row>
      <xdr:rowOff>85725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9</xdr:row>
      <xdr:rowOff>19050</xdr:rowOff>
    </xdr:from>
    <xdr:ext cx="5715000" cy="3533775"/>
    <xdr:pic>
      <xdr:nvPicPr>
        <xdr:cNvPr id="999929162" name="Chart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619125</xdr:colOff>
      <xdr:row>0</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104775</xdr:colOff>
      <xdr:row>0</xdr:row>
      <xdr:rowOff>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14</xdr:row>
      <xdr:rowOff>76200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1524000</xdr:colOff>
      <xdr:row>13</xdr:row>
      <xdr:rowOff>133350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39</xdr:col>
      <xdr:colOff>57150</xdr:colOff>
      <xdr:row>10</xdr:row>
      <xdr:rowOff>133350</xdr:rowOff>
    </xdr:from>
    <xdr:ext cx="2857500" cy="2857500"/>
    <mc:AlternateContent>
      <mc:Choice Requires="sle15">
        <xdr:graphicFrame>
          <xdr:nvGraphicFramePr>
            <xdr:cNvPr id="1" name="Country Name_1"/>
            <xdr:cNvGraphicFramePr/>
          </xdr:nvGraphicFramePr>
          <xdr:xfrm>
            <a:off x="0" y="0"/>
            <a:ext cx="0" cy="0"/>
          </xdr:xfrm>
          <a:graphic>
            <a:graphicData uri="http://schemas.microsoft.com/office/drawing/2010/slicer">
              <x3Unk:slicer name="Country 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409575</xdr:colOff>
      <xdr:row>10</xdr:row>
      <xdr:rowOff>133350</xdr:rowOff>
    </xdr:from>
    <xdr:ext cx="2857500" cy="2857500"/>
    <mc:AlternateContent>
      <mc:Choice Requires="sle15">
        <xdr:graphicFrame>
          <xdr:nvGraphicFramePr>
            <xdr:cNvPr id="2" name="Country Name_2"/>
            <xdr:cNvGraphicFramePr/>
          </xdr:nvGraphicFramePr>
          <xdr:xfrm>
            <a:off x="0" y="0"/>
            <a:ext cx="0" cy="0"/>
          </xdr:xfrm>
          <a:graphic>
            <a:graphicData uri="http://schemas.microsoft.com/office/drawing/2010/slicer">
              <x3Unk:slicer name="Country Nam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85725</xdr:colOff>
      <xdr:row>0</xdr:row>
      <xdr:rowOff>57150</xdr:rowOff>
    </xdr:from>
    <xdr:ext cx="1524000" cy="2857500"/>
    <mc:AlternateContent>
      <mc:Choice Requires="sle15">
        <xdr:graphicFrame>
          <xdr:nvGraphicFramePr>
            <xdr:cNvPr id="3" name="Column2_3"/>
            <xdr:cNvGraphicFramePr/>
          </xdr:nvGraphicFramePr>
          <xdr:xfrm>
            <a:off x="0" y="0"/>
            <a:ext cx="0" cy="0"/>
          </xdr:xfrm>
          <a:graphic>
            <a:graphicData uri="http://schemas.microsoft.com/office/drawing/2010/slicer">
              <x3Unk:slicer name="Column2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0</xdr:rowOff>
    </xdr:from>
    <xdr:ext cx="5715000" cy="3533775"/>
    <xdr:pic>
      <xdr:nvPicPr>
        <xdr:cNvPr id="720272554" name="Chart10"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180975</xdr:colOff>
      <xdr:row>0</xdr:row>
      <xdr:rowOff>95250</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323850</xdr:colOff>
      <xdr:row>0</xdr:row>
      <xdr:rowOff>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142875</xdr:colOff>
      <xdr:row>2</xdr:row>
      <xdr:rowOff>57150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142875</xdr:colOff>
      <xdr:row>20</xdr:row>
      <xdr:rowOff>76200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438150</xdr:colOff>
      <xdr:row>0</xdr:row>
      <xdr:rowOff>0</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0</xdr:row>
      <xdr:rowOff>0</xdr:rowOff>
    </xdr:from>
    <xdr:ext cx="5715000" cy="3533775"/>
    <xdr:graphicFrame>
      <xdr:nvGraphicFramePr>
        <xdr:cNvPr id="16" name="Chart 1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0</xdr:row>
      <xdr:rowOff>9525</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66675</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895350</xdr:colOff>
      <xdr:row>7</xdr:row>
      <xdr:rowOff>152400</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571500</xdr:colOff>
      <xdr:row>1</xdr:row>
      <xdr:rowOff>0</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171450</xdr:colOff>
      <xdr:row>0</xdr:row>
      <xdr:rowOff>9525</xdr:rowOff>
    </xdr:from>
    <xdr:ext cx="5715000" cy="3533775"/>
    <xdr:graphicFrame>
      <xdr:nvGraphicFramePr>
        <xdr:cNvPr id="21" name="Chart 2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5715000" cy="3533775"/>
    <xdr:graphicFrame>
      <xdr:nvGraphicFramePr>
        <xdr:cNvPr id="22" name="Chart 2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9525</xdr:colOff>
      <xdr:row>0</xdr:row>
      <xdr:rowOff>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17</xdr:row>
      <xdr:rowOff>200025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9525</xdr:colOff>
      <xdr:row>18</xdr:row>
      <xdr:rowOff>0</xdr:rowOff>
    </xdr:from>
    <xdr:ext cx="5715000" cy="3533775"/>
    <xdr:graphicFrame>
      <xdr:nvGraphicFramePr>
        <xdr:cNvPr id="25" name="Chart 2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6</xdr:col>
      <xdr:colOff>9525</xdr:colOff>
      <xdr:row>35</xdr:row>
      <xdr:rowOff>200025</xdr:rowOff>
    </xdr:from>
    <xdr:ext cx="5715000" cy="3533775"/>
    <xdr:graphicFrame>
      <xdr:nvGraphicFramePr>
        <xdr:cNvPr id="26" name="Chart 2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35</xdr:row>
      <xdr:rowOff>200025</xdr:rowOff>
    </xdr:from>
    <xdr:ext cx="5715000" cy="3533775"/>
    <xdr:graphicFrame>
      <xdr:nvGraphicFramePr>
        <xdr:cNvPr id="27" name="Chart 27"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54</xdr:row>
      <xdr:rowOff>0</xdr:rowOff>
    </xdr:from>
    <xdr:ext cx="5715000" cy="3533775"/>
    <xdr:graphicFrame>
      <xdr:nvGraphicFramePr>
        <xdr:cNvPr id="28" name="Chart 28"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9525</xdr:colOff>
      <xdr:row>53</xdr:row>
      <xdr:rowOff>200025</xdr:rowOff>
    </xdr:from>
    <xdr:ext cx="5648325" cy="3533775"/>
    <xdr:graphicFrame>
      <xdr:nvGraphicFramePr>
        <xdr:cNvPr id="29" name="Chart 29"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6</xdr:col>
      <xdr:colOff>9525</xdr:colOff>
      <xdr:row>71</xdr:row>
      <xdr:rowOff>114300</xdr:rowOff>
    </xdr:from>
    <xdr:ext cx="5648325" cy="3533775"/>
    <xdr:graphicFrame>
      <xdr:nvGraphicFramePr>
        <xdr:cNvPr id="30" name="Chart 30"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89</xdr:row>
      <xdr:rowOff>133350</xdr:rowOff>
    </xdr:from>
    <xdr:ext cx="5715000" cy="3533775"/>
    <xdr:pic>
      <xdr:nvPicPr>
        <xdr:cNvPr id="437947469" name="Chart31" title="Chart">
          <a:extLst>
            <a:ext uri="GoogleSheetsCustomDataVersion1">
              <go:sheetsCustomData xmlns:go="http://customooxmlschemas.google.com/" pictureOfChart="1"/>
            </a:ext>
          </a:extLst>
        </xdr:cNvPr>
        <xdr:cNvPicPr preferRelativeResize="0"/>
      </xdr:nvPicPr>
      <xdr:blipFill>
        <a:blip cstate="print" r:embed="rId10"/>
        <a:stretch>
          <a:fillRect/>
        </a:stretch>
      </xdr:blipFill>
      <xdr:spPr>
        <a:prstGeom prst="rect">
          <a:avLst/>
        </a:prstGeom>
        <a:noFill/>
      </xdr:spPr>
    </xdr:pic>
    <xdr:clientData fLocksWithSheet="0"/>
  </xdr:oneCellAnchor>
  <xdr:oneCellAnchor>
    <xdr:from>
      <xdr:col>6</xdr:col>
      <xdr:colOff>0</xdr:colOff>
      <xdr:row>89</xdr:row>
      <xdr:rowOff>152400</xdr:rowOff>
    </xdr:from>
    <xdr:ext cx="5715000" cy="3533775"/>
    <xdr:pic>
      <xdr:nvPicPr>
        <xdr:cNvPr id="1723849423" name="Chart32"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108</xdr:row>
      <xdr:rowOff>76200</xdr:rowOff>
    </xdr:from>
    <xdr:ext cx="5715000" cy="3533775"/>
    <xdr:graphicFrame>
      <xdr:nvGraphicFramePr>
        <xdr:cNvPr id="33" name="Chart 3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6</xdr:col>
      <xdr:colOff>0</xdr:colOff>
      <xdr:row>108</xdr:row>
      <xdr:rowOff>85725</xdr:rowOff>
    </xdr:from>
    <xdr:ext cx="5715000" cy="3533775"/>
    <xdr:graphicFrame>
      <xdr:nvGraphicFramePr>
        <xdr:cNvPr id="34" name="Chart 34"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0</xdr:col>
      <xdr:colOff>0</xdr:colOff>
      <xdr:row>127</xdr:row>
      <xdr:rowOff>0</xdr:rowOff>
    </xdr:from>
    <xdr:ext cx="5715000" cy="3533775"/>
    <xdr:graphicFrame>
      <xdr:nvGraphicFramePr>
        <xdr:cNvPr id="35" name="Chart 35"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6</xdr:col>
      <xdr:colOff>0</xdr:colOff>
      <xdr:row>127</xdr:row>
      <xdr:rowOff>0</xdr:rowOff>
    </xdr:from>
    <xdr:ext cx="5715000" cy="3533775"/>
    <xdr:graphicFrame>
      <xdr:nvGraphicFramePr>
        <xdr:cNvPr id="36" name="Chart 36"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0</xdr:col>
      <xdr:colOff>0</xdr:colOff>
      <xdr:row>71</xdr:row>
      <xdr:rowOff>104775</xdr:rowOff>
    </xdr:from>
    <xdr:ext cx="5715000" cy="3533775"/>
    <xdr:graphicFrame>
      <xdr:nvGraphicFramePr>
        <xdr:cNvPr id="37" name="Chart 37"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0</xdr:col>
      <xdr:colOff>9525</xdr:colOff>
      <xdr:row>144</xdr:row>
      <xdr:rowOff>104775</xdr:rowOff>
    </xdr:from>
    <xdr:ext cx="5715000" cy="3533775"/>
    <xdr:graphicFrame>
      <xdr:nvGraphicFramePr>
        <xdr:cNvPr id="38" name="Chart 38"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6</xdr:col>
      <xdr:colOff>0</xdr:colOff>
      <xdr:row>144</xdr:row>
      <xdr:rowOff>104775</xdr:rowOff>
    </xdr:from>
    <xdr:ext cx="5715000" cy="3533775"/>
    <xdr:graphicFrame>
      <xdr:nvGraphicFramePr>
        <xdr:cNvPr id="39" name="Chart 39"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6</xdr:col>
      <xdr:colOff>9525</xdr:colOff>
      <xdr:row>162</xdr:row>
      <xdr:rowOff>9525</xdr:rowOff>
    </xdr:from>
    <xdr:ext cx="5715000" cy="2686050"/>
    <xdr:graphicFrame>
      <xdr:nvGraphicFramePr>
        <xdr:cNvPr id="40" name="Chart 40"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0</xdr:col>
      <xdr:colOff>0</xdr:colOff>
      <xdr:row>162</xdr:row>
      <xdr:rowOff>9525</xdr:rowOff>
    </xdr:from>
    <xdr:ext cx="5715000" cy="2686050"/>
    <xdr:graphicFrame>
      <xdr:nvGraphicFramePr>
        <xdr:cNvPr id="41" name="Chart 41" title="Chart"/>
        <xdr:cNvGraphicFramePr/>
      </xdr:nvGraphicFramePr>
      <xdr:xfrm>
        <a:off x="0" y="0"/>
        <a:ext cx="0" cy="0"/>
      </xdr:xfrm>
      <a:graphic>
        <a:graphicData uri="http://schemas.openxmlformats.org/drawingml/2006/chart">
          <c:chart r:id="rId20"/>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9.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0.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1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H1334" sheet="2017 Data"/>
  </cacheSource>
  <cacheFields>
    <cacheField name="2017 Revenue" numFmtId="0">
      <sharedItems containsString="0" containsBlank="1" containsNumber="1">
        <m/>
        <n v="1168804.23"/>
        <n v="276978.8"/>
        <n v="536455.52"/>
        <n v="276587.68"/>
        <n v="594046.08"/>
        <n v="1146486.12"/>
        <n v="98484.65000000001"/>
        <n v="1245764.73"/>
        <n v="361521.55000000005"/>
        <n v="772764.96"/>
        <n v="1436569.26"/>
        <n v="361886.94"/>
        <n v="186910.50000000003"/>
        <n v="400962.0"/>
        <n v="3173197.6"/>
        <n v="275020.2"/>
        <n v="221781.30000000002"/>
        <n v="3840464.67"/>
        <n v="441296.94"/>
        <n v="2440013.1999999997"/>
        <n v="267478.26"/>
        <n v="1641686.0"/>
        <n v="399149.4"/>
        <n v="2949330.0900000003"/>
        <n v="334302.78"/>
        <n v="87561.04"/>
        <n v="339394.18"/>
        <n v="650080.42"/>
        <n v="59460.090000000004"/>
        <n v="490236.18"/>
        <n v="944622.78"/>
        <n v="76216.77"/>
        <n v="2313092.08"/>
        <n v="2886571.38"/>
        <n v="485595.38999999996"/>
        <n v="1900614.45"/>
        <n v="379125.5"/>
        <n v="89194.8"/>
        <n v="13158.53"/>
        <n v="3583291.1999999997"/>
        <n v="476965.08"/>
        <n v="539504.7999999999"/>
        <n v="443657.5"/>
        <n v="117939.36"/>
        <n v="272242.63"/>
        <n v="1213856.4"/>
        <n v="4094157.27"/>
        <n v="1470871.2000000002"/>
        <n v="1386189.3"/>
        <n v="54039.36"/>
        <n v="878097.9"/>
        <n v="3587273.36"/>
        <n v="825638.73"/>
        <n v="1078265.94"/>
        <n v="1514966.82"/>
        <n v="2219664.4"/>
        <n v="1472854.7400000002"/>
        <n v="1539694.08"/>
        <n v="443183.0"/>
        <n v="1485292.46"/>
        <n v="2865054.9899999998"/>
        <n v="272600.25"/>
        <n v="577749.37"/>
        <n v="451922.89999999997"/>
        <n v="127966.88"/>
        <n v="191745.45"/>
        <n v="3389.32"/>
        <n v="808341.24"/>
        <n v="376705.55000000005"/>
        <n v="278869.29"/>
        <n v="2039838.15"/>
        <n v="604784.35"/>
        <n v="1050180.8"/>
        <n v="462813.32999999996"/>
        <n v="48115.44"/>
        <n v="4955890.32"/>
        <n v="5598452.37"/>
        <n v="320265.42000000004"/>
        <n v="442787.16000000003"/>
        <n v="61335.42"/>
        <n v="6045833.640000001"/>
        <n v="31933.850000000002"/>
        <n v="5776525.88"/>
        <n v="4026612.0"/>
        <n v="739097.52"/>
        <n v="1046656.7999999999"/>
        <n v="2889418.77"/>
        <n v="577262.8200000001"/>
        <n v="3785714.8"/>
        <n v="44168.22"/>
        <n v="3843862.4"/>
        <n v="196110.85"/>
        <n v="5126325.12"/>
        <n v="504355.83"/>
        <n v="863470.0"/>
        <n v="853061.58"/>
        <n v="248732.90000000002"/>
        <n v="59885.44"/>
        <n v="76947.2"/>
        <n v="1470923.36"/>
        <n v="391599.52"/>
        <n v="688272.2"/>
        <n v="4099168.1799999997"/>
        <n v="1527813.02"/>
        <n v="1061935.58"/>
        <n v="1.3221819105999994E8"/>
      </sharedItems>
    </cacheField>
    <cacheField name="2017 Costs" numFmtId="0">
      <sharedItems containsString="0" containsBlank="1" containsNumber="1">
        <m/>
        <n v="878942.4600000001"/>
        <n v="172970.69999999998"/>
        <n v="175938.56000000003"/>
        <n v="90711.04000000001"/>
        <n v="194826.24000000002"/>
        <n v="732164.16"/>
        <n v="68287.35"/>
        <n v="1004248.4800000001"/>
        <n v="242208.00999999998"/>
        <n v="456104.88000000006"/>
        <n v="1158061.76"/>
        <n v="213594.57"/>
        <n v="119364.0"/>
        <n v="301524.0"/>
        <n v="1911249.14"/>
        <n v="184254.84"/>
        <n v="148586.46"/>
        <n v="3319773.07"/>
        <n v="381465.74"/>
        <n v="1469644.73"/>
        <n v="231213.46"/>
        <n v="988804.1499999999"/>
        <n v="267417.48"/>
        <n v="2377543.8400000003"/>
        <n v="213491.04"/>
        <n v="54681.06"/>
        <n v="200318.79"/>
        <n v="450753.18"/>
        <n v="44101.159999999996"/>
        <n v="423769.77999999997"/>
        <n v="603251.04"/>
        <n v="56529.479999999996"/>
        <n v="1444504.6199999999"/>
        <n v="2495208.98"/>
        <n v="419758.19"/>
        <n v="1642928.45"/>
        <n v="254002.1"/>
        <n v="66155.2"/>
        <n v="9123.87"/>
        <n v="2158252.6799999997"/>
        <n v="304597.44"/>
        <n v="324949.22"/>
        <n v="297236.5"/>
        <n v="73652.04"/>
        <n v="188767.77000000002"/>
        <n v="758042.1"/>
        <n v="3300423.52"/>
        <n v="939321.6"/>
        <n v="885242.4"/>
        <n v="40080.64"/>
        <n v="560767.2"/>
        <n v="2697634.72"/>
        <n v="713698.33"/>
        <n v="636419.0700000001"/>
        <n v="967481.76"/>
        <n v="1336926.41"/>
        <n v="940588.32"/>
        <n v="1157852.1600000001"/>
        <n v="296918.6"/>
        <n v="876656.1300000001"/>
        <n v="2476609.79"/>
        <n v="182633.55"/>
        <n v="400600.23000000004"/>
        <n v="257290.67"/>
        <n v="41968.64000000001"/>
        <n v="128463.39"/>
        <n v="2000.46"/>
        <n v="698746.04"/>
        <n v="252380.81"/>
        <n v="241060.09"/>
        <n v="1763276.15"/>
        <n v="454798.7"/>
        <n v="344422.4"/>
        <n v="400064.93"/>
        <n v="36182.880000000005"/>
        <n v="3726836.64"/>
        <n v="4513081.12"/>
        <n v="204526.56"/>
        <n v="282770.88"/>
        <n v="45492.08"/>
        <n v="4873728.640000001"/>
        <n v="21394.67"/>
        <n v="4343955.76"/>
        <n v="2425269.3"/>
        <n v="471999.36"/>
        <n v="630412.02"/>
        <n v="2329247.52"/>
        <n v="340714.71"/>
        <n v="2280174.4699999997"/>
        <n v="32759.28"/>
        <n v="2315197.36"/>
        <n v="131388.07"/>
        <n v="4132485.12"/>
        <n v="349710.57"/>
        <n v="520076.74999999994"/>
        <n v="737403.18"/>
        <n v="166643.18"/>
        <n v="19640.320000000003"/>
        <n v="46346.079999999994"/>
        <n v="918578.0399999999"/>
        <n v="244550.27999999997"/>
        <n v="391850.06"/>
        <n v="3082580.3600000003"/>
        <n v="901752.81"/>
        <n v="626780.49"/>
        <n v="9.400774767999999E7"/>
      </sharedItems>
    </cacheField>
    <cacheField name="2017 Profit" numFmtId="0">
      <sharedItems containsString="0" containsBlank="1" containsNumber="1">
        <m/>
        <n v="289861.7699999999"/>
        <n v="104008.1"/>
        <n v="360516.95999999996"/>
        <n v="185876.63999999998"/>
        <n v="399219.83999999997"/>
        <n v="414321.9600000001"/>
        <n v="30197.300000000003"/>
        <n v="241516.24999999988"/>
        <n v="119313.54000000007"/>
        <n v="316660.0799999999"/>
        <n v="278507.5"/>
        <n v="148292.37"/>
        <n v="67546.50000000003"/>
        <n v="99438.0"/>
        <n v="1261948.4600000002"/>
        <n v="90765.36000000002"/>
        <n v="73194.84000000003"/>
        <n v="520691.6000000001"/>
        <n v="59831.20000000001"/>
        <n v="970368.4699999997"/>
        <n v="36264.80000000002"/>
        <n v="652881.8500000001"/>
        <n v="131731.92000000004"/>
        <n v="571786.25"/>
        <n v="120811.74000000002"/>
        <n v="32879.979999999996"/>
        <n v="139075.38999999998"/>
        <n v="199327.24000000005"/>
        <n v="15358.930000000008"/>
        <n v="66466.40000000002"/>
        <n v="341371.74"/>
        <n v="19687.290000000008"/>
        <n v="868587.4600000002"/>
        <n v="391362.3999999999"/>
        <n v="65837.19999999995"/>
        <n v="257686.0"/>
        <n v="125123.4"/>
        <n v="23039.600000000006"/>
        <n v="4034.66"/>
        <n v="1425038.52"/>
        <n v="172367.64"/>
        <n v="214555.57999999996"/>
        <n v="146421.0"/>
        <n v="44287.32000000001"/>
        <n v="83474.85999999999"/>
        <n v="455814.29999999993"/>
        <n v="793733.75"/>
        <n v="531549.6000000002"/>
        <n v="500946.9"/>
        <n v="13958.720000000001"/>
        <n v="317330.70000000007"/>
        <n v="889638.6399999997"/>
        <n v="111940.40000000002"/>
        <n v="441846.8699999999"/>
        <n v="547485.06"/>
        <n v="882737.99"/>
        <n v="532266.4200000003"/>
        <n v="381841.9199999999"/>
        <n v="146264.40000000002"/>
        <n v="608636.3299999998"/>
        <n v="388445.1999999997"/>
        <n v="89966.70000000001"/>
        <n v="177149.13999999996"/>
        <n v="194632.22999999995"/>
        <n v="85998.23999999999"/>
        <n v="63282.06000000001"/>
        <n v="1388.8600000000001"/>
        <n v="109595.19999999995"/>
        <n v="124324.74000000005"/>
        <n v="37809.19999999998"/>
        <n v="276562.0"/>
        <n v="149985.64999999997"/>
        <n v="705758.4"/>
        <n v="62748.399999999965"/>
        <n v="11932.559999999998"/>
        <n v="1229053.6800000002"/>
        <n v="1085371.25"/>
        <n v="115738.86000000004"/>
        <n v="160016.28000000003"/>
        <n v="15843.339999999997"/>
        <n v="1172105.0"/>
        <n v="10539.180000000004"/>
        <n v="1432570.12"/>
        <n v="1601342.7000000002"/>
        <n v="267098.16000000003"/>
        <n v="416244.7799999999"/>
        <n v="560171.25"/>
        <n v="236548.11000000004"/>
        <n v="1505540.33"/>
        <n v="11408.940000000002"/>
        <n v="1528665.04"/>
        <n v="64722.78"/>
        <n v="993840.0"/>
        <n v="154645.26"/>
        <n v="343393.25000000006"/>
        <n v="115658.3999999999"/>
        <n v="82089.72000000003"/>
        <n v="40245.119999999995"/>
        <n v="30601.120000000003"/>
        <n v="552345.3200000002"/>
        <n v="147049.24000000005"/>
        <n v="296422.13999999996"/>
        <n v="1016587.8199999994"/>
        <n v="626060.21"/>
        <n v="435155.0900000001"/>
        <n v="3.821044337999998E7"/>
      </sharedItems>
    </cacheField>
    <cacheField name="2017 Units Sold" numFmtId="0">
      <sharedItems containsString="0" containsBlank="1" containsNumber="1" containsInteger="1">
        <m/>
        <n v="1749.0"/>
        <n v="1085.0"/>
        <n v="4909.0"/>
        <n v="2531.0"/>
        <n v="5436.0"/>
        <n v="7514.0"/>
        <n v="1205.0"/>
        <n v="1913.0"/>
        <n v="7619.0"/>
        <n v="5016.0"/>
        <n v="2206.0"/>
        <n v="2349.0"/>
        <n v="1225.0"/>
        <n v="600.0"/>
        <n v="7258.0"/>
        <n v="5796.0"/>
        <n v="4674.0"/>
        <n v="9103.0"/>
        <n v="1046.0"/>
        <n v="5581.0"/>
        <n v="634.0"/>
        <n v="3755.0"/>
        <n v="8412.0"/>
        <n v="4529.0"/>
        <n v="2191.0"/>
        <n v="343.0"/>
        <n v="2203.0"/>
        <n v="7954.0"/>
        <n v="6373.0"/>
        <n v="1162.0"/>
        <n v="6191.0"/>
        <n v="8169.0"/>
        <n v="9061.0"/>
        <n v="6842.0"/>
        <n v="1151.0"/>
        <n v="4505.0"/>
        <n v="7990.0"/>
        <n v="9560.0"/>
        <n v="161.0"/>
        <n v="8196.0"/>
        <n v="3126.0"/>
        <n v="1234.0"/>
        <n v="9350.0"/>
        <n v="462.0"/>
        <n v="3331.0"/>
        <n v="4755.0"/>
        <n v="6287.0"/>
        <n v="9640.0"/>
        <n v="9085.0"/>
        <n v="5792.0"/>
        <n v="5755.0"/>
        <n v="5368.0"/>
        <n v="1957.0"/>
        <n v="6999.0"/>
        <n v="9929.0"/>
        <n v="5077.0"/>
        <n v="9653.0"/>
        <n v="2304.0"/>
        <n v="9340.0"/>
        <n v="9641.0"/>
        <n v="6791.0"/>
        <n v="5745.0"/>
        <n v="7069.0"/>
        <n v="2197.0"/>
        <n v="1171.0"/>
        <n v="4041.0"/>
        <n v="22.0"/>
        <n v="1916.0"/>
        <n v="7939.0"/>
        <n v="661.0"/>
        <n v="4835.0"/>
        <n v="905.0"/>
        <n v="9610.0"/>
        <n v="1097.0"/>
        <n v="72.0"/>
        <n v="7416.0"/>
        <n v="8597.0"/>
        <n v="2099.0"/>
        <n v="2902.0"/>
        <n v="6574.0"/>
        <n v="9284.0"/>
        <n v="673.0"/>
        <n v="8644.0"/>
        <n v="9210.0"/>
        <n v="4844.0"/>
        <n v="2394.0"/>
        <n v="4437.0"/>
        <n v="3747.0"/>
        <n v="8659.0"/>
        <n v="4734.0"/>
        <n v="8792.0"/>
        <n v="4133.0"/>
        <n v="7872.0"/>
        <n v="6171.0"/>
        <n v="1975.0"/>
        <n v="2022.0"/>
        <n v="5242.0"/>
        <n v="548.0"/>
        <n v="176.0"/>
        <n v="5762.0"/>
        <n v="1534.0"/>
        <n v="3346.0"/>
        <n v="6134.0"/>
        <n v="9917.0"/>
        <n v="6893.0"/>
        <n v="515424.0"/>
      </sharedItems>
    </cacheField>
    <cacheField name="Product ID" numFmtId="0">
      <sharedItems containsString="0" containsBlank="1" containsNumber="1" containsInteger="1">
        <m/>
        <n v="7940.0"/>
        <n v="7331.0"/>
        <n v="2455.0"/>
        <n v="8969.0"/>
        <n v="3127.0"/>
        <n v="8681.0"/>
        <n v="1270.0"/>
        <n v="5988.0"/>
        <n v="8293.0"/>
        <n v="8875.0"/>
        <n v="4594.0"/>
        <n v="2103.0"/>
      </sharedItems>
    </cacheField>
    <cacheField name="Product Type" numFmtId="0">
      <sharedItems containsBlank="1">
        <m/>
        <s v="Household"/>
        <s v="Baby Food"/>
        <s v="Clothes"/>
        <s v="Snacks"/>
        <s v="Personal Care"/>
        <s v="Office Supplies"/>
        <s v="Beverages"/>
        <s v="Vegetables"/>
        <s v="Cosmetics"/>
        <s v="Meat"/>
        <s v="Fruits"/>
        <s v="Cereal"/>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D1331" sheet="9ca.Regions Revenue Year-on-Yea"/>
  </cacheSource>
  <cacheFields>
    <cacheField name="Year" numFmtId="0">
      <sharedItems containsSemiMixedTypes="0" containsString="0" containsNumber="1" containsInteger="1">
        <n v="2012.0"/>
        <n v="2015.0"/>
        <n v="2014.0"/>
        <n v="2016.0"/>
        <n v="2017.0"/>
        <n v="2010.0"/>
        <n v="2011.0"/>
        <n v="2013.0"/>
      </sharedItems>
    </cacheField>
    <cacheField name="Country Region" numFmtId="0">
      <sharedItems>
        <s v="Europe"/>
        <s v="Asia"/>
        <s v="Unknown Country"/>
      </sharedItems>
    </cacheField>
    <cacheField name="Total Revenue" numFmtId="165">
      <sharedItems containsSemiMixedTypes="0" containsString="0" containsNumber="1">
        <n v="1447182.32"/>
        <n v="535132.7999999999"/>
        <n v="5714367.75"/>
        <n v="191128.6"/>
        <n v="938278.08"/>
        <n v="1168804.23"/>
        <n v="44061.16"/>
        <n v="128076.16"/>
        <n v="818058.6"/>
        <n v="3698206.1799999997"/>
        <n v="4205426.8"/>
        <n v="1075643.04"/>
        <n v="288528.78"/>
        <n v="4179632.0"/>
        <n v="2189934.8"/>
        <n v="107426.8"/>
        <n v="873923.8200000001"/>
        <n v="364934.85"/>
        <n v="53333.8"/>
        <n v="536644.08"/>
        <n v="3666129.2199999997"/>
        <n v="11742.88"/>
        <n v="276978.8"/>
        <n v="536455.52"/>
        <n v="758558.22"/>
        <n v="361164.87"/>
        <n v="2156507.29"/>
        <n v="4275816.0"/>
        <n v="73310.25"/>
        <n v="3006187.1999999997"/>
        <n v="556306.68"/>
        <n v="278341.7"/>
        <n v="1599839.76"/>
        <n v="851797.74"/>
        <n v="68668.8"/>
        <n v="1159737.04"/>
        <n v="377464.75"/>
        <n v="180482.96"/>
        <n v="1052361.2"/>
        <n v="167688.30000000002"/>
        <n v="1380543.84"/>
        <n v="791043.75"/>
        <n v="5639530.53"/>
        <n v="1553398.98"/>
        <n v="434232.69999999995"/>
        <n v="1830357.6"/>
        <n v="923719.3200000001"/>
        <n v="1966654.2000000002"/>
        <n v="1908484.5999999999"/>
        <n v="2905637.96"/>
        <n v="49057.14"/>
        <n v="100601.18000000001"/>
        <n v="3274190.8"/>
        <n v="358794.7"/>
        <n v="5024053.859999999"/>
        <n v="59549.75"/>
        <n v="9171.39"/>
        <n v="276587.68"/>
        <n v="432127.15"/>
        <n v="1015563.52"/>
        <n v="73982.56"/>
        <n v="2536752.92"/>
        <n v="82719.78"/>
        <n v="201926.48"/>
        <n v="310805.46"/>
        <n v="34204.64"/>
        <n v="2988668.76"/>
        <n v="85966.62"/>
        <n v="607115.8200000001"/>
        <n v="740520.0"/>
        <n v="313739.4"/>
        <n v="32878.92"/>
        <n v="1533493.5"/>
        <n v="702351.77"/>
        <n v="939303.8200000001"/>
        <n v="1037962.2"/>
        <n v="4985962.47"/>
        <n v="144286.38"/>
        <n v="290877.07"/>
        <n v="2218719.51"/>
        <n v="266557.26"/>
        <n v="3117767.1"/>
        <n v="526913.31"/>
        <n v="1272060.24"/>
        <n v="375385.89"/>
        <n v="1406875.92"/>
        <n v="4859329.0200000005"/>
        <n v="594046.08"/>
        <n v="1146486.12"/>
        <n v="4166163.75"/>
        <n v="1707721.4"/>
        <n v="98484.65000000001"/>
        <n v="1180833.09"/>
        <n v="81478.89"/>
        <n v="420549.35000000003"/>
        <n v="28381.86"/>
        <n v="4344873.12"/>
        <n v="1770871.2999999998"/>
        <n v="957020.72"/>
        <n v="1048682.34"/>
        <n v="303442.75"/>
        <n v="831461.8200000001"/>
        <n v="403945.32"/>
        <n v="3802415.1900000004"/>
        <n v="168600.90000000002"/>
        <n v="518822.04000000004"/>
        <n v="3324468.8"/>
        <n v="4894494.36"/>
        <n v="439814.05000000005"/>
        <n v="41863.71"/>
        <n v="1736833.73"/>
        <n v="1769337.57"/>
        <n v="2010305.8499999999"/>
        <n v="268500.96"/>
        <n v="1022496.22"/>
        <n v="1245764.73"/>
        <n v="164195.57"/>
        <n v="1155211.2"/>
        <n v="361521.55000000005"/>
        <n v="243798.1"/>
        <n v="1067993.44"/>
        <n v="1038364.4"/>
        <n v="772764.96"/>
        <n v="752858.4"/>
        <n v="152504.30000000002"/>
        <n v="863530.56"/>
        <n v="350934.0"/>
        <n v="1245729.16"/>
        <n v="17596.38"/>
        <n v="1302418.8"/>
        <n v="1507490.4000000001"/>
        <n v="3645373.6"/>
        <n v="187953.2"/>
        <n v="1436569.26"/>
        <n v="67754.17"/>
        <n v="5294988.510000001"/>
        <n v="50587.26"/>
        <n v="1678848.0"/>
        <n v="1710395.5"/>
        <n v="137984.6"/>
        <n v="684748.48"/>
        <n v="3845225.58"/>
        <n v="778947.84"/>
        <n v="208590.2"/>
        <n v="469660.10000000003"/>
        <n v="4361130.02"/>
        <n v="28129.95"/>
        <n v="1800826.8"/>
        <n v="2921166.36"/>
        <n v="64600.92"/>
        <n v="786522.7999999999"/>
        <n v="5904521.07"/>
        <n v="37438.05"/>
        <n v="361886.94"/>
        <n v="42012.99"/>
        <n v="768451.28"/>
        <n v="3528906.99"/>
        <n v="762118.5"/>
        <n v="137663.62"/>
        <n v="1055568.78"/>
        <n v="763662.9"/>
        <n v="33420.06"/>
        <n v="1144049.56"/>
        <n v="1086442.0"/>
        <n v="894019.68"/>
        <n v="77532.3"/>
        <n v="1383949.5999999999"/>
        <n v="1300591.9200000002"/>
        <n v="7432.4"/>
        <n v="435768.48000000004"/>
        <n v="182255.45"/>
        <n v="343632.9"/>
        <n v="1302.42"/>
        <n v="195501.92"/>
        <n v="451331.64"/>
        <n v="135553.68"/>
        <n v="1256975.54"/>
        <n v="3414969.1999999997"/>
        <n v="376231.05000000005"/>
        <n v="2742580.08"/>
        <n v="5621244.720000001"/>
        <n v="25237.65"/>
        <n v="778723.4400000001"/>
        <n v="336133.74000000005"/>
        <n v="551023.66"/>
        <n v="276492.59"/>
        <n v="2620358.79"/>
        <n v="438915.54000000004"/>
        <n v="3519406.38"/>
        <n v="867819.98"/>
        <n v="1786194.16"/>
        <n v="4337058.600000001"/>
        <n v="14209.59"/>
        <n v="2402184.8"/>
        <n v="146047.0"/>
        <n v="1696846.16"/>
        <n v="3813485.7600000002"/>
        <n v="3404835.65"/>
        <n v="467572.10000000003"/>
        <n v="121002.72"/>
        <n v="4841616.149999999"/>
        <n v="101302.56"/>
        <n v="1195967.78"/>
        <n v="119775.3"/>
        <n v="2059608.14"/>
        <n v="1336.54"/>
        <n v="620824.0"/>
        <n v="2208253.1100000003"/>
        <n v="64388.76"/>
        <n v="693587.16"/>
        <n v="246028.25000000003"/>
        <n v="3654411.1799999997"/>
        <n v="756982.56"/>
        <n v="77131.11"/>
        <n v="133192.15"/>
        <n v="186910.50000000003"/>
        <n v="672399.84"/>
        <n v="3061338.21"/>
        <n v="929317.12"/>
        <n v="778886.9"/>
        <n v="2635446.87"/>
        <n v="1149133.54"/>
        <n v="4080481.8600000003"/>
        <n v="400962.0"/>
        <n v="810199.8"/>
        <n v="87646.02"/>
        <n v="1179604.44"/>
        <n v="836083.62"/>
        <n v="3173197.6"/>
        <n v="3923413.17"/>
        <n v="72232.86"/>
        <n v="914953.6"/>
        <n v="698446.08"/>
        <n v="2730893.9699999997"/>
        <n v="1383872.8800000001"/>
        <n v="1339454.16"/>
        <n v="3513763.6599999997"/>
        <n v="79146.6"/>
        <n v="275020.2"/>
        <n v="2996868.4200000004"/>
        <n v="0.0"/>
        <n v="1893718.6800000002"/>
        <n v="2739932.4"/>
        <n v="42744.79"/>
        <n v="52945.26"/>
        <n v="3692803.17"/>
        <n v="910183.74"/>
        <n v="991141.6200000001"/>
        <n v="6468853.6"/>
        <n v="392875.92"/>
        <n v="966144.48"/>
        <n v="541810.24"/>
        <n v="221781.30000000002"/>
        <n v="3840464.67"/>
        <n v="415482.56"/>
        <n v="467505.12000000005"/>
        <n v="53041.05"/>
        <n v="710975.68"/>
        <n v="441296.94"/>
        <n v="1252140.8"/>
        <n v="116631.9"/>
        <n v="816103.04"/>
        <n v="4879707.54"/>
        <n v="681907.2"/>
        <n v="1942381.5599999998"/>
        <n v="910444.8600000001"/>
        <n v="470029.23000000004"/>
        <n v="771939.8500000001"/>
        <n v="904178.14"/>
        <n v="1068975.48"/>
        <n v="935010.2400000001"/>
        <n v="836647.68"/>
        <n v="43123.26"/>
        <n v="812477.93"/>
        <n v="5866074.06"/>
        <n v="1472505.48"/>
        <n v="39057.840000000004"/>
        <n v="165676.72"/>
        <n v="251571.09999999998"/>
        <n v="26091.180000000004"/>
        <n v="51837.48"/>
        <n v="397773.35000000003"/>
        <n v="2367799.56"/>
        <n v="608872.0"/>
        <n v="2440013.1999999997"/>
        <n v="162151.29"/>
        <n v="2929.62"/>
        <n v="84698.25"/>
        <n v="186158.5"/>
        <n v="190757.82"/>
        <n v="1419947.0999999999"/>
        <n v="1775727.68"/>
        <n v="226716.1"/>
        <n v="4683904.43"/>
        <n v="3879257.97"/>
        <n v="510554.84"/>
        <n v="1855825.4"/>
        <n v="4117224.51"/>
        <n v="5493179.399999999"/>
        <n v="967654.96"/>
        <n v="252954.35"/>
        <n v="321501.76"/>
        <n v="563645.04"/>
        <n v="2423758.05"/>
        <n v="1425097.2000000002"/>
        <n v="1271154.57"/>
        <n v="6285079.35"/>
        <n v="64899.48"/>
        <n v="730705.6200000001"/>
        <n v="206776.8"/>
        <n v="3567979.5900000003"/>
        <n v="2530602.06"/>
        <n v="267478.26"/>
        <n v="5026726.9399999995"/>
        <n v="291340.48"/>
        <n v="470013.28"/>
        <n v="602528.66"/>
        <n v="255665.34"/>
        <n v="412198.15"/>
        <n v="52630.53"/>
        <n v="2413417.12"/>
        <n v="379090.8"/>
        <n v="690700.23"/>
        <n v="53428.700000000004"/>
        <n v="179765.6"/>
        <n v="569733.7200000001"/>
        <n v="2324613.9"/>
        <n v="229007.46000000002"/>
        <n v="1826184.4"/>
        <n v="1179689.5"/>
        <n v="5134986.68"/>
        <n v="774576.64"/>
        <n v="326503.12"/>
        <n v="1469497.9800000002"/>
        <n v="1960404.8"/>
        <n v="1201862.8"/>
        <n v="1819827.9"/>
        <n v="1511174.54"/>
        <n v="811742.14"/>
        <n v="27948.050000000003"/>
        <n v="714018.16"/>
        <n v="998462.86"/>
        <n v="1270378.76"/>
        <n v="548148.48"/>
        <n v="1366053.7"/>
        <n v="390133.9"/>
        <n v="309372.8"/>
        <n v="781024.16"/>
        <n v="1641686.0"/>
        <n v="2100699.12"/>
        <n v="1449773.5999999999"/>
        <n v="3340056.0900000003"/>
        <n v="674148.3200000001"/>
        <n v="532199.04"/>
        <n v="46258.14"/>
        <n v="2825600.19"/>
        <n v="468568.75"/>
        <n v="399149.4"/>
        <n v="13441.44"/>
        <n v="657986.0"/>
        <n v="48731.15"/>
        <n v="89717.28"/>
        <n v="2744394.4499999997"/>
        <n v="1107900.2"/>
        <n v="2949330.0900000003"/>
        <n v="503.82"/>
        <n v="353237.06"/>
        <n v="826091.2"/>
        <n v="334302.78"/>
        <n v="873062.7600000001"/>
        <n v="3386943.21"/>
        <n v="2215319.84"/>
        <n v="87561.04"/>
        <n v="359718.45"/>
        <n v="38066.4"/>
        <n v="1306523.04"/>
        <n v="339394.18"/>
        <n v="4290822.69"/>
        <n v="686029.18"/>
        <n v="148359.78"/>
        <n v="3120720.33"/>
        <n v="371486.05000000005"/>
        <n v="299910.6"/>
        <n v="1028324.8"/>
        <n v="491765.34"/>
        <n v="1412576.1400000001"/>
        <n v="62492.340000000004"/>
        <n v="1277674.02"/>
        <n v="650080.42"/>
        <n v="2657301.6"/>
        <n v="108425.73"/>
        <n v="357017.76"/>
        <n v="3700175.22"/>
        <n v="6294435.13"/>
        <n v="2492180.67"/>
        <n v="59460.090000000004"/>
        <n v="5087903.73"/>
        <n v="1302728.04"/>
        <n v="1849860.0999999999"/>
        <n v="847946.24"/>
        <n v="2947323.54"/>
        <n v="713421.17"/>
        <n v="3489.42"/>
        <n v="4599.69"/>
        <n v="70455.63"/>
        <n v="678956.64"/>
        <n v="3090566.8"/>
        <n v="449841.92000000004"/>
        <n v="726532.3999999999"/>
        <n v="300733.39999999997"/>
        <n v="2826902.6100000003"/>
        <n v="801607.8400000001"/>
        <n v="490236.18"/>
        <n v="470122.56"/>
        <n v="2052195.92"/>
        <n v="486308.4"/>
        <n v="144195.69999999998"/>
        <n v="959880.78"/>
        <n v="944622.78"/>
        <n v="855698.56"/>
        <n v="1228440.4"/>
        <n v="76216.77"/>
        <n v="3779712.51"/>
        <n v="7977.15"/>
        <n v="3550626.2399999998"/>
        <n v="1192261.14"/>
        <n v="16560.75"/>
        <n v="174003.17"/>
        <n v="2831303.79"/>
        <n v="618242.78"/>
        <n v="403255.82"/>
        <n v="16187.55"/>
        <n v="756448.77"/>
        <n v="1354605.2400000002"/>
        <n v="393092.69999999995"/>
        <n v="1504695.5"/>
        <n v="601775.52"/>
        <n v="795441.8999999999"/>
        <n v="128331.98"/>
        <n v="5889543.24"/>
        <n v="591532.64"/>
        <n v="5802.83"/>
        <n v="2313092.08"/>
        <n v="2894628.45"/>
        <n v="1081325.6"/>
        <n v="4183566.8"/>
        <n v="952185.2999999999"/>
        <n v="2354192.16"/>
        <n v="346443.72000000003"/>
        <n v="859500.74"/>
        <n v="580251.4400000001"/>
        <n v="1951360.32"/>
        <n v="2886571.38"/>
        <n v="45362.200000000004"/>
        <n v="485595.38999999996"/>
        <n v="408108.8"/>
        <n v="1900614.45"/>
        <n v="126436.31000000001"/>
        <n v="3964845.9099999997"/>
        <n v="492668.44"/>
        <n v="711214.4600000001"/>
        <n v="237904.12"/>
        <n v="1741867.5999999999"/>
        <n v="1575332.8800000001"/>
        <n v="379125.5"/>
        <n v="1031603.2"/>
        <n v="528443.2999999999"/>
        <n v="526180.6"/>
        <n v="1944467.76"/>
        <n v="12632.82"/>
        <n v="23539.59"/>
        <n v="1430708.37"/>
        <n v="84287.22"/>
        <n v="420656.5"/>
        <n v="3474865.6"/>
        <n v="498205.39999999997"/>
        <n v="623027.79"/>
        <n v="356966.35000000003"/>
        <n v="89194.8"/>
        <n v="650976.27"/>
        <n v="57855.33"/>
        <n v="1721091.9"/>
        <n v="705002.98"/>
        <n v="6111997.42"/>
        <n v="419932.5"/>
        <n v="1164794.6099999999"/>
        <n v="13158.53"/>
        <n v="3583291.1999999997"/>
        <n v="1322759.16"/>
        <n v="623326.76"/>
        <n v="73238.40000000001"/>
        <n v="2812318.7399999998"/>
        <n v="4460788.5"/>
        <n v="2544631.04"/>
        <n v="4016993.6"/>
        <n v="2009634.06"/>
        <n v="1661617.52"/>
        <n v="2391207.7600000002"/>
        <n v="476965.08"/>
        <n v="636268.05"/>
        <n v="3615517.9200000004"/>
        <n v="203275.80000000002"/>
        <n v="4151214.0"/>
        <n v="48450.69"/>
        <n v="1743051.84"/>
        <n v="5326246.59"/>
        <n v="1104764.26"/>
        <n v="257791.52"/>
        <n v="38253.0"/>
        <n v="13584.48"/>
        <n v="1113985.5999999999"/>
        <n v="1023485.2"/>
        <n v="1118321.54"/>
        <n v="1992970.96"/>
        <n v="325127.4"/>
        <n v="884949.4400000001"/>
        <n v="262873.0"/>
        <n v="5447068.77"/>
        <n v="539504.7999999999"/>
        <n v="808606.7"/>
        <n v="5374436.13"/>
        <n v="13593.81"/>
        <n v="750998.76"/>
        <n v="1222321.1700000002"/>
        <n v="443657.5"/>
        <n v="449986.11000000004"/>
        <n v="314088.39"/>
        <n v="109717.12"/>
        <n v="221896.95"/>
        <n v="3083594.01"/>
        <n v="1766027.04"/>
        <n v="1044.96"/>
        <n v="2099746.53"/>
        <n v="337391.4"/>
        <n v="1287927.78"/>
        <n v="1974080.24"/>
        <n v="1672594.56"/>
        <n v="149522.4"/>
        <n v="1636439.5999999999"/>
        <n v="430344.64"/>
        <n v="882706.7999999999"/>
        <n v="710450.0"/>
        <n v="5662251.71"/>
        <n v="811407.66"/>
        <n v="69844.38"/>
        <n v="63453.33"/>
        <n v="117939.36"/>
        <n v="1092362.8800000001"/>
        <n v="3644822.37"/>
        <n v="272242.63"/>
        <n v="82629.03"/>
        <n v="278768.75"/>
        <n v="254343.76"/>
        <n v="86061.69"/>
        <n v="218554.7"/>
        <n v="5010688.46"/>
        <n v="547320.32"/>
        <n v="420337.39"/>
        <n v="82243.95"/>
        <n v="105671.15000000001"/>
        <n v="800302.8"/>
        <n v="178089.67"/>
        <n v="4367665.470000001"/>
        <n v="2997443.1999999997"/>
        <n v="220935.84000000003"/>
        <n v="513173.86"/>
        <n v="1244188.56"/>
        <n v="429673.34"/>
        <n v="557316.87"/>
        <n v="1021506.2"/>
        <n v="1160533.98"/>
        <n v="695020.8"/>
        <n v="437294.28"/>
        <n v="98300.37"/>
        <n v="571537.89"/>
        <n v="85139.64000000001"/>
        <n v="18144.06"/>
        <n v="2526250.88"/>
        <n v="728569.76"/>
        <n v="1419200.72"/>
        <n v="1922003.12"/>
        <n v="978495.54"/>
        <n v="1213856.4"/>
        <n v="530019.05"/>
        <n v="347510.4"/>
        <n v="65937.68000000001"/>
        <n v="73119.21"/>
        <n v="132317.46"/>
        <n v="438322.08"/>
        <n v="3780403.3899999997"/>
        <n v="66728.16"/>
        <n v="1012044.0"/>
        <n v="2683220.4"/>
        <n v="1117360.56"/>
        <n v="492524.96"/>
        <n v="5707204.44"/>
        <n v="6155888.13"/>
        <n v="235209.65000000002"/>
        <n v="1903878.24"/>
        <n v="196490.45"/>
        <n v="246360.40000000002"/>
        <n v="338629.2"/>
        <n v="427714.30000000005"/>
        <n v="483432.95"/>
        <n v="713666.36"/>
        <n v="2849043.75"/>
        <n v="936092.48"/>
        <n v="1931112.4"/>
        <n v="4094157.27"/>
        <n v="1123533.4"/>
        <n v="224106.35"/>
        <n v="542137.14"/>
        <n v="1470871.2000000002"/>
        <n v="1386189.3"/>
        <n v="4962573.02"/>
        <n v="64730.16"/>
        <n v="4101810.4"/>
        <n v="1753796.73"/>
        <n v="3755664.78"/>
        <n v="1945334.79"/>
        <n v="21874.45"/>
        <n v="2161853.4499999997"/>
        <n v="54039.36"/>
        <n v="643215.1"/>
        <n v="800558.08"/>
        <n v="319972.95"/>
        <n v="737876.88"/>
        <n v="878097.9"/>
        <n v="8285.04"/>
        <n v="5117611.66"/>
        <n v="4768159.62"/>
        <n v="57596.0"/>
        <n v="29579.52"/>
        <n v="60333.6"/>
        <n v="28064.64"/>
        <n v="39858.0"/>
        <n v="3587273.36"/>
        <n v="2310794.56"/>
        <n v="554047.67"/>
        <n v="825638.73"/>
        <n v="430563.2"/>
        <n v="2354447.44"/>
        <n v="1449477.63"/>
        <n v="752565.4400000001"/>
        <n v="3016935.39"/>
        <n v="309399.36"/>
        <n v="1006165.86"/>
        <n v="10285.0"/>
        <n v="407796.82"/>
        <n v="1158993.3800000001"/>
        <n v="1574016.4"/>
        <n v="14676.09"/>
        <n v="14326.62"/>
        <n v="308203.83"/>
        <n v="153243.75"/>
        <n v="1078265.94"/>
        <n v="1051273.6"/>
        <n v="3885770.0700000003"/>
        <n v="170695.36000000002"/>
        <n v="627931.5900000001"/>
        <n v="452628.28"/>
        <n v="2283495.6"/>
        <n v="4303846.890000001"/>
        <n v="1829723.26"/>
        <n v="393954.4"/>
        <n v="586833.6"/>
        <n v="3233758.53"/>
        <n v="98174.05"/>
        <n v="2691658.1999999997"/>
        <n v="386484.8"/>
        <n v="42610.11"/>
        <n v="1046190.2"/>
        <n v="280856.55"/>
        <n v="1834377.72"/>
        <n v="88271.13"/>
        <n v="1440476.52"/>
        <n v="748891.5"/>
        <n v="1244745.28"/>
        <n v="142373.66"/>
        <n v="208835.55"/>
        <n v="5728.62"/>
        <n v="44476.96"/>
        <n v="6069928.41"/>
        <n v="370465.69999999995"/>
        <n v="782150.7999999999"/>
        <n v="9413.97"/>
        <n v="862839.9"/>
        <n v="3857922.71"/>
        <n v="1964741.73"/>
        <n v="609563.84"/>
        <n v="45772.98"/>
        <n v="354901.08"/>
        <n v="275920.48000000004"/>
        <n v="3009892.62"/>
        <n v="1514966.82"/>
        <n v="552903.4500000001"/>
        <n v="16075.59"/>
        <n v="378899.39999999997"/>
        <n v="243568.86000000002"/>
        <n v="1123251.46"/>
        <n v="2219664.4"/>
        <n v="3175619.04"/>
        <n v="732176.0"/>
        <n v="145713.90000000002"/>
        <n v="3112864.0"/>
        <n v="1472854.7400000002"/>
        <n v="1227963.84"/>
        <n v="2120610.96"/>
        <n v="425009.65"/>
        <n v="1539694.08"/>
        <n v="66056.4"/>
        <n v="913391.84"/>
        <n v="379926.8"/>
        <n v="443799.85000000003"/>
        <n v="1005157.4400000001"/>
        <n v="530345.97"/>
        <n v="2001395.2"/>
        <n v="860398.6200000001"/>
        <n v="1121805.51"/>
        <n v="56655.3"/>
        <n v="4142605.73"/>
        <n v="6032809.44"/>
        <n v="443183.0"/>
        <n v="80368.62"/>
        <n v="4825466.100000001"/>
        <n v="1485292.46"/>
        <n v="2865054.9899999998"/>
        <n v="347838.24"/>
        <n v="1888509.0"/>
        <n v="6222261.97"/>
        <n v="222777.75"/>
        <n v="272600.25"/>
        <n v="1409045.0"/>
        <n v="2500963.92"/>
        <n v="1377296.4"/>
        <n v="352364.1"/>
        <n v="588582.08"/>
        <n v="59236.17"/>
        <n v="75712.95"/>
        <n v="37960.0"/>
        <n v="1744328.24"/>
        <n v="5768418.180000001"/>
        <n v="3872280.4"/>
        <n v="577749.37"/>
        <n v="1301162.16"/>
        <n v="1247768.8"/>
        <n v="894501.12"/>
        <n v="2138991.12"/>
        <n v="3942669.6"/>
        <n v="352612.38"/>
        <n v="1706802.08"/>
        <n v="2678579.61"/>
        <n v="104342.55"/>
        <n v="324876.75"/>
        <n v="98157.73000000001"/>
        <n v="1898405.2999999998"/>
        <n v="38803.47"/>
        <n v="4037979.1999999997"/>
        <n v="1470432.1800000002"/>
        <n v="1632714.3"/>
        <n v="1026347.72"/>
        <n v="917245.6"/>
        <n v="26142.66"/>
        <n v="2046242.74"/>
        <n v="1177480.58"/>
        <n v="3589862.01"/>
        <n v="1172272.1400000001"/>
        <n v="280239.7"/>
        <n v="905004.0"/>
        <n v="6261689.899999999"/>
        <n v="259462.35"/>
        <n v="450250.57"/>
        <n v="853338.34"/>
        <n v="61297.5"/>
        <n v="1401663.2"/>
        <n v="1061218.08"/>
        <n v="781392.3200000001"/>
        <n v="930579.0900000001"/>
        <n v="35919.65"/>
        <n v="451922.89999999997"/>
        <n v="960571.2"/>
        <n v="319433.06"/>
        <n v="127966.88"/>
        <n v="191745.45"/>
        <n v="989311.84"/>
        <n v="414665.55000000005"/>
        <n v="1993353.81"/>
        <n v="786651.25"/>
        <n v="1571959.4"/>
        <n v="12968.7"/>
        <n v="1810445.2"/>
        <n v="777778.7999999999"/>
        <n v="3936986.0"/>
        <n v="1083401.92"/>
        <n v="68538.18000000001"/>
        <n v="676015.28"/>
        <n v="157252.48"/>
        <n v="2097031.26"/>
        <n v="824736.16"/>
        <n v="2320901.71"/>
        <n v="302319.27"/>
        <n v="873088.4"/>
        <n v="1427781.04"/>
        <n v="242820.16"/>
        <n v="1111489.12"/>
        <n v="2869231.2600000002"/>
        <n v="2582195.28"/>
        <n v="1366358.1400000001"/>
        <n v="379516.5"/>
        <n v="349967.86000000004"/>
        <n v="84193.92"/>
        <n v="6512.1"/>
        <n v="1411386.24"/>
        <n v="1545804.96"/>
        <n v="19615.2"/>
        <n v="248867.85"/>
        <n v="852056.16"/>
        <n v="814275.99"/>
        <n v="146715.40000000002"/>
        <n v="1040776.56"/>
        <n v="148708.30000000002"/>
        <n v="3389.32"/>
        <n v="318764.79"/>
        <n v="1855885.6"/>
        <n v="2490227.04"/>
        <n v="325545.12"/>
        <n v="808341.24"/>
        <n v="695895.04"/>
        <n v="376705.55000000005"/>
        <n v="6310876.11"/>
        <n v="317867.55000000005"/>
        <n v="95869.29000000001"/>
        <n v="182018.2"/>
        <n v="760491.26"/>
        <n v="133705.0"/>
        <n v="502445.94000000006"/>
        <n v="1570434.5"/>
        <n v="424392.80000000005"/>
        <n v="5159536.83"/>
        <n v="4211984.8"/>
        <n v="611650.88"/>
        <n v="41854.38"/>
        <n v="623495.91"/>
        <n v="714226.9800000001"/>
        <n v="669236.64"/>
        <n v="1256621.3"/>
        <n v="529449.2"/>
        <n v="262473.2"/>
        <n v="943195.68"/>
        <n v="611340.4"/>
        <n v="277391.62"/>
        <n v="43897.65"/>
        <n v="1319771.2"/>
        <n v="278869.29"/>
        <n v="976744.64"/>
        <n v="1600589.2"/>
        <n v="85749.96"/>
        <n v="65384.64"/>
        <n v="988072.0"/>
        <n v="1333244.04"/>
        <n v="758008.4400000001"/>
        <n v="3456966.6599999997"/>
        <n v="2039838.15"/>
        <n v="30126.57"/>
        <n v="536346.24"/>
        <n v="2048247.55"/>
        <n v="55352.850000000006"/>
        <n v="1262998.0"/>
        <n v="5740416.15"/>
        <n v="604784.35"/>
        <n v="1167324.0"/>
        <n v="3918735.28"/>
        <n v="920918.8999999999"/>
        <n v="413553.80000000005"/>
        <n v="1671106.7999999998"/>
        <n v="97707.5"/>
        <n v="784165.4"/>
        <n v="839256.0"/>
        <n v="181174.56"/>
        <n v="2772239.19"/>
        <n v="440358.0"/>
        <n v="1067788.7"/>
        <n v="1156163.12"/>
        <n v="301212.60000000003"/>
        <n v="169586.30000000002"/>
        <n v="135659.55000000002"/>
        <n v="1598501.8399999999"/>
        <n v="914346.1"/>
        <n v="298880.8"/>
        <n v="1825310.0"/>
        <n v="1899433.7999999998"/>
        <n v="983835.8400000001"/>
        <n v="76062.35"/>
        <n v="779871.09"/>
        <n v="1005807.3600000001"/>
        <n v="422188.86000000004"/>
        <n v="1316478.96"/>
        <n v="3146646.72"/>
        <n v="3170272.88"/>
        <n v="2623200.0"/>
        <n v="1592436.64"/>
        <n v="1387077.3"/>
        <n v="154497.2"/>
        <n v="774343.5000000001"/>
        <n v="1001347.6"/>
        <n v="114983.59999999999"/>
        <n v="430530.1"/>
        <n v="1919939.71"/>
        <n v="3794478.6599999997"/>
        <n v="417149.92000000004"/>
        <n v="3346431.48"/>
        <n v="247519.2"/>
        <n v="6483446.760000001"/>
        <n v="6510146.37"/>
        <n v="2046715.0"/>
        <n v="332629.84"/>
        <n v="4077988.7399999998"/>
        <n v="2303902.0"/>
        <n v="42417.87"/>
        <n v="5000641.59"/>
        <n v="881328.21"/>
        <n v="158147.55000000002"/>
        <n v="168352.6"/>
        <n v="666262.9600000001"/>
        <n v="809840.8999999999"/>
        <n v="3847797.1999999997"/>
        <n v="1797681.76"/>
        <n v="423116.21"/>
        <n v="59814.63"/>
        <n v="649560.32"/>
        <n v="7172.13"/>
        <n v="863322.8999999999"/>
        <n v="432754.54"/>
        <n v="1349626.1099999999"/>
        <n v="1299523.86"/>
        <n v="92908.14"/>
        <n v="2477759.9699999997"/>
        <n v="2270715.6"/>
        <n v="1050180.8"/>
        <n v="630303.66"/>
        <n v="1462784.4600000002"/>
        <n v="2358993.1"/>
        <n v="993119.6"/>
        <n v="102244.23000000001"/>
        <n v="317915.0"/>
        <n v="159293.52000000002"/>
        <n v="28633.77"/>
        <n v="15041.650000000001"/>
        <n v="599734.74"/>
        <n v="462813.32999999996"/>
        <n v="1453690.0"/>
        <n v="981334.4"/>
        <n v="1670041.76"/>
        <n v="123275.1"/>
        <n v="854142.8400000001"/>
        <n v="48115.44"/>
        <n v="923414.16"/>
        <n v="410346.4"/>
        <n v="788633.14"/>
        <n v="6282874.08"/>
        <n v="265970.1"/>
        <n v="369236.07"/>
        <n v="402696.8"/>
        <n v="585350.26"/>
        <n v="1689443.04"/>
        <n v="28115.120000000003"/>
        <n v="4090880.4"/>
        <n v="6036716.7"/>
        <n v="52716.950000000004"/>
        <n v="5409.3"/>
        <n v="4955890.32"/>
        <n v="85154.91"/>
        <n v="6359716.86"/>
        <n v="791881.9700000001"/>
        <n v="3118610.88"/>
        <n v="170945.19999999998"/>
        <n v="1003846.08"/>
        <n v="412103.25"/>
        <n v="1197142.6800000002"/>
        <n v="613524.18"/>
        <n v="133910.69999999998"/>
        <n v="146530.72"/>
        <n v="503347.89999999997"/>
        <n v="929207.84"/>
        <n v="1530195.03"/>
        <n v="391977.08"/>
        <n v="961559.16"/>
        <n v="708264.0"/>
        <n v="707046.23"/>
        <n v="5598452.37"/>
        <n v="3113738.4"/>
        <n v="565244.68"/>
        <n v="228779.1"/>
        <n v="786014.12"/>
        <n v="511581.12"/>
        <n v="237180.46000000002"/>
        <n v="146024.8"/>
        <n v="2558762.85"/>
        <n v="603553.4400000001"/>
        <n v="320265.42000000004"/>
        <n v="1112621.32"/>
        <n v="266587.2"/>
        <n v="818891.7"/>
        <n v="75797.52"/>
        <n v="473799.68"/>
        <n v="1638811.9"/>
        <n v="453574.55000000005"/>
        <n v="143020.71"/>
        <n v="214459.52000000002"/>
        <n v="1272570.8"/>
        <n v="62156.46"/>
        <n v="442787.16000000003"/>
        <n v="61335.42"/>
        <n v="243038.90000000002"/>
        <n v="6672675.95"/>
        <n v="4391760.24"/>
        <n v="408312.97"/>
        <n v="55326.9"/>
        <n v="2584652.49"/>
        <n v="4496605.05"/>
        <n v="775669.4400000001"/>
        <n v="409960.1"/>
        <n v="362897.60000000003"/>
        <n v="2974727.2800000003"/>
        <n v="742912.02"/>
        <n v="4086471.05"/>
        <n v="1305812.56"/>
        <n v="515155.04"/>
        <n v="252054.40000000002"/>
        <n v="1970897.5999999999"/>
        <n v="4196117.9399999995"/>
        <n v="570792.3"/>
        <n v="627485.76"/>
        <n v="218981.75"/>
        <n v="6045833.640000001"/>
        <n v="380359.2"/>
        <n v="1971840.2"/>
        <n v="2047010.28"/>
        <n v="864951.2"/>
        <n v="458020.38"/>
        <n v="46406.100000000006"/>
        <n v="1220238.4"/>
        <n v="5807490.78"/>
        <n v="84921.66"/>
        <n v="882917.86"/>
        <n v="1264583.04"/>
        <n v="255277.42"/>
        <n v="117011.70000000001"/>
        <n v="1364047.24"/>
        <n v="1148363.24"/>
        <n v="1445686.2000000002"/>
        <n v="2201739.1999999997"/>
        <n v="216851.19999999998"/>
        <n v="5409601.470000001"/>
        <n v="473727.1"/>
        <n v="4970685.930000001"/>
        <n v="4505070.78"/>
        <n v="689666.08"/>
        <n v="451012.25"/>
        <n v="605437.4400000001"/>
        <n v="3032419.1999999997"/>
        <n v="414855.35000000003"/>
        <n v="198862.95"/>
        <n v="278436.60000000003"/>
        <n v="228870.00000000003"/>
        <n v="2522206.8"/>
        <n v="516572.70999999996"/>
        <n v="1814922.27"/>
        <n v="73794.74"/>
        <n v="516025.56000000006"/>
        <n v="31933.850000000002"/>
        <n v="3478763.8200000003"/>
        <n v="3424215.48"/>
        <n v="416085.66000000003"/>
        <n v="1850667.5999999999"/>
        <n v="70033.73999999999"/>
        <n v="503293.34"/>
        <n v="1234278.8"/>
        <n v="1362352.58"/>
        <n v="1045372.48"/>
        <n v="124066.08"/>
        <n v="389302.0"/>
        <n v="1097809.2"/>
        <n v="60113.19"/>
        <n v="956200.0"/>
        <n v="314742.23000000004"/>
        <n v="351319.80000000005"/>
        <n v="52891.77"/>
        <n v="71561.1"/>
        <n v="254915.87000000002"/>
        <n v="6340180.5600000005"/>
        <n v="3332775.6"/>
        <n v="353083.68"/>
        <n v="919720.2"/>
        <n v="1783007.5999999999"/>
        <n v="714376.22"/>
        <n v="357650.48000000004"/>
        <n v="5776525.88"/>
        <n v="6745.59"/>
        <n v="58079.25"/>
        <n v="395590.65"/>
        <n v="4672543.84"/>
        <n v="3224083.38"/>
        <n v="307657.82"/>
        <n v="4026612.0"/>
        <n v="1905604.7999999998"/>
        <n v="680791.14"/>
        <n v="28950.99"/>
        <n v="546142.7"/>
        <n v="1883853.13"/>
        <n v="739097.52"/>
        <n v="535144.16"/>
        <n v="1463724.06"/>
        <n v="1046656.7999999999"/>
        <n v="1074165.4"/>
        <n v="946236.52"/>
        <n v="3248974.8899999997"/>
        <n v="33028.2"/>
        <n v="3938765.04"/>
        <n v="414717.87"/>
        <n v="37382.100000000006"/>
        <n v="2889418.77"/>
        <n v="459268.55000000005"/>
        <n v="577262.8200000001"/>
        <n v="841565.28"/>
        <n v="69928.35"/>
        <n v="1683860.2"/>
        <n v="85574.76"/>
        <n v="1333460.0"/>
        <n v="217892.18000000002"/>
        <n v="1604434.8"/>
        <n v="291525.99"/>
        <n v="32319.12"/>
        <n v="658535.28"/>
        <n v="15560.06"/>
        <n v="177323.06"/>
        <n v="57939.3"/>
        <n v="4149902.4"/>
        <n v="1145186.08"/>
        <n v="918039.1"/>
        <n v="625240.98"/>
        <n v="1420888.48"/>
        <n v="49504.98"/>
        <n v="1235555.2"/>
        <n v="1338279.1800000002"/>
        <n v="455399.56"/>
        <n v="1303293.2"/>
        <n v="5191789.63"/>
        <n v="753295.6"/>
        <n v="288989.2"/>
        <n v="3960168.02"/>
        <n v="1366820.32"/>
        <n v="278106.39999999997"/>
        <n v="157043.44999999998"/>
        <n v="248897.0"/>
        <n v="568840.8"/>
        <n v="4129037.4299999997"/>
        <n v="3785714.8"/>
        <n v="834765.18"/>
        <n v="44168.22"/>
        <n v="2021307.04"/>
        <n v="672317.84"/>
        <n v="86703.69"/>
        <n v="784715.4"/>
        <n v="3644936.4"/>
        <n v="420815.64"/>
        <n v="3843862.4"/>
        <n v="963588.7999999999"/>
        <n v="1838426.0"/>
        <n v="97681.5"/>
        <n v="83130.3"/>
        <n v="939020.5"/>
        <n v="1499818.95"/>
        <n v="241757.34000000003"/>
        <n v="1245112.92"/>
        <n v="29090.94"/>
        <n v="1269313.02"/>
        <n v="1130635.12"/>
        <n v="255802.95"/>
        <n v="395666.0"/>
        <n v="37590.64"/>
        <n v="196110.85"/>
        <n v="2360318.88"/>
        <n v="1073909.89"/>
        <n v="3260365.92"/>
        <n v="1013572.0"/>
        <n v="2193110.48"/>
        <n v="4803324.96"/>
        <n v="2016803.5999999999"/>
        <n v="5126325.12"/>
        <n v="850791.2"/>
        <n v="3957971.6"/>
        <n v="3956062.53"/>
        <n v="1743553.5999999999"/>
        <n v="161472.35"/>
        <n v="1599934.5999999999"/>
        <n v="892623.64"/>
        <n v="504355.83"/>
        <n v="197266.3"/>
        <n v="747308.1"/>
        <n v="863470.0"/>
        <n v="176696.3"/>
        <n v="220172.94000000003"/>
        <n v="4784439.87"/>
        <n v="1756472.2999999998"/>
        <n v="21489.93"/>
        <n v="85267.65000000001"/>
        <n v="3495780.54"/>
        <n v="2380377.7399999998"/>
        <n v="569994.7"/>
        <n v="588144.96"/>
        <n v="521273.94"/>
        <n v="3442075.6"/>
        <n v="853061.58"/>
        <n v="262272.0"/>
        <n v="4934218.17"/>
        <n v="296380.08"/>
        <n v="283323.95"/>
        <n v="345008.95"/>
        <n v="814602.91"/>
        <n v="68015.7"/>
        <n v="248732.90000000002"/>
        <n v="538454.8200000001"/>
        <n v="977181.76"/>
        <n v="368520.57"/>
        <n v="817218.27"/>
        <n v="5183102.12"/>
        <n v="724127.8"/>
        <n v="208738.42"/>
        <n v="490134.81"/>
        <n v="1414506.48"/>
        <n v="2334267.11"/>
        <n v="514714.46"/>
        <n v="637534.5900000001"/>
        <n v="1137594.4"/>
        <n v="732863.42"/>
        <n v="3850420.4"/>
        <n v="59885.44"/>
        <n v="3000940.8"/>
        <n v="2081042.56"/>
        <n v="76947.2"/>
        <n v="1176604.0"/>
        <n v="3136191.11"/>
        <n v="1806361.28"/>
        <n v="63565.29"/>
        <n v="307143.54000000004"/>
        <n v="1470923.36"/>
        <n v="2568829.88"/>
        <n v="134710.55000000002"/>
        <n v="679830.14"/>
        <n v="459098.8"/>
        <n v="2582047.6500000004"/>
        <n v="5184934.0200000005"/>
        <n v="2649469.1999999997"/>
        <n v="235257.1"/>
        <n v="604369.38"/>
        <n v="391599.52"/>
        <n v="2309290.4"/>
        <n v="881233.92"/>
        <n v="2205874.48"/>
        <n v="63332.04"/>
        <n v="1654364.8"/>
        <n v="78661.23"/>
        <n v="68771.43000000001"/>
        <n v="1206963.84"/>
        <n v="151527.42"/>
        <n v="1829248.8900000001"/>
        <n v="1892390.64"/>
        <n v="158862.6"/>
        <n v="22792.350000000002"/>
        <n v="3080640.78"/>
        <n v="928601.8800000001"/>
        <n v="18458.050000000003"/>
        <n v="206440.4"/>
        <n v="1833156.1500000001"/>
        <n v="75191.6"/>
        <n v="661359.16"/>
        <n v="688272.2"/>
        <n v="880691.7600000001"/>
        <n v="1336624.56"/>
        <n v="619627.38"/>
        <n v="179437.76"/>
        <n v="233643.80000000002"/>
        <n v="3207629.67"/>
        <n v="4100498.8"/>
        <n v="426416.1"/>
        <n v="3397362.5700000003"/>
        <n v="1589146.06"/>
        <n v="802570.8"/>
        <n v="92637.57"/>
        <n v="69514.25"/>
        <n v="258556.48"/>
        <n v="346195.2"/>
        <n v="839105.36"/>
        <n v="4151463.75"/>
        <n v="124965.17000000001"/>
        <n v="129098.34"/>
        <n v="1397352.57"/>
        <n v="3957750.09"/>
        <n v="776000.22"/>
        <n v="7491.99"/>
        <n v="1763476.6800000002"/>
        <n v="470846.35000000003"/>
        <n v="1375355.52"/>
        <n v="973460.4"/>
        <n v="2540094.27"/>
        <n v="1407916.02"/>
        <n v="677247.76"/>
        <n v="1303039.48"/>
        <n v="794829.6"/>
        <n v="3787728.42"/>
        <n v="360038.22000000003"/>
        <n v="458655.48000000004"/>
        <n v="2309727.6"/>
        <n v="539826.65"/>
        <n v="680720.4"/>
        <n v="91629.93000000001"/>
        <n v="1830158.8199999998"/>
        <n v="39363.27"/>
        <n v="4099168.1799999997"/>
        <n v="1527813.02"/>
        <n v="1061935.58"/>
        <n v="59357.46"/>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331" sheet="9cb.Regions Revenue by Month"/>
  </cacheSource>
  <cacheFields>
    <cacheField name="Order Date" numFmtId="164">
      <sharedItems containsSemiMixedTypes="0" containsNonDate="0" containsDate="1" containsString="0" minDate="2010-01-01T00:00:00Z" maxDate="2017-07-24T00:00:00Z">
        <d v="2012-01-23T00:00:00Z"/>
        <d v="2015-01-12T00:00:00Z"/>
        <d v="2014-01-13T00:00:00Z"/>
        <d v="2010-01-18T00:00:00Z"/>
        <d v="2014-01-06T00:00:00Z"/>
        <d v="2014-01-27T00:00:00Z"/>
        <d v="2012-01-30T00:00:00Z"/>
        <d v="2010-01-11T00:00:00Z"/>
        <d v="2012-01-02T00:00:00Z"/>
        <d v="2016-01-25T00:00:00Z"/>
        <d v="2011-01-31T00:00:00Z"/>
        <d v="2016-01-11T00:00:00Z"/>
        <d v="2012-01-10T00:00:00Z"/>
        <d v="2016-01-05T00:00:00Z"/>
        <d v="2010-01-12T00:00:00Z"/>
        <d v="2010-01-26T00:00:00Z"/>
        <d v="2016-01-12T00:00:00Z"/>
        <d v="2014-01-21T00:00:00Z"/>
        <d v="2011-01-25T00:00:00Z"/>
        <d v="2014-01-07T00:00:00Z"/>
        <d v="2014-01-14T00:00:00Z"/>
        <d v="2012-01-17T00:00:00Z"/>
        <d v="2015-01-20T00:00:00Z"/>
        <d v="2014-01-28T00:00:00Z"/>
        <d v="2017-01-24T00:00:00Z"/>
        <d v="2017-01-03T00:00:00Z"/>
        <d v="2017-01-10T00:00:00Z"/>
        <d v="2011-01-18T00:00:00Z"/>
        <d v="2010-01-13T00:00:00Z"/>
        <d v="2010-01-20T00:00:00Z"/>
        <d v="2012-01-18T00:00:00Z"/>
        <d v="2011-01-05T00:00:00Z"/>
        <d v="2010-01-06T00:00:00Z"/>
        <d v="2013-01-09T00:00:00Z"/>
        <d v="2017-01-04T00:00:00Z"/>
        <d v="2015-01-21T00:00:00Z"/>
        <d v="2012-01-04T00:00:00Z"/>
        <d v="2012-01-25T00:00:00Z"/>
        <d v="2013-01-30T00:00:00Z"/>
        <d v="2014-01-08T00:00:00Z"/>
        <d v="2016-01-20T00:00:00Z"/>
        <d v="2015-01-14T00:00:00Z"/>
        <d v="2014-01-01T00:00:00Z"/>
        <d v="2016-01-27T00:00:00Z"/>
        <d v="2013-01-31T00:00:00Z"/>
        <d v="2014-01-02T00:00:00Z"/>
        <d v="2015-01-22T00:00:00Z"/>
        <d v="2014-01-16T00:00:00Z"/>
        <d v="2012-01-19T00:00:00Z"/>
        <d v="2015-01-15T00:00:00Z"/>
        <d v="2013-01-24T00:00:00Z"/>
        <d v="2011-01-27T00:00:00Z"/>
        <d v="2011-01-06T00:00:00Z"/>
        <d v="2016-01-21T00:00:00Z"/>
        <d v="2014-01-09T00:00:00Z"/>
        <d v="2017-01-26T00:00:00Z"/>
        <d v="2011-01-13T00:00:00Z"/>
        <d v="2014-01-30T00:00:00Z"/>
        <d v="2017-01-12T00:00:00Z"/>
        <d v="2012-01-06T00:00:00Z"/>
        <d v="2015-01-09T00:00:00Z"/>
        <d v="2017-01-06T00:00:00Z"/>
        <d v="2010-01-01T00:00:00Z"/>
        <d v="2011-01-28T00:00:00Z"/>
        <d v="2015-01-30T00:00:00Z"/>
        <d v="2012-01-27T00:00:00Z"/>
        <d v="2011-01-21T00:00:00Z"/>
        <d v="2014-01-17T00:00:00Z"/>
        <d v="2014-01-10T00:00:00Z"/>
        <d v="2016-01-22T00:00:00Z"/>
        <d v="2013-01-04T00:00:00Z"/>
        <d v="2016-01-16T00:00:00Z"/>
        <d v="2010-01-23T00:00:00Z"/>
        <d v="2010-01-16T00:00:00Z"/>
        <d v="2013-01-05T00:00:00Z"/>
        <d v="2017-01-28T00:00:00Z"/>
        <d v="2017-01-14T00:00:00Z"/>
        <d v="2015-01-31T00:00:00Z"/>
        <d v="2011-01-08T00:00:00Z"/>
        <d v="2014-01-04T00:00:00Z"/>
        <d v="2011-01-15T00:00:00Z"/>
        <d v="2016-01-30T00:00:00Z"/>
        <d v="2012-01-07T00:00:00Z"/>
        <d v="2010-01-30T00:00:00Z"/>
        <d v="2011-01-22T00:00:00Z"/>
        <d v="2015-01-24T00:00:00Z"/>
        <d v="2010-01-03T00:00:00Z"/>
        <d v="2016-01-24T00:00:00Z"/>
        <d v="2017-01-22T00:00:00Z"/>
        <d v="2014-01-26T00:00:00Z"/>
        <d v="2011-01-23T00:00:00Z"/>
        <d v="2010-01-10T00:00:00Z"/>
        <d v="2014-01-05T00:00:00Z"/>
        <d v="2013-01-06T00:00:00Z"/>
        <d v="2015-01-18T00:00:00Z"/>
        <d v="2011-01-02T00:00:00Z"/>
        <d v="2016-01-31T00:00:00Z"/>
        <d v="2016-01-10T00:00:00Z"/>
        <d v="2015-01-04T00:00:00Z"/>
        <d v="2012-01-29T00:00:00Z"/>
        <d v="2011-10-03T00:00:00Z"/>
        <d v="2016-10-24T00:00:00Z"/>
        <d v="2011-10-10T00:00:00Z"/>
        <d v="2015-10-19T00:00:00Z"/>
        <d v="2013-10-14T00:00:00Z"/>
        <d v="2013-10-28T00:00:00Z"/>
        <d v="2012-10-01T00:00:00Z"/>
        <d v="2014-10-27T00:00:00Z"/>
        <d v="2010-10-25T00:00:00Z"/>
        <d v="2013-10-21T00:00:00Z"/>
        <d v="2014-10-06T00:00:00Z"/>
        <d v="2012-10-22T00:00:00Z"/>
        <d v="2012-10-09T00:00:00Z"/>
        <d v="2010-10-26T00:00:00Z"/>
        <d v="2013-10-08T00:00:00Z"/>
        <d v="2014-10-21T00:00:00Z"/>
        <d v="2012-10-30T00:00:00Z"/>
        <d v="2012-10-02T00:00:00Z"/>
        <d v="2014-10-14T00:00:00Z"/>
        <d v="2015-10-13T00:00:00Z"/>
        <d v="2015-10-27T00:00:00Z"/>
        <d v="2010-10-12T00:00:00Z"/>
        <d v="2013-10-29T00:00:00Z"/>
        <d v="2013-10-09T00:00:00Z"/>
        <d v="2012-10-24T00:00:00Z"/>
        <d v="2015-10-07T00:00:00Z"/>
        <d v="2010-10-13T00:00:00Z"/>
        <d v="2010-10-06T00:00:00Z"/>
        <d v="2016-10-05T00:00:00Z"/>
        <d v="2010-10-20T00:00:00Z"/>
        <d v="2014-10-08T00:00:00Z"/>
        <d v="2013-10-23T00:00:00Z"/>
        <d v="2014-10-29T00:00:00Z"/>
        <d v="2013-10-17T00:00:00Z"/>
        <d v="2013-10-10T00:00:00Z"/>
        <d v="2012-10-04T00:00:00Z"/>
        <d v="2014-10-16T00:00:00Z"/>
        <d v="2014-10-02T00:00:00Z"/>
        <d v="2012-10-18T00:00:00Z"/>
        <d v="2010-10-07T00:00:00Z"/>
        <d v="2016-10-27T00:00:00Z"/>
        <d v="2013-10-31T00:00:00Z"/>
        <d v="2012-10-05T00:00:00Z"/>
        <d v="2014-10-17T00:00:00Z"/>
        <d v="2014-10-03T00:00:00Z"/>
        <d v="2012-10-12T00:00:00Z"/>
        <d v="2011-10-07T00:00:00Z"/>
        <d v="2014-10-31T00:00:00Z"/>
        <d v="2011-10-21T00:00:00Z"/>
        <d v="2010-10-01T00:00:00Z"/>
        <d v="2010-10-29T00:00:00Z"/>
        <d v="2010-10-22T00:00:00Z"/>
        <d v="2016-10-28T00:00:00Z"/>
        <d v="2012-10-26T00:00:00Z"/>
        <d v="2012-10-19T00:00:00Z"/>
        <d v="2016-10-15T00:00:00Z"/>
        <d v="2016-10-01T00:00:00Z"/>
        <d v="2013-10-19T00:00:00Z"/>
        <d v="2010-10-16T00:00:00Z"/>
        <d v="2015-10-31T00:00:00Z"/>
        <d v="2011-10-29T00:00:00Z"/>
        <d v="2012-10-20T00:00:00Z"/>
        <d v="2010-10-09T00:00:00Z"/>
        <d v="2016-10-22T00:00:00Z"/>
        <d v="2015-10-10T00:00:00Z"/>
        <d v="2015-10-24T00:00:00Z"/>
        <d v="2011-10-22T00:00:00Z"/>
        <d v="2012-10-27T00:00:00Z"/>
        <d v="2011-10-01T00:00:00Z"/>
        <d v="2014-10-18T00:00:00Z"/>
        <d v="2010-10-03T00:00:00Z"/>
        <d v="2010-10-31T00:00:00Z"/>
        <d v="2013-10-27T00:00:00Z"/>
        <d v="2012-10-28T00:00:00Z"/>
        <d v="2011-10-23T00:00:00Z"/>
        <d v="2011-10-09T00:00:00Z"/>
        <d v="2011-10-16T00:00:00Z"/>
        <d v="2012-10-14T00:00:00Z"/>
        <d v="2011-10-30T00:00:00Z"/>
        <d v="2015-10-18T00:00:00Z"/>
        <d v="2015-11-09T00:00:00Z"/>
        <d v="2016-11-14T00:00:00Z"/>
        <d v="2010-11-22T00:00:00Z"/>
        <d v="2015-11-30T00:00:00Z"/>
        <d v="2013-11-25T00:00:00Z"/>
        <d v="2015-11-02T00:00:00Z"/>
        <d v="2012-11-05T00:00:00Z"/>
        <d v="2014-11-24T00:00:00Z"/>
        <d v="2016-11-21T00:00:00Z"/>
        <d v="2016-11-28T00:00:00Z"/>
        <d v="2013-11-04T00:00:00Z"/>
        <d v="2014-11-10T00:00:00Z"/>
        <d v="2011-11-28T00:00:00Z"/>
        <d v="2011-11-21T00:00:00Z"/>
        <d v="2015-11-16T00:00:00Z"/>
        <d v="2013-11-18T00:00:00Z"/>
        <d v="2012-11-19T00:00:00Z"/>
        <d v="2014-11-03T00:00:00Z"/>
        <d v="2016-11-15T00:00:00Z"/>
        <d v="2011-11-29T00:00:00Z"/>
        <d v="2013-11-12T00:00:00Z"/>
        <d v="2010-11-16T00:00:00Z"/>
        <d v="2014-11-25T00:00:00Z"/>
        <d v="2013-11-26T00:00:00Z"/>
        <d v="2012-11-06T00:00:00Z"/>
        <d v="2016-11-01T00:00:00Z"/>
        <d v="2013-11-05T00:00:00Z"/>
        <d v="2016-11-29T00:00:00Z"/>
        <d v="2013-11-06T00:00:00Z"/>
        <d v="2012-11-14T00:00:00Z"/>
        <d v="2012-11-21T00:00:00Z"/>
        <d v="2016-11-30T00:00:00Z"/>
        <d v="2013-11-27T00:00:00Z"/>
        <d v="2016-11-16T00:00:00Z"/>
        <d v="2013-11-13T00:00:00Z"/>
        <d v="2015-11-04T00:00:00Z"/>
        <d v="2011-11-09T00:00:00Z"/>
        <d v="2015-11-25T00:00:00Z"/>
        <d v="2012-11-08T00:00:00Z"/>
        <d v="2012-11-01T00:00:00Z"/>
        <d v="2014-11-06T00:00:00Z"/>
        <d v="2015-11-26T00:00:00Z"/>
        <d v="2013-11-07T00:00:00Z"/>
        <d v="2010-11-11T00:00:00Z"/>
        <d v="2016-11-17T00:00:00Z"/>
        <d v="2010-11-25T00:00:00Z"/>
        <d v="2015-11-05T00:00:00Z"/>
        <d v="2010-11-12T00:00:00Z"/>
        <d v="2015-11-06T00:00:00Z"/>
        <d v="2012-11-09T00:00:00Z"/>
        <d v="2012-11-16T00:00:00Z"/>
        <d v="2016-11-04T00:00:00Z"/>
        <d v="2015-11-27T00:00:00Z"/>
        <d v="2012-11-30T00:00:00Z"/>
        <d v="2013-11-01T00:00:00Z"/>
        <d v="2013-11-15T00:00:00Z"/>
        <d v="2016-11-11T00:00:00Z"/>
        <d v="2014-11-07T00:00:00Z"/>
        <d v="2011-11-04T00:00:00Z"/>
        <d v="2014-11-29T00:00:00Z"/>
        <d v="2016-11-12T00:00:00Z"/>
        <d v="2013-11-30T00:00:00Z"/>
        <d v="2014-11-22T00:00:00Z"/>
        <d v="2011-11-26T00:00:00Z"/>
        <d v="2015-11-28T00:00:00Z"/>
        <d v="2014-11-01T00:00:00Z"/>
        <d v="2013-11-02T00:00:00Z"/>
        <d v="2015-11-21T00:00:00Z"/>
        <d v="2011-11-19T00:00:00Z"/>
        <d v="2011-11-12T00:00:00Z"/>
        <d v="2011-11-05T00:00:00Z"/>
        <d v="2012-11-25T00:00:00Z"/>
        <d v="2013-11-10T00:00:00Z"/>
        <d v="2016-11-27T00:00:00Z"/>
        <d v="2011-11-27T00:00:00Z"/>
        <d v="2010-11-07T00:00:00Z"/>
        <d v="2015-11-01T00:00:00Z"/>
        <d v="2010-11-28T00:00:00Z"/>
        <d v="2015-11-29T00:00:00Z"/>
        <d v="2014-11-23T00:00:00Z"/>
        <d v="2011-11-06T00:00:00Z"/>
        <d v="2016-11-13T00:00:00Z"/>
        <d v="2010-12-20T00:00:00Z"/>
        <d v="2012-12-31T00:00:00Z"/>
        <d v="2011-12-26T00:00:00Z"/>
        <d v="2012-12-24T00:00:00Z"/>
        <d v="2011-12-05T00:00:00Z"/>
        <d v="2012-12-03T00:00:00Z"/>
        <d v="2010-12-13T00:00:00Z"/>
        <d v="2011-12-12T00:00:00Z"/>
        <d v="2016-12-12T00:00:00Z"/>
        <d v="2015-12-14T00:00:00Z"/>
        <d v="2013-12-23T00:00:00Z"/>
        <d v="2016-12-06T00:00:00Z"/>
        <d v="2016-12-27T00:00:00Z"/>
        <d v="2014-12-23T00:00:00Z"/>
        <d v="2010-12-21T00:00:00Z"/>
        <d v="2010-12-14T00:00:00Z"/>
        <d v="2014-12-09T00:00:00Z"/>
        <d v="2016-12-20T00:00:00Z"/>
        <d v="2011-12-06T00:00:00Z"/>
        <d v="2012-12-18T00:00:00Z"/>
        <d v="2011-12-20T00:00:00Z"/>
        <d v="2016-12-07T00:00:00Z"/>
        <d v="2015-12-23T00:00:00Z"/>
        <d v="2016-12-21T00:00:00Z"/>
        <d v="2015-12-09T00:00:00Z"/>
        <d v="2011-12-28T00:00:00Z"/>
        <d v="2010-12-08T00:00:00Z"/>
        <d v="2012-12-05T00:00:00Z"/>
        <d v="2011-12-07T00:00:00Z"/>
        <d v="2011-12-21T00:00:00Z"/>
        <d v="2015-12-02T00:00:00Z"/>
        <d v="2016-12-14T00:00:00Z"/>
        <d v="2014-12-11T00:00:00Z"/>
        <d v="2010-12-02T00:00:00Z"/>
        <d v="2015-12-24T00:00:00Z"/>
        <d v="2014-12-04T00:00:00Z"/>
        <d v="2015-12-03T00:00:00Z"/>
        <d v="2013-12-19T00:00:00Z"/>
        <d v="2011-12-08T00:00:00Z"/>
        <d v="2016-12-15T00:00:00Z"/>
        <d v="2011-12-15T00:00:00Z"/>
        <d v="2015-12-17T00:00:00Z"/>
        <d v="2010-12-30T00:00:00Z"/>
        <d v="2014-12-25T00:00:00Z"/>
        <d v="2010-12-16T00:00:00Z"/>
        <d v="2012-12-06T00:00:00Z"/>
        <d v="2014-12-12T00:00:00Z"/>
        <d v="2010-12-10T00:00:00Z"/>
        <d v="2014-12-19T00:00:00Z"/>
        <d v="2013-12-27T00:00:00Z"/>
        <d v="2016-12-02T00:00:00Z"/>
        <d v="2010-12-03T00:00:00Z"/>
        <d v="2011-12-30T00:00:00Z"/>
        <d v="2016-12-23T00:00:00Z"/>
        <d v="2014-12-05T00:00:00Z"/>
        <d v="2012-12-14T00:00:00Z"/>
        <d v="2011-12-09T00:00:00Z"/>
        <d v="2012-12-21T00:00:00Z"/>
        <d v="2015-12-25T00:00:00Z"/>
        <d v="2015-12-04T00:00:00Z"/>
        <d v="2012-12-15T00:00:00Z"/>
        <d v="2012-12-01T00:00:00Z"/>
        <d v="2010-12-04T00:00:00Z"/>
        <d v="2010-12-18T00:00:00Z"/>
        <d v="2015-12-19T00:00:00Z"/>
        <d v="2016-12-31T00:00:00Z"/>
        <d v="2013-12-14T00:00:00Z"/>
        <d v="2012-12-22T00:00:00Z"/>
        <d v="2011-12-24T00:00:00Z"/>
        <d v="2013-12-07T00:00:00Z"/>
        <d v="2013-12-15T00:00:00Z"/>
        <d v="2014-12-21T00:00:00Z"/>
        <d v="2013-12-08T00:00:00Z"/>
        <d v="2012-12-09T00:00:00Z"/>
        <d v="2016-12-18T00:00:00Z"/>
        <d v="2010-12-05T00:00:00Z"/>
        <d v="2010-12-26T00:00:00Z"/>
        <d v="2012-12-23T00:00:00Z"/>
        <d v="2015-12-27T00:00:00Z"/>
        <d v="2011-02-28T00:00:00Z"/>
        <d v="2012-02-06T00:00:00Z"/>
        <d v="2017-02-06T00:00:00Z"/>
        <d v="2011-02-21T00:00:00Z"/>
        <d v="2016-02-29T00:00:00Z"/>
        <d v="2013-02-25T00:00:00Z"/>
        <d v="2016-02-08T00:00:00Z"/>
        <d v="2017-02-13T00:00:00Z"/>
        <d v="2016-02-15T00:00:00Z"/>
        <d v="2014-02-10T00:00:00Z"/>
        <d v="2013-02-11T00:00:00Z"/>
        <d v="2012-02-20T00:00:00Z"/>
        <d v="2015-02-16T00:00:00Z"/>
        <d v="2012-02-13T00:00:00Z"/>
        <d v="2014-02-17T00:00:00Z"/>
        <d v="2013-02-05T00:00:00Z"/>
        <d v="2017-02-21T00:00:00Z"/>
        <d v="2010-02-16T00:00:00Z"/>
        <d v="2011-02-22T00:00:00Z"/>
        <d v="2011-02-01T00:00:00Z"/>
        <d v="2011-02-15T00:00:00Z"/>
        <d v="2012-02-21T00:00:00Z"/>
        <d v="2010-02-10T00:00:00Z"/>
        <d v="2013-02-13T00:00:00Z"/>
        <d v="2012-02-15T00:00:00Z"/>
        <d v="2012-02-01T00:00:00Z"/>
        <d v="2014-02-12T00:00:00Z"/>
        <d v="2017-02-22T00:00:00Z"/>
        <d v="2017-02-01T00:00:00Z"/>
        <d v="2015-02-18T00:00:00Z"/>
        <d v="2011-02-09T00:00:00Z"/>
        <d v="2013-02-06T00:00:00Z"/>
        <d v="2010-02-03T00:00:00Z"/>
        <d v="2014-02-19T00:00:00Z"/>
        <d v="2011-02-02T00:00:00Z"/>
        <d v="2015-02-11T00:00:00Z"/>
        <d v="2016-02-17T00:00:00Z"/>
        <d v="2015-02-26T00:00:00Z"/>
        <d v="2010-02-25T00:00:00Z"/>
        <d v="2015-02-12T00:00:00Z"/>
        <d v="2016-02-04T00:00:00Z"/>
        <d v="2011-02-17T00:00:00Z"/>
        <d v="2017-02-09T00:00:00Z"/>
        <d v="2013-02-14T00:00:00Z"/>
        <d v="2010-02-11T00:00:00Z"/>
        <d v="2014-02-06T00:00:00Z"/>
        <d v="2013-02-21T00:00:00Z"/>
        <d v="2016-02-25T00:00:00Z"/>
        <d v="2015-02-19T00:00:00Z"/>
        <d v="2011-02-03T00:00:00Z"/>
        <d v="2011-02-04T00:00:00Z"/>
        <d v="2016-02-26T00:00:00Z"/>
        <d v="2013-02-22T00:00:00Z"/>
        <d v="2016-02-19T00:00:00Z"/>
        <d v="2010-02-19T00:00:00Z"/>
        <d v="2015-02-13T00:00:00Z"/>
        <d v="2011-02-25T00:00:00Z"/>
        <d v="2013-02-08T00:00:00Z"/>
        <d v="2012-02-17T00:00:00Z"/>
        <d v="2014-02-21T00:00:00Z"/>
        <d v="2017-02-18T00:00:00Z"/>
        <d v="2013-02-16T00:00:00Z"/>
        <d v="2010-02-20T00:00:00Z"/>
        <d v="2017-02-11T00:00:00Z"/>
        <d v="2016-02-20T00:00:00Z"/>
        <d v="2014-02-08T00:00:00Z"/>
        <d v="2010-02-13T00:00:00Z"/>
        <d v="2013-02-09T00:00:00Z"/>
        <d v="2011-02-26T00:00:00Z"/>
        <d v="2012-02-19T00:00:00Z"/>
        <d v="2012-02-12T00:00:00Z"/>
        <d v="2010-02-07T00:00:00Z"/>
        <d v="2014-02-09T00:00:00Z"/>
        <d v="2012-02-26T00:00:00Z"/>
        <d v="2017-02-26T00:00:00Z"/>
        <d v="2016-02-21T00:00:00Z"/>
        <d v="2014-02-02T00:00:00Z"/>
        <d v="2017-02-12T00:00:00Z"/>
        <d v="2013-02-24T00:00:00Z"/>
        <d v="2013-02-10T00:00:00Z"/>
        <d v="2017-02-19T00:00:00Z"/>
        <d v="2011-02-13T00:00:00Z"/>
        <d v="2015-03-09T00:00:00Z"/>
        <d v="2014-03-31T00:00:00Z"/>
        <d v="2010-03-08T00:00:00Z"/>
        <d v="2010-03-01T00:00:00Z"/>
        <d v="2017-03-13T00:00:00Z"/>
        <d v="2011-03-14T00:00:00Z"/>
        <d v="2012-03-05T00:00:00Z"/>
        <d v="2016-03-28T00:00:00Z"/>
        <d v="2015-03-16T00:00:00Z"/>
        <d v="2012-03-12T00:00:00Z"/>
        <d v="2016-03-14T00:00:00Z"/>
        <d v="2014-03-17T00:00:00Z"/>
        <d v="2011-03-21T00:00:00Z"/>
        <d v="2013-03-11T00:00:00Z"/>
        <d v="2015-03-17T00:00:00Z"/>
        <d v="2010-03-02T00:00:00Z"/>
        <d v="2011-03-15T00:00:00Z"/>
        <d v="2014-03-11T00:00:00Z"/>
        <d v="2011-03-29T00:00:00Z"/>
        <d v="2013-03-05T00:00:00Z"/>
        <d v="2016-03-22T00:00:00Z"/>
        <d v="2010-03-16T00:00:00Z"/>
        <d v="2015-03-24T00:00:00Z"/>
        <d v="2016-03-29T00:00:00Z"/>
        <d v="2011-03-08T00:00:00Z"/>
        <d v="2013-03-12T00:00:00Z"/>
        <d v="2014-03-18T00:00:00Z"/>
        <d v="2012-03-20T00:00:00Z"/>
        <d v="2015-03-11T00:00:00Z"/>
        <d v="2011-03-23T00:00:00Z"/>
        <d v="2011-03-02T00:00:00Z"/>
        <d v="2014-03-12T00:00:00Z"/>
        <d v="2011-03-30T00:00:00Z"/>
        <d v="2013-03-20T00:00:00Z"/>
        <d v="2016-03-02T00:00:00Z"/>
        <d v="2013-03-27T00:00:00Z"/>
        <d v="2017-03-15T00:00:00Z"/>
        <d v="2011-03-09T00:00:00Z"/>
        <d v="2017-03-08T00:00:00Z"/>
        <d v="2017-03-01T00:00:00Z"/>
        <d v="2016-03-23T00:00:00Z"/>
        <d v="2010-03-17T00:00:00Z"/>
        <d v="2012-03-21T00:00:00Z"/>
        <d v="2013-03-07T00:00:00Z"/>
        <d v="2012-03-01T00:00:00Z"/>
        <d v="2011-03-03T00:00:00Z"/>
        <d v="2016-03-17T00:00:00Z"/>
        <d v="2016-03-10T00:00:00Z"/>
        <d v="2014-03-20T00:00:00Z"/>
        <d v="2012-03-15T00:00:00Z"/>
        <d v="2015-03-12T00:00:00Z"/>
        <d v="2017-03-23T00:00:00Z"/>
        <d v="2013-03-14T00:00:00Z"/>
        <d v="2010-03-04T00:00:00Z"/>
        <d v="2015-03-19T00:00:00Z"/>
        <d v="2015-03-20T00:00:00Z"/>
        <d v="2010-03-19T00:00:00Z"/>
        <d v="2016-03-04T00:00:00Z"/>
        <d v="2017-03-24T00:00:00Z"/>
        <d v="2012-03-02T00:00:00Z"/>
        <d v="2014-03-21T00:00:00Z"/>
        <d v="2013-03-29T00:00:00Z"/>
        <d v="2011-03-04T00:00:00Z"/>
        <d v="2012-03-16T00:00:00Z"/>
        <d v="2016-03-11T00:00:00Z"/>
        <d v="2014-03-14T00:00:00Z"/>
        <d v="2011-03-18T00:00:00Z"/>
        <d v="2017-03-03T00:00:00Z"/>
        <d v="2012-03-23T00:00:00Z"/>
        <d v="2013-03-15T00:00:00Z"/>
        <d v="2017-03-31T00:00:00Z"/>
        <d v="2017-03-17T00:00:00Z"/>
        <d v="2012-03-31T00:00:00Z"/>
        <d v="2015-03-21T00:00:00Z"/>
        <d v="2017-03-11T00:00:00Z"/>
        <d v="2016-03-12T00:00:00Z"/>
        <d v="2014-03-08T00:00:00Z"/>
        <d v="2014-03-22T00:00:00Z"/>
        <d v="2015-03-14T00:00:00Z"/>
        <d v="2017-03-18T00:00:00Z"/>
        <d v="2014-03-29T00:00:00Z"/>
        <d v="2013-03-30T00:00:00Z"/>
        <d v="2012-03-10T00:00:00Z"/>
        <d v="2013-03-16T00:00:00Z"/>
        <d v="2010-03-20T00:00:00Z"/>
        <d v="2017-03-04T00:00:00Z"/>
        <d v="2015-03-07T00:00:00Z"/>
        <d v="2013-03-03T00:00:00Z"/>
        <d v="2015-03-22T00:00:00Z"/>
        <d v="2013-03-10T00:00:00Z"/>
        <d v="2017-03-12T00:00:00Z"/>
        <d v="2010-03-14T00:00:00Z"/>
        <d v="2017-03-19T00:00:00Z"/>
        <d v="2013-03-31T00:00:00Z"/>
        <d v="2014-03-09T00:00:00Z"/>
        <d v="2012-03-04T00:00:00Z"/>
        <d v="2011-03-13T00:00:00Z"/>
        <d v="2016-03-27T00:00:00Z"/>
        <d v="2013-03-24T00:00:00Z"/>
        <d v="2012-03-25T00:00:00Z"/>
        <d v="2015-03-15T00:00:00Z"/>
        <d v="2015-03-01T00:00:00Z"/>
        <d v="2012-04-02T00:00:00Z"/>
        <d v="2011-04-18T00:00:00Z"/>
        <d v="2017-04-17T00:00:00Z"/>
        <d v="2016-04-11T00:00:00Z"/>
        <d v="2015-04-27T00:00:00Z"/>
        <d v="2013-04-29T00:00:00Z"/>
        <d v="2014-04-14T00:00:00Z"/>
        <d v="2014-04-21T00:00:00Z"/>
        <d v="2017-04-03T00:00:00Z"/>
        <d v="2012-04-23T00:00:00Z"/>
        <d v="2012-04-10T00:00:00Z"/>
        <d v="2011-04-05T00:00:00Z"/>
        <d v="2016-04-26T00:00:00Z"/>
        <d v="2014-04-22T00:00:00Z"/>
        <d v="2014-04-15T00:00:00Z"/>
        <d v="2013-04-02T00:00:00Z"/>
        <d v="2011-04-26T00:00:00Z"/>
        <d v="2011-04-19T00:00:00Z"/>
        <d v="2014-04-01T00:00:00Z"/>
        <d v="2013-04-30T00:00:00Z"/>
        <d v="2017-04-04T00:00:00Z"/>
        <d v="2017-04-25T00:00:00Z"/>
        <d v="2011-04-20T00:00:00Z"/>
        <d v="2015-04-08T00:00:00Z"/>
        <d v="2015-04-01T00:00:00Z"/>
        <d v="2014-04-30T00:00:00Z"/>
        <d v="2014-04-09T00:00:00Z"/>
        <d v="2010-04-14T00:00:00Z"/>
        <d v="2015-04-22T00:00:00Z"/>
        <d v="2011-04-27T00:00:00Z"/>
        <d v="2011-04-13T00:00:00Z"/>
        <d v="2010-04-21T00:00:00Z"/>
        <d v="2013-04-03T00:00:00Z"/>
        <d v="2015-04-15T00:00:00Z"/>
        <d v="2011-04-07T00:00:00Z"/>
        <d v="2011-04-28T00:00:00Z"/>
        <d v="2014-04-24T00:00:00Z"/>
        <d v="2012-04-05T00:00:00Z"/>
        <d v="2015-04-30T00:00:00Z"/>
        <d v="2012-04-12T00:00:00Z"/>
        <d v="2017-04-13T00:00:00Z"/>
        <d v="2017-04-27T00:00:00Z"/>
        <d v="2012-04-19T00:00:00Z"/>
        <d v="2011-04-14T00:00:00Z"/>
        <d v="2012-04-26T00:00:00Z"/>
        <d v="2015-04-03T00:00:00Z"/>
        <d v="2013-04-26T00:00:00Z"/>
        <d v="2012-04-13T00:00:00Z"/>
        <d v="2017-04-21T00:00:00Z"/>
        <d v="2017-04-07T00:00:00Z"/>
        <d v="2016-04-29T00:00:00Z"/>
        <d v="2015-04-24T00:00:00Z"/>
        <d v="2010-04-09T00:00:00Z"/>
        <d v="2013-04-05T00:00:00Z"/>
        <d v="2012-04-06T00:00:00Z"/>
        <d v="2016-04-15T00:00:00Z"/>
        <d v="2015-04-04T00:00:00Z"/>
        <d v="2012-04-21T00:00:00Z"/>
        <d v="2012-04-07T00:00:00Z"/>
        <d v="2010-04-10T00:00:00Z"/>
        <d v="2013-04-20T00:00:00Z"/>
        <d v="2016-04-30T00:00:00Z"/>
        <d v="2015-04-18T00:00:00Z"/>
        <d v="2012-04-28T00:00:00Z"/>
        <d v="2011-04-09T00:00:00Z"/>
        <d v="2017-04-22T00:00:00Z"/>
        <d v="2011-04-23T00:00:00Z"/>
        <d v="2014-04-05T00:00:00Z"/>
        <d v="2014-04-19T00:00:00Z"/>
        <d v="2017-04-08T00:00:00Z"/>
        <d v="2013-04-28T00:00:00Z"/>
        <d v="2016-04-24T00:00:00Z"/>
        <d v="2012-04-22T00:00:00Z"/>
        <d v="2017-04-30T00:00:00Z"/>
        <d v="2017-04-16T00:00:00Z"/>
        <d v="2013-04-21T00:00:00Z"/>
        <d v="2016-04-17T00:00:00Z"/>
        <d v="2010-04-18T00:00:00Z"/>
        <d v="2014-04-27T00:00:00Z"/>
        <d v="2012-04-29T00:00:00Z"/>
        <d v="2011-04-17T00:00:00Z"/>
        <d v="2011-04-10T00:00:00Z"/>
        <d v="2012-04-08T00:00:00Z"/>
        <d v="2016-04-03T00:00:00Z"/>
        <d v="2014-04-13T00:00:00Z"/>
        <d v="2010-05-03T00:00:00Z"/>
        <d v="2010-05-10T00:00:00Z"/>
        <d v="2010-05-31T00:00:00Z"/>
        <d v="2014-05-05T00:00:00Z"/>
        <d v="2011-05-23T00:00:00Z"/>
        <d v="2014-05-19T00:00:00Z"/>
        <d v="2012-05-21T00:00:00Z"/>
        <d v="2017-05-01T00:00:00Z"/>
        <d v="2016-05-09T00:00:00Z"/>
        <d v="2017-05-22T00:00:00Z"/>
        <d v="2012-05-07T00:00:00Z"/>
        <d v="2016-05-23T00:00:00Z"/>
        <d v="2012-05-28T00:00:00Z"/>
        <d v="2014-05-27T00:00:00Z"/>
        <d v="2017-05-09T00:00:00Z"/>
        <d v="2010-05-04T00:00:00Z"/>
        <d v="2012-05-22T00:00:00Z"/>
        <d v="2017-05-02T00:00:00Z"/>
        <d v="2015-05-05T00:00:00Z"/>
        <d v="2014-05-20T00:00:00Z"/>
        <d v="2017-05-23T00:00:00Z"/>
        <d v="2011-05-17T00:00:00Z"/>
        <d v="2015-05-26T00:00:00Z"/>
        <d v="2016-05-10T00:00:00Z"/>
        <d v="2016-05-31T00:00:00Z"/>
        <d v="2013-05-14T00:00:00Z"/>
        <d v="2015-05-19T00:00:00Z"/>
        <d v="2011-05-18T00:00:00Z"/>
        <d v="2011-05-04T00:00:00Z"/>
        <d v="2017-05-31T00:00:00Z"/>
        <d v="2013-05-22T00:00:00Z"/>
        <d v="2016-05-25T00:00:00Z"/>
        <d v="2013-05-08T00:00:00Z"/>
        <d v="2015-05-20T00:00:00Z"/>
        <d v="2012-05-09T00:00:00Z"/>
        <d v="2011-05-25T00:00:00Z"/>
        <d v="2014-05-28T00:00:00Z"/>
        <d v="2011-05-11T00:00:00Z"/>
        <d v="2012-05-02T00:00:00Z"/>
        <d v="2015-05-13T00:00:00Z"/>
        <d v="2016-05-11T00:00:00Z"/>
        <d v="2012-05-30T00:00:00Z"/>
        <d v="2010-05-26T00:00:00Z"/>
        <d v="2017-05-03T00:00:00Z"/>
        <d v="2015-05-06T00:00:00Z"/>
        <d v="2017-05-24T00:00:00Z"/>
        <d v="2014-05-22T00:00:00Z"/>
        <d v="2010-05-13T00:00:00Z"/>
        <d v="2011-05-05T00:00:00Z"/>
        <d v="2012-05-17T00:00:00Z"/>
        <d v="2015-05-14T00:00:00Z"/>
        <d v="2014-05-08T00:00:00Z"/>
        <d v="2010-05-27T00:00:00Z"/>
        <d v="2012-05-24T00:00:00Z"/>
        <d v="2014-05-15T00:00:00Z"/>
        <d v="2012-05-18T00:00:00Z"/>
        <d v="2014-05-09T00:00:00Z"/>
        <d v="2012-05-11T00:00:00Z"/>
        <d v="2015-05-15T00:00:00Z"/>
        <d v="2014-05-23T00:00:00Z"/>
        <d v="2011-05-06T00:00:00Z"/>
        <d v="2016-05-06T00:00:00Z"/>
        <d v="2015-05-22T00:00:00Z"/>
        <d v="2013-05-24T00:00:00Z"/>
        <d v="2014-05-16T00:00:00Z"/>
        <d v="2017-05-05T00:00:00Z"/>
        <d v="2016-05-13T00:00:00Z"/>
        <d v="2011-05-21T00:00:00Z"/>
        <d v="2012-05-05T00:00:00Z"/>
        <d v="2017-05-06T00:00:00Z"/>
        <d v="2010-05-22T00:00:00Z"/>
        <d v="2014-05-17T00:00:00Z"/>
        <d v="2012-05-26T00:00:00Z"/>
        <d v="2011-05-14T00:00:00Z"/>
        <d v="2017-05-13T00:00:00Z"/>
        <d v="2010-05-08T00:00:00Z"/>
        <d v="2014-05-10T00:00:00Z"/>
        <d v="2015-05-09T00:00:00Z"/>
        <d v="2015-05-30T00:00:00Z"/>
        <d v="2016-05-28T00:00:00Z"/>
        <d v="2010-05-01T00:00:00Z"/>
        <d v="2011-05-07T00:00:00Z"/>
        <d v="2017-05-14T00:00:00Z"/>
        <d v="2016-05-15T00:00:00Z"/>
        <d v="2015-05-10T00:00:00Z"/>
        <d v="2013-05-26T00:00:00Z"/>
        <d v="2010-05-02T00:00:00Z"/>
        <d v="2010-05-16T00:00:00Z"/>
        <d v="2017-05-28T00:00:00Z"/>
        <d v="2010-05-30T00:00:00Z"/>
        <d v="2016-05-29T00:00:00Z"/>
        <d v="2015-05-31T00:00:00Z"/>
        <d v="2011-05-22T00:00:00Z"/>
        <d v="2011-06-27T00:00:00Z"/>
        <d v="2012-06-25T00:00:00Z"/>
        <d v="2015-06-08T00:00:00Z"/>
        <d v="2014-06-23T00:00:00Z"/>
        <d v="2015-06-22T00:00:00Z"/>
        <d v="2012-06-18T00:00:00Z"/>
        <d v="2013-06-03T00:00:00Z"/>
        <d v="2013-06-10T00:00:00Z"/>
        <d v="2010-06-28T00:00:00Z"/>
        <d v="2014-06-09T00:00:00Z"/>
        <d v="2011-06-13T00:00:00Z"/>
        <d v="2016-06-27T00:00:00Z"/>
        <d v="2015-06-01T00:00:00Z"/>
        <d v="2010-06-14T00:00:00Z"/>
        <d v="2013-06-17T00:00:00Z"/>
        <d v="2012-06-11T00:00:00Z"/>
        <d v="2017-06-20T00:00:00Z"/>
        <d v="2015-06-02T00:00:00Z"/>
        <d v="2014-06-24T00:00:00Z"/>
        <d v="2014-06-03T00:00:00Z"/>
        <d v="2014-06-10T00:00:00Z"/>
        <d v="2017-06-06T00:00:00Z"/>
        <d v="2012-06-05T00:00:00Z"/>
        <d v="2013-06-25T00:00:00Z"/>
        <d v="2010-06-15T00:00:00Z"/>
        <d v="2016-06-28T00:00:00Z"/>
        <d v="2015-06-23T00:00:00Z"/>
        <d v="2016-06-29T00:00:00Z"/>
        <d v="2017-06-07T00:00:00Z"/>
        <d v="2014-06-11T00:00:00Z"/>
        <d v="2010-06-09T00:00:00Z"/>
        <d v="2014-06-18T00:00:00Z"/>
        <d v="2017-06-21T00:00:00Z"/>
        <d v="2015-06-24T00:00:00Z"/>
        <d v="2013-06-19T00:00:00Z"/>
        <d v="2012-06-13T00:00:00Z"/>
        <d v="2016-06-01T00:00:00Z"/>
        <d v="2010-06-23T00:00:00Z"/>
        <d v="2017-06-28T00:00:00Z"/>
        <d v="2013-06-05T00:00:00Z"/>
        <d v="2013-06-27T00:00:00Z"/>
        <d v="2016-06-09T00:00:00Z"/>
        <d v="2012-06-14T00:00:00Z"/>
        <d v="2011-06-16T00:00:00Z"/>
        <d v="2014-06-26T00:00:00Z"/>
        <d v="2013-06-20T00:00:00Z"/>
        <d v="2014-06-19T00:00:00Z"/>
        <d v="2016-06-02T00:00:00Z"/>
        <d v="2011-06-02T00:00:00Z"/>
        <d v="2011-06-09T00:00:00Z"/>
        <d v="2013-06-13T00:00:00Z"/>
        <d v="2017-06-16T00:00:00Z"/>
        <d v="2017-06-30T00:00:00Z"/>
        <d v="2014-06-27T00:00:00Z"/>
        <d v="2017-06-09T00:00:00Z"/>
        <d v="2011-06-10T00:00:00Z"/>
        <d v="2012-06-15T00:00:00Z"/>
        <d v="2012-06-29T00:00:00Z"/>
        <d v="2012-06-22T00:00:00Z"/>
        <d v="2016-06-17T00:00:00Z"/>
        <d v="2012-06-08T00:00:00Z"/>
        <d v="2016-06-03T00:00:00Z"/>
        <d v="2011-06-24T00:00:00Z"/>
        <d v="2011-06-03T00:00:00Z"/>
        <d v="2015-06-26T00:00:00Z"/>
        <d v="2017-06-24T00:00:00Z"/>
        <d v="2010-06-05T00:00:00Z"/>
        <d v="2012-06-30T00:00:00Z"/>
        <d v="2010-06-19T00:00:00Z"/>
        <d v="2013-06-08T00:00:00Z"/>
        <d v="2014-06-21T00:00:00Z"/>
        <d v="2014-06-14T00:00:00Z"/>
        <d v="2010-06-26T00:00:00Z"/>
        <d v="2017-06-03T00:00:00Z"/>
        <d v="2013-06-29T00:00:00Z"/>
        <d v="2015-06-06T00:00:00Z"/>
        <d v="2011-06-25T00:00:00Z"/>
        <d v="2013-06-15T00:00:00Z"/>
        <d v="2013-06-01T00:00:00Z"/>
        <d v="2015-06-27T00:00:00Z"/>
        <d v="2011-06-05T00:00:00Z"/>
        <d v="2017-06-11T00:00:00Z"/>
        <d v="2016-06-05T00:00:00Z"/>
        <d v="2010-06-20T00:00:00Z"/>
        <d v="2015-06-14T00:00:00Z"/>
        <d v="2014-06-15T00:00:00Z"/>
        <d v="2013-06-16T00:00:00Z"/>
        <d v="2016-06-26T00:00:00Z"/>
        <d v="2015-06-07T00:00:00Z"/>
        <d v="2014-06-08T00:00:00Z"/>
        <d v="2010-06-06T00:00:00Z"/>
        <d v="2012-06-03T00:00:00Z"/>
        <d v="2012-06-17T00:00:00Z"/>
        <d v="2012-06-10T00:00:00Z"/>
        <d v="2010-06-13T00:00:00Z"/>
        <d v="2015-07-13T00:00:00Z"/>
        <d v="2013-07-15T00:00:00Z"/>
        <d v="2015-07-27T00:00:00Z"/>
        <d v="2014-07-21T00:00:00Z"/>
        <d v="2014-07-14T00:00:00Z"/>
        <d v="2010-07-19T00:00:00Z"/>
        <d v="2010-07-12T00:00:00Z"/>
        <d v="2014-07-28T00:00:00Z"/>
        <d v="2017-07-17T00:00:00Z"/>
        <d v="2017-07-10T00:00:00Z"/>
        <d v="2017-07-03T00:00:00Z"/>
        <d v="2016-07-25T00:00:00Z"/>
        <d v="2013-07-29T00:00:00Z"/>
        <d v="2012-07-31T00:00:00Z"/>
        <d v="2012-07-24T00:00:00Z"/>
        <d v="2010-07-20T00:00:00Z"/>
        <d v="2011-07-05T00:00:00Z"/>
        <d v="2014-07-08T00:00:00Z"/>
        <d v="2016-07-26T00:00:00Z"/>
        <d v="2011-07-12T00:00:00Z"/>
        <d v="2016-07-12T00:00:00Z"/>
        <d v="2017-07-11T00:00:00Z"/>
        <d v="2015-07-28T00:00:00Z"/>
        <d v="2013-07-30T00:00:00Z"/>
        <d v="2014-07-01T00:00:00Z"/>
        <d v="2017-07-18T00:00:00Z"/>
        <d v="2013-07-31T00:00:00Z"/>
        <d v="2013-07-24T00:00:00Z"/>
        <d v="2016-07-06T00:00:00Z"/>
        <d v="2016-07-27T00:00:00Z"/>
        <d v="2012-07-11T00:00:00Z"/>
        <d v="2014-07-02T00:00:00Z"/>
        <d v="2015-07-22T00:00:00Z"/>
        <d v="2012-07-18T00:00:00Z"/>
        <d v="2017-07-05T00:00:00Z"/>
        <d v="2011-07-20T00:00:00Z"/>
        <d v="2016-07-20T00:00:00Z"/>
        <d v="2010-07-28T00:00:00Z"/>
        <d v="2011-07-13T00:00:00Z"/>
        <d v="2013-07-11T00:00:00Z"/>
        <d v="2014-07-31T00:00:00Z"/>
        <d v="2015-07-30T00:00:00Z"/>
        <d v="2014-07-24T00:00:00Z"/>
        <d v="2011-07-14T00:00:00Z"/>
        <d v="2013-07-18T00:00:00Z"/>
        <d v="2015-07-09T00:00:00Z"/>
        <d v="2012-07-05T00:00:00Z"/>
        <d v="2011-07-28T00:00:00Z"/>
        <d v="2017-07-20T00:00:00Z"/>
        <d v="2017-07-14T00:00:00Z"/>
        <d v="2016-07-22T00:00:00Z"/>
        <d v="2015-07-24T00:00:00Z"/>
        <d v="2011-07-08T00:00:00Z"/>
        <d v="2014-07-25T00:00:00Z"/>
        <d v="2011-07-22T00:00:00Z"/>
        <d v="2013-07-19T00:00:00Z"/>
        <d v="2011-07-29T00:00:00Z"/>
        <d v="2017-07-07T00:00:00Z"/>
        <d v="2016-07-29T00:00:00Z"/>
        <d v="2010-07-09T00:00:00Z"/>
        <d v="2010-07-16T00:00:00Z"/>
        <d v="2015-07-03T00:00:00Z"/>
        <d v="2014-07-18T00:00:00Z"/>
        <d v="2010-07-24T00:00:00Z"/>
        <d v="2016-07-16T00:00:00Z"/>
        <d v="2015-07-18T00:00:00Z"/>
        <d v="2013-07-13T00:00:00Z"/>
        <d v="2011-07-16T00:00:00Z"/>
        <d v="2013-07-27T00:00:00Z"/>
        <d v="2014-07-19T00:00:00Z"/>
        <d v="2013-07-20T00:00:00Z"/>
        <d v="2010-07-31T00:00:00Z"/>
        <d v="2010-07-10T00:00:00Z"/>
        <d v="2012-07-28T00:00:00Z"/>
        <d v="2017-07-22T00:00:00Z"/>
        <d v="2016-07-30T00:00:00Z"/>
        <d v="2014-07-26T00:00:00Z"/>
        <d v="2017-07-09T00:00:00Z"/>
        <d v="2015-07-12T00:00:00Z"/>
        <d v="2012-07-22T00:00:00Z"/>
        <d v="2016-07-03T00:00:00Z"/>
        <d v="2011-07-17T00:00:00Z"/>
        <d v="2013-07-14T00:00:00Z"/>
        <d v="2014-07-27T00:00:00Z"/>
        <d v="2016-07-17T00:00:00Z"/>
        <d v="2011-07-24T00:00:00Z"/>
        <d v="2012-07-15T00:00:00Z"/>
        <d v="2014-07-06T00:00:00Z"/>
        <d v="2015-07-05T00:00:00Z"/>
        <d v="2012-07-08T00:00:00Z"/>
        <d v="2015-07-19T00:00:00Z"/>
        <d v="2015-07-26T00:00:00Z"/>
        <d v="2017-07-02T00:00:00Z"/>
        <d v="2017-07-23T00:00:00Z"/>
        <d v="2010-08-23T00:00:00Z"/>
        <d v="2013-08-05T00:00:00Z"/>
        <d v="2015-08-31T00:00:00Z"/>
        <d v="2014-08-25T00:00:00Z"/>
        <d v="2013-08-19T00:00:00Z"/>
        <d v="2016-08-01T00:00:00Z"/>
        <d v="2013-08-12T00:00:00Z"/>
        <d v="2015-08-03T00:00:00Z"/>
        <d v="2014-08-18T00:00:00Z"/>
        <d v="2011-08-22T00:00:00Z"/>
        <d v="2014-08-11T00:00:00Z"/>
        <d v="2012-08-20T00:00:00Z"/>
        <d v="2016-08-16T00:00:00Z"/>
        <d v="2010-08-31T00:00:00Z"/>
        <d v="2012-08-21T00:00:00Z"/>
        <d v="2015-08-25T00:00:00Z"/>
        <d v="2014-08-05T00:00:00Z"/>
        <d v="2011-08-23T00:00:00Z"/>
        <d v="2011-08-16T00:00:00Z"/>
        <d v="2015-08-11T00:00:00Z"/>
        <d v="2011-08-30T00:00:00Z"/>
        <d v="2012-08-07T00:00:00Z"/>
        <d v="2014-08-12T00:00:00Z"/>
        <d v="2012-08-14T00:00:00Z"/>
        <d v="2016-08-10T00:00:00Z"/>
        <d v="2011-08-17T00:00:00Z"/>
        <d v="2014-08-13T00:00:00Z"/>
        <d v="2010-08-25T00:00:00Z"/>
        <d v="2015-08-26T00:00:00Z"/>
        <d v="2016-08-03T00:00:00Z"/>
        <d v="2012-08-29T00:00:00Z"/>
        <d v="2012-08-22T00:00:00Z"/>
        <d v="2012-08-01T00:00:00Z"/>
        <d v="2014-08-07T00:00:00Z"/>
        <d v="2010-08-19T00:00:00Z"/>
        <d v="2015-08-13T00:00:00Z"/>
        <d v="2012-08-23T00:00:00Z"/>
        <d v="2016-08-18T00:00:00Z"/>
        <d v="2016-08-04T00:00:00Z"/>
        <d v="2013-08-22T00:00:00Z"/>
        <d v="2016-08-11T00:00:00Z"/>
        <d v="2013-08-08T00:00:00Z"/>
        <d v="2012-08-16T00:00:00Z"/>
        <d v="2010-08-27T00:00:00Z"/>
        <d v="2016-08-12T00:00:00Z"/>
        <d v="2015-08-28T00:00:00Z"/>
        <d v="2015-08-07T00:00:00Z"/>
        <d v="2015-08-21T00:00:00Z"/>
        <d v="2014-08-22T00:00:00Z"/>
        <d v="2015-08-29T00:00:00Z"/>
        <d v="2011-08-06T00:00:00Z"/>
        <d v="2014-08-02T00:00:00Z"/>
        <d v="2015-08-22T00:00:00Z"/>
        <d v="2010-08-28T00:00:00Z"/>
        <d v="2014-08-16T00:00:00Z"/>
        <d v="2011-08-20T00:00:00Z"/>
        <d v="2011-08-13T00:00:00Z"/>
        <d v="2016-08-27T00:00:00Z"/>
        <d v="2016-08-06T00:00:00Z"/>
        <d v="2014-08-09T00:00:00Z"/>
        <d v="2014-08-30T00:00:00Z"/>
        <d v="2010-08-21T00:00:00Z"/>
        <d v="2015-08-15T00:00:00Z"/>
        <d v="2012-08-11T00:00:00Z"/>
        <d v="2010-08-14T00:00:00Z"/>
        <d v="2013-08-24T00:00:00Z"/>
        <d v="2011-08-27T00:00:00Z"/>
        <d v="2016-08-14T00:00:00Z"/>
        <d v="2014-08-03T00:00:00Z"/>
        <d v="2010-08-15T00:00:00Z"/>
        <d v="2010-08-01T00:00:00Z"/>
        <d v="2012-08-12T00:00:00Z"/>
        <d v="2012-08-26T00:00:00Z"/>
        <d v="2016-08-21T00:00:00Z"/>
        <d v="2014-08-10T00:00:00Z"/>
        <d v="2011-08-21T00:00:00Z"/>
        <d v="2012-08-19T00:00:00Z"/>
        <d v="2013-08-18T00:00:00Z"/>
        <d v="2014-08-24T00:00:00Z"/>
        <d v="2014-08-31T00:00:00Z"/>
        <d v="2010-09-27T00:00:00Z"/>
        <d v="2012-09-03T00:00:00Z"/>
        <d v="2011-09-12T00:00:00Z"/>
        <d v="2010-09-20T00:00:00Z"/>
        <d v="2016-09-12T00:00:00Z"/>
        <d v="2016-09-19T00:00:00Z"/>
        <d v="2016-09-05T00:00:00Z"/>
        <d v="2011-09-26T00:00:00Z"/>
        <d v="2013-09-30T00:00:00Z"/>
        <d v="2013-09-23T00:00:00Z"/>
        <d v="2012-09-17T00:00:00Z"/>
        <d v="2015-09-29T00:00:00Z"/>
        <d v="2016-09-20T00:00:00Z"/>
        <d v="2013-09-10T00:00:00Z"/>
        <d v="2016-09-06T00:00:00Z"/>
        <d v="2012-09-11T00:00:00Z"/>
        <d v="2010-09-07T00:00:00Z"/>
        <d v="2014-09-30T00:00:00Z"/>
        <d v="2015-09-15T00:00:00Z"/>
        <d v="2016-09-27T00:00:00Z"/>
        <d v="2010-09-29T00:00:00Z"/>
        <d v="2015-09-09T00:00:00Z"/>
        <d v="2015-09-23T00:00:00Z"/>
        <d v="2012-09-19T00:00:00Z"/>
        <d v="2016-09-28T00:00:00Z"/>
        <d v="2013-09-11T00:00:00Z"/>
        <d v="2010-09-01T00:00:00Z"/>
        <d v="2012-09-12T00:00:00Z"/>
        <d v="2011-09-14T00:00:00Z"/>
        <d v="2014-09-03T00:00:00Z"/>
        <d v="2015-09-02T00:00:00Z"/>
        <d v="2014-09-10T00:00:00Z"/>
        <d v="2013-09-18T00:00:00Z"/>
        <d v="2013-09-26T00:00:00Z"/>
        <d v="2012-09-20T00:00:00Z"/>
        <d v="2011-09-08T00:00:00Z"/>
        <d v="2012-09-13T00:00:00Z"/>
        <d v="2012-09-06T00:00:00Z"/>
        <d v="2010-09-09T00:00:00Z"/>
        <d v="2013-09-19T00:00:00Z"/>
        <d v="2014-09-25T00:00:00Z"/>
        <d v="2011-09-22T00:00:00Z"/>
        <d v="2016-09-30T00:00:00Z"/>
        <d v="2011-09-02T00:00:00Z"/>
        <d v="2012-09-28T00:00:00Z"/>
        <d v="2015-09-18T00:00:00Z"/>
        <d v="2015-09-25T00:00:00Z"/>
        <d v="2013-09-06T00:00:00Z"/>
        <d v="2016-09-16T00:00:00Z"/>
        <d v="2013-09-20T00:00:00Z"/>
        <d v="2010-09-03T00:00:00Z"/>
        <d v="2011-09-10T00:00:00Z"/>
        <d v="2010-09-18T00:00:00Z"/>
        <d v="2012-09-08T00:00:00Z"/>
        <d v="2011-09-17T00:00:00Z"/>
        <d v="2012-09-29T00:00:00Z"/>
        <d v="2010-09-25T00:00:00Z"/>
        <d v="2015-09-26T00:00:00Z"/>
        <d v="2013-09-07T00:00:00Z"/>
        <d v="2015-09-20T00:00:00Z"/>
        <d v="2012-09-09T00:00:00Z"/>
        <d v="2013-09-29T00:00:00Z"/>
        <d v="2010-09-26T00:00:00Z"/>
        <d v="2014-09-14T00:00:00Z"/>
        <d v="2014-09-07T00:00:00Z"/>
        <d v="2011-09-18T00:00:00Z"/>
        <d v="2013-09-01T00:00:00Z"/>
        <d v="2011-09-11T00:00:00Z"/>
        <d v="2010-09-19T00:00:00Z"/>
        <d v="2012-09-16T00:00:00Z"/>
        <d v="2014-09-28T00:00:00Z"/>
        <d v="2016-09-25T00:00:00Z"/>
        <d v="2013-09-08T00:00:00Z"/>
        <d v="2015-09-27T00:00:00Z"/>
        <d v="2016-09-18T00:00:00Z"/>
        <d v="2012-09-30T00:00:00Z"/>
        <d v="2010-09-12T00:00:00Z"/>
      </sharedItems>
      <fieldGroup base="0">
        <rangePr autoStart="0" autoEnd="0" groupBy="months" startDate="2010-01-01T00:00:00Z" endDate="2017-07-24T00:00:00Z"/>
        <groupItems>
          <s v="&lt;01/01/10"/>
          <s v="Jan"/>
          <s v="Feb"/>
          <s v="Mar"/>
          <s v="Apr"/>
          <s v="May"/>
          <s v="Jun"/>
          <s v="Jul"/>
          <s v="Aug"/>
          <s v="Sep"/>
          <s v="Oct"/>
          <s v="Nov"/>
          <s v="Dec"/>
          <s v="&gt;07/24/17"/>
        </groupItems>
      </fieldGroup>
    </cacheField>
    <cacheField name="Month" numFmtId="0">
      <sharedItems>
        <s v="January"/>
        <s v="October"/>
        <s v="November"/>
        <s v="December"/>
        <s v="February"/>
        <s v="March"/>
        <s v="April"/>
        <s v="May"/>
        <s v="June"/>
        <s v="July"/>
        <s v="August"/>
        <s v="September"/>
      </sharedItems>
    </cacheField>
    <cacheField name=" " numFmtId="3">
      <sharedItems containsSemiMixedTypes="0" containsString="0" containsNumber="1" containsInteger="1">
        <n v="1.0"/>
        <n v="10.0"/>
        <n v="11.0"/>
        <n v="12.0"/>
        <n v="2.0"/>
        <n v="3.0"/>
        <n v="4.0"/>
        <n v="5.0"/>
        <n v="6.0"/>
        <n v="7.0"/>
        <n v="8.0"/>
        <n v="9.0"/>
      </sharedItems>
    </cacheField>
    <cacheField name="Country Region" numFmtId="0">
      <sharedItems>
        <s v="Asia"/>
        <s v="Europe"/>
        <s v="Unknown Country"/>
      </sharedItems>
    </cacheField>
    <cacheField name="Ordered Month" numFmtId="0">
      <sharedItems>
        <s v="1 January"/>
        <s v="10 October"/>
        <s v="11 November"/>
        <s v="12 December"/>
        <s v="2 February"/>
        <s v="3 March"/>
        <s v="4 April"/>
        <s v="5 May"/>
        <s v="6 June"/>
        <s v="7 July"/>
        <s v="8 August"/>
        <s v="9 September"/>
      </sharedItems>
    </cacheField>
    <cacheField name="Total Revenue" numFmtId="165">
      <sharedItems containsSemiMixedTypes="0" containsString="0" containsNumber="1">
        <n v="201926.48"/>
        <n v="763662.9"/>
        <n v="541810.24"/>
        <n v="165676.72"/>
        <n v="6111997.42"/>
        <n v="1118321.54"/>
        <n v="64730.16"/>
        <n v="3872280.4"/>
        <n v="5159536.83"/>
        <n v="1592436.64"/>
        <n v="1299523.86"/>
        <n v="243038.90000000002"/>
        <n v="6745.59"/>
        <n v="220172.94000000003"/>
        <n v="1589146.06"/>
        <n v="802570.8"/>
        <n v="839105.36"/>
        <n v="1159737.04"/>
        <n v="5904521.07"/>
        <n v="778723.4400000001"/>
        <n v="836083.62"/>
        <n v="503.82"/>
        <n v="16187.55"/>
        <n v="2544631.04"/>
        <n v="978495.54"/>
        <n v="1111489.12"/>
        <n v="277391.62"/>
        <n v="779871.09"/>
        <n v="6483446.760000001"/>
        <n v="369236.07"/>
        <n v="627485.76"/>
        <n v="1097809.2"/>
        <n v="4026612.0"/>
        <n v="1046656.7999999999"/>
        <n v="44168.22"/>
        <n v="1743553.5999999999"/>
        <n v="59549.75"/>
        <n v="1533493.5"/>
        <n v="168600.90000000002"/>
        <n v="1038364.4"/>
        <n v="1302418.8"/>
        <n v="415482.56"/>
        <n v="1641686.0"/>
        <n v="257791.52"/>
        <n v="5374436.13"/>
        <n v="554047.67"/>
        <n v="1829723.26"/>
        <n v="44476.96"/>
        <n v="301212.60000000003"/>
        <n v="983835.8400000001"/>
        <n v="154497.2"/>
        <n v="42417.87"/>
        <n v="961559.16"/>
        <n v="442787.16000000003"/>
        <n v="473727.1"/>
        <n v="49504.98"/>
        <n v="1806361.28"/>
        <n v="679830.14"/>
        <n v="677247.76"/>
        <n v="536644.08"/>
        <n v="771939.8500000001"/>
        <n v="1271154.57"/>
        <n v="714018.16"/>
        <n v="357017.76"/>
        <n v="2492180.67"/>
        <n v="1575332.8800000001"/>
        <n v="528443.2999999999"/>
        <n v="149522.4"/>
        <n v="811407.66"/>
        <n v="86061.69"/>
        <n v="98174.05"/>
        <n v="2219664.4"/>
        <n v="784165.4"/>
        <n v="4077988.7399999998"/>
        <n v="1050180.8"/>
        <n v="368520.57"/>
        <n v="710975.68"/>
        <n v="563645.04"/>
        <n v="2313092.08"/>
        <n v="2391207.7600000002"/>
        <n v="2997443.1999999997"/>
        <n v="1574016.4"/>
        <n v="2283495.6"/>
        <n v="782150.7999999999"/>
        <n v="1172272.1400000001"/>
        <n v="1040776.56"/>
        <n v="760491.26"/>
        <n v="265970.1"/>
        <n v="391977.08"/>
        <n v="75797.52"/>
        <n v="291525.99"/>
        <n v="938278.08"/>
        <n v="1380543.84"/>
        <n v="290877.07"/>
        <n v="350934.0"/>
        <n v="25237.65"/>
        <n v="76216.77"/>
        <n v="2886571.38"/>
        <n v="1031603.2"/>
        <n v="623326.76"/>
        <n v="13584.48"/>
        <n v="1903878.24"/>
        <n v="695895.04"/>
        <n v="3170272.88"/>
        <n v="2477759.9699999997"/>
        <n v="1197142.6800000002"/>
        <n v="3424215.48"/>
        <n v="4149902.4"/>
        <n v="1366820.32"/>
        <n v="255802.95"/>
        <n v="3442075.6"/>
        <n v="63565.29"/>
        <n v="34204.64"/>
        <n v="781024.16"/>
        <n v="944622.78"/>
        <n v="855698.56"/>
        <n v="1504695.5"/>
        <n v="1721091.9"/>
        <n v="178089.67"/>
        <n v="438322.08"/>
        <n v="1012044.0"/>
        <n v="2310794.56"/>
        <n v="1061218.08"/>
        <n v="68538.18000000001"/>
        <n v="76062.35"/>
        <n v="1074165.4"/>
        <n v="625240.98"/>
        <n v="3957971.6"/>
        <n v="776000.22"/>
        <n v="791043.75"/>
        <n v="1830357.6"/>
        <n v="195501.92"/>
        <n v="3813485.7600000002"/>
        <n v="101302.56"/>
        <n v="3513763.6599999997"/>
        <n v="467505.12000000005"/>
        <n v="470013.28"/>
        <n v="309372.8"/>
        <n v="66056.4"/>
        <n v="104342.55"/>
        <n v="41854.38"/>
        <n v="55326.9"/>
        <n v="60113.19"/>
        <n v="176696.3"/>
        <n v="53333.8"/>
        <n v="4166163.75"/>
        <n v="2402184.8"/>
        <n v="72232.86"/>
        <n v="1044.96"/>
        <n v="1287927.78"/>
        <n v="1092362.8800000001"/>
        <n v="3233758.53"/>
        <n v="6222261.97"/>
        <n v="148708.30000000002"/>
        <n v="218981.75"/>
        <n v="3332775.6"/>
        <n v="432127.15"/>
        <n v="778886.9"/>
        <n v="1449773.5999999999"/>
        <n v="1306523.04"/>
        <n v="4151214.0"/>
        <n v="542137.14"/>
        <n v="3175619.04"/>
        <n v="133705.0"/>
        <n v="451012.25"/>
        <n v="414855.35000000003"/>
        <n v="1414506.48"/>
        <n v="77532.3"/>
        <n v="420656.5"/>
        <n v="1322759.16"/>
        <n v="636268.05"/>
        <n v="57596.0"/>
        <n v="1006165.86"/>
        <n v="19615.2"/>
        <n v="317867.55000000005"/>
        <n v="774343.5000000001"/>
        <n v="59814.63"/>
        <n v="412103.25"/>
        <n v="3113738.4"/>
        <n v="1272570.8"/>
        <n v="1364047.24"/>
        <n v="605437.4400000001"/>
        <n v="1245112.92"/>
        <n v="818058.6"/>
        <n v="752858.4"/>
        <n v="557316.87"/>
        <n v="2354447.44"/>
        <n v="45772.98"/>
        <n v="3009892.62"/>
        <n v="4037979.1999999997"/>
        <n v="1671106.7999999998"/>
        <n v="298880.8"/>
        <n v="1453690.0"/>
        <n v="1530195.03"/>
        <n v="124066.08"/>
        <n v="1303293.2"/>
        <n v="278106.39999999997"/>
        <n v="851797.74"/>
        <n v="144286.38"/>
        <n v="14209.59"/>
        <n v="246028.25000000003"/>
        <n v="449841.92000000004"/>
        <n v="23539.59"/>
        <n v="713666.36"/>
        <n v="930579.0900000001"/>
        <n v="1545804.96"/>
        <n v="266587.2"/>
        <n v="3224083.38"/>
        <n v="33028.2"/>
        <n v="85574.76"/>
        <n v="1338279.1800000002"/>
        <n v="157043.44999999998"/>
        <n v="37590.64"/>
        <n v="1176604.0"/>
        <n v="928601.8800000001"/>
        <n v="469660.10000000003"/>
        <n v="4080481.8600000003"/>
        <n v="1277674.02"/>
        <n v="7977.15"/>
        <n v="1741867.5999999999"/>
        <n v="28633.77"/>
        <n v="6036716.7"/>
        <n v="775669.4400000001"/>
        <n v="69928.35"/>
        <n v="939020.5"/>
        <n v="3117767.1"/>
        <n v="439814.05000000005"/>
        <n v="1300591.9200000002"/>
        <n v="5621244.720000001"/>
        <n v="867819.98"/>
        <n v="2635446.87"/>
        <n v="935010.2400000001"/>
        <n v="64899.48"/>
        <n v="412198.15"/>
        <n v="1819827.9"/>
        <n v="48731.15"/>
        <n v="5087903.73"/>
        <n v="408108.8"/>
        <n v="29579.52"/>
        <n v="75712.95"/>
        <n v="302319.27"/>
        <n v="3146646.72"/>
        <n v="3794478.6599999997"/>
        <n v="649560.32"/>
        <n v="1264583.04"/>
        <n v="3779712.51"/>
        <n v="18458.050000000003"/>
        <n v="92637.57"/>
        <n v="2905637.96"/>
        <n v="3386943.21"/>
        <n v="2812318.7399999998"/>
        <n v="513173.86"/>
        <n v="1945334.79"/>
        <n v="309399.36"/>
        <n v="781392.3200000001"/>
        <n v="85749.96"/>
        <n v="1899433.7999999998"/>
        <n v="2584652.49"/>
        <n v="117011.70000000001"/>
        <n v="3248974.8899999997"/>
        <n v="2010305.8499999999"/>
        <n v="762118.5"/>
        <n v="1893718.6800000002"/>
        <n v="1228440.4"/>
        <n v="1951360.32"/>
        <n v="571537.89"/>
        <n v="224106.35"/>
        <n v="960571.2"/>
        <n v="95869.29000000001"/>
        <n v="262473.2"/>
        <n v="920918.8999999999"/>
        <n v="228870.00000000003"/>
        <n v="4784439.87"/>
        <n v="22792.350000000002"/>
        <n v="2540094.27"/>
        <n v="4337058.600000001"/>
        <n v="2929.62"/>
        <n v="5026726.9399999995"/>
        <n v="45362.200000000004"/>
        <n v="314088.39"/>
        <n v="109717.12"/>
        <n v="66728.16"/>
        <n v="732176.0"/>
        <n v="917245.6"/>
        <n v="2320901.71"/>
        <n v="432754.54"/>
        <n v="2309290.4"/>
        <n v="794829.6"/>
        <n v="364934.85"/>
        <n v="1252140.8"/>
        <n v="291340.48"/>
        <n v="3936986.0"/>
        <n v="318764.79"/>
        <n v="5740416.15"/>
        <n v="708264.0"/>
        <n v="3032419.1999999997"/>
        <n v="3938765.04"/>
        <n v="37382.100000000006"/>
        <n v="1336624.56"/>
        <n v="233643.80000000002"/>
        <n v="85966.62"/>
        <n v="831461.8200000001"/>
        <n v="4361130.02"/>
        <n v="1383949.5999999999"/>
        <n v="255665.34"/>
        <n v="108425.73"/>
        <n v="580251.4400000001"/>
        <n v="643215.1"/>
        <n v="2001395.2"/>
        <n v="824736.16"/>
        <n v="28115.120000000003"/>
        <n v="680791.14"/>
        <n v="458655.48000000004"/>
        <n v="278341.7"/>
        <n v="33420.06"/>
        <n v="1256975.54"/>
        <n v="53041.05"/>
        <n v="1081325.6"/>
        <n v="4768159.62"/>
        <n v="352364.1"/>
        <n v="923414.16"/>
        <n v="2201739.1999999997"/>
        <n v="357650.48000000004"/>
        <n v="29090.94"/>
        <n v="892623.64"/>
        <n v="13441.44"/>
        <n v="1407916.02"/>
        <n v="3698206.1799999997"/>
        <n v="1245729.16"/>
        <n v="768451.28"/>
        <n v="451331.64"/>
        <n v="2423758.05"/>
        <n v="5802.83"/>
        <n v="10285.0"/>
        <n v="3847797.1999999997"/>
        <n v="3118610.88"/>
        <n v="459268.55000000005"/>
        <n v="4129037.4299999997"/>
        <n v="197266.3"/>
        <n v="817218.27"/>
        <n v="526913.31"/>
        <n v="684748.48"/>
        <n v="778947.84"/>
        <n v="3692803.17"/>
        <n v="393092.69999999995"/>
        <n v="2354192.16"/>
        <n v="750998.76"/>
        <n v="85139.64000000001"/>
        <n v="5728.62"/>
        <n v="378899.39999999997"/>
        <n v="30126.57"/>
        <n v="380359.2"/>
        <n v="360038.22000000003"/>
        <n v="939303.8200000001"/>
        <n v="268500.96"/>
        <n v="37438.05"/>
        <n v="3519406.38"/>
        <n v="2059608.14"/>
        <n v="904178.14"/>
        <n v="967654.96"/>
        <n v="998462.86"/>
        <n v="4290822.69"/>
        <n v="429673.34"/>
        <n v="552903.4500000001"/>
        <n v="6672675.95"/>
        <n v="4196117.9399999995"/>
        <n v="15560.06"/>
        <n v="1206963.84"/>
        <n v="191128.6"/>
        <n v="288528.78"/>
        <n v="1770871.2999999998"/>
        <n v="910444.8600000001"/>
        <n v="873062.7600000001"/>
        <n v="5889543.24"/>
        <n v="705002.98"/>
        <n v="3644822.37"/>
        <n v="3755664.78"/>
        <n v="14326.62"/>
        <n v="56655.3"/>
        <n v="6032809.44"/>
        <n v="80368.62"/>
        <n v="1470432.1800000002"/>
        <n v="2097031.26"/>
        <n v="6282874.08"/>
        <n v="71561.1"/>
        <n v="28950.99"/>
        <n v="1463724.06"/>
        <n v="358794.7"/>
        <n v="375385.89"/>
        <n v="698446.08"/>
        <n v="1201862.8"/>
        <n v="16560.75"/>
        <n v="262873.0"/>
        <n v="220935.84000000003"/>
        <n v="3780403.3899999997"/>
        <n v="246360.40000000002"/>
        <n v="3942669.6"/>
        <n v="4211984.8"/>
        <n v="758008.4400000001"/>
        <n v="158147.55000000002"/>
        <n v="73794.74"/>
        <n v="503293.34"/>
        <n v="4803324.96"/>
        <n v="3850420.4"/>
        <n v="1710395.5"/>
        <n v="3528906.99"/>
        <n v="190757.82"/>
        <n v="2161853.4499999997"/>
        <n v="208835.55"/>
        <n v="1964741.73"/>
        <n v="16075.59"/>
        <n v="2500963.92"/>
        <n v="424392.80000000005"/>
        <n v="7172.13"/>
        <n v="1689443.04"/>
        <n v="1683860.2"/>
        <n v="3080640.78"/>
        <n v="100601.18000000001"/>
        <n v="470029.23000000004"/>
        <n v="397773.35000000003"/>
        <n v="379090.8"/>
        <n v="3615517.9200000004"/>
        <n v="379926.8"/>
        <n v="2138991.12"/>
        <n v="252054.40000000002"/>
        <n v="58079.25"/>
        <n v="217892.18000000002"/>
        <n v="158862.6"/>
        <n v="310805.46"/>
        <n v="1195967.78"/>
        <n v="221781.30000000002"/>
        <n v="6285079.35"/>
        <n v="1270378.76"/>
        <n v="468568.75"/>
        <n v="89717.28"/>
        <n v="711214.4600000001"/>
        <n v="3587273.36"/>
        <n v="157252.48"/>
        <n v="1067788.7"/>
        <n v="3346431.48"/>
        <n v="458020.38"/>
        <n v="5409601.470000001"/>
        <n v="254915.87000000002"/>
        <n v="3397362.5700000003"/>
        <n v="69514.25"/>
        <n v="539826.65"/>
        <n v="740520.0"/>
        <n v="594046.08"/>
        <n v="3879257.97"/>
        <n v="132317.46"/>
        <n v="145713.90000000002"/>
        <n v="430530.1"/>
        <n v="473799.68"/>
        <n v="1783007.5999999999"/>
        <n v="3207629.67"/>
        <n v="973460.4"/>
        <n v="1272060.24"/>
        <n v="3404835.65"/>
        <n v="2739932.4"/>
        <n v="847946.24"/>
        <n v="4599.69"/>
        <n v="490236.18"/>
        <n v="476965.08"/>
        <n v="1222321.1700000002"/>
        <n v="882706.7999999999"/>
        <n v="393954.4"/>
        <n v="1539694.08"/>
        <n v="59236.17"/>
        <n v="324876.75"/>
        <n v="2490227.04"/>
        <n v="1919939.71"/>
        <n v="417149.92000000004"/>
        <n v="247519.2"/>
        <n v="161472.35"/>
        <n v="75191.6"/>
        <n v="758558.22"/>
        <n v="4344873.12"/>
        <n v="3845225.58"/>
        <n v="133192.15"/>
        <n v="914953.6"/>
        <n v="690700.23"/>
        <n v="399149.4"/>
        <n v="686029.18"/>
        <n v="3550626.2399999998"/>
        <n v="618242.78"/>
        <n v="1046190.2"/>
        <n v="862839.9"/>
        <n v="222777.75"/>
        <n v="2303902.0"/>
        <n v="351319.80000000005"/>
        <n v="923719.3200000001"/>
        <n v="3274190.8"/>
        <n v="79146.6"/>
        <n v="390133.9"/>
        <n v="1849860.0999999999"/>
        <n v="952185.2999999999"/>
        <n v="337391.4"/>
        <n v="18144.06"/>
        <n v="737876.88"/>
        <n v="182018.2"/>
        <n v="502445.94000000006"/>
        <n v="914346.1"/>
        <n v="6510146.37"/>
        <n v="1349626.1099999999"/>
        <n v="1220238.4"/>
        <n v="963588.7999999999"/>
        <n v="1245764.73"/>
        <n v="1419947.0999999999"/>
        <n v="419932.5"/>
        <n v="443657.5"/>
        <n v="254343.76"/>
        <n v="427714.30000000005"/>
        <n v="8285.04"/>
        <n v="1834377.72"/>
        <n v="1123251.46"/>
        <n v="440358.0"/>
        <n v="1387077.3"/>
        <n v="516572.70999999996"/>
        <n v="5776525.88"/>
        <n v="521273.94"/>
        <n v="2536752.92"/>
        <n v="3414969.1999999997"/>
        <n v="551023.66"/>
        <n v="2208253.1100000003"/>
        <n v="4183566.8"/>
        <n v="272242.63"/>
        <n v="98300.37"/>
        <n v="73119.21"/>
        <n v="2865054.9899999998"/>
        <n v="611650.88"/>
        <n v="2039838.15"/>
        <n v="1112621.32"/>
        <n v="714376.22"/>
        <n v="739097.52"/>
        <n v="569994.7"/>
        <n v="59885.44"/>
        <n v="2568829.88"/>
        <n v="128076.16"/>
        <n v="1966654.2000000002"/>
        <n v="137984.6"/>
        <n v="64388.76"/>
        <n v="650080.42"/>
        <n v="859500.74"/>
        <n v="1931112.4"/>
        <n v="386484.8"/>
        <n v="1121805.51"/>
        <n v="536346.24"/>
        <n v="863322.8999999999"/>
        <n v="788633.14"/>
        <n v="882917.86"/>
        <n v="216851.19999999998"/>
        <n v="1599934.5999999999"/>
        <n v="661359.16"/>
        <n v="1303039.48"/>
        <n v="32878.92"/>
        <n v="929317.12"/>
        <n v="713421.17"/>
        <n v="4460788.5"/>
        <n v="483432.95"/>
        <n v="4303846.890000001"/>
        <n v="1227963.84"/>
        <n v="1744328.24"/>
        <n v="1177480.58"/>
        <n v="3589862.01"/>
        <n v="61297.5"/>
        <n v="1148363.24"/>
        <n v="1814922.27"/>
        <n v="389302.0"/>
        <n v="1145186.08"/>
        <n v="3644936.4"/>
        <n v="420815.64"/>
        <n v="85267.65000000001"/>
        <n v="206440.4"/>
        <n v="179437.76"/>
        <n v="73310.25"/>
        <n v="82719.78"/>
        <n v="607115.8200000001"/>
        <n v="1769337.57"/>
        <n v="146047.0"/>
        <n v="4879707.54"/>
        <n v="1942381.5599999998"/>
        <n v="251571.09999999998"/>
        <n v="1974080.24"/>
        <n v="878097.9"/>
        <n v="88271.13"/>
        <n v="808341.24"/>
        <n v="6045833.640000001"/>
        <n v="3478763.8200000003"/>
        <n v="395590.65"/>
        <n v="1333460.0"/>
        <n v="83130.3"/>
        <n v="262272.0"/>
        <n v="68015.7"/>
        <n v="1137594.4"/>
        <n v="1527813.02"/>
        <n v="1599839.76"/>
        <n v="4841616.149999999"/>
        <n v="52945.26"/>
        <n v="39057.840000000004"/>
        <n v="1775727.68"/>
        <n v="3340056.0900000003"/>
        <n v="3090566.8"/>
        <n v="2831303.79"/>
        <n v="69844.38"/>
        <n v="1922003.12"/>
        <n v="1213856.4"/>
        <n v="347838.24"/>
        <n v="35919.65"/>
        <n v="146715.40000000002"/>
        <n v="2623200.0"/>
        <n v="283323.95"/>
        <n v="1052361.2"/>
        <n v="1908484.5999999999"/>
        <n v="49057.14"/>
        <n v="361521.55000000005"/>
        <n v="467572.10000000003"/>
        <n v="1336.54"/>
        <n v="42744.79"/>
        <n v="52630.53"/>
        <n v="359718.45"/>
        <n v="1164794.6099999999"/>
        <n v="4101810.4"/>
        <n v="853338.34"/>
        <n v="278869.29"/>
        <n v="1600589.2"/>
        <n v="630303.66"/>
        <n v="6359716.86"/>
        <n v="2558762.85"/>
        <n v="577262.8200000001"/>
        <n v="784715.4"/>
        <n v="21489.93"/>
        <n v="2334267.11"/>
        <n v="881233.92"/>
        <n v="91629.93000000001"/>
        <n v="4099168.1799999997"/>
        <n v="3666129.2199999997"/>
        <n v="3802415.1900000004"/>
        <n v="336133.74000000005"/>
        <n v="186910.50000000003"/>
        <n v="87646.02"/>
        <n v="275020.2"/>
        <n v="816103.04"/>
        <n v="51837.48"/>
        <n v="601775.52"/>
        <n v="591532.64"/>
        <n v="5010688.46"/>
        <n v="1470871.2000000002"/>
        <n v="1247768.8"/>
        <n v="676015.28"/>
        <n v="873088.4"/>
        <n v="814275.99"/>
        <n v="1855885.6"/>
        <n v="623495.91"/>
        <n v="714226.9800000001"/>
        <n v="5598452.37"/>
        <n v="515155.04"/>
        <n v="255277.42"/>
        <n v="7491.99"/>
        <n v="1015563.52"/>
        <n v="2921166.36"/>
        <n v="491765.34"/>
        <n v="59460.090000000004"/>
        <n v="492668.44"/>
        <n v="54039.36"/>
        <n v="627931.5900000001"/>
        <n v="989311.84"/>
        <n v="1083401.92"/>
        <n v="1427781.04"/>
        <n v="3389.32"/>
        <n v="2048247.55"/>
        <n v="422188.86000000004"/>
        <n v="332629.84"/>
        <n v="85154.91"/>
        <n v="1970897.5999999999"/>
        <n v="1445686.2000000002"/>
        <n v="604369.38"/>
        <n v="420549.35000000003"/>
        <n v="1068975.48"/>
        <n v="2949330.0900000003"/>
        <n v="756448.77"/>
        <n v="695020.8"/>
        <n v="65937.68000000001"/>
        <n v="894501.12"/>
        <n v="1570434.5"/>
        <n v="943195.68"/>
        <n v="5409.3"/>
        <n v="4955890.32"/>
        <n v="1883853.13"/>
        <n v="57939.3"/>
        <n v="504355.83"/>
        <n v="747308.1"/>
        <n v="4275816.0"/>
        <n v="434232.69999999995"/>
        <n v="2825600.19"/>
        <n v="1028324.8"/>
        <n v="678956.64"/>
        <n v="1430708.37"/>
        <n v="14676.09"/>
        <n v="153243.75"/>
        <n v="2120610.96"/>
        <n v="2772239.19"/>
        <n v="414717.87"/>
        <n v="455399.56"/>
        <n v="196110.85"/>
        <n v="853061.58"/>
        <n v="81478.89"/>
        <n v="137663.62"/>
        <n v="1696846.16"/>
        <n v="121002.72"/>
        <n v="3489.42"/>
        <n v="42610.11"/>
        <n v="588582.08"/>
        <n v="319433.06"/>
        <n v="3918735.28"/>
        <n v="1825310.0"/>
        <n v="599734.74"/>
        <n v="2047010.28"/>
        <n v="1420888.48"/>
        <n v="395666.0"/>
        <n v="1075643.04"/>
        <n v="28129.95"/>
        <n v="756982.56"/>
        <n v="1636439.5999999999"/>
        <n v="425009.65"/>
        <n v="1377296.4"/>
        <n v="577749.37"/>
        <n v="191745.45"/>
        <n v="349967.86000000004"/>
        <n v="546142.7"/>
        <n v="1499818.95"/>
        <n v="4894494.36"/>
        <n v="6468853.6"/>
        <n v="569733.7200000001"/>
        <n v="87561.04"/>
        <n v="1386189.3"/>
        <n v="242820.16"/>
        <n v="791881.9700000001"/>
        <n v="6340180.5600000005"/>
        <n v="97681.5"/>
        <n v="1269313.02"/>
        <n v="124965.17000000001"/>
        <n v="135553.68"/>
        <n v="3923413.17"/>
        <n v="2730893.9699999997"/>
        <n v="299910.6"/>
        <n v="62492.340000000004"/>
        <n v="795441.8999999999"/>
        <n v="547320.32"/>
        <n v="420337.39"/>
        <n v="1244188.56"/>
        <n v="1514966.82"/>
        <n v="37960.0"/>
        <n v="2869231.2600000002"/>
        <n v="413553.80000000005"/>
        <n v="241757.34000000003"/>
        <n v="3260365.92"/>
        <n v="248732.90000000002"/>
        <n v="1833156.1500000001"/>
        <n v="107426.8"/>
        <n v="167688.30000000002"/>
        <n v="252954.35"/>
        <n v="379125.5"/>
        <n v="13158.53"/>
        <n v="203275.80000000002"/>
        <n v="48450.69"/>
        <n v="539504.7999999999"/>
        <n v="1160533.98"/>
        <n v="728569.76"/>
        <n v="1449477.63"/>
        <n v="586833.6"/>
        <n v="1440476.52"/>
        <n v="1366358.1400000001"/>
        <n v="325545.12"/>
        <n v="976744.64"/>
        <n v="65384.64"/>
        <n v="4496605.05"/>
        <n v="307657.82"/>
        <n v="556306.68"/>
        <n v="518822.04000000004"/>
        <n v="810199.8"/>
        <n v="0.0"/>
        <n v="657986.0"/>
        <n v="2947323.54"/>
        <n v="1354605.2400000002"/>
        <n v="5662251.71"/>
        <n v="2849043.75"/>
        <n v="4094157.27"/>
        <n v="407796.82"/>
        <n v="1078265.94"/>
        <n v="26142.66"/>
        <n v="462813.32999999996"/>
        <n v="929207.84"/>
        <n v="143020.71"/>
        <n v="658535.28"/>
        <n v="296380.08"/>
        <n v="9171.39"/>
        <n v="361886.94"/>
        <n v="672399.84"/>
        <n v="3061338.21"/>
        <n v="267478.26"/>
        <n v="174003.17"/>
        <n v="485595.38999999996"/>
        <n v="498205.39999999997"/>
        <n v="1023485.2"/>
        <n v="325127.4"/>
        <n v="117939.36"/>
        <n v="142373.66"/>
        <n v="352612.38"/>
        <n v="1026347.72"/>
        <n v="168352.6"/>
        <n v="102244.23000000001"/>
        <n v="1670041.76"/>
        <n v="568840.8"/>
        <n v="2582047.6500000004"/>
        <n v="73982.56"/>
        <n v="64600.92"/>
        <n v="400962.0"/>
        <n v="2996868.4200000004"/>
        <n v="910183.74"/>
        <n v="2367799.56"/>
        <n v="186158.5"/>
        <n v="774576.64"/>
        <n v="356966.35000000003"/>
        <n v="57855.33"/>
        <n v="2099746.53"/>
        <n v="21874.45"/>
        <n v="825638.73"/>
        <n v="308203.83"/>
        <n v="4391760.24"/>
        <n v="31933.850000000002"/>
        <n v="1234278.8"/>
        <n v="1235555.2"/>
        <n v="5126325.12"/>
        <n v="3000940.8"/>
        <n v="1470923.36"/>
        <n v="2156507.29"/>
        <n v="1707721.4"/>
        <n v="957020.72"/>
        <n v="836647.68"/>
        <n v="2100699.12"/>
        <n v="5768418.180000001"/>
        <n v="529449.2"/>
        <n v="1003846.08"/>
        <n v="565244.68"/>
        <n v="1638811.9"/>
        <n v="1654364.8"/>
        <n v="151527.42"/>
        <n v="1829248.8900000001"/>
        <n v="1447182.32"/>
        <n v="403945.32"/>
        <n v="162151.29"/>
        <n v="4683904.43"/>
        <n v="3567979.5900000003"/>
        <n v="1511174.54"/>
        <n v="1661617.52"/>
        <n v="1766027.04"/>
        <n v="777778.7999999999"/>
        <n v="114983.59999999999"/>
        <n v="503347.89999999997"/>
        <n v="956200.0"/>
        <n v="76947.2"/>
        <n v="3787728.42"/>
        <n v="1086442.0"/>
        <n v="620824.0"/>
        <n v="3173197.6"/>
        <n v="3474865.6"/>
        <n v="1743051.84"/>
        <n v="1244745.28"/>
        <n v="609563.84"/>
        <n v="127966.88"/>
        <n v="248867.85"/>
        <n v="453574.55000000005"/>
        <n v="4970685.930000001"/>
        <n v="689666.08"/>
        <n v="2522206.8"/>
        <n v="52891.77"/>
        <n v="353083.68"/>
        <n v="1013572.0"/>
        <n v="880691.7600000001"/>
        <n v="4151463.75"/>
        <n v="276587.68"/>
        <n v="1406875.92"/>
        <n v="303442.75"/>
        <n v="1144049.56"/>
        <n v="1302.42"/>
        <n v="84698.25"/>
        <n v="5134986.68"/>
        <n v="1900614.45"/>
        <n v="63453.33"/>
        <n v="82629.03"/>
        <n v="2678579.61"/>
        <n v="12968.7"/>
        <n v="15041.650000000001"/>
        <n v="5807490.78"/>
        <n v="1604434.8"/>
        <n v="918039.1"/>
        <n v="63332.04"/>
        <n v="2189934.8"/>
        <n v="2218719.51"/>
        <n v="1067993.44"/>
        <n v="182255.45"/>
        <n v="2742580.08"/>
        <n v="5866074.06"/>
        <n v="1469497.9800000002"/>
        <n v="1113985.5999999999"/>
        <n v="1123533.4"/>
        <n v="1706802.08"/>
        <n v="6261689.899999999"/>
        <n v="423116.21"/>
        <n v="228779.1"/>
        <n v="4505070.78"/>
        <n v="946236.52"/>
        <n v="850791.2"/>
        <n v="2649469.1999999997"/>
        <n v="235257.1"/>
        <n v="59357.46"/>
        <n v="536455.52"/>
        <n v="2988668.76"/>
        <n v="50587.26"/>
        <n v="208590.2"/>
        <n v="681907.2"/>
        <n v="812477.93"/>
        <n v="2440013.1999999997"/>
        <n v="334302.78"/>
        <n v="3583291.1999999997"/>
        <n v="1104764.26"/>
        <n v="884949.4400000001"/>
        <n v="808606.7"/>
        <n v="170695.36000000002"/>
        <n v="905004.0"/>
        <n v="2270715.6"/>
        <n v="68668.8"/>
        <n v="772764.96"/>
        <n v="1149133.54"/>
        <n v="991141.6200000001"/>
        <n v="229007.46000000002"/>
        <n v="339394.18"/>
        <n v="486308.4"/>
        <n v="449986.11000000004"/>
        <n v="1850667.5999999999"/>
        <n v="1362352.58"/>
        <n v="3960168.02"/>
        <n v="3956062.53"/>
        <n v="863470.0"/>
        <n v="724127.8"/>
        <n v="3957750.09"/>
        <n v="392875.92"/>
        <n v="966144.48"/>
        <n v="510554.84"/>
        <n v="6294435.13"/>
        <n v="530019.05"/>
        <n v="5707204.44"/>
        <n v="1632714.3"/>
        <n v="379516.5"/>
        <n v="1319771.2"/>
        <n v="2358993.1"/>
        <n v="1045372.48"/>
        <n v="307143.54000000004"/>
        <n v="426416.1"/>
        <n v="2309727.6"/>
        <n v="1146486.12"/>
        <n v="1436569.26"/>
        <n v="7432.4"/>
        <n v="3840464.67"/>
        <n v="105671.15000000001"/>
        <n v="2526250.88"/>
        <n v="492524.96"/>
        <n v="28064.64"/>
        <n v="752565.4400000001"/>
        <n v="1888509.0"/>
        <n v="611340.4"/>
        <n v="839256.0"/>
        <n v="133910.69999999998"/>
        <n v="511581.12"/>
        <n v="416085.66000000003"/>
        <n v="5191789.63"/>
        <n v="134710.55000000002"/>
        <n v="391599.52"/>
        <n v="4100498.8"/>
        <n v="1397352.57"/>
        <n v="470846.35000000003"/>
        <n v="276978.8"/>
        <n v="361164.87"/>
        <n v="3006187.1999999997"/>
        <n v="2530602.06"/>
        <n v="674148.3200000001"/>
        <n v="3120720.33"/>
        <n v="144195.69999999998"/>
        <n v="1117360.56"/>
        <n v="370465.69999999995"/>
        <n v="451922.89999999997"/>
        <n v="786651.25"/>
        <n v="1256621.3"/>
        <n v="1005807.3600000001"/>
        <n v="570792.3"/>
        <n v="1971840.2"/>
        <n v="864951.2"/>
        <n v="834765.18"/>
        <n v="1130635.12"/>
        <n v="2193110.48"/>
        <n v="313739.4"/>
        <n v="441296.94"/>
        <n v="27948.050000000003"/>
        <n v="3700175.22"/>
        <n v="84287.22"/>
        <n v="4367665.470000001"/>
        <n v="338629.2"/>
        <n v="1051273.6"/>
        <n v="280239.7"/>
        <n v="450250.57"/>
        <n v="1571959.4"/>
        <n v="314742.23000000004"/>
        <n v="753295.6"/>
        <n v="86703.69"/>
        <n v="208738.42"/>
        <n v="2205874.48"/>
        <n v="1830158.8199999998"/>
        <n v="5714367.75"/>
        <n v="11742.88"/>
        <n v="26091.180000000004"/>
        <n v="179765.6"/>
        <n v="278768.75"/>
        <n v="800302.8"/>
        <n v="3016935.39"/>
        <n v="4142605.73"/>
        <n v="443183.0"/>
        <n v="4825466.100000001"/>
        <n v="1485292.46"/>
        <n v="259462.35"/>
        <n v="48115.44"/>
        <n v="61335.42"/>
        <n v="248897.0"/>
        <n v="3785714.8"/>
        <n v="78661.23"/>
        <n v="68771.43000000001"/>
        <n v="41863.71"/>
        <n v="243798.1"/>
        <n v="2620358.79"/>
        <n v="693587.16"/>
        <n v="116631.9"/>
        <n v="730705.6200000001"/>
        <n v="1826184.4"/>
        <n v="2657301.6"/>
        <n v="2826902.6100000003"/>
        <n v="1021506.2"/>
        <n v="1472854.7400000002"/>
        <n v="443799.85000000003"/>
        <n v="852056.16"/>
        <n v="376705.55000000005"/>
        <n v="169586.30000000002"/>
        <n v="170945.19999999998"/>
        <n v="603553.4400000001"/>
        <n v="2016803.5999999999"/>
        <n v="459098.8"/>
        <n v="688272.2"/>
        <n v="266557.26"/>
        <n v="67754.17"/>
        <n v="5294988.510000001"/>
        <n v="786522.7999999999"/>
        <n v="438915.54000000004"/>
        <n v="3654411.1799999997"/>
        <n v="1472505.48"/>
        <n v="532199.04"/>
        <n v="470122.56"/>
        <n v="272600.25"/>
        <n v="1993353.81"/>
        <n v="988072.0"/>
        <n v="1167324.0"/>
        <n v="2380377.7399999998"/>
        <n v="619627.38"/>
        <n v="1048682.34"/>
        <n v="164195.57"/>
        <n v="1678848.0"/>
        <n v="276492.59"/>
        <n v="119775.3"/>
        <n v="1366053.7"/>
        <n v="3083594.01"/>
        <n v="669236.64"/>
        <n v="410346.4"/>
        <n v="3843862.4"/>
        <n v="1168804.23"/>
        <n v="863530.56"/>
        <n v="42012.99"/>
        <n v="1855825.4"/>
        <n v="353237.06"/>
        <n v="403255.82"/>
        <n v="1419200.72"/>
        <n v="2683220.4"/>
        <n v="6155888.13"/>
        <n v="6310876.11"/>
        <n v="604784.35"/>
        <n v="1598501.8399999999"/>
        <n v="981334.4"/>
        <n v="814602.91"/>
        <n v="637534.5900000001"/>
        <n v="3136191.11"/>
        <n v="3324468.8"/>
        <n v="1786194.16"/>
        <n v="206776.8"/>
        <n v="1107900.2"/>
        <n v="826091.2"/>
        <n v="196490.45"/>
        <n v="530345.97"/>
        <n v="1898405.2999999998"/>
        <n v="38803.47"/>
        <n v="92908.14"/>
        <n v="317915.0"/>
        <n v="854142.8400000001"/>
        <n v="320265.42000000004"/>
        <n v="538454.8200000001"/>
        <n v="5183102.12"/>
        <n v="1375355.52"/>
        <n v="98484.65000000001"/>
        <n v="43123.26"/>
        <n v="1960404.8"/>
        <n v="1302728.04"/>
        <n v="70455.63"/>
        <n v="2052195.92"/>
        <n v="126436.31000000001"/>
        <n v="89194.8"/>
        <n v="5447068.77"/>
        <n v="1753796.73"/>
        <n v="60333.6"/>
        <n v="452628.28"/>
        <n v="2691658.1999999997"/>
        <n v="280856.55"/>
        <n v="748891.5"/>
        <n v="1333244.04"/>
        <n v="181174.56"/>
        <n v="707046.23"/>
        <n v="818891.7"/>
        <n v="516025.56000000006"/>
        <n v="1905604.7999999998"/>
        <n v="2889418.77"/>
        <n v="1073909.89"/>
        <n v="2081042.56"/>
        <n v="1061935.58"/>
        <n v="4179632.0"/>
        <n v="435768.48000000004"/>
        <n v="343632.9"/>
        <n v="5493179.399999999"/>
        <n v="1944467.76"/>
        <n v="1005157.4400000001"/>
        <n v="43897.65"/>
        <n v="1316478.96"/>
        <n v="1462784.4600000002"/>
        <n v="742912.02"/>
        <n v="32319.12"/>
        <n v="2360318.88"/>
        <n v="3495780.54"/>
        <n v="1553398.98"/>
        <n v="77131.11"/>
        <n v="321501.76"/>
        <n v="1425097.2000000002"/>
        <n v="602528.66"/>
        <n v="1672594.56"/>
        <n v="3885770.0700000003"/>
        <n v="98157.73000000001"/>
        <n v="1001347.6"/>
        <n v="123275.1"/>
        <n v="52716.950000000004"/>
        <n v="408312.97"/>
        <n v="1756472.2999999998"/>
        <n v="873923.8200000001"/>
        <n v="1022496.22"/>
        <n v="1155211.2"/>
        <n v="2744394.4499999997"/>
        <n v="526180.6"/>
        <n v="4962573.02"/>
        <n v="2582195.28"/>
        <n v="881328.21"/>
        <n v="1763476.6800000002"/>
        <n v="44061.16"/>
        <n v="377464.75"/>
        <n v="801607.8400000001"/>
        <n v="346443.72000000003"/>
        <n v="73238.40000000001"/>
        <n v="235209.65000000002"/>
        <n v="430563.2"/>
        <n v="135659.55000000002"/>
        <n v="409960.1"/>
        <n v="70033.73999999999"/>
        <n v="535144.16"/>
        <n v="1736833.73"/>
        <n v="187953.2"/>
        <n v="376231.05000000005"/>
        <n v="128331.98"/>
        <n v="5117611.66"/>
        <n v="146024.8"/>
        <n v="535132.7999999999"/>
        <n v="28381.86"/>
        <n v="608872.0"/>
        <n v="4117224.51"/>
        <n v="1412576.1400000001"/>
        <n v="300733.39999999997"/>
        <n v="12632.82"/>
        <n v="2009634.06"/>
        <n v="13593.81"/>
        <n v="710450.0"/>
        <n v="414665.55000000005"/>
        <n v="6512.1"/>
        <n v="97707.5"/>
        <n v="1797681.76"/>
        <n v="159293.52000000002"/>
        <n v="402696.8"/>
        <n v="362897.60000000003"/>
        <n v="841565.28"/>
        <n v="288989.2"/>
        <n v="39363.27"/>
        <n v="5024053.859999999"/>
        <n v="4859329.0200000005"/>
        <n v="152504.30000000002"/>
        <n v="17596.38"/>
        <n v="2324613.9"/>
        <n v="811742.14"/>
        <n v="1192261.14"/>
        <n v="3964845.9099999997"/>
        <n v="1992970.96"/>
        <n v="1158993.3800000001"/>
        <n v="1301162.16"/>
        <n v="1810445.2"/>
        <n v="1411386.24"/>
        <n v="2974727.2800000003"/>
        <n v="1305812.56"/>
        <n v="5184934.0200000005"/>
        <n v="180482.96"/>
        <n v="702351.77"/>
        <n v="226716.1"/>
        <n v="38066.4"/>
        <n v="650976.27"/>
        <n v="82243.95"/>
        <n v="39858.0"/>
        <n v="3857922.71"/>
        <n v="1401663.2"/>
        <n v="1156163.12"/>
        <n v="146530.72"/>
        <n v="786014.12"/>
        <n v="4086471.05"/>
        <n v="46406.100000000006"/>
        <n v="177323.06"/>
        <n v="129098.34"/>
        <n v="1800826.8"/>
        <n v="894019.68"/>
        <n v="1179604.44"/>
        <n v="326503.12"/>
        <n v="430344.64"/>
        <n v="218554.7"/>
        <n v="347510.4"/>
        <n v="354901.08"/>
        <n v="243568.86000000002"/>
        <n v="666262.9600000001"/>
        <n v="214459.52000000002"/>
        <n v="278436.60000000003"/>
        <n v="588144.96"/>
        <n v="732863.42"/>
        <n v="5639530.53"/>
        <n v="4985962.47"/>
        <n v="1055568.78"/>
        <n v="1339454.16"/>
        <n v="46258.14"/>
        <n v="726532.3999999999"/>
        <n v="2894628.45"/>
        <n v="800558.08"/>
        <n v="1409045.0"/>
        <n v="3456966.6599999997"/>
        <n v="809840.8999999999"/>
        <n v="4090880.4"/>
        <n v="198862.95"/>
        <n v="4672543.84"/>
        <n v="672317.84"/>
        <n v="1838426.0"/>
        <n v="237904.12"/>
        <n v="4016993.6"/>
        <n v="38253.0"/>
        <n v="319972.95"/>
        <n v="860398.6200000001"/>
        <n v="2046242.74"/>
        <n v="55352.850000000006"/>
        <n v="919720.2"/>
        <n v="2021307.04"/>
        <n v="490134.81"/>
        <n v="1892390.64"/>
        <n v="4205426.8"/>
        <n v="3645373.6"/>
        <n v="148359.78"/>
        <n v="5326246.59"/>
        <n v="275920.48000000004"/>
        <n v="3112864.0"/>
        <n v="913391.84"/>
        <n v="84193.92"/>
        <n v="4934218.17"/>
        <n v="977181.76"/>
        <n v="1037962.2"/>
        <n v="1383872.8800000001"/>
        <n v="548148.48"/>
        <n v="6069928.41"/>
        <n v="993119.6"/>
        <n v="237180.46000000002"/>
        <n v="84921.66"/>
        <n v="345008.95"/>
        <n v="1180833.09"/>
        <n v="1507490.4000000001"/>
        <n v="2413417.12"/>
        <n v="53428.700000000004"/>
        <n v="1179689.5"/>
        <n v="2215319.84"/>
        <n v="371486.05000000005"/>
        <n v="959880.78"/>
        <n v="623027.79"/>
        <n v="221896.95"/>
        <n v="437294.28"/>
        <n v="936092.48"/>
        <n v="9413.97"/>
        <n v="1262998.0"/>
        <n v="2046715.0"/>
        <n v="5000641.59"/>
        <n v="585350.26"/>
        <n v="613524.18"/>
        <n v="62156.46"/>
        <n v="514714.46"/>
        <n v="258556.48"/>
        <n v="346195.2"/>
        <n v="680720.4"/>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D1331" sheet="9aa.Product Sales by Year"/>
  </cacheSource>
  <cacheFields>
    <cacheField name="Year" numFmtId="0">
      <sharedItems containsSemiMixedTypes="0" containsString="0" containsNumber="1" containsInteger="1">
        <n v="2012.0"/>
        <n v="2015.0"/>
        <n v="2014.0"/>
        <n v="2016.0"/>
        <n v="2017.0"/>
        <n v="2010.0"/>
        <n v="2011.0"/>
        <n v="2013.0"/>
      </sharedItems>
    </cacheField>
    <cacheField name="Product Name" numFmtId="165">
      <sharedItems>
        <s v="Baby Food"/>
        <s v="Cosmetics"/>
        <s v="Office Supplies"/>
        <s v="Beverages"/>
        <s v="Clothes"/>
        <s v="Household"/>
        <s v="Vegetables"/>
        <s v="Snacks"/>
        <s v="Meat"/>
        <s v="Personal Care"/>
        <s v="Fruits"/>
        <s v="Cereal"/>
      </sharedItems>
    </cacheField>
    <cacheField name="Total Revenue" numFmtId="165">
      <sharedItems containsSemiMixedTypes="0" containsString="0" containsNumber="1">
        <n v="1447182.32"/>
        <n v="535132.7999999999"/>
        <n v="5714367.75"/>
        <n v="191128.6"/>
        <n v="938278.08"/>
        <n v="1168804.23"/>
        <n v="44061.16"/>
        <n v="128076.16"/>
        <n v="818058.6"/>
        <n v="3698206.1799999997"/>
        <n v="4205426.8"/>
        <n v="1075643.04"/>
        <n v="288528.78"/>
        <n v="4179632.0"/>
        <n v="2189934.8"/>
        <n v="107426.8"/>
        <n v="873923.8200000001"/>
        <n v="364934.85"/>
        <n v="53333.8"/>
        <n v="536644.08"/>
        <n v="3666129.2199999997"/>
        <n v="11742.88"/>
        <n v="276978.8"/>
        <n v="536455.52"/>
        <n v="758558.22"/>
        <n v="361164.87"/>
        <n v="2156507.29"/>
        <n v="4275816.0"/>
        <n v="73310.25"/>
        <n v="3006187.1999999997"/>
        <n v="556306.68"/>
        <n v="278341.7"/>
        <n v="1599839.76"/>
        <n v="851797.74"/>
        <n v="68668.8"/>
        <n v="1159737.04"/>
        <n v="377464.75"/>
        <n v="180482.96"/>
        <n v="1052361.2"/>
        <n v="167688.30000000002"/>
        <n v="1380543.84"/>
        <n v="791043.75"/>
        <n v="5639530.53"/>
        <n v="1553398.98"/>
        <n v="434232.69999999995"/>
        <n v="1830357.6"/>
        <n v="923719.3200000001"/>
        <n v="1966654.2000000002"/>
        <n v="1908484.5999999999"/>
        <n v="2905637.96"/>
        <n v="49057.14"/>
        <n v="100601.18000000001"/>
        <n v="3274190.8"/>
        <n v="358794.7"/>
        <n v="5024053.859999999"/>
        <n v="59549.75"/>
        <n v="9171.39"/>
        <n v="276587.68"/>
        <n v="432127.15"/>
        <n v="1015563.52"/>
        <n v="73982.56"/>
        <n v="2536752.92"/>
        <n v="82719.78"/>
        <n v="201926.48"/>
        <n v="310805.46"/>
        <n v="34204.64"/>
        <n v="2988668.76"/>
        <n v="85966.62"/>
        <n v="607115.8200000001"/>
        <n v="740520.0"/>
        <n v="313739.4"/>
        <n v="32878.92"/>
        <n v="1533493.5"/>
        <n v="702351.77"/>
        <n v="939303.8200000001"/>
        <n v="1037962.2"/>
        <n v="4985962.47"/>
        <n v="144286.38"/>
        <n v="290877.07"/>
        <n v="2218719.51"/>
        <n v="266557.26"/>
        <n v="3117767.1"/>
        <n v="526913.31"/>
        <n v="1272060.24"/>
        <n v="375385.89"/>
        <n v="1406875.92"/>
        <n v="4859329.0200000005"/>
        <n v="594046.08"/>
        <n v="1146486.12"/>
        <n v="4166163.75"/>
        <n v="1707721.4"/>
        <n v="98484.65000000001"/>
        <n v="1180833.09"/>
        <n v="81478.89"/>
        <n v="420549.35000000003"/>
        <n v="28381.86"/>
        <n v="4344873.12"/>
        <n v="1770871.2999999998"/>
        <n v="957020.72"/>
        <n v="1048682.34"/>
        <n v="303442.75"/>
        <n v="831461.8200000001"/>
        <n v="403945.32"/>
        <n v="3802415.1900000004"/>
        <n v="168600.90000000002"/>
        <n v="518822.04000000004"/>
        <n v="3324468.8"/>
        <n v="4894494.36"/>
        <n v="439814.05000000005"/>
        <n v="41863.71"/>
        <n v="1736833.73"/>
        <n v="1769337.57"/>
        <n v="2010305.8499999999"/>
        <n v="268500.96"/>
        <n v="1022496.22"/>
        <n v="1245764.73"/>
        <n v="164195.57"/>
        <n v="1155211.2"/>
        <n v="361521.55000000005"/>
        <n v="243798.1"/>
        <n v="1067993.44"/>
        <n v="1038364.4"/>
        <n v="772764.96"/>
        <n v="752858.4"/>
        <n v="152504.30000000002"/>
        <n v="863530.56"/>
        <n v="350934.0"/>
        <n v="1245729.16"/>
        <n v="17596.38"/>
        <n v="1302418.8"/>
        <n v="1507490.4000000001"/>
        <n v="3645373.6"/>
        <n v="187953.2"/>
        <n v="1436569.26"/>
        <n v="67754.17"/>
        <n v="5294988.510000001"/>
        <n v="50587.26"/>
        <n v="1678848.0"/>
        <n v="1710395.5"/>
        <n v="137984.6"/>
        <n v="684748.48"/>
        <n v="3845225.58"/>
        <n v="778947.84"/>
        <n v="208590.2"/>
        <n v="469660.10000000003"/>
        <n v="4361130.02"/>
        <n v="28129.95"/>
        <n v="1800826.8"/>
        <n v="2921166.36"/>
        <n v="64600.92"/>
        <n v="786522.7999999999"/>
        <n v="5904521.07"/>
        <n v="37438.05"/>
        <n v="361886.94"/>
        <n v="42012.99"/>
        <n v="768451.28"/>
        <n v="3528906.99"/>
        <n v="762118.5"/>
        <n v="137663.62"/>
        <n v="1055568.78"/>
        <n v="763662.9"/>
        <n v="33420.06"/>
        <n v="1144049.56"/>
        <n v="1086442.0"/>
        <n v="894019.68"/>
        <n v="77532.3"/>
        <n v="1383949.5999999999"/>
        <n v="1300591.9200000002"/>
        <n v="7432.4"/>
        <n v="435768.48000000004"/>
        <n v="182255.45"/>
        <n v="343632.9"/>
        <n v="1302.42"/>
        <n v="195501.92"/>
        <n v="451331.64"/>
        <n v="135553.68"/>
        <n v="1256975.54"/>
        <n v="3414969.1999999997"/>
        <n v="376231.05000000005"/>
        <n v="2742580.08"/>
        <n v="5621244.720000001"/>
        <n v="25237.65"/>
        <n v="778723.4400000001"/>
        <n v="336133.74000000005"/>
        <n v="551023.66"/>
        <n v="276492.59"/>
        <n v="2620358.79"/>
        <n v="438915.54000000004"/>
        <n v="3519406.38"/>
        <n v="867819.98"/>
        <n v="1786194.16"/>
        <n v="4337058.600000001"/>
        <n v="14209.59"/>
        <n v="2402184.8"/>
        <n v="146047.0"/>
        <n v="1696846.16"/>
        <n v="3813485.7600000002"/>
        <n v="3404835.65"/>
        <n v="467572.10000000003"/>
        <n v="121002.72"/>
        <n v="4841616.149999999"/>
        <n v="101302.56"/>
        <n v="1195967.78"/>
        <n v="119775.3"/>
        <n v="2059608.14"/>
        <n v="1336.54"/>
        <n v="620824.0"/>
        <n v="2208253.1100000003"/>
        <n v="64388.76"/>
        <n v="693587.16"/>
        <n v="246028.25000000003"/>
        <n v="3654411.1799999997"/>
        <n v="756982.56"/>
        <n v="77131.11"/>
        <n v="133192.15"/>
        <n v="186910.50000000003"/>
        <n v="672399.84"/>
        <n v="3061338.21"/>
        <n v="929317.12"/>
        <n v="778886.9"/>
        <n v="2635446.87"/>
        <n v="1149133.54"/>
        <n v="4080481.8600000003"/>
        <n v="400962.0"/>
        <n v="810199.8"/>
        <n v="87646.02"/>
        <n v="1179604.44"/>
        <n v="836083.62"/>
        <n v="3173197.6"/>
        <n v="3923413.17"/>
        <n v="72232.86"/>
        <n v="914953.6"/>
        <n v="698446.08"/>
        <n v="2730893.9699999997"/>
        <n v="1383872.8800000001"/>
        <n v="1339454.16"/>
        <n v="3513763.6599999997"/>
        <n v="79146.6"/>
        <n v="275020.2"/>
        <n v="2996868.4200000004"/>
        <n v="0.0"/>
        <n v="1893718.6800000002"/>
        <n v="2739932.4"/>
        <n v="42744.79"/>
        <n v="52945.26"/>
        <n v="3692803.17"/>
        <n v="910183.74"/>
        <n v="991141.6200000001"/>
        <n v="6468853.6"/>
        <n v="392875.92"/>
        <n v="966144.48"/>
        <n v="541810.24"/>
        <n v="221781.30000000002"/>
        <n v="3840464.67"/>
        <n v="415482.56"/>
        <n v="467505.12000000005"/>
        <n v="53041.05"/>
        <n v="710975.68"/>
        <n v="441296.94"/>
        <n v="1252140.8"/>
        <n v="116631.9"/>
        <n v="816103.04"/>
        <n v="4879707.54"/>
        <n v="681907.2"/>
        <n v="1942381.5599999998"/>
        <n v="910444.8600000001"/>
        <n v="470029.23000000004"/>
        <n v="771939.8500000001"/>
        <n v="904178.14"/>
        <n v="1068975.48"/>
        <n v="935010.2400000001"/>
        <n v="836647.68"/>
        <n v="43123.26"/>
        <n v="812477.93"/>
        <n v="5866074.06"/>
        <n v="1472505.48"/>
        <n v="39057.840000000004"/>
        <n v="165676.72"/>
        <n v="251571.09999999998"/>
        <n v="26091.180000000004"/>
        <n v="51837.48"/>
        <n v="397773.35000000003"/>
        <n v="2367799.56"/>
        <n v="608872.0"/>
        <n v="2440013.1999999997"/>
        <n v="162151.29"/>
        <n v="2929.62"/>
        <n v="84698.25"/>
        <n v="186158.5"/>
        <n v="190757.82"/>
        <n v="1419947.0999999999"/>
        <n v="1775727.68"/>
        <n v="226716.1"/>
        <n v="4683904.43"/>
        <n v="3879257.97"/>
        <n v="510554.84"/>
        <n v="1855825.4"/>
        <n v="4117224.51"/>
        <n v="5493179.399999999"/>
        <n v="967654.96"/>
        <n v="252954.35"/>
        <n v="321501.76"/>
        <n v="563645.04"/>
        <n v="2423758.05"/>
        <n v="1425097.2000000002"/>
        <n v="1271154.57"/>
        <n v="6285079.35"/>
        <n v="64899.48"/>
        <n v="730705.6200000001"/>
        <n v="206776.8"/>
        <n v="3567979.5900000003"/>
        <n v="2530602.06"/>
        <n v="267478.26"/>
        <n v="5026726.9399999995"/>
        <n v="291340.48"/>
        <n v="470013.28"/>
        <n v="602528.66"/>
        <n v="255665.34"/>
        <n v="412198.15"/>
        <n v="52630.53"/>
        <n v="2413417.12"/>
        <n v="379090.8"/>
        <n v="690700.23"/>
        <n v="53428.700000000004"/>
        <n v="179765.6"/>
        <n v="569733.7200000001"/>
        <n v="2324613.9"/>
        <n v="229007.46000000002"/>
        <n v="1826184.4"/>
        <n v="1179689.5"/>
        <n v="5134986.68"/>
        <n v="774576.64"/>
        <n v="326503.12"/>
        <n v="1469497.9800000002"/>
        <n v="1960404.8"/>
        <n v="1201862.8"/>
        <n v="1819827.9"/>
        <n v="1511174.54"/>
        <n v="811742.14"/>
        <n v="27948.050000000003"/>
        <n v="714018.16"/>
        <n v="998462.86"/>
        <n v="1270378.76"/>
        <n v="548148.48"/>
        <n v="1366053.7"/>
        <n v="390133.9"/>
        <n v="309372.8"/>
        <n v="781024.16"/>
        <n v="1641686.0"/>
        <n v="2100699.12"/>
        <n v="1449773.5999999999"/>
        <n v="3340056.0900000003"/>
        <n v="674148.3200000001"/>
        <n v="532199.04"/>
        <n v="46258.14"/>
        <n v="2825600.19"/>
        <n v="468568.75"/>
        <n v="399149.4"/>
        <n v="13441.44"/>
        <n v="657986.0"/>
        <n v="48731.15"/>
        <n v="89717.28"/>
        <n v="2744394.4499999997"/>
        <n v="1107900.2"/>
        <n v="2949330.0900000003"/>
        <n v="503.82"/>
        <n v="353237.06"/>
        <n v="826091.2"/>
        <n v="334302.78"/>
        <n v="873062.7600000001"/>
        <n v="3386943.21"/>
        <n v="2215319.84"/>
        <n v="87561.04"/>
        <n v="359718.45"/>
        <n v="38066.4"/>
        <n v="1306523.04"/>
        <n v="339394.18"/>
        <n v="4290822.69"/>
        <n v="686029.18"/>
        <n v="148359.78"/>
        <n v="3120720.33"/>
        <n v="371486.05000000005"/>
        <n v="299910.6"/>
        <n v="1028324.8"/>
        <n v="491765.34"/>
        <n v="1412576.1400000001"/>
        <n v="62492.340000000004"/>
        <n v="1277674.02"/>
        <n v="650080.42"/>
        <n v="2657301.6"/>
        <n v="108425.73"/>
        <n v="357017.76"/>
        <n v="3700175.22"/>
        <n v="6294435.13"/>
        <n v="2492180.67"/>
        <n v="59460.090000000004"/>
        <n v="5087903.73"/>
        <n v="1302728.04"/>
        <n v="1849860.0999999999"/>
        <n v="847946.24"/>
        <n v="2947323.54"/>
        <n v="713421.17"/>
        <n v="3489.42"/>
        <n v="4599.69"/>
        <n v="70455.63"/>
        <n v="678956.64"/>
        <n v="3090566.8"/>
        <n v="449841.92000000004"/>
        <n v="726532.3999999999"/>
        <n v="300733.39999999997"/>
        <n v="2826902.6100000003"/>
        <n v="801607.8400000001"/>
        <n v="490236.18"/>
        <n v="470122.56"/>
        <n v="2052195.92"/>
        <n v="486308.4"/>
        <n v="144195.69999999998"/>
        <n v="959880.78"/>
        <n v="944622.78"/>
        <n v="855698.56"/>
        <n v="1228440.4"/>
        <n v="76216.77"/>
        <n v="3779712.51"/>
        <n v="7977.15"/>
        <n v="3550626.2399999998"/>
        <n v="1192261.14"/>
        <n v="16560.75"/>
        <n v="174003.17"/>
        <n v="2831303.79"/>
        <n v="618242.78"/>
        <n v="403255.82"/>
        <n v="16187.55"/>
        <n v="756448.77"/>
        <n v="1354605.2400000002"/>
        <n v="393092.69999999995"/>
        <n v="1504695.5"/>
        <n v="601775.52"/>
        <n v="795441.8999999999"/>
        <n v="128331.98"/>
        <n v="5889543.24"/>
        <n v="591532.64"/>
        <n v="5802.83"/>
        <n v="2313092.08"/>
        <n v="2894628.45"/>
        <n v="1081325.6"/>
        <n v="4183566.8"/>
        <n v="952185.2999999999"/>
        <n v="2354192.16"/>
        <n v="346443.72000000003"/>
        <n v="859500.74"/>
        <n v="580251.4400000001"/>
        <n v="1951360.32"/>
        <n v="2886571.38"/>
        <n v="45362.200000000004"/>
        <n v="485595.38999999996"/>
        <n v="408108.8"/>
        <n v="1900614.45"/>
        <n v="126436.31000000001"/>
        <n v="3964845.9099999997"/>
        <n v="492668.44"/>
        <n v="711214.4600000001"/>
        <n v="237904.12"/>
        <n v="1741867.5999999999"/>
        <n v="1575332.8800000001"/>
        <n v="379125.5"/>
        <n v="1031603.2"/>
        <n v="528443.2999999999"/>
        <n v="526180.6"/>
        <n v="1944467.76"/>
        <n v="12632.82"/>
        <n v="23539.59"/>
        <n v="1430708.37"/>
        <n v="84287.22"/>
        <n v="420656.5"/>
        <n v="3474865.6"/>
        <n v="498205.39999999997"/>
        <n v="623027.79"/>
        <n v="356966.35000000003"/>
        <n v="89194.8"/>
        <n v="650976.27"/>
        <n v="57855.33"/>
        <n v="1721091.9"/>
        <n v="705002.98"/>
        <n v="6111997.42"/>
        <n v="419932.5"/>
        <n v="1164794.6099999999"/>
        <n v="13158.53"/>
        <n v="3583291.1999999997"/>
        <n v="1322759.16"/>
        <n v="623326.76"/>
        <n v="73238.40000000001"/>
        <n v="2812318.7399999998"/>
        <n v="4460788.5"/>
        <n v="2544631.04"/>
        <n v="4016993.6"/>
        <n v="2009634.06"/>
        <n v="1661617.52"/>
        <n v="2391207.7600000002"/>
        <n v="476965.08"/>
        <n v="636268.05"/>
        <n v="3615517.9200000004"/>
        <n v="203275.80000000002"/>
        <n v="4151214.0"/>
        <n v="48450.69"/>
        <n v="1743051.84"/>
        <n v="5326246.59"/>
        <n v="1104764.26"/>
        <n v="257791.52"/>
        <n v="38253.0"/>
        <n v="13584.48"/>
        <n v="1113985.5999999999"/>
        <n v="1023485.2"/>
        <n v="1118321.54"/>
        <n v="1992970.96"/>
        <n v="325127.4"/>
        <n v="884949.4400000001"/>
        <n v="262873.0"/>
        <n v="5447068.77"/>
        <n v="539504.7999999999"/>
        <n v="808606.7"/>
        <n v="5374436.13"/>
        <n v="13593.81"/>
        <n v="750998.76"/>
        <n v="1222321.1700000002"/>
        <n v="443657.5"/>
        <n v="449986.11000000004"/>
        <n v="314088.39"/>
        <n v="109717.12"/>
        <n v="221896.95"/>
        <n v="3083594.01"/>
        <n v="1766027.04"/>
        <n v="1044.96"/>
        <n v="2099746.53"/>
        <n v="337391.4"/>
        <n v="1287927.78"/>
        <n v="1974080.24"/>
        <n v="1672594.56"/>
        <n v="149522.4"/>
        <n v="1636439.5999999999"/>
        <n v="430344.64"/>
        <n v="882706.7999999999"/>
        <n v="710450.0"/>
        <n v="5662251.71"/>
        <n v="811407.66"/>
        <n v="69844.38"/>
        <n v="63453.33"/>
        <n v="117939.36"/>
        <n v="1092362.8800000001"/>
        <n v="3644822.37"/>
        <n v="272242.63"/>
        <n v="82629.03"/>
        <n v="278768.75"/>
        <n v="254343.76"/>
        <n v="86061.69"/>
        <n v="218554.7"/>
        <n v="5010688.46"/>
        <n v="547320.32"/>
        <n v="420337.39"/>
        <n v="82243.95"/>
        <n v="105671.15000000001"/>
        <n v="800302.8"/>
        <n v="178089.67"/>
        <n v="4367665.470000001"/>
        <n v="2997443.1999999997"/>
        <n v="220935.84000000003"/>
        <n v="513173.86"/>
        <n v="1244188.56"/>
        <n v="429673.34"/>
        <n v="557316.87"/>
        <n v="1021506.2"/>
        <n v="1160533.98"/>
        <n v="695020.8"/>
        <n v="437294.28"/>
        <n v="98300.37"/>
        <n v="571537.89"/>
        <n v="85139.64000000001"/>
        <n v="18144.06"/>
        <n v="2526250.88"/>
        <n v="728569.76"/>
        <n v="1419200.72"/>
        <n v="1922003.12"/>
        <n v="978495.54"/>
        <n v="1213856.4"/>
        <n v="530019.05"/>
        <n v="347510.4"/>
        <n v="65937.68000000001"/>
        <n v="73119.21"/>
        <n v="132317.46"/>
        <n v="438322.08"/>
        <n v="3780403.3899999997"/>
        <n v="66728.16"/>
        <n v="1012044.0"/>
        <n v="2683220.4"/>
        <n v="1117360.56"/>
        <n v="492524.96"/>
        <n v="5707204.44"/>
        <n v="6155888.13"/>
        <n v="235209.65000000002"/>
        <n v="1903878.24"/>
        <n v="196490.45"/>
        <n v="246360.40000000002"/>
        <n v="338629.2"/>
        <n v="427714.30000000005"/>
        <n v="483432.95"/>
        <n v="713666.36"/>
        <n v="2849043.75"/>
        <n v="936092.48"/>
        <n v="1931112.4"/>
        <n v="4094157.27"/>
        <n v="1123533.4"/>
        <n v="224106.35"/>
        <n v="542137.14"/>
        <n v="1470871.2000000002"/>
        <n v="1386189.3"/>
        <n v="4962573.02"/>
        <n v="64730.16"/>
        <n v="4101810.4"/>
        <n v="1753796.73"/>
        <n v="3755664.78"/>
        <n v="1945334.79"/>
        <n v="21874.45"/>
        <n v="2161853.4499999997"/>
        <n v="54039.36"/>
        <n v="643215.1"/>
        <n v="800558.08"/>
        <n v="319972.95"/>
        <n v="737876.88"/>
        <n v="878097.9"/>
        <n v="8285.04"/>
        <n v="5117611.66"/>
        <n v="4768159.62"/>
        <n v="57596.0"/>
        <n v="29579.52"/>
        <n v="60333.6"/>
        <n v="28064.64"/>
        <n v="39858.0"/>
        <n v="3587273.36"/>
        <n v="2310794.56"/>
        <n v="554047.67"/>
        <n v="825638.73"/>
        <n v="430563.2"/>
        <n v="2354447.44"/>
        <n v="1449477.63"/>
        <n v="752565.4400000001"/>
        <n v="3016935.39"/>
        <n v="309399.36"/>
        <n v="1006165.86"/>
        <n v="10285.0"/>
        <n v="407796.82"/>
        <n v="1158993.3800000001"/>
        <n v="1574016.4"/>
        <n v="14676.09"/>
        <n v="14326.62"/>
        <n v="308203.83"/>
        <n v="153243.75"/>
        <n v="1078265.94"/>
        <n v="1051273.6"/>
        <n v="3885770.0700000003"/>
        <n v="170695.36000000002"/>
        <n v="627931.5900000001"/>
        <n v="452628.28"/>
        <n v="2283495.6"/>
        <n v="4303846.890000001"/>
        <n v="1829723.26"/>
        <n v="393954.4"/>
        <n v="586833.6"/>
        <n v="3233758.53"/>
        <n v="98174.05"/>
        <n v="2691658.1999999997"/>
        <n v="386484.8"/>
        <n v="42610.11"/>
        <n v="1046190.2"/>
        <n v="280856.55"/>
        <n v="1834377.72"/>
        <n v="88271.13"/>
        <n v="1440476.52"/>
        <n v="748891.5"/>
        <n v="1244745.28"/>
        <n v="142373.66"/>
        <n v="208835.55"/>
        <n v="5728.62"/>
        <n v="44476.96"/>
        <n v="6069928.41"/>
        <n v="370465.69999999995"/>
        <n v="782150.7999999999"/>
        <n v="9413.97"/>
        <n v="862839.9"/>
        <n v="3857922.71"/>
        <n v="1964741.73"/>
        <n v="609563.84"/>
        <n v="45772.98"/>
        <n v="354901.08"/>
        <n v="275920.48000000004"/>
        <n v="3009892.62"/>
        <n v="1514966.82"/>
        <n v="552903.4500000001"/>
        <n v="16075.59"/>
        <n v="378899.39999999997"/>
        <n v="243568.86000000002"/>
        <n v="1123251.46"/>
        <n v="2219664.4"/>
        <n v="3175619.04"/>
        <n v="732176.0"/>
        <n v="145713.90000000002"/>
        <n v="3112864.0"/>
        <n v="1472854.7400000002"/>
        <n v="1227963.84"/>
        <n v="2120610.96"/>
        <n v="425009.65"/>
        <n v="1539694.08"/>
        <n v="66056.4"/>
        <n v="913391.84"/>
        <n v="379926.8"/>
        <n v="443799.85000000003"/>
        <n v="1005157.4400000001"/>
        <n v="530345.97"/>
        <n v="2001395.2"/>
        <n v="860398.6200000001"/>
        <n v="1121805.51"/>
        <n v="56655.3"/>
        <n v="4142605.73"/>
        <n v="6032809.44"/>
        <n v="443183.0"/>
        <n v="80368.62"/>
        <n v="4825466.100000001"/>
        <n v="1485292.46"/>
        <n v="2865054.9899999998"/>
        <n v="347838.24"/>
        <n v="1888509.0"/>
        <n v="6222261.97"/>
        <n v="222777.75"/>
        <n v="272600.25"/>
        <n v="1409045.0"/>
        <n v="2500963.92"/>
        <n v="1377296.4"/>
        <n v="352364.1"/>
        <n v="588582.08"/>
        <n v="59236.17"/>
        <n v="75712.95"/>
        <n v="37960.0"/>
        <n v="1744328.24"/>
        <n v="5768418.180000001"/>
        <n v="3872280.4"/>
        <n v="577749.37"/>
        <n v="1301162.16"/>
        <n v="1247768.8"/>
        <n v="894501.12"/>
        <n v="2138991.12"/>
        <n v="3942669.6"/>
        <n v="352612.38"/>
        <n v="1706802.08"/>
        <n v="2678579.61"/>
        <n v="104342.55"/>
        <n v="324876.75"/>
        <n v="98157.73000000001"/>
        <n v="1898405.2999999998"/>
        <n v="38803.47"/>
        <n v="4037979.1999999997"/>
        <n v="1470432.1800000002"/>
        <n v="1632714.3"/>
        <n v="1026347.72"/>
        <n v="917245.6"/>
        <n v="26142.66"/>
        <n v="2046242.74"/>
        <n v="1177480.58"/>
        <n v="3589862.01"/>
        <n v="1172272.1400000001"/>
        <n v="280239.7"/>
        <n v="905004.0"/>
        <n v="6261689.899999999"/>
        <n v="259462.35"/>
        <n v="450250.57"/>
        <n v="853338.34"/>
        <n v="61297.5"/>
        <n v="1401663.2"/>
        <n v="1061218.08"/>
        <n v="781392.3200000001"/>
        <n v="930579.0900000001"/>
        <n v="35919.65"/>
        <n v="451922.89999999997"/>
        <n v="960571.2"/>
        <n v="319433.06"/>
        <n v="127966.88"/>
        <n v="191745.45"/>
        <n v="989311.84"/>
        <n v="414665.55000000005"/>
        <n v="1993353.81"/>
        <n v="786651.25"/>
        <n v="1571959.4"/>
        <n v="12968.7"/>
        <n v="1810445.2"/>
        <n v="777778.7999999999"/>
        <n v="3936986.0"/>
        <n v="1083401.92"/>
        <n v="68538.18000000001"/>
        <n v="676015.28"/>
        <n v="157252.48"/>
        <n v="2097031.26"/>
        <n v="824736.16"/>
        <n v="2320901.71"/>
        <n v="302319.27"/>
        <n v="873088.4"/>
        <n v="1427781.04"/>
        <n v="242820.16"/>
        <n v="1111489.12"/>
        <n v="2869231.2600000002"/>
        <n v="2582195.28"/>
        <n v="1366358.1400000001"/>
        <n v="379516.5"/>
        <n v="349967.86000000004"/>
        <n v="84193.92"/>
        <n v="6512.1"/>
        <n v="1411386.24"/>
        <n v="1545804.96"/>
        <n v="19615.2"/>
        <n v="248867.85"/>
        <n v="852056.16"/>
        <n v="814275.99"/>
        <n v="146715.40000000002"/>
        <n v="1040776.56"/>
        <n v="148708.30000000002"/>
        <n v="3389.32"/>
        <n v="318764.79"/>
        <n v="1855885.6"/>
        <n v="2490227.04"/>
        <n v="325545.12"/>
        <n v="808341.24"/>
        <n v="695895.04"/>
        <n v="376705.55000000005"/>
        <n v="6310876.11"/>
        <n v="317867.55000000005"/>
        <n v="95869.29000000001"/>
        <n v="182018.2"/>
        <n v="760491.26"/>
        <n v="133705.0"/>
        <n v="502445.94000000006"/>
        <n v="1570434.5"/>
        <n v="424392.80000000005"/>
        <n v="5159536.83"/>
        <n v="4211984.8"/>
        <n v="611650.88"/>
        <n v="41854.38"/>
        <n v="623495.91"/>
        <n v="714226.9800000001"/>
        <n v="669236.64"/>
        <n v="1256621.3"/>
        <n v="529449.2"/>
        <n v="262473.2"/>
        <n v="943195.68"/>
        <n v="611340.4"/>
        <n v="277391.62"/>
        <n v="43897.65"/>
        <n v="1319771.2"/>
        <n v="278869.29"/>
        <n v="976744.64"/>
        <n v="1600589.2"/>
        <n v="85749.96"/>
        <n v="65384.64"/>
        <n v="988072.0"/>
        <n v="1333244.04"/>
        <n v="758008.4400000001"/>
        <n v="3456966.6599999997"/>
        <n v="2039838.15"/>
        <n v="30126.57"/>
        <n v="536346.24"/>
        <n v="2048247.55"/>
        <n v="55352.850000000006"/>
        <n v="1262998.0"/>
        <n v="5740416.15"/>
        <n v="604784.35"/>
        <n v="1167324.0"/>
        <n v="3918735.28"/>
        <n v="920918.8999999999"/>
        <n v="413553.80000000005"/>
        <n v="1671106.7999999998"/>
        <n v="97707.5"/>
        <n v="784165.4"/>
        <n v="839256.0"/>
        <n v="181174.56"/>
        <n v="2772239.19"/>
        <n v="440358.0"/>
        <n v="1067788.7"/>
        <n v="1156163.12"/>
        <n v="301212.60000000003"/>
        <n v="169586.30000000002"/>
        <n v="135659.55000000002"/>
        <n v="1598501.8399999999"/>
        <n v="914346.1"/>
        <n v="298880.8"/>
        <n v="1825310.0"/>
        <n v="1899433.7999999998"/>
        <n v="983835.8400000001"/>
        <n v="76062.35"/>
        <n v="779871.09"/>
        <n v="1005807.3600000001"/>
        <n v="422188.86000000004"/>
        <n v="1316478.96"/>
        <n v="3146646.72"/>
        <n v="3170272.88"/>
        <n v="2623200.0"/>
        <n v="1592436.64"/>
        <n v="1387077.3"/>
        <n v="154497.2"/>
        <n v="774343.5000000001"/>
        <n v="1001347.6"/>
        <n v="114983.59999999999"/>
        <n v="430530.1"/>
        <n v="1919939.71"/>
        <n v="3794478.6599999997"/>
        <n v="417149.92000000004"/>
        <n v="3346431.48"/>
        <n v="247519.2"/>
        <n v="6483446.760000001"/>
        <n v="6510146.37"/>
        <n v="2046715.0"/>
        <n v="332629.84"/>
        <n v="4077988.7399999998"/>
        <n v="2303902.0"/>
        <n v="42417.87"/>
        <n v="5000641.59"/>
        <n v="881328.21"/>
        <n v="158147.55000000002"/>
        <n v="168352.6"/>
        <n v="666262.9600000001"/>
        <n v="809840.8999999999"/>
        <n v="3847797.1999999997"/>
        <n v="1797681.76"/>
        <n v="423116.21"/>
        <n v="59814.63"/>
        <n v="649560.32"/>
        <n v="7172.13"/>
        <n v="863322.8999999999"/>
        <n v="432754.54"/>
        <n v="1349626.1099999999"/>
        <n v="1299523.86"/>
        <n v="92908.14"/>
        <n v="2477759.9699999997"/>
        <n v="2270715.6"/>
        <n v="1050180.8"/>
        <n v="630303.66"/>
        <n v="1462784.4600000002"/>
        <n v="2358993.1"/>
        <n v="993119.6"/>
        <n v="102244.23000000001"/>
        <n v="317915.0"/>
        <n v="159293.52000000002"/>
        <n v="28633.77"/>
        <n v="15041.650000000001"/>
        <n v="599734.74"/>
        <n v="462813.32999999996"/>
        <n v="1453690.0"/>
        <n v="981334.4"/>
        <n v="1670041.76"/>
        <n v="123275.1"/>
        <n v="854142.8400000001"/>
        <n v="48115.44"/>
        <n v="923414.16"/>
        <n v="410346.4"/>
        <n v="788633.14"/>
        <n v="6282874.08"/>
        <n v="265970.1"/>
        <n v="369236.07"/>
        <n v="402696.8"/>
        <n v="585350.26"/>
        <n v="1689443.04"/>
        <n v="28115.120000000003"/>
        <n v="4090880.4"/>
        <n v="6036716.7"/>
        <n v="52716.950000000004"/>
        <n v="5409.3"/>
        <n v="4955890.32"/>
        <n v="85154.91"/>
        <n v="6359716.86"/>
        <n v="791881.9700000001"/>
        <n v="3118610.88"/>
        <n v="170945.19999999998"/>
        <n v="1003846.08"/>
        <n v="412103.25"/>
        <n v="1197142.6800000002"/>
        <n v="613524.18"/>
        <n v="133910.69999999998"/>
        <n v="146530.72"/>
        <n v="503347.89999999997"/>
        <n v="929207.84"/>
        <n v="1530195.03"/>
        <n v="391977.08"/>
        <n v="961559.16"/>
        <n v="708264.0"/>
        <n v="707046.23"/>
        <n v="5598452.37"/>
        <n v="3113738.4"/>
        <n v="565244.68"/>
        <n v="228779.1"/>
        <n v="786014.12"/>
        <n v="511581.12"/>
        <n v="237180.46000000002"/>
        <n v="146024.8"/>
        <n v="2558762.85"/>
        <n v="603553.4400000001"/>
        <n v="320265.42000000004"/>
        <n v="1112621.32"/>
        <n v="266587.2"/>
        <n v="818891.7"/>
        <n v="75797.52"/>
        <n v="473799.68"/>
        <n v="1638811.9"/>
        <n v="453574.55000000005"/>
        <n v="143020.71"/>
        <n v="214459.52000000002"/>
        <n v="1272570.8"/>
        <n v="62156.46"/>
        <n v="442787.16000000003"/>
        <n v="61335.42"/>
        <n v="243038.90000000002"/>
        <n v="6672675.95"/>
        <n v="4391760.24"/>
        <n v="408312.97"/>
        <n v="55326.9"/>
        <n v="2584652.49"/>
        <n v="4496605.05"/>
        <n v="775669.4400000001"/>
        <n v="409960.1"/>
        <n v="362897.60000000003"/>
        <n v="2974727.2800000003"/>
        <n v="742912.02"/>
        <n v="4086471.05"/>
        <n v="1305812.56"/>
        <n v="515155.04"/>
        <n v="252054.40000000002"/>
        <n v="1970897.5999999999"/>
        <n v="4196117.9399999995"/>
        <n v="570792.3"/>
        <n v="627485.76"/>
        <n v="218981.75"/>
        <n v="6045833.640000001"/>
        <n v="380359.2"/>
        <n v="1971840.2"/>
        <n v="2047010.28"/>
        <n v="864951.2"/>
        <n v="458020.38"/>
        <n v="46406.100000000006"/>
        <n v="1220238.4"/>
        <n v="5807490.78"/>
        <n v="84921.66"/>
        <n v="882917.86"/>
        <n v="1264583.04"/>
        <n v="255277.42"/>
        <n v="117011.70000000001"/>
        <n v="1364047.24"/>
        <n v="1148363.24"/>
        <n v="1445686.2000000002"/>
        <n v="2201739.1999999997"/>
        <n v="216851.19999999998"/>
        <n v="5409601.470000001"/>
        <n v="473727.1"/>
        <n v="4970685.930000001"/>
        <n v="4505070.78"/>
        <n v="689666.08"/>
        <n v="451012.25"/>
        <n v="605437.4400000001"/>
        <n v="3032419.1999999997"/>
        <n v="414855.35000000003"/>
        <n v="198862.95"/>
        <n v="278436.60000000003"/>
        <n v="228870.00000000003"/>
        <n v="2522206.8"/>
        <n v="516572.70999999996"/>
        <n v="1814922.27"/>
        <n v="73794.74"/>
        <n v="516025.56000000006"/>
        <n v="31933.850000000002"/>
        <n v="3478763.8200000003"/>
        <n v="3424215.48"/>
        <n v="416085.66000000003"/>
        <n v="1850667.5999999999"/>
        <n v="70033.73999999999"/>
        <n v="503293.34"/>
        <n v="1234278.8"/>
        <n v="1362352.58"/>
        <n v="1045372.48"/>
        <n v="124066.08"/>
        <n v="389302.0"/>
        <n v="1097809.2"/>
        <n v="60113.19"/>
        <n v="956200.0"/>
        <n v="314742.23000000004"/>
        <n v="351319.80000000005"/>
        <n v="52891.77"/>
        <n v="71561.1"/>
        <n v="254915.87000000002"/>
        <n v="6340180.5600000005"/>
        <n v="3332775.6"/>
        <n v="353083.68"/>
        <n v="919720.2"/>
        <n v="1783007.5999999999"/>
        <n v="714376.22"/>
        <n v="357650.48000000004"/>
        <n v="5776525.88"/>
        <n v="6745.59"/>
        <n v="58079.25"/>
        <n v="395590.65"/>
        <n v="4672543.84"/>
        <n v="3224083.38"/>
        <n v="307657.82"/>
        <n v="4026612.0"/>
        <n v="1905604.7999999998"/>
        <n v="680791.14"/>
        <n v="28950.99"/>
        <n v="546142.7"/>
        <n v="1883853.13"/>
        <n v="739097.52"/>
        <n v="535144.16"/>
        <n v="1463724.06"/>
        <n v="1046656.7999999999"/>
        <n v="1074165.4"/>
        <n v="946236.52"/>
        <n v="3248974.8899999997"/>
        <n v="33028.2"/>
        <n v="3938765.04"/>
        <n v="414717.87"/>
        <n v="37382.100000000006"/>
        <n v="2889418.77"/>
        <n v="459268.55000000005"/>
        <n v="577262.8200000001"/>
        <n v="841565.28"/>
        <n v="69928.35"/>
        <n v="1683860.2"/>
        <n v="85574.76"/>
        <n v="1333460.0"/>
        <n v="217892.18000000002"/>
        <n v="1604434.8"/>
        <n v="291525.99"/>
        <n v="32319.12"/>
        <n v="658535.28"/>
        <n v="15560.06"/>
        <n v="177323.06"/>
        <n v="57939.3"/>
        <n v="4149902.4"/>
        <n v="1145186.08"/>
        <n v="918039.1"/>
        <n v="625240.98"/>
        <n v="1420888.48"/>
        <n v="49504.98"/>
        <n v="1235555.2"/>
        <n v="1338279.1800000002"/>
        <n v="455399.56"/>
        <n v="1303293.2"/>
        <n v="5191789.63"/>
        <n v="753295.6"/>
        <n v="288989.2"/>
        <n v="3960168.02"/>
        <n v="1366820.32"/>
        <n v="278106.39999999997"/>
        <n v="157043.44999999998"/>
        <n v="248897.0"/>
        <n v="568840.8"/>
        <n v="4129037.4299999997"/>
        <n v="3785714.8"/>
        <n v="834765.18"/>
        <n v="44168.22"/>
        <n v="2021307.04"/>
        <n v="672317.84"/>
        <n v="86703.69"/>
        <n v="784715.4"/>
        <n v="3644936.4"/>
        <n v="420815.64"/>
        <n v="3843862.4"/>
        <n v="963588.7999999999"/>
        <n v="1838426.0"/>
        <n v="97681.5"/>
        <n v="83130.3"/>
        <n v="939020.5"/>
        <n v="1499818.95"/>
        <n v="241757.34000000003"/>
        <n v="1245112.92"/>
        <n v="29090.94"/>
        <n v="1269313.02"/>
        <n v="1130635.12"/>
        <n v="255802.95"/>
        <n v="395666.0"/>
        <n v="37590.64"/>
        <n v="196110.85"/>
        <n v="2360318.88"/>
        <n v="1073909.89"/>
        <n v="3260365.92"/>
        <n v="1013572.0"/>
        <n v="2193110.48"/>
        <n v="4803324.96"/>
        <n v="2016803.5999999999"/>
        <n v="5126325.12"/>
        <n v="850791.2"/>
        <n v="3957971.6"/>
        <n v="3956062.53"/>
        <n v="1743553.5999999999"/>
        <n v="161472.35"/>
        <n v="1599934.5999999999"/>
        <n v="892623.64"/>
        <n v="504355.83"/>
        <n v="197266.3"/>
        <n v="747308.1"/>
        <n v="863470.0"/>
        <n v="176696.3"/>
        <n v="220172.94000000003"/>
        <n v="4784439.87"/>
        <n v="1756472.2999999998"/>
        <n v="21489.93"/>
        <n v="85267.65000000001"/>
        <n v="3495780.54"/>
        <n v="2380377.7399999998"/>
        <n v="569994.7"/>
        <n v="588144.96"/>
        <n v="521273.94"/>
        <n v="3442075.6"/>
        <n v="853061.58"/>
        <n v="262272.0"/>
        <n v="4934218.17"/>
        <n v="296380.08"/>
        <n v="283323.95"/>
        <n v="345008.95"/>
        <n v="814602.91"/>
        <n v="68015.7"/>
        <n v="248732.90000000002"/>
        <n v="538454.8200000001"/>
        <n v="977181.76"/>
        <n v="368520.57"/>
        <n v="817218.27"/>
        <n v="5183102.12"/>
        <n v="724127.8"/>
        <n v="208738.42"/>
        <n v="490134.81"/>
        <n v="1414506.48"/>
        <n v="2334267.11"/>
        <n v="514714.46"/>
        <n v="637534.5900000001"/>
        <n v="1137594.4"/>
        <n v="732863.42"/>
        <n v="3850420.4"/>
        <n v="59885.44"/>
        <n v="3000940.8"/>
        <n v="2081042.56"/>
        <n v="76947.2"/>
        <n v="1176604.0"/>
        <n v="3136191.11"/>
        <n v="1806361.28"/>
        <n v="63565.29"/>
        <n v="307143.54000000004"/>
        <n v="1470923.36"/>
        <n v="2568829.88"/>
        <n v="134710.55000000002"/>
        <n v="679830.14"/>
        <n v="459098.8"/>
        <n v="2582047.6500000004"/>
        <n v="5184934.0200000005"/>
        <n v="2649469.1999999997"/>
        <n v="235257.1"/>
        <n v="604369.38"/>
        <n v="391599.52"/>
        <n v="2309290.4"/>
        <n v="881233.92"/>
        <n v="2205874.48"/>
        <n v="63332.04"/>
        <n v="1654364.8"/>
        <n v="78661.23"/>
        <n v="68771.43000000001"/>
        <n v="1206963.84"/>
        <n v="151527.42"/>
        <n v="1829248.8900000001"/>
        <n v="1892390.64"/>
        <n v="158862.6"/>
        <n v="22792.350000000002"/>
        <n v="3080640.78"/>
        <n v="928601.8800000001"/>
        <n v="18458.050000000003"/>
        <n v="206440.4"/>
        <n v="1833156.1500000001"/>
        <n v="75191.6"/>
        <n v="661359.16"/>
        <n v="688272.2"/>
        <n v="880691.7600000001"/>
        <n v="1336624.56"/>
        <n v="619627.38"/>
        <n v="179437.76"/>
        <n v="233643.80000000002"/>
        <n v="3207629.67"/>
        <n v="4100498.8"/>
        <n v="426416.1"/>
        <n v="3397362.5700000003"/>
        <n v="1589146.06"/>
        <n v="802570.8"/>
        <n v="92637.57"/>
        <n v="69514.25"/>
        <n v="258556.48"/>
        <n v="346195.2"/>
        <n v="839105.36"/>
        <n v="4151463.75"/>
        <n v="124965.17000000001"/>
        <n v="129098.34"/>
        <n v="1397352.57"/>
        <n v="3957750.09"/>
        <n v="776000.22"/>
        <n v="7491.99"/>
        <n v="1763476.6800000002"/>
        <n v="470846.35000000003"/>
        <n v="1375355.52"/>
        <n v="973460.4"/>
        <n v="2540094.27"/>
        <n v="1407916.02"/>
        <n v="677247.76"/>
        <n v="1303039.48"/>
        <n v="794829.6"/>
        <n v="3787728.42"/>
        <n v="360038.22000000003"/>
        <n v="458655.48000000004"/>
        <n v="2309727.6"/>
        <n v="539826.65"/>
        <n v="680720.4"/>
        <n v="91629.93000000001"/>
        <n v="1830158.8199999998"/>
        <n v="39363.27"/>
        <n v="4099168.1799999997"/>
        <n v="1527813.02"/>
        <n v="1061935.58"/>
        <n v="59357.46"/>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D1331" sheet="9ba.Country Sales by Year "/>
  </cacheSource>
  <cacheFields>
    <cacheField name="Year" numFmtId="0">
      <sharedItems containsSemiMixedTypes="0" containsString="0" containsNumber="1" containsInteger="1">
        <n v="2012.0"/>
        <n v="2015.0"/>
        <n v="2014.0"/>
        <n v="2016.0"/>
        <n v="2017.0"/>
        <n v="2010.0"/>
        <n v="2011.0"/>
        <n v="2013.0"/>
      </sharedItems>
    </cacheField>
    <cacheField name="Country Name" numFmtId="0">
      <sharedItems>
        <s v="Albania"/>
        <s v="Andorra"/>
        <s v="Armenia"/>
        <s v="Austria"/>
        <s v="Belarus"/>
        <s v="Belgium"/>
        <s v="Bosnia and Herzegovina"/>
        <s v="Bulgaria"/>
        <s v="Croatia"/>
        <s v="Cyprus"/>
        <s v="Czech Republic"/>
        <s v="Denmark"/>
        <s v="Estonia"/>
        <s v="Finland"/>
        <s v="France"/>
        <s v="Georgia"/>
        <s v="Germany"/>
        <s v="Greece"/>
        <s v="Hungary"/>
        <s v="Iceland"/>
        <s v="Ireland"/>
        <s v="Italy"/>
        <s v="Latvia"/>
        <s v="Liechtenstein"/>
        <s v="Lithuania"/>
        <s v="Luxembourg"/>
        <s v="Macedonia"/>
        <s v="Malta"/>
        <s v="Monaco"/>
        <s v="Montenegro"/>
        <s v="Netherlands"/>
        <s v="Norway"/>
        <s v="Poland"/>
        <s v="Portugal"/>
        <s v="Romania"/>
        <s v="Russia"/>
        <s v="San Marino"/>
        <s v="Serbia"/>
        <s v="Slovakia"/>
        <s v="Slovenia"/>
        <s v="Spain"/>
        <s v="Sweden"/>
        <s v="Switzerland"/>
        <s v="Ukraine"/>
        <s v="United Kingdom"/>
        <s v="Unknown Country"/>
      </sharedItems>
    </cacheField>
    <cacheField name="Total Revenue" numFmtId="165">
      <sharedItems containsSemiMixedTypes="0" containsString="0" containsNumber="1">
        <n v="1447182.32"/>
        <n v="535132.7999999999"/>
        <n v="5714367.75"/>
        <n v="191128.6"/>
        <n v="938278.08"/>
        <n v="1168804.23"/>
        <n v="44061.16"/>
        <n v="128076.16"/>
        <n v="818058.6"/>
        <n v="3698206.1799999997"/>
        <n v="4205426.8"/>
        <n v="1075643.04"/>
        <n v="288528.78"/>
        <n v="4179632.0"/>
        <n v="2189934.8"/>
        <n v="107426.8"/>
        <n v="873923.8200000001"/>
        <n v="364934.85"/>
        <n v="53333.8"/>
        <n v="536644.08"/>
        <n v="3666129.2199999997"/>
        <n v="11742.88"/>
        <n v="276978.8"/>
        <n v="536455.52"/>
        <n v="758558.22"/>
        <n v="361164.87"/>
        <n v="2156507.29"/>
        <n v="4275816.0"/>
        <n v="73310.25"/>
        <n v="3006187.1999999997"/>
        <n v="556306.68"/>
        <n v="278341.7"/>
        <n v="1599839.76"/>
        <n v="851797.74"/>
        <n v="68668.8"/>
        <n v="1159737.04"/>
        <n v="377464.75"/>
        <n v="180482.96"/>
        <n v="1052361.2"/>
        <n v="167688.30000000002"/>
        <n v="1380543.84"/>
        <n v="791043.75"/>
        <n v="5639530.53"/>
        <n v="1553398.98"/>
        <n v="434232.69999999995"/>
        <n v="1830357.6"/>
        <n v="923719.3200000001"/>
        <n v="1966654.2000000002"/>
        <n v="1908484.5999999999"/>
        <n v="2905637.96"/>
        <n v="49057.14"/>
        <n v="100601.18000000001"/>
        <n v="3274190.8"/>
        <n v="358794.7"/>
        <n v="5024053.859999999"/>
        <n v="59549.75"/>
        <n v="9171.39"/>
        <n v="276587.68"/>
        <n v="432127.15"/>
        <n v="1015563.52"/>
        <n v="73982.56"/>
        <n v="2536752.92"/>
        <n v="82719.78"/>
        <n v="201926.48"/>
        <n v="310805.46"/>
        <n v="34204.64"/>
        <n v="2988668.76"/>
        <n v="85966.62"/>
        <n v="607115.8200000001"/>
        <n v="740520.0"/>
        <n v="313739.4"/>
        <n v="32878.92"/>
        <n v="1533493.5"/>
        <n v="702351.77"/>
        <n v="939303.8200000001"/>
        <n v="1037962.2"/>
        <n v="4985962.47"/>
        <n v="144286.38"/>
        <n v="290877.07"/>
        <n v="2218719.51"/>
        <n v="266557.26"/>
        <n v="3117767.1"/>
        <n v="526913.31"/>
        <n v="1272060.24"/>
        <n v="375385.89"/>
        <n v="1406875.92"/>
        <n v="4859329.0200000005"/>
        <n v="594046.08"/>
        <n v="1146486.12"/>
        <n v="4166163.75"/>
        <n v="1707721.4"/>
        <n v="98484.65000000001"/>
        <n v="1180833.09"/>
        <n v="81478.89"/>
        <n v="420549.35000000003"/>
        <n v="28381.86"/>
        <n v="4344873.12"/>
        <n v="1770871.2999999998"/>
        <n v="957020.72"/>
        <n v="1048682.34"/>
        <n v="303442.75"/>
        <n v="831461.8200000001"/>
        <n v="403945.32"/>
        <n v="3802415.1900000004"/>
        <n v="168600.90000000002"/>
        <n v="518822.04000000004"/>
        <n v="3324468.8"/>
        <n v="4894494.36"/>
        <n v="439814.05000000005"/>
        <n v="41863.71"/>
        <n v="1736833.73"/>
        <n v="1769337.57"/>
        <n v="2010305.8499999999"/>
        <n v="268500.96"/>
        <n v="1022496.22"/>
        <n v="1245764.73"/>
        <n v="164195.57"/>
        <n v="1155211.2"/>
        <n v="361521.55000000005"/>
        <n v="243798.1"/>
        <n v="1067993.44"/>
        <n v="1038364.4"/>
        <n v="772764.96"/>
        <n v="752858.4"/>
        <n v="152504.30000000002"/>
        <n v="863530.56"/>
        <n v="350934.0"/>
        <n v="1245729.16"/>
        <n v="17596.38"/>
        <n v="1302418.8"/>
        <n v="1507490.4000000001"/>
        <n v="3645373.6"/>
        <n v="187953.2"/>
        <n v="1436569.26"/>
        <n v="67754.17"/>
        <n v="5294988.510000001"/>
        <n v="50587.26"/>
        <n v="1678848.0"/>
        <n v="1710395.5"/>
        <n v="137984.6"/>
        <n v="684748.48"/>
        <n v="3845225.58"/>
        <n v="778947.84"/>
        <n v="208590.2"/>
        <n v="469660.10000000003"/>
        <n v="4361130.02"/>
        <n v="28129.95"/>
        <n v="1800826.8"/>
        <n v="2921166.36"/>
        <n v="64600.92"/>
        <n v="786522.7999999999"/>
        <n v="5904521.07"/>
        <n v="37438.05"/>
        <n v="361886.94"/>
        <n v="42012.99"/>
        <n v="768451.28"/>
        <n v="3528906.99"/>
        <n v="762118.5"/>
        <n v="137663.62"/>
        <n v="1055568.78"/>
        <n v="763662.9"/>
        <n v="33420.06"/>
        <n v="1144049.56"/>
        <n v="1086442.0"/>
        <n v="894019.68"/>
        <n v="77532.3"/>
        <n v="1383949.5999999999"/>
        <n v="1300591.9200000002"/>
        <n v="7432.4"/>
        <n v="435768.48000000004"/>
        <n v="182255.45"/>
        <n v="343632.9"/>
        <n v="1302.42"/>
        <n v="195501.92"/>
        <n v="451331.64"/>
        <n v="135553.68"/>
        <n v="1256975.54"/>
        <n v="3414969.1999999997"/>
        <n v="376231.05000000005"/>
        <n v="2742580.08"/>
        <n v="5621244.720000001"/>
        <n v="25237.65"/>
        <n v="778723.4400000001"/>
        <n v="336133.74000000005"/>
        <n v="551023.66"/>
        <n v="276492.59"/>
        <n v="2620358.79"/>
        <n v="438915.54000000004"/>
        <n v="3519406.38"/>
        <n v="867819.98"/>
        <n v="1786194.16"/>
        <n v="4337058.600000001"/>
        <n v="14209.59"/>
        <n v="2402184.8"/>
        <n v="146047.0"/>
        <n v="1696846.16"/>
        <n v="3813485.7600000002"/>
        <n v="3404835.65"/>
        <n v="467572.10000000003"/>
        <n v="121002.72"/>
        <n v="4841616.149999999"/>
        <n v="101302.56"/>
        <n v="1195967.78"/>
        <n v="119775.3"/>
        <n v="2059608.14"/>
        <n v="1336.54"/>
        <n v="620824.0"/>
        <n v="2208253.1100000003"/>
        <n v="64388.76"/>
        <n v="693587.16"/>
        <n v="246028.25000000003"/>
        <n v="3654411.1799999997"/>
        <n v="756982.56"/>
        <n v="77131.11"/>
        <n v="133192.15"/>
        <n v="186910.50000000003"/>
        <n v="672399.84"/>
        <n v="3061338.21"/>
        <n v="929317.12"/>
        <n v="778886.9"/>
        <n v="2635446.87"/>
        <n v="1149133.54"/>
        <n v="4080481.8600000003"/>
        <n v="400962.0"/>
        <n v="810199.8"/>
        <n v="87646.02"/>
        <n v="1179604.44"/>
        <n v="836083.62"/>
        <n v="3173197.6"/>
        <n v="3923413.17"/>
        <n v="72232.86"/>
        <n v="914953.6"/>
        <n v="698446.08"/>
        <n v="2730893.9699999997"/>
        <n v="1383872.8800000001"/>
        <n v="1339454.16"/>
        <n v="3513763.6599999997"/>
        <n v="79146.6"/>
        <n v="275020.2"/>
        <n v="2996868.4200000004"/>
        <n v="0.0"/>
        <n v="1893718.6800000002"/>
        <n v="2739932.4"/>
        <n v="42744.79"/>
        <n v="52945.26"/>
        <n v="3692803.17"/>
        <n v="910183.74"/>
        <n v="991141.6200000001"/>
        <n v="6468853.6"/>
        <n v="392875.92"/>
        <n v="966144.48"/>
        <n v="541810.24"/>
        <n v="221781.30000000002"/>
        <n v="3840464.67"/>
        <n v="415482.56"/>
        <n v="467505.12000000005"/>
        <n v="53041.05"/>
        <n v="710975.68"/>
        <n v="441296.94"/>
        <n v="1252140.8"/>
        <n v="116631.9"/>
        <n v="816103.04"/>
        <n v="4879707.54"/>
        <n v="681907.2"/>
        <n v="1942381.5599999998"/>
        <n v="910444.8600000001"/>
        <n v="470029.23000000004"/>
        <n v="771939.8500000001"/>
        <n v="904178.14"/>
        <n v="1068975.48"/>
        <n v="935010.2400000001"/>
        <n v="836647.68"/>
        <n v="43123.26"/>
        <n v="812477.93"/>
        <n v="5866074.06"/>
        <n v="1472505.48"/>
        <n v="39057.840000000004"/>
        <n v="165676.72"/>
        <n v="251571.09999999998"/>
        <n v="26091.180000000004"/>
        <n v="51837.48"/>
        <n v="397773.35000000003"/>
        <n v="2367799.56"/>
        <n v="608872.0"/>
        <n v="2440013.1999999997"/>
        <n v="162151.29"/>
        <n v="2929.62"/>
        <n v="84698.25"/>
        <n v="186158.5"/>
        <n v="190757.82"/>
        <n v="1419947.0999999999"/>
        <n v="1775727.68"/>
        <n v="226716.1"/>
        <n v="4683904.43"/>
        <n v="3879257.97"/>
        <n v="510554.84"/>
        <n v="1855825.4"/>
        <n v="4117224.51"/>
        <n v="5493179.399999999"/>
        <n v="967654.96"/>
        <n v="252954.35"/>
        <n v="321501.76"/>
        <n v="563645.04"/>
        <n v="2423758.05"/>
        <n v="1425097.2000000002"/>
        <n v="1271154.57"/>
        <n v="6285079.35"/>
        <n v="64899.48"/>
        <n v="730705.6200000001"/>
        <n v="206776.8"/>
        <n v="3567979.5900000003"/>
        <n v="2530602.06"/>
        <n v="267478.26"/>
        <n v="5026726.9399999995"/>
        <n v="291340.48"/>
        <n v="470013.28"/>
        <n v="602528.66"/>
        <n v="255665.34"/>
        <n v="412198.15"/>
        <n v="52630.53"/>
        <n v="2413417.12"/>
        <n v="379090.8"/>
        <n v="690700.23"/>
        <n v="53428.700000000004"/>
        <n v="179765.6"/>
        <n v="569733.7200000001"/>
        <n v="2324613.9"/>
        <n v="229007.46000000002"/>
        <n v="1826184.4"/>
        <n v="1179689.5"/>
        <n v="5134986.68"/>
        <n v="774576.64"/>
        <n v="326503.12"/>
        <n v="1469497.9800000002"/>
        <n v="1960404.8"/>
        <n v="1201862.8"/>
        <n v="1819827.9"/>
        <n v="1511174.54"/>
        <n v="811742.14"/>
        <n v="27948.050000000003"/>
        <n v="714018.16"/>
        <n v="998462.86"/>
        <n v="1270378.76"/>
        <n v="548148.48"/>
        <n v="1366053.7"/>
        <n v="390133.9"/>
        <n v="309372.8"/>
        <n v="781024.16"/>
        <n v="1641686.0"/>
        <n v="2100699.12"/>
        <n v="1449773.5999999999"/>
        <n v="3340056.0900000003"/>
        <n v="674148.3200000001"/>
        <n v="532199.04"/>
        <n v="46258.14"/>
        <n v="2825600.19"/>
        <n v="468568.75"/>
        <n v="399149.4"/>
        <n v="13441.44"/>
        <n v="657986.0"/>
        <n v="48731.15"/>
        <n v="89717.28"/>
        <n v="2744394.4499999997"/>
        <n v="1107900.2"/>
        <n v="2949330.0900000003"/>
        <n v="503.82"/>
        <n v="353237.06"/>
        <n v="826091.2"/>
        <n v="334302.78"/>
        <n v="873062.7600000001"/>
        <n v="3386943.21"/>
        <n v="2215319.84"/>
        <n v="87561.04"/>
        <n v="359718.45"/>
        <n v="38066.4"/>
        <n v="1306523.04"/>
        <n v="339394.18"/>
        <n v="4290822.69"/>
        <n v="686029.18"/>
        <n v="148359.78"/>
        <n v="3120720.33"/>
        <n v="371486.05000000005"/>
        <n v="299910.6"/>
        <n v="1028324.8"/>
        <n v="491765.34"/>
        <n v="1412576.1400000001"/>
        <n v="62492.340000000004"/>
        <n v="1277674.02"/>
        <n v="650080.42"/>
        <n v="2657301.6"/>
        <n v="108425.73"/>
        <n v="357017.76"/>
        <n v="3700175.22"/>
        <n v="6294435.13"/>
        <n v="2492180.67"/>
        <n v="59460.090000000004"/>
        <n v="5087903.73"/>
        <n v="1302728.04"/>
        <n v="1849860.0999999999"/>
        <n v="847946.24"/>
        <n v="2947323.54"/>
        <n v="713421.17"/>
        <n v="3489.42"/>
        <n v="4599.69"/>
        <n v="70455.63"/>
        <n v="678956.64"/>
        <n v="3090566.8"/>
        <n v="449841.92000000004"/>
        <n v="726532.3999999999"/>
        <n v="300733.39999999997"/>
        <n v="2826902.6100000003"/>
        <n v="801607.8400000001"/>
        <n v="490236.18"/>
        <n v="470122.56"/>
        <n v="2052195.92"/>
        <n v="486308.4"/>
        <n v="144195.69999999998"/>
        <n v="959880.78"/>
        <n v="944622.78"/>
        <n v="855698.56"/>
        <n v="1228440.4"/>
        <n v="76216.77"/>
        <n v="3779712.51"/>
        <n v="7977.15"/>
        <n v="3550626.2399999998"/>
        <n v="1192261.14"/>
        <n v="16560.75"/>
        <n v="174003.17"/>
        <n v="2831303.79"/>
        <n v="618242.78"/>
        <n v="403255.82"/>
        <n v="16187.55"/>
        <n v="756448.77"/>
        <n v="1354605.2400000002"/>
        <n v="393092.69999999995"/>
        <n v="1504695.5"/>
        <n v="601775.52"/>
        <n v="795441.8999999999"/>
        <n v="128331.98"/>
        <n v="5889543.24"/>
        <n v="591532.64"/>
        <n v="5802.83"/>
        <n v="2313092.08"/>
        <n v="2894628.45"/>
        <n v="1081325.6"/>
        <n v="4183566.8"/>
        <n v="952185.2999999999"/>
        <n v="2354192.16"/>
        <n v="346443.72000000003"/>
        <n v="859500.74"/>
        <n v="580251.4400000001"/>
        <n v="1951360.32"/>
        <n v="2886571.38"/>
        <n v="45362.200000000004"/>
        <n v="485595.38999999996"/>
        <n v="408108.8"/>
        <n v="1900614.45"/>
        <n v="126436.31000000001"/>
        <n v="3964845.9099999997"/>
        <n v="492668.44"/>
        <n v="711214.4600000001"/>
        <n v="237904.12"/>
        <n v="1741867.5999999999"/>
        <n v="1575332.8800000001"/>
        <n v="379125.5"/>
        <n v="1031603.2"/>
        <n v="528443.2999999999"/>
        <n v="526180.6"/>
        <n v="1944467.76"/>
        <n v="12632.82"/>
        <n v="23539.59"/>
        <n v="1430708.37"/>
        <n v="84287.22"/>
        <n v="420656.5"/>
        <n v="3474865.6"/>
        <n v="498205.39999999997"/>
        <n v="623027.79"/>
        <n v="356966.35000000003"/>
        <n v="89194.8"/>
        <n v="650976.27"/>
        <n v="57855.33"/>
        <n v="1721091.9"/>
        <n v="705002.98"/>
        <n v="6111997.42"/>
        <n v="419932.5"/>
        <n v="1164794.6099999999"/>
        <n v="13158.53"/>
        <n v="3583291.1999999997"/>
        <n v="1322759.16"/>
        <n v="623326.76"/>
        <n v="73238.40000000001"/>
        <n v="2812318.7399999998"/>
        <n v="4460788.5"/>
        <n v="2544631.04"/>
        <n v="4016993.6"/>
        <n v="2009634.06"/>
        <n v="1661617.52"/>
        <n v="2391207.7600000002"/>
        <n v="476965.08"/>
        <n v="636268.05"/>
        <n v="3615517.9200000004"/>
        <n v="203275.80000000002"/>
        <n v="4151214.0"/>
        <n v="48450.69"/>
        <n v="1743051.84"/>
        <n v="5326246.59"/>
        <n v="1104764.26"/>
        <n v="257791.52"/>
        <n v="38253.0"/>
        <n v="13584.48"/>
        <n v="1113985.5999999999"/>
        <n v="1023485.2"/>
        <n v="1118321.54"/>
        <n v="1992970.96"/>
        <n v="325127.4"/>
        <n v="884949.4400000001"/>
        <n v="262873.0"/>
        <n v="5447068.77"/>
        <n v="539504.7999999999"/>
        <n v="808606.7"/>
        <n v="5374436.13"/>
        <n v="13593.81"/>
        <n v="750998.76"/>
        <n v="1222321.1700000002"/>
        <n v="443657.5"/>
        <n v="449986.11000000004"/>
        <n v="314088.39"/>
        <n v="109717.12"/>
        <n v="221896.95"/>
        <n v="3083594.01"/>
        <n v="1766027.04"/>
        <n v="1044.96"/>
        <n v="2099746.53"/>
        <n v="337391.4"/>
        <n v="1287927.78"/>
        <n v="1974080.24"/>
        <n v="1672594.56"/>
        <n v="149522.4"/>
        <n v="1636439.5999999999"/>
        <n v="430344.64"/>
        <n v="882706.7999999999"/>
        <n v="710450.0"/>
        <n v="5662251.71"/>
        <n v="811407.66"/>
        <n v="69844.38"/>
        <n v="63453.33"/>
        <n v="117939.36"/>
        <n v="1092362.8800000001"/>
        <n v="3644822.37"/>
        <n v="272242.63"/>
        <n v="82629.03"/>
        <n v="278768.75"/>
        <n v="254343.76"/>
        <n v="86061.69"/>
        <n v="218554.7"/>
        <n v="5010688.46"/>
        <n v="547320.32"/>
        <n v="420337.39"/>
        <n v="82243.95"/>
        <n v="105671.15000000001"/>
        <n v="800302.8"/>
        <n v="178089.67"/>
        <n v="4367665.470000001"/>
        <n v="2997443.1999999997"/>
        <n v="220935.84000000003"/>
        <n v="513173.86"/>
        <n v="1244188.56"/>
        <n v="429673.34"/>
        <n v="557316.87"/>
        <n v="1021506.2"/>
        <n v="1160533.98"/>
        <n v="695020.8"/>
        <n v="437294.28"/>
        <n v="98300.37"/>
        <n v="571537.89"/>
        <n v="85139.64000000001"/>
        <n v="18144.06"/>
        <n v="2526250.88"/>
        <n v="728569.76"/>
        <n v="1419200.72"/>
        <n v="1922003.12"/>
        <n v="978495.54"/>
        <n v="1213856.4"/>
        <n v="530019.05"/>
        <n v="347510.4"/>
        <n v="65937.68000000001"/>
        <n v="73119.21"/>
        <n v="132317.46"/>
        <n v="438322.08"/>
        <n v="3780403.3899999997"/>
        <n v="66728.16"/>
        <n v="1012044.0"/>
        <n v="2683220.4"/>
        <n v="1117360.56"/>
        <n v="492524.96"/>
        <n v="5707204.44"/>
        <n v="6155888.13"/>
        <n v="235209.65000000002"/>
        <n v="1903878.24"/>
        <n v="196490.45"/>
        <n v="246360.40000000002"/>
        <n v="338629.2"/>
        <n v="427714.30000000005"/>
        <n v="483432.95"/>
        <n v="713666.36"/>
        <n v="2849043.75"/>
        <n v="936092.48"/>
        <n v="1931112.4"/>
        <n v="4094157.27"/>
        <n v="1123533.4"/>
        <n v="224106.35"/>
        <n v="542137.14"/>
        <n v="1470871.2000000002"/>
        <n v="1386189.3"/>
        <n v="4962573.02"/>
        <n v="64730.16"/>
        <n v="4101810.4"/>
        <n v="1753796.73"/>
        <n v="3755664.78"/>
        <n v="1945334.79"/>
        <n v="21874.45"/>
        <n v="2161853.4499999997"/>
        <n v="54039.36"/>
        <n v="643215.1"/>
        <n v="800558.08"/>
        <n v="319972.95"/>
        <n v="737876.88"/>
        <n v="878097.9"/>
        <n v="8285.04"/>
        <n v="5117611.66"/>
        <n v="4768159.62"/>
        <n v="57596.0"/>
        <n v="29579.52"/>
        <n v="60333.6"/>
        <n v="28064.64"/>
        <n v="39858.0"/>
        <n v="3587273.36"/>
        <n v="2310794.56"/>
        <n v="554047.67"/>
        <n v="825638.73"/>
        <n v="430563.2"/>
        <n v="2354447.44"/>
        <n v="1449477.63"/>
        <n v="752565.4400000001"/>
        <n v="3016935.39"/>
        <n v="309399.36"/>
        <n v="1006165.86"/>
        <n v="10285.0"/>
        <n v="407796.82"/>
        <n v="1158993.3800000001"/>
        <n v="1574016.4"/>
        <n v="14676.09"/>
        <n v="14326.62"/>
        <n v="308203.83"/>
        <n v="153243.75"/>
        <n v="1078265.94"/>
        <n v="1051273.6"/>
        <n v="3885770.0700000003"/>
        <n v="170695.36000000002"/>
        <n v="627931.5900000001"/>
        <n v="452628.28"/>
        <n v="2283495.6"/>
        <n v="4303846.890000001"/>
        <n v="1829723.26"/>
        <n v="393954.4"/>
        <n v="586833.6"/>
        <n v="3233758.53"/>
        <n v="98174.05"/>
        <n v="2691658.1999999997"/>
        <n v="386484.8"/>
        <n v="42610.11"/>
        <n v="1046190.2"/>
        <n v="280856.55"/>
        <n v="1834377.72"/>
        <n v="88271.13"/>
        <n v="1440476.52"/>
        <n v="748891.5"/>
        <n v="1244745.28"/>
        <n v="142373.66"/>
        <n v="208835.55"/>
        <n v="5728.62"/>
        <n v="44476.96"/>
        <n v="6069928.41"/>
        <n v="370465.69999999995"/>
        <n v="782150.7999999999"/>
        <n v="9413.97"/>
        <n v="862839.9"/>
        <n v="3857922.71"/>
        <n v="1964741.73"/>
        <n v="609563.84"/>
        <n v="45772.98"/>
        <n v="354901.08"/>
        <n v="275920.48000000004"/>
        <n v="3009892.62"/>
        <n v="1514966.82"/>
        <n v="552903.4500000001"/>
        <n v="16075.59"/>
        <n v="378899.39999999997"/>
        <n v="243568.86000000002"/>
        <n v="1123251.46"/>
        <n v="2219664.4"/>
        <n v="3175619.04"/>
        <n v="732176.0"/>
        <n v="145713.90000000002"/>
        <n v="3112864.0"/>
        <n v="1472854.7400000002"/>
        <n v="1227963.84"/>
        <n v="2120610.96"/>
        <n v="425009.65"/>
        <n v="1539694.08"/>
        <n v="66056.4"/>
        <n v="913391.84"/>
        <n v="379926.8"/>
        <n v="443799.85000000003"/>
        <n v="1005157.4400000001"/>
        <n v="530345.97"/>
        <n v="2001395.2"/>
        <n v="860398.6200000001"/>
        <n v="1121805.51"/>
        <n v="56655.3"/>
        <n v="4142605.73"/>
        <n v="6032809.44"/>
        <n v="443183.0"/>
        <n v="80368.62"/>
        <n v="4825466.100000001"/>
        <n v="1485292.46"/>
        <n v="2865054.9899999998"/>
        <n v="347838.24"/>
        <n v="1888509.0"/>
        <n v="6222261.97"/>
        <n v="222777.75"/>
        <n v="272600.25"/>
        <n v="1409045.0"/>
        <n v="2500963.92"/>
        <n v="1377296.4"/>
        <n v="352364.1"/>
        <n v="588582.08"/>
        <n v="59236.17"/>
        <n v="75712.95"/>
        <n v="37960.0"/>
        <n v="1744328.24"/>
        <n v="5768418.180000001"/>
        <n v="3872280.4"/>
        <n v="577749.37"/>
        <n v="1301162.16"/>
        <n v="1247768.8"/>
        <n v="894501.12"/>
        <n v="2138991.12"/>
        <n v="3942669.6"/>
        <n v="352612.38"/>
        <n v="1706802.08"/>
        <n v="2678579.61"/>
        <n v="104342.55"/>
        <n v="324876.75"/>
        <n v="98157.73000000001"/>
        <n v="1898405.2999999998"/>
        <n v="38803.47"/>
        <n v="4037979.1999999997"/>
        <n v="1470432.1800000002"/>
        <n v="1632714.3"/>
        <n v="1026347.72"/>
        <n v="917245.6"/>
        <n v="26142.66"/>
        <n v="2046242.74"/>
        <n v="1177480.58"/>
        <n v="3589862.01"/>
        <n v="1172272.1400000001"/>
        <n v="280239.7"/>
        <n v="905004.0"/>
        <n v="6261689.899999999"/>
        <n v="259462.35"/>
        <n v="450250.57"/>
        <n v="853338.34"/>
        <n v="61297.5"/>
        <n v="1401663.2"/>
        <n v="1061218.08"/>
        <n v="781392.3200000001"/>
        <n v="930579.0900000001"/>
        <n v="35919.65"/>
        <n v="451922.89999999997"/>
        <n v="960571.2"/>
        <n v="319433.06"/>
        <n v="127966.88"/>
        <n v="191745.45"/>
        <n v="989311.84"/>
        <n v="414665.55000000005"/>
        <n v="1993353.81"/>
        <n v="786651.25"/>
        <n v="1571959.4"/>
        <n v="12968.7"/>
        <n v="1810445.2"/>
        <n v="777778.7999999999"/>
        <n v="3936986.0"/>
        <n v="1083401.92"/>
        <n v="68538.18000000001"/>
        <n v="676015.28"/>
        <n v="157252.48"/>
        <n v="2097031.26"/>
        <n v="824736.16"/>
        <n v="2320901.71"/>
        <n v="302319.27"/>
        <n v="873088.4"/>
        <n v="1427781.04"/>
        <n v="242820.16"/>
        <n v="1111489.12"/>
        <n v="2869231.2600000002"/>
        <n v="2582195.28"/>
        <n v="1366358.1400000001"/>
        <n v="379516.5"/>
        <n v="349967.86000000004"/>
        <n v="84193.92"/>
        <n v="6512.1"/>
        <n v="1411386.24"/>
        <n v="1545804.96"/>
        <n v="19615.2"/>
        <n v="248867.85"/>
        <n v="852056.16"/>
        <n v="814275.99"/>
        <n v="146715.40000000002"/>
        <n v="1040776.56"/>
        <n v="148708.30000000002"/>
        <n v="3389.32"/>
        <n v="318764.79"/>
        <n v="1855885.6"/>
        <n v="2490227.04"/>
        <n v="325545.12"/>
        <n v="808341.24"/>
        <n v="695895.04"/>
        <n v="376705.55000000005"/>
        <n v="6310876.11"/>
        <n v="317867.55000000005"/>
        <n v="95869.29000000001"/>
        <n v="182018.2"/>
        <n v="760491.26"/>
        <n v="133705.0"/>
        <n v="502445.94000000006"/>
        <n v="1570434.5"/>
        <n v="424392.80000000005"/>
        <n v="5159536.83"/>
        <n v="4211984.8"/>
        <n v="611650.88"/>
        <n v="41854.38"/>
        <n v="623495.91"/>
        <n v="714226.9800000001"/>
        <n v="669236.64"/>
        <n v="1256621.3"/>
        <n v="529449.2"/>
        <n v="262473.2"/>
        <n v="943195.68"/>
        <n v="611340.4"/>
        <n v="277391.62"/>
        <n v="43897.65"/>
        <n v="1319771.2"/>
        <n v="278869.29"/>
        <n v="976744.64"/>
        <n v="1600589.2"/>
        <n v="85749.96"/>
        <n v="65384.64"/>
        <n v="988072.0"/>
        <n v="1333244.04"/>
        <n v="758008.4400000001"/>
        <n v="3456966.6599999997"/>
        <n v="2039838.15"/>
        <n v="30126.57"/>
        <n v="536346.24"/>
        <n v="2048247.55"/>
        <n v="55352.850000000006"/>
        <n v="1262998.0"/>
        <n v="5740416.15"/>
        <n v="604784.35"/>
        <n v="1167324.0"/>
        <n v="3918735.28"/>
        <n v="920918.8999999999"/>
        <n v="413553.80000000005"/>
        <n v="1671106.7999999998"/>
        <n v="97707.5"/>
        <n v="784165.4"/>
        <n v="839256.0"/>
        <n v="181174.56"/>
        <n v="2772239.19"/>
        <n v="440358.0"/>
        <n v="1067788.7"/>
        <n v="1156163.12"/>
        <n v="301212.60000000003"/>
        <n v="169586.30000000002"/>
        <n v="135659.55000000002"/>
        <n v="1598501.8399999999"/>
        <n v="914346.1"/>
        <n v="298880.8"/>
        <n v="1825310.0"/>
        <n v="1899433.7999999998"/>
        <n v="983835.8400000001"/>
        <n v="76062.35"/>
        <n v="779871.09"/>
        <n v="1005807.3600000001"/>
        <n v="422188.86000000004"/>
        <n v="1316478.96"/>
        <n v="3146646.72"/>
        <n v="3170272.88"/>
        <n v="2623200.0"/>
        <n v="1592436.64"/>
        <n v="1387077.3"/>
        <n v="154497.2"/>
        <n v="774343.5000000001"/>
        <n v="1001347.6"/>
        <n v="114983.59999999999"/>
        <n v="430530.1"/>
        <n v="1919939.71"/>
        <n v="3794478.6599999997"/>
        <n v="417149.92000000004"/>
        <n v="3346431.48"/>
        <n v="247519.2"/>
        <n v="6483446.760000001"/>
        <n v="6510146.37"/>
        <n v="2046715.0"/>
        <n v="332629.84"/>
        <n v="4077988.7399999998"/>
        <n v="2303902.0"/>
        <n v="42417.87"/>
        <n v="5000641.59"/>
        <n v="881328.21"/>
        <n v="158147.55000000002"/>
        <n v="168352.6"/>
        <n v="666262.9600000001"/>
        <n v="809840.8999999999"/>
        <n v="3847797.1999999997"/>
        <n v="1797681.76"/>
        <n v="423116.21"/>
        <n v="59814.63"/>
        <n v="649560.32"/>
        <n v="7172.13"/>
        <n v="863322.8999999999"/>
        <n v="432754.54"/>
        <n v="1349626.1099999999"/>
        <n v="1299523.86"/>
        <n v="92908.14"/>
        <n v="2477759.9699999997"/>
        <n v="2270715.6"/>
        <n v="1050180.8"/>
        <n v="630303.66"/>
        <n v="1462784.4600000002"/>
        <n v="2358993.1"/>
        <n v="993119.6"/>
        <n v="102244.23000000001"/>
        <n v="317915.0"/>
        <n v="159293.52000000002"/>
        <n v="28633.77"/>
        <n v="15041.650000000001"/>
        <n v="599734.74"/>
        <n v="462813.32999999996"/>
        <n v="1453690.0"/>
        <n v="981334.4"/>
        <n v="1670041.76"/>
        <n v="123275.1"/>
        <n v="854142.8400000001"/>
        <n v="48115.44"/>
        <n v="923414.16"/>
        <n v="410346.4"/>
        <n v="788633.14"/>
        <n v="6282874.08"/>
        <n v="265970.1"/>
        <n v="369236.07"/>
        <n v="402696.8"/>
        <n v="585350.26"/>
        <n v="1689443.04"/>
        <n v="28115.120000000003"/>
        <n v="4090880.4"/>
        <n v="6036716.7"/>
        <n v="52716.950000000004"/>
        <n v="5409.3"/>
        <n v="4955890.32"/>
        <n v="85154.91"/>
        <n v="6359716.86"/>
        <n v="791881.9700000001"/>
        <n v="3118610.88"/>
        <n v="170945.19999999998"/>
        <n v="1003846.08"/>
        <n v="412103.25"/>
        <n v="1197142.6800000002"/>
        <n v="613524.18"/>
        <n v="133910.69999999998"/>
        <n v="146530.72"/>
        <n v="503347.89999999997"/>
        <n v="929207.84"/>
        <n v="1530195.03"/>
        <n v="391977.08"/>
        <n v="961559.16"/>
        <n v="708264.0"/>
        <n v="707046.23"/>
        <n v="5598452.37"/>
        <n v="3113738.4"/>
        <n v="565244.68"/>
        <n v="228779.1"/>
        <n v="786014.12"/>
        <n v="511581.12"/>
        <n v="237180.46000000002"/>
        <n v="146024.8"/>
        <n v="2558762.85"/>
        <n v="603553.4400000001"/>
        <n v="320265.42000000004"/>
        <n v="1112621.32"/>
        <n v="266587.2"/>
        <n v="818891.7"/>
        <n v="75797.52"/>
        <n v="473799.68"/>
        <n v="1638811.9"/>
        <n v="453574.55000000005"/>
        <n v="143020.71"/>
        <n v="214459.52000000002"/>
        <n v="1272570.8"/>
        <n v="62156.46"/>
        <n v="442787.16000000003"/>
        <n v="61335.42"/>
        <n v="243038.90000000002"/>
        <n v="6672675.95"/>
        <n v="4391760.24"/>
        <n v="408312.97"/>
        <n v="55326.9"/>
        <n v="2584652.49"/>
        <n v="4496605.05"/>
        <n v="775669.4400000001"/>
        <n v="409960.1"/>
        <n v="362897.60000000003"/>
        <n v="2974727.2800000003"/>
        <n v="742912.02"/>
        <n v="4086471.05"/>
        <n v="1305812.56"/>
        <n v="515155.04"/>
        <n v="252054.40000000002"/>
        <n v="1970897.5999999999"/>
        <n v="4196117.9399999995"/>
        <n v="570792.3"/>
        <n v="627485.76"/>
        <n v="218981.75"/>
        <n v="6045833.640000001"/>
        <n v="380359.2"/>
        <n v="1971840.2"/>
        <n v="2047010.28"/>
        <n v="864951.2"/>
        <n v="458020.38"/>
        <n v="46406.100000000006"/>
        <n v="1220238.4"/>
        <n v="5807490.78"/>
        <n v="84921.66"/>
        <n v="882917.86"/>
        <n v="1264583.04"/>
        <n v="255277.42"/>
        <n v="117011.70000000001"/>
        <n v="1364047.24"/>
        <n v="1148363.24"/>
        <n v="1445686.2000000002"/>
        <n v="2201739.1999999997"/>
        <n v="216851.19999999998"/>
        <n v="5409601.470000001"/>
        <n v="473727.1"/>
        <n v="4970685.930000001"/>
        <n v="4505070.78"/>
        <n v="689666.08"/>
        <n v="451012.25"/>
        <n v="605437.4400000001"/>
        <n v="3032419.1999999997"/>
        <n v="414855.35000000003"/>
        <n v="198862.95"/>
        <n v="278436.60000000003"/>
        <n v="228870.00000000003"/>
        <n v="2522206.8"/>
        <n v="516572.70999999996"/>
        <n v="1814922.27"/>
        <n v="73794.74"/>
        <n v="516025.56000000006"/>
        <n v="31933.850000000002"/>
        <n v="3478763.8200000003"/>
        <n v="3424215.48"/>
        <n v="416085.66000000003"/>
        <n v="1850667.5999999999"/>
        <n v="70033.73999999999"/>
        <n v="503293.34"/>
        <n v="1234278.8"/>
        <n v="1362352.58"/>
        <n v="1045372.48"/>
        <n v="124066.08"/>
        <n v="389302.0"/>
        <n v="1097809.2"/>
        <n v="60113.19"/>
        <n v="956200.0"/>
        <n v="314742.23000000004"/>
        <n v="351319.80000000005"/>
        <n v="52891.77"/>
        <n v="71561.1"/>
        <n v="254915.87000000002"/>
        <n v="6340180.5600000005"/>
        <n v="3332775.6"/>
        <n v="353083.68"/>
        <n v="919720.2"/>
        <n v="1783007.5999999999"/>
        <n v="714376.22"/>
        <n v="357650.48000000004"/>
        <n v="5776525.88"/>
        <n v="6745.59"/>
        <n v="58079.25"/>
        <n v="395590.65"/>
        <n v="4672543.84"/>
        <n v="3224083.38"/>
        <n v="307657.82"/>
        <n v="4026612.0"/>
        <n v="1905604.7999999998"/>
        <n v="680791.14"/>
        <n v="28950.99"/>
        <n v="546142.7"/>
        <n v="1883853.13"/>
        <n v="739097.52"/>
        <n v="535144.16"/>
        <n v="1463724.06"/>
        <n v="1046656.7999999999"/>
        <n v="1074165.4"/>
        <n v="946236.52"/>
        <n v="3248974.8899999997"/>
        <n v="33028.2"/>
        <n v="3938765.04"/>
        <n v="414717.87"/>
        <n v="37382.100000000006"/>
        <n v="2889418.77"/>
        <n v="459268.55000000005"/>
        <n v="577262.8200000001"/>
        <n v="841565.28"/>
        <n v="69928.35"/>
        <n v="1683860.2"/>
        <n v="85574.76"/>
        <n v="1333460.0"/>
        <n v="217892.18000000002"/>
        <n v="1604434.8"/>
        <n v="291525.99"/>
        <n v="32319.12"/>
        <n v="658535.28"/>
        <n v="15560.06"/>
        <n v="177323.06"/>
        <n v="57939.3"/>
        <n v="4149902.4"/>
        <n v="1145186.08"/>
        <n v="918039.1"/>
        <n v="625240.98"/>
        <n v="1420888.48"/>
        <n v="49504.98"/>
        <n v="1235555.2"/>
        <n v="1338279.1800000002"/>
        <n v="455399.56"/>
        <n v="1303293.2"/>
        <n v="5191789.63"/>
        <n v="753295.6"/>
        <n v="288989.2"/>
        <n v="3960168.02"/>
        <n v="1366820.32"/>
        <n v="278106.39999999997"/>
        <n v="157043.44999999998"/>
        <n v="248897.0"/>
        <n v="568840.8"/>
        <n v="4129037.4299999997"/>
        <n v="3785714.8"/>
        <n v="834765.18"/>
        <n v="44168.22"/>
        <n v="2021307.04"/>
        <n v="672317.84"/>
        <n v="86703.69"/>
        <n v="784715.4"/>
        <n v="3644936.4"/>
        <n v="420815.64"/>
        <n v="3843862.4"/>
        <n v="963588.7999999999"/>
        <n v="1838426.0"/>
        <n v="97681.5"/>
        <n v="83130.3"/>
        <n v="939020.5"/>
        <n v="1499818.95"/>
        <n v="241757.34000000003"/>
        <n v="1245112.92"/>
        <n v="29090.94"/>
        <n v="1269313.02"/>
        <n v="1130635.12"/>
        <n v="255802.95"/>
        <n v="395666.0"/>
        <n v="37590.64"/>
        <n v="196110.85"/>
        <n v="2360318.88"/>
        <n v="1073909.89"/>
        <n v="3260365.92"/>
        <n v="1013572.0"/>
        <n v="2193110.48"/>
        <n v="4803324.96"/>
        <n v="2016803.5999999999"/>
        <n v="5126325.12"/>
        <n v="850791.2"/>
        <n v="3957971.6"/>
        <n v="3956062.53"/>
        <n v="1743553.5999999999"/>
        <n v="161472.35"/>
        <n v="1599934.5999999999"/>
        <n v="892623.64"/>
        <n v="504355.83"/>
        <n v="197266.3"/>
        <n v="747308.1"/>
        <n v="863470.0"/>
        <n v="176696.3"/>
        <n v="220172.94000000003"/>
        <n v="4784439.87"/>
        <n v="1756472.2999999998"/>
        <n v="21489.93"/>
        <n v="85267.65000000001"/>
        <n v="3495780.54"/>
        <n v="2380377.7399999998"/>
        <n v="569994.7"/>
        <n v="588144.96"/>
        <n v="521273.94"/>
        <n v="3442075.6"/>
        <n v="853061.58"/>
        <n v="262272.0"/>
        <n v="4934218.17"/>
        <n v="296380.08"/>
        <n v="283323.95"/>
        <n v="345008.95"/>
        <n v="814602.91"/>
        <n v="68015.7"/>
        <n v="248732.90000000002"/>
        <n v="538454.8200000001"/>
        <n v="977181.76"/>
        <n v="368520.57"/>
        <n v="817218.27"/>
        <n v="5183102.12"/>
        <n v="724127.8"/>
        <n v="208738.42"/>
        <n v="490134.81"/>
        <n v="1414506.48"/>
        <n v="2334267.11"/>
        <n v="514714.46"/>
        <n v="637534.5900000001"/>
        <n v="1137594.4"/>
        <n v="732863.42"/>
        <n v="3850420.4"/>
        <n v="59885.44"/>
        <n v="3000940.8"/>
        <n v="2081042.56"/>
        <n v="76947.2"/>
        <n v="1176604.0"/>
        <n v="3136191.11"/>
        <n v="1806361.28"/>
        <n v="63565.29"/>
        <n v="307143.54000000004"/>
        <n v="1470923.36"/>
        <n v="2568829.88"/>
        <n v="134710.55000000002"/>
        <n v="679830.14"/>
        <n v="459098.8"/>
        <n v="2582047.6500000004"/>
        <n v="5184934.0200000005"/>
        <n v="2649469.1999999997"/>
        <n v="235257.1"/>
        <n v="604369.38"/>
        <n v="391599.52"/>
        <n v="2309290.4"/>
        <n v="881233.92"/>
        <n v="2205874.48"/>
        <n v="63332.04"/>
        <n v="1654364.8"/>
        <n v="78661.23"/>
        <n v="68771.43000000001"/>
        <n v="1206963.84"/>
        <n v="151527.42"/>
        <n v="1829248.8900000001"/>
        <n v="1892390.64"/>
        <n v="158862.6"/>
        <n v="22792.350000000002"/>
        <n v="3080640.78"/>
        <n v="928601.8800000001"/>
        <n v="18458.050000000003"/>
        <n v="206440.4"/>
        <n v="1833156.1500000001"/>
        <n v="75191.6"/>
        <n v="661359.16"/>
        <n v="688272.2"/>
        <n v="880691.7600000001"/>
        <n v="1336624.56"/>
        <n v="619627.38"/>
        <n v="179437.76"/>
        <n v="233643.80000000002"/>
        <n v="3207629.67"/>
        <n v="4100498.8"/>
        <n v="426416.1"/>
        <n v="3397362.5700000003"/>
        <n v="1589146.06"/>
        <n v="802570.8"/>
        <n v="92637.57"/>
        <n v="69514.25"/>
        <n v="258556.48"/>
        <n v="346195.2"/>
        <n v="839105.36"/>
        <n v="4151463.75"/>
        <n v="124965.17000000001"/>
        <n v="129098.34"/>
        <n v="1397352.57"/>
        <n v="3957750.09"/>
        <n v="776000.22"/>
        <n v="7491.99"/>
        <n v="1763476.6800000002"/>
        <n v="470846.35000000003"/>
        <n v="1375355.52"/>
        <n v="973460.4"/>
        <n v="2540094.27"/>
        <n v="1407916.02"/>
        <n v="677247.76"/>
        <n v="1303039.48"/>
        <n v="794829.6"/>
        <n v="3787728.42"/>
        <n v="360038.22000000003"/>
        <n v="458655.48000000004"/>
        <n v="2309727.6"/>
        <n v="539826.65"/>
        <n v="680720.4"/>
        <n v="91629.93000000001"/>
        <n v="1830158.8199999998"/>
        <n v="39363.27"/>
        <n v="4099168.1799999997"/>
        <n v="1527813.02"/>
        <n v="1061935.58"/>
        <n v="59357.46"/>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331" sheet="9bb.Country Sales by Month"/>
  </cacheSource>
  <cacheFields>
    <cacheField name="Order Date" numFmtId="164">
      <sharedItems containsSemiMixedTypes="0" containsDate="1" containsString="0">
        <d v="2012-05-18T00:00:00Z"/>
        <d v="2015-08-29T00:00:00Z"/>
        <d v="2015-07-13T00:00:00Z"/>
        <d v="2014-12-11T00:00:00Z"/>
        <d v="2016-01-16T00:00:00Z"/>
        <d v="2017-07-14T00:00:00Z"/>
        <d v="2014-08-07T00:00:00Z"/>
        <d v="2015-03-09T00:00:00Z"/>
        <d v="2012-10-05T00:00:00Z"/>
        <d v="2010-12-20T00:00:00Z"/>
        <d v="2016-09-30T00:00:00Z"/>
        <d v="2011-04-07T00:00:00Z"/>
        <d v="2010-12-02T00:00:00Z"/>
        <d v="2010-08-23T00:00:00Z"/>
        <d v="2011-06-27T00:00:00Z"/>
        <d v="2013-04-28T00:00:00Z"/>
        <d v="2016-08-10T00:00:00Z"/>
        <d v="2010-11-12T00:00:00Z"/>
        <d v="2012-10-09T00:00:00Z"/>
        <d v="2013-01-31T00:00:00Z"/>
        <d v="2012-03-31T00:00:00Z"/>
        <d v="2013-07-15T00:00:00Z"/>
        <d v="2017-06-24T00:00:00Z"/>
        <d v="2017-06-20T00:00:00Z"/>
        <d v="2015-02-26T00:00:00Z"/>
        <d v="2010-06-05T00:00:00Z"/>
        <d v="2014-05-22T00:00:00Z"/>
        <d v="2012-04-10T00:00:00Z"/>
        <d v="2015-03-11T00:00:00Z"/>
        <d v="2012-06-30T00:00:00Z"/>
        <d v="2010-05-03T00:00:00Z"/>
        <d v="2012-11-25T00:00:00Z"/>
        <d v="2013-03-07T00:00:00Z"/>
        <d v="2016-10-15T00:00:00Z"/>
        <d v="2016-06-29T00:00:00Z"/>
        <d v="2012-01-10T00:00:00Z"/>
        <d v="2010-08-19T00:00:00Z"/>
        <d v="2010-09-27T00:00:00Z"/>
        <d v="2015-03-20T00:00:00Z"/>
        <d v="2016-04-24T00:00:00Z"/>
        <d v="2010-01-23T00:00:00Z"/>
        <d v="2011-10-03T00:00:00Z"/>
        <d v="2010-09-29T00:00:00Z"/>
        <d v="2016-08-16T00:00:00Z"/>
        <d v="2011-04-05T00:00:00Z"/>
        <d v="2016-10-24T00:00:00Z"/>
        <d v="2011-02-04T00:00:00Z"/>
        <d v="2014-03-31T00:00:00Z"/>
        <d v="2010-03-19T00:00:00Z"/>
        <d v="2016-11-15T00:00:00Z"/>
        <d v="2016-03-04T00:00:00Z"/>
        <d v="2013-12-15T00:00:00Z"/>
        <d v="2016-02-26T00:00:00Z"/>
        <d v="2014-12-12T00:00:00Z"/>
        <d v="2016-08-14T00:00:00Z"/>
        <d v="2010-01-13T00:00:00Z"/>
        <d v="2014-05-27T00:00:00Z"/>
        <d v="2017-05-14T00:00:00Z"/>
        <d v="2013-10-09T00:00:00Z"/>
        <d v="2013-03-03T00:00:00Z"/>
        <d v="2011-05-18T00:00:00Z"/>
        <d v="2012-02-19T00:00:00Z"/>
        <d v="2011-03-23T00:00:00Z"/>
        <d v="2012-01-23T00:00:00Z"/>
        <d v="2011-02-28T00:00:00Z"/>
        <d v="2010-01-03T00:00:00Z"/>
        <d v="2015-06-02T00:00:00Z"/>
        <d v="2014-11-29T00:00:00Z"/>
        <d v="2011-03-02T00:00:00Z"/>
        <d v="2013-02-05T00:00:00Z"/>
        <d v="2011-06-05T00:00:00Z"/>
        <d v="2015-03-17T00:00:00Z"/>
        <d v="2010-01-20T00:00:00Z"/>
        <d v="2012-09-03T00:00:00Z"/>
        <d v="2016-12-07T00:00:00Z"/>
        <d v="2011-09-10T00:00:00Z"/>
        <d v="2015-09-09T00:00:00Z"/>
        <d v="2016-10-01T00:00:00Z"/>
        <d v="2010-01-16T00:00:00Z"/>
        <d v="2012-06-25T00:00:00Z"/>
        <d v="2013-07-31T00:00:00Z"/>
        <d v="2015-11-09T00:00:00Z"/>
        <d v="2016-12-06T00:00:00Z"/>
        <d v="2010-02-10T00:00:00Z"/>
        <d v="2010-12-10T00:00:00Z"/>
        <d v="2016-05-15T00:00:00Z"/>
        <d v="2014-08-03T00:00:00Z"/>
        <d v="2017-02-21T00:00:00Z"/>
        <d v="2017-06-16T00:00:00Z"/>
        <d v="2010-10-26T00:00:00Z"/>
        <d v="2010-05-13T00:00:00Z"/>
        <d v="2017-07-09T00:00:00Z"/>
        <d v="2015-09-20T00:00:00Z"/>
        <d v="2011-04-20T00:00:00Z"/>
        <d v="2012-04-02T00:00:00Z"/>
        <d v="2011-08-06T00:00:00Z"/>
        <d v="2010-02-25T00:00:00Z"/>
        <d v="2015-12-24T00:00:00Z"/>
        <d v="2011-05-05T00:00:00Z"/>
        <d v="2013-07-11T00:00:00Z"/>
        <d v="2015-05-10T00:00:00Z"/>
        <d v="2016-11-12T00:00:00Z"/>
        <d v="2014-05-09T00:00:00Z"/>
        <d v="2015-03-21T00:00:00Z"/>
        <d v="2012-01-18T00:00:00Z"/>
        <d v="2010-05-10T00:00:00Z"/>
        <d v="2010-07-24T00:00:00Z"/>
        <d v="2015-04-03T00:00:00Z"/>
        <d v="2016-11-14T00:00:00Z"/>
        <d v="2012-07-31T00:00:00Z"/>
        <d v="2010-08-27T00:00:00Z"/>
        <d v="2014-03-12T00:00:00Z"/>
        <d v="2013-11-06T00:00:00Z"/>
        <d v="2015-12-23T00:00:00Z"/>
        <d v="2011-08-17T00:00:00Z"/>
        <d v="2017-02-18T00:00:00Z"/>
        <d v="2014-07-31T00:00:00Z"/>
        <d v="2014-08-13T00:00:00Z"/>
        <d v="2017-03-24T00:00:00Z"/>
        <d v="2012-07-24T00:00:00Z"/>
        <d v="2015-06-08T00:00:00Z"/>
        <d v="2011-01-05T00:00:00Z"/>
        <d v="2017-06-07T00:00:00Z"/>
        <d v="2014-10-17T00:00:00Z"/>
        <d v="2010-08-15T00:00:00Z"/>
        <d v="2016-07-22T00:00:00Z"/>
        <d v="2012-12-31T00:00:00Z"/>
        <d v="2010-08-01T00:00:00Z"/>
        <d v="2010-01-06T00:00:00Z"/>
        <d v="2012-09-09T00:00:00Z"/>
        <d v="2011-09-02T00:00:00Z"/>
        <d v="2016-08-12T00:00:00Z"/>
        <d v="2017-06-30T00:00:00Z"/>
        <d v="2013-07-24T00:00:00Z"/>
        <d v="2016-07-06T00:00:00Z"/>
        <d v="2014-06-24T00:00:00Z"/>
        <d v="2015-07-30T00:00:00Z"/>
        <d v="2012-12-15T00:00:00Z"/>
        <d v="2010-03-08T00:00:00Z"/>
        <d v="2016-12-27T00:00:00Z"/>
        <d v="2015-02-12T00:00:00Z"/>
        <d v="2014-12-23T00:00:00Z"/>
        <d v="2014-06-03T00:00:00Z"/>
        <d v="2010-10-03T00:00:00Z"/>
        <d v="2013-11-30T00:00:00Z"/>
        <d v="2011-04-28T00:00:00Z"/>
        <d v="2015-09-29T00:00:00Z"/>
        <d v="2015-03-22T00:00:00Z"/>
        <d v="2011-05-04T00:00:00Z"/>
        <d v="2016-07-27T00:00:00Z"/>
        <d v="2016-01-05T00:00:00Z"/>
        <d v="2016-12-21T00:00:00Z"/>
        <d v="2017-05-09T00:00:00Z"/>
        <d v="2015-07-24T00:00:00Z"/>
        <d v="2011-12-26T00:00:00Z"/>
        <d v="2012-12-01T00:00:00Z"/>
        <d v="2012-11-14T00:00:00Z"/>
        <d v="2015-04-08T00:00:00Z"/>
        <d v="2015-09-23T00:00:00Z"/>
        <d v="2015-01-12T00:00:00Z"/>
        <d v="2013-11-10T00:00:00Z"/>
        <d v="2013-05-26T00:00:00Z"/>
        <d v="2011-05-21T00:00:00Z"/>
        <d v="2016-09-20T00:00:00Z"/>
        <d v="2013-10-17T00:00:00Z"/>
        <d v="2014-11-22T00:00:00Z"/>
        <d v="2010-11-22T00:00:00Z"/>
        <d v="2014-06-27T00:00:00Z"/>
        <d v="2013-08-05T00:00:00Z"/>
        <d v="2014-06-23T00:00:00Z"/>
        <d v="2015-08-31T00:00:00Z"/>
        <d v="2010-05-02T00:00:00Z"/>
        <d v="2011-10-10T00:00:00Z"/>
        <d v="2012-12-24T00:00:00Z"/>
        <d v="2015-04-04T00:00:00Z"/>
        <d v="2016-11-27T00:00:00Z"/>
        <d v="2012-02-12T00:00:00Z"/>
        <d v="2015-08-28T00:00:00Z"/>
        <d v="2015-06-22T00:00:00Z"/>
        <d v="2015-11-30T00:00:00Z"/>
        <d v="2013-01-05T00:00:00Z"/>
        <d v="2010-01-12T00:00:00Z"/>
        <d v="2010-02-07T00:00:00Z"/>
        <d v="2014-07-24T00:00:00Z"/>
        <d v="2012-07-11T00:00:00Z"/>
        <d v="2015-12-09T00:00:00Z"/>
        <d v="2013-11-25T00:00:00Z"/>
        <d v="2016-07-16T00:00:00Z"/>
        <d v="2012-11-08T00:00:00Z"/>
        <d v="2011-03-30T00:00:00Z"/>
        <d v="2015-04-01T00:00:00Z"/>
        <d v="2015-10-19T00:00:00Z"/>
        <d v="2013-02-13T00:00:00Z"/>
        <d v="2012-03-02T00:00:00Z"/>
        <d v="2014-04-30T00:00:00Z"/>
        <d v="2012-03-01T00:00:00Z"/>
        <d v="2013-10-14T00:00:00Z"/>
        <d v="2012-02-06T00:00:00Z"/>
        <d v="2011-07-14T00:00:00Z"/>
        <d v="2011-12-28T00:00:00Z"/>
        <d v="2014-03-21T00:00:00Z"/>
        <d v="2012-05-05T00:00:00Z"/>
        <d v="2014-02-09T00:00:00Z"/>
        <d v="2010-03-01T00:00:00Z"/>
        <d v="2010-07-20T00:00:00Z"/>
        <d v="2013-10-19T00:00:00Z"/>
        <d v="2014-04-24T00:00:00Z"/>
        <d v="2010-08-31T00:00:00Z"/>
        <d v="2016-02-04T00:00:00Z"/>
        <d v="2017-03-11T00:00:00Z"/>
        <d v="2010-05-04T00:00:00Z"/>
        <d v="2012-05-22T00:00:00Z"/>
        <d v="2010-03-02T00:00:00Z"/>
        <d v="2012-10-24T00:00:00Z"/>
        <d v="2015-11-02T00:00:00Z"/>
        <d v="2014-06-11T00:00:00Z"/>
        <d v="2010-10-31T00:00:00Z"/>
        <d v="2017-05-31T00:00:00Z"/>
        <d v="2010-05-31T00:00:00Z"/>
        <d v="2016-03-12T00:00:00Z"/>
        <d v="2013-09-10T00:00:00Z"/>
        <d v="2010-01-26T00:00:00Z"/>
        <d v="2017-05-06T00:00:00Z"/>
        <d v="2012-04-21T00:00:00Z"/>
        <d v="2013-10-08T00:00:00Z"/>
        <d v="2011-02-17T00:00:00Z"/>
        <d v="2014-12-19T00:00:00Z"/>
        <d v="2012-04-07T00:00:00Z"/>
        <d v="2010-09-18T00:00:00Z"/>
        <d v="2012-09-19T00:00:00Z"/>
        <d v="2013-10-28T00:00:00Z"/>
        <d v="2013-02-22T00:00:00Z"/>
        <d v="2013-05-22T00:00:00Z"/>
        <d v="2014-05-05T00:00:00Z"/>
        <d v="2012-11-21T00:00:00Z"/>
        <d v="2012-02-15T00:00:00Z"/>
        <d v="2013-03-29T00:00:00Z"/>
        <d v="2011-03-03T00:00:00Z"/>
        <d v="2010-12-21T00:00:00Z"/>
        <d v="2016-05-25T00:00:00Z"/>
        <d v="2010-06-09T00:00:00Z"/>
        <d v="2013-04-26T00:00:00Z"/>
        <d v="2013-06-27T00:00:00Z"/>
        <d v="2016-06-09T00:00:00Z"/>
        <d v="2014-01-13T00:00:00Z"/>
        <d v="2017-02-06T00:00:00Z"/>
        <d v="2017-06-09T00:00:00Z"/>
        <d v="2013-01-09T00:00:00Z"/>
        <d v="2012-10-01T00:00:00Z"/>
        <d v="2011-11-27T00:00:00Z"/>
        <d v="2012-01-06T00:00:00Z"/>
        <d v="2017-06-11T00:00:00Z"/>
        <d v="2015-11-06T00:00:00Z"/>
        <d v="2011-07-05T00:00:00Z"/>
        <d v="2014-03-08T00:00:00Z"/>
        <d v="2013-03-20T00:00:00Z"/>
        <d v="2014-06-10T00:00:00Z"/>
        <d v="2016-03-02T00:00:00Z"/>
        <d v="2014-12-04T00:00:00Z"/>
        <d v="2014-12-21T00:00:00Z"/>
        <d v="2014-01-02T00:00:00Z"/>
        <d v="2010-12-08T00:00:00Z"/>
        <d v="2011-04-18T00:00:00Z"/>
        <d v="2012-11-05T00:00:00Z"/>
        <d v="2012-05-17T00:00:00Z"/>
        <d v="2015-07-12T00:00:00Z"/>
        <d v="2012-06-18T00:00:00Z"/>
        <d v="2014-07-02T00:00:00Z"/>
        <d v="2016-03-17T00:00:00Z"/>
        <d v="2010-01-18T00:00:00Z"/>
        <d v="2013-03-27T00:00:00Z"/>
        <d v="2015-07-27T00:00:00Z"/>
        <d v="2013-12-08T00:00:00Z"/>
        <d v="2013-05-08T00:00:00Z"/>
        <d v="2014-08-02T00:00:00Z"/>
        <d v="2017-06-06T00:00:00Z"/>
        <d v="2012-05-11T00:00:00Z"/>
        <d v="2012-11-01T00:00:00Z"/>
        <d v="2015-05-20T00:00:00Z"/>
        <d v="2010-12-04T00:00:00Z"/>
        <d v="2013-02-16T00:00:00Z"/>
        <d v="2016-03-10T00:00:00Z"/>
        <d v="2011-09-12T00:00:00Z"/>
        <d v="2015-05-15T00:00:00Z"/>
        <d v="2010-02-16T00:00:00Z"/>
        <d v="2012-06-14T00:00:00Z"/>
        <d v="2011-07-08T00:00:00Z"/>
        <d v="2014-08-25T00:00:00Z"/>
        <d v="2012-12-05T00:00:00Z"/>
        <d v="2012-04-22T00:00:00Z"/>
        <d v="2012-08-21T00:00:00Z"/>
        <d v="2015-01-09T00:00:00Z"/>
        <d v="2011-12-05T00:00:00Z"/>
        <d v="2015-01-22T00:00:00Z"/>
        <d v="2011-02-21T00:00:00Z"/>
        <d v="2014-11-24T00:00:00Z"/>
        <d v="2015-07-18T00:00:00Z"/>
        <d v="2010-06-19T00:00:00Z"/>
        <d v="2014-11-06T00:00:00Z"/>
        <d v="2012-11-09T00:00:00Z"/>
        <d v="2014-10-27T00:00:00Z"/>
        <d v="2015-08-25T00:00:00Z"/>
        <d v="2011-11-26T00:00:00Z"/>
        <d v="2016-11-21T00:00:00Z"/>
        <d v="2011-03-04T00:00:00Z"/>
        <d v="2013-09-29T00:00:00Z"/>
        <d v="2012-12-09T00:00:00Z"/>
        <d v="2010-09-26T00:00:00Z"/>
        <d v="2014-07-21T00:00:00Z"/>
        <d v="2012-04-13T00:00:00Z"/>
        <d v="2012-08-12T00:00:00Z"/>
        <d v="2014-06-18T00:00:00Z"/>
        <d v="2014-07-08T00:00:00Z"/>
        <d v="2014-09-14T00:00:00Z"/>
        <d v="2010-05-16T00:00:00Z"/>
        <d v="2012-05-09T00:00:00Z"/>
        <d v="2016-09-06T00:00:00Z"/>
        <d v="2013-06-03T00:00:00Z"/>
        <d v="2012-07-22T00:00:00Z"/>
        <d v="2013-12-27T00:00:00Z"/>
        <d v="2014-05-23T00:00:00Z"/>
        <d v="2012-08-26T00:00:00Z"/>
        <d v="2016-06-05T00:00:00Z"/>
        <d v="2011-12-07T00:00:00Z"/>
        <d v="2012-09-08T00:00:00Z"/>
        <d v="2013-07-18T00:00:00Z"/>
        <d v="2016-02-19T00:00:00Z"/>
        <d v="2016-01-24T00:00:00Z"/>
        <d v="2017-01-04T00:00:00Z"/>
        <d v="2015-10-07T00:00:00Z"/>
        <d v="2013-06-08T00:00:00Z"/>
        <d v="2015-07-22T00:00:00Z"/>
        <d v="2016-09-28T00:00:00Z"/>
        <d v="2016-04-26T00:00:00Z"/>
        <d v="2016-02-29T00:00:00Z"/>
        <d v="2017-02-09T00:00:00Z"/>
        <d v="2016-12-18T00:00:00Z"/>
        <d v="2011-05-23T00:00:00Z"/>
        <d v="2016-11-28T00:00:00Z"/>
        <d v="2013-02-25T00:00:00Z"/>
        <d v="2010-08-25T00:00:00Z"/>
        <d v="2013-07-13T00:00:00Z"/>
        <d v="2017-04-17T00:00:00Z"/>
        <d v="2016-01-12T00:00:00Z"/>
        <d v="2014-07-25T00:00:00Z"/>
        <d v="2011-07-16T00:00:00Z"/>
        <d v="2015-12-03T00:00:00Z"/>
        <d v="2011-11-29T00:00:00Z"/>
        <d v="2014-09-07T00:00:00Z"/>
        <d v="2017-04-21T00:00:00Z"/>
        <d v="2012-03-16T00:00:00Z"/>
        <d v="2010-09-20T00:00:00Z"/>
        <d v="2010-10-13T00:00:00Z"/>
        <d v="2017-06-21T00:00:00Z"/>
        <d v="2011-12-21T00:00:00Z"/>
        <d v="2013-02-14T00:00:00Z"/>
        <d v="2012-09-28T00:00:00Z"/>
        <d v="2014-06-21T00:00:00Z"/>
        <d v="2011-09-18T00:00:00Z"/>
        <d v="2010-04-10T00:00:00Z"/>
        <d v="2014-04-22T00:00:00Z"/>
        <d v="2013-03-10T00:00:00Z"/>
        <d v="2015-08-22T00:00:00Z"/>
        <d v="2013-04-20T00:00:00Z"/>
        <d v="2013-10-27T00:00:00Z"/>
        <d v="2017-03-13T00:00:00Z"/>
        <d v="2016-07-26T00:00:00Z"/>
        <d v="2015-11-28T00:00:00Z"/>
        <d v="2014-01-16T00:00:00Z"/>
        <d v="2010-06-20T00:00:00Z"/>
        <d v="2011-06-16T00:00:00Z"/>
        <d v="2012-01-19T00:00:00Z"/>
        <d v="2017-03-12T00:00:00Z"/>
        <d v="2013-11-04T00:00:00Z"/>
        <d v="2016-07-03T00:00:00Z"/>
        <d v="2012-02-01T00:00:00Z"/>
        <d v="2014-05-19T00:00:00Z"/>
        <d v="2011-03-15T00:00:00Z"/>
        <d v="2014-04-09T00:00:00Z"/>
        <d v="2014-02-12T00:00:00Z"/>
        <d v="2011-07-17T00:00:00Z"/>
        <d v="2014-04-15T00:00:00Z"/>
        <d v="2014-03-20T00:00:00Z"/>
        <d v="2010-10-16T00:00:00Z"/>
        <d v="2010-08-28T00:00:00Z"/>
        <d v="2011-07-12T00:00:00Z"/>
        <d v="2015-08-13T00:00:00Z"/>
        <d v="2017-02-22T00:00:00Z"/>
        <d v="2012-07-18T00:00:00Z"/>
        <d v="2013-07-14T00:00:00Z"/>
        <d v="2015-06-24T00:00:00Z"/>
        <d v="2014-06-14T00:00:00Z"/>
        <d v="2013-09-01T00:00:00Z"/>
        <d v="2017-01-22T00:00:00Z"/>
        <d v="2014-01-26T00:00:00Z"/>
        <d v="2016-11-30T00:00:00Z"/>
        <d v="2017-01-28T00:00:00Z"/>
        <d v="2012-08-23T00:00:00Z"/>
        <d v="2012-10-28T00:00:00Z"/>
        <d v="2010-02-11T00:00:00Z"/>
        <d v="2016-12-02T00:00:00Z"/>
        <d v="2012-03-15T00:00:00Z"/>
        <d v="2014-01-21T00:00:00Z"/>
        <d v="2010-12-14T00:00:00Z"/>
        <d v="2011-01-23T00:00:00Z"/>
        <d v="2014-03-22T00:00:00Z"/>
        <d v="2016-04-30T00:00:00Z"/>
        <d v="2015-08-07T00:00:00Z"/>
        <d v="2013-12-19T00:00:00Z"/>
        <d v="2012-12-03T00:00:00Z"/>
        <d v="2017-01-06T00:00:00Z"/>
        <d v="2013-09-11T00:00:00Z"/>
        <d v="2010-11-07T00:00:00Z"/>
        <d v="2012-02-26T00:00:00Z"/>
        <d v="2010-02-19T00:00:00Z"/>
        <d v="2014-12-09T00:00:00Z"/>
        <d v="2011-03-14T00:00:00Z"/>
        <d v="2014-11-01T00:00:00Z"/>
        <d v="2013-11-27T00:00:00Z"/>
        <d v="2017-01-14T00:00:00Z"/>
        <d v="2015-11-26T00:00:00Z"/>
        <d v="2017-05-02T00:00:00Z"/>
        <d v="2014-11-10T00:00:00Z"/>
        <d v="2017-05-28T00:00:00Z"/>
        <d v="2014-07-27T00:00:00Z"/>
        <d v="2016-08-21T00:00:00Z"/>
        <d v="2010-03-14T00:00:00Z"/>
        <d v="2016-02-08T00:00:00Z"/>
        <d v="2013-09-26T00:00:00Z"/>
        <d v="2011-10-23T00:00:00Z"/>
        <d v="2015-01-15T00:00:00Z"/>
        <d v="2017-04-30T00:00:00Z"/>
        <d v="2015-01-31T00:00:00Z"/>
        <d v="2013-01-24T00:00:00Z"/>
        <d v="2015-08-26T00:00:00Z"/>
        <d v="2013-08-19T00:00:00Z"/>
        <d v="2014-08-16T00:00:00Z"/>
        <d v="2015-10-31T00:00:00Z"/>
        <d v="2013-04-02T00:00:00Z"/>
        <d v="2015-06-14T00:00:00Z"/>
        <d v="2013-10-10T00:00:00Z"/>
        <d v="2010-05-22T00:00:00Z"/>
        <d v="2015-05-05T00:00:00Z"/>
        <d v="2011-09-11T00:00:00Z"/>
        <d v="2011-05-25T00:00:00Z"/>
        <d v="2016-09-12T00:00:00Z"/>
        <d v="2014-05-28T00:00:00Z"/>
        <d v="2010-01-10T00:00:00Z"/>
        <d v="2011-12-08T00:00:00Z"/>
        <d v="2010-02-20T00:00:00Z"/>
        <d v="2016-03-11T00:00:00Z"/>
        <d v="2017-04-16T00:00:00Z"/>
        <d v="2012-10-04T00:00:00Z"/>
        <d v="2011-01-08T00:00:00Z"/>
        <d v="2016-08-18T00:00:00Z"/>
        <d v="2013-11-12T00:00:00Z"/>
        <d v="2014-03-11T00:00:00Z"/>
        <d v="2011-01-25T00:00:00Z"/>
        <d v="2012-09-20T00:00:00Z"/>
        <d v="2011-08-20T00:00:00Z"/>
        <d v="2011-05-06T00:00:00Z"/>
        <d v="2010-01-01T00:00:00Z"/>
        <d v="2017-02-01T00:00:00Z"/>
        <d v="2014-10-16T00:00:00Z"/>
        <d v="2010-12-05T00:00:00Z"/>
        <d v="2013-04-21T00:00:00Z"/>
        <d v="2010-10-06T00:00:00Z"/>
        <d v="2016-04-17T00:00:00Z"/>
        <d v="2014-05-17T00:00:00Z"/>
        <d v="2015-09-18T00:00:00Z"/>
        <d v="2012-06-05T00:00:00Z"/>
        <d v="2015-01-21T00:00:00Z"/>
        <d v="2011-09-08T00:00:00Z"/>
        <d v="2014-01-04T00:00:00Z"/>
        <d v="2013-06-10T00:00:00Z"/>
        <d v="2014-01-06T00:00:00Z"/>
        <d v="2014-08-10T00:00:00Z"/>
        <d v="2014-05-20T00:00:00Z"/>
        <d v="2013-06-25T00:00:00Z"/>
        <d v="2010-12-03T00:00:00Z"/>
        <d v="2016-07-17T00:00:00Z"/>
        <d v="2010-06-15T00:00:00Z"/>
        <d v="2011-08-13T00:00:00Z"/>
        <d v="2016-12-20T00:00:00Z"/>
        <d v="2015-02-18T00:00:00Z"/>
        <d v="2017-02-11T00:00:00Z"/>
        <d v="2013-06-19T00:00:00Z"/>
        <d v="2013-11-07T00:00:00Z"/>
        <d v="2010-11-11T00:00:00Z"/>
        <d v="2010-09-19T00:00:00Z"/>
        <d v="2015-07-09T00:00:00Z"/>
        <d v="2016-05-06T00:00:00Z"/>
        <d v="2014-10-21T00:00:00Z"/>
        <d v="2011-05-11T00:00:00Z"/>
        <d v="2015-02-13T00:00:00Z"/>
        <d v="2012-10-30T00:00:00Z"/>
        <d v="2014-08-05T00:00:00Z"/>
        <d v="2011-01-27T00:00:00Z"/>
        <d v="2012-04-05T00:00:00Z"/>
        <d v="2011-02-09T00:00:00Z"/>
        <d v="2016-08-27T00:00:00Z"/>
        <d v="2012-05-21T00:00:00Z"/>
        <d v="2011-01-06T00:00:00Z"/>
        <d v="2015-03-12T00:00:00Z"/>
        <d v="2010-05-30T00:00:00Z"/>
        <d v="2017-05-23T00:00:00Z"/>
        <d v="2012-10-02T00:00:00Z"/>
        <d v="2016-12-15T00:00:00Z"/>
        <d v="2017-02-26T00:00:00Z"/>
        <d v="2014-07-14T00:00:00Z"/>
        <d v="2016-01-21T00:00:00Z"/>
        <d v="2015-03-14T00:00:00Z"/>
        <d v="2015-04-18T00:00:00Z"/>
        <d v="2012-04-28T00:00:00Z"/>
        <d v="2016-09-19T00:00:00Z"/>
        <d v="2011-06-10T00:00:00Z"/>
        <d v="2010-07-19T00:00:00Z"/>
        <d v="2014-01-05T00:00:00Z"/>
        <d v="2014-06-15T00:00:00Z"/>
        <d v="2011-01-28T00:00:00Z"/>
        <d v="2011-12-30T00:00:00Z"/>
        <d v="2010-11-16T00:00:00Z"/>
        <d v="2011-04-09T00:00:00Z"/>
        <d v="2015-12-02T00:00:00Z"/>
        <d v="2014-10-03T00:00:00Z"/>
        <d v="2016-07-12T00:00:00Z"/>
        <d v="2012-09-16T00:00:00Z"/>
        <d v="2016-02-21T00:00:00Z"/>
        <d v="2011-02-25T00:00:00Z"/>
        <d v="2012-06-15T00:00:00Z"/>
        <d v="2010-04-18T00:00:00Z"/>
        <d v="2011-07-22T00:00:00Z"/>
        <d v="2014-01-07T00:00:00Z"/>
        <d v="2017-03-23T00:00:00Z"/>
        <d v="2012-09-11T00:00:00Z"/>
        <d v="2016-04-11T00:00:00Z"/>
        <d v="2014-02-02T00:00:00Z"/>
        <d v="2011-02-22T00:00:00Z"/>
        <d v="2016-12-23T00:00:00Z"/>
        <d v="2016-11-17T00:00:00Z"/>
        <d v="2013-01-06T00:00:00Z"/>
        <d v="2013-07-19T00:00:00Z"/>
        <d v="2010-06-26T00:00:00Z"/>
        <d v="2011-01-15T00:00:00Z"/>
        <d v="2013-07-27T00:00:00Z"/>
        <d v="2014-12-05T00:00:00Z"/>
        <d v="2013-06-16T00:00:00Z"/>
        <d v="2016-02-20T00:00:00Z"/>
        <d v="2011-03-29T00:00:00Z"/>
        <d v="2011-10-29T00:00:00Z"/>
        <d v="2014-09-28T00:00:00Z"/>
        <d v="2012-03-05T00:00:00Z"/>
        <d v="2017-05-01T00:00:00Z"/>
        <d v="2010-06-28T00:00:00Z"/>
        <d v="2016-10-05T00:00:00Z"/>
        <d v="2017-03-18T00:00:00Z"/>
        <d v="2017-04-07T00:00:00Z"/>
        <d v="2016-08-03T00:00:00Z"/>
        <d v="2014-01-27T00:00:00Z"/>
        <d v="2014-03-14T00:00:00Z"/>
        <d v="2011-07-24T00:00:00Z"/>
        <d v="2011-12-15T00:00:00Z"/>
        <d v="2014-11-25T00:00:00Z"/>
        <d v="2012-05-02T00:00:00Z"/>
        <d v="2010-12-18T00:00:00Z"/>
        <d v="2017-03-19T00:00:00Z"/>
        <d v="2013-11-02T00:00:00Z"/>
        <d v="2010-09-01T00:00:00Z"/>
        <d v="2012-09-13T00:00:00Z"/>
        <d v="2013-02-08T00:00:00Z"/>
        <d v="2017-03-15T00:00:00Z"/>
        <d v="2014-02-08T00:00:00Z"/>
        <d v="2015-08-21T00:00:00Z"/>
        <d v="2015-11-01T00:00:00Z"/>
        <d v="2011-11-28T00:00:00Z"/>
        <d v="2012-07-15T00:00:00Z"/>
        <d v="2012-06-29T00:00:00Z"/>
        <d v="2016-09-05T00:00:00Z"/>
        <d v="2017-02-13T00:00:00Z"/>
        <d v="2015-01-18T00:00:00Z"/>
        <d v="2012-01-04T00:00:00Z"/>
        <d v="2016-08-04T00:00:00Z"/>
        <d v="2012-10-12T00:00:00Z"/>
        <d v="2014-04-27T00:00:00Z"/>
        <d v="2012-06-22T00:00:00Z"/>
        <d v="2010-07-12T00:00:00Z"/>
        <d v="2013-11-26T00:00:00Z"/>
        <d v="2010-12-13T00:00:00Z"/>
        <d v="2011-04-26T00:00:00Z"/>
        <d v="2015-05-13T00:00:00Z"/>
        <d v="2011-04-19T00:00:00Z"/>
        <d v="2016-06-26T00:00:00Z"/>
        <d v="2011-08-23T00:00:00Z"/>
        <d v="2016-06-28T00:00:00Z"/>
        <d v="2013-03-31T00:00:00Z"/>
        <d v="2013-03-05T00:00:00Z"/>
        <d v="2012-01-25T00:00:00Z"/>
        <d v="2013-02-06T00:00:00Z"/>
        <d v="2012-04-29T00:00:00Z"/>
        <d v="2014-10-14T00:00:00Z"/>
        <d v="2014-01-09T00:00:00Z"/>
        <d v="2014-07-06T00:00:00Z"/>
        <d v="2016-03-28T00:00:00Z"/>
        <d v="2010-04-14T00:00:00Z"/>
        <d v="2014-02-06T00:00:00Z"/>
        <d v="2015-07-05T00:00:00Z"/>
        <d v="2011-03-09T00:00:00Z"/>
        <d v="2011-04-17T00:00:00Z"/>
        <d v="2012-07-08T00:00:00Z"/>
        <d v="2012-05-26T00:00:00Z"/>
        <d v="2011-05-17T00:00:00Z"/>
        <d v="2015-12-19T00:00:00Z"/>
        <d v="2011-12-06T00:00:00Z"/>
        <d v="2013-01-30T00:00:00Z"/>
        <d v="2011-09-17T00:00:00Z"/>
        <d v="2015-01-30T00:00:00Z"/>
        <d v="2016-09-25T00:00:00Z"/>
        <d v="2013-02-21T00:00:00Z"/>
        <d v="2011-05-14T00:00:00Z"/>
        <d v="2011-10-07T00:00:00Z"/>
        <d v="2010-09-07T00:00:00Z"/>
        <d v="2015-09-25T00:00:00Z"/>
        <d v="2014-10-31T00:00:00Z"/>
        <d v="2017-04-22T00:00:00Z"/>
        <d v="2016-12-31T00:00:00Z"/>
        <d v="2012-12-18T00:00:00Z"/>
        <d v="2014-09-30T00:00:00Z"/>
        <d v="2010-02-13T00:00:00Z"/>
        <d v="2017-01-26T00:00:00Z"/>
        <d v="2010-10-20T00:00:00Z"/>
        <d v="2011-02-01T00:00:00Z"/>
        <d v="2013-09-06T00:00:00Z"/>
        <d v="2017-07-11T00:00:00Z"/>
        <d v="2016-03-22T00:00:00Z"/>
        <d v="2014-04-01T00:00:00Z"/>
        <d v="2015-04-30T00:00:00Z"/>
        <d v="2010-10-25T00:00:00Z"/>
        <d v="2016-09-16T00:00:00Z"/>
        <d v="2010-12-26T00:00:00Z"/>
        <d v="2016-08-01T00:00:00Z"/>
        <d v="2014-07-19T00:00:00Z"/>
        <d v="2015-11-21T00:00:00Z"/>
        <d v="2012-09-06T00:00:00Z"/>
        <d v="2015-03-16T00:00:00Z"/>
        <d v="2015-12-17T00:00:00Z"/>
        <d v="2014-07-28T00:00:00Z"/>
        <d v="2017-07-17T00:00:00Z"/>
        <d v="2010-12-30T00:00:00Z"/>
        <d v="2017-07-10T00:00:00Z"/>
        <d v="2017-02-12T00:00:00Z"/>
        <d v="2013-03-14T00:00:00Z"/>
        <d v="2016-06-17T00:00:00Z"/>
        <d v="2015-10-13T00:00:00Z"/>
        <d v="2016-02-25T00:00:00Z"/>
        <d v="2017-07-05T00:00:00Z"/>
        <d v="2013-12-14T00:00:00Z"/>
        <d v="2012-04-12T00:00:00Z"/>
        <d v="2010-11-28T00:00:00Z"/>
        <d v="2015-04-22T00:00:00Z"/>
        <d v="2010-02-03T00:00:00Z"/>
        <d v="2010-03-16T00:00:00Z"/>
        <d v="2017-04-13T00:00:00Z"/>
        <d v="2011-08-21T00:00:00Z"/>
        <d v="2014-03-29T00:00:00Z"/>
        <d v="2015-04-27T00:00:00Z"/>
        <d v="2012-12-23T00:00:00Z"/>
        <d v="2012-12-14T00:00:00Z"/>
        <d v="2015-05-26T00:00:00Z"/>
        <d v="2013-10-21T00:00:00Z"/>
        <d v="2014-02-19T00:00:00Z"/>
        <d v="2011-08-16T00:00:00Z"/>
        <d v="2013-07-20T00:00:00Z"/>
        <d v="2010-07-31T00:00:00Z"/>
        <d v="2011-10-21T00:00:00Z"/>
        <d v="2014-06-26T00:00:00Z"/>
        <d v="2016-05-10T00:00:00Z"/>
        <d v="2016-05-09T00:00:00Z"/>
        <d v="2010-09-09T00:00:00Z"/>
        <d v="2015-03-24T00:00:00Z"/>
        <d v="2012-01-27T00:00:00Z"/>
        <d v="2015-06-07T00:00:00Z"/>
        <d v="2014-06-09T00:00:00Z"/>
        <d v="2014-06-08T00:00:00Z"/>
        <d v="2011-03-18T00:00:00Z"/>
        <d v="2016-03-29T00:00:00Z"/>
        <d v="2011-01-02T00:00:00Z"/>
        <d v="2012-11-06T00:00:00Z"/>
        <d v="2012-10-20T00:00:00Z"/>
        <d v="2017-06-03T00:00:00Z"/>
        <d v="2016-11-16T00:00:00Z"/>
        <d v="2017-05-13T00:00:00Z"/>
        <d v="2017-04-27T00:00:00Z"/>
        <d v="2014-03-09T00:00:00Z"/>
        <d v="2016-08-06T00:00:00Z"/>
        <d v="2013-06-29T00:00:00Z"/>
        <d v="2010-06-06T00:00:00Z"/>
        <d v="2016-05-29T00:00:00Z"/>
        <d v="2012-08-19T00:00:00Z"/>
        <d v="2015-05-22T00:00:00Z"/>
        <d v="2012-11-16T00:00:00Z"/>
        <d v="2012-03-04T00:00:00Z"/>
        <d v="2016-01-31T00:00:00Z"/>
        <d v="2013-03-30T00:00:00Z"/>
        <d v="2016-02-15T00:00:00Z"/>
        <d v="2014-12-25T00:00:00Z"/>
        <d v="2011-11-19T00:00:00Z"/>
        <d v="2010-11-25T00:00:00Z"/>
        <d v="2016-04-29T00:00:00Z"/>
        <d v="2011-04-23T00:00:00Z"/>
        <d v="2012-08-29T00:00:00Z"/>
        <d v="2011-04-10T00:00:00Z"/>
        <d v="2013-06-20T00:00:00Z"/>
        <d v="2012-04-19T00:00:00Z"/>
        <d v="2013-09-20T00:00:00Z"/>
        <d v="2014-08-09T00:00:00Z"/>
        <d v="2013-08-18T00:00:00Z"/>
        <d v="2010-10-09T00:00:00Z"/>
        <d v="2014-10-02T00:00:00Z"/>
        <d v="2010-05-08T00:00:00Z"/>
        <d v="2012-03-10T00:00:00Z"/>
        <d v="2010-03-04T00:00:00Z"/>
        <d v="2011-01-21T00:00:00Z"/>
        <d v="2015-10-27T00:00:00Z"/>
        <d v="2016-11-04T00:00:00Z"/>
        <d v="2013-03-16T00:00:00Z"/>
        <d v="2011-02-02T00:00:00Z"/>
        <d v="2012-04-08T00:00:00Z"/>
        <d v="2017-03-08T00:00:00Z"/>
        <d v="2011-07-29T00:00:00Z"/>
        <d v="2012-10-18T00:00:00Z"/>
        <d v="2013-11-13T00:00:00Z"/>
        <d v="2014-01-17T00:00:00Z"/>
        <d v="2014-10-08T00:00:00Z"/>
        <d v="2013-04-29T00:00:00Z"/>
        <d v="2012-12-22T00:00:00Z"/>
        <d v="2012-01-30T00:00:00Z"/>
        <d v="2011-12-09T00:00:00Z"/>
        <d v="2013-02-24T00:00:00Z"/>
        <d v="2014-10-06T00:00:00Z"/>
        <d v="2010-03-20T00:00:00Z"/>
        <d v="2012-07-05T00:00:00Z"/>
        <d v="2015-06-06T00:00:00Z"/>
        <d v="2015-05-14T00:00:00Z"/>
        <d v="2015-11-04T00:00:00Z"/>
        <d v="2014-04-14T00:00:00Z"/>
        <d v="2012-06-08T00:00:00Z"/>
        <d v="2014-01-14T00:00:00Z"/>
        <d v="2013-08-12T00:00:00Z"/>
        <d v="2017-03-03T00:00:00Z"/>
        <d v="2011-07-20T00:00:00Z"/>
        <d v="2012-09-12T00:00:00Z"/>
        <d v="2011-12-20T00:00:00Z"/>
        <d v="2012-03-12T00:00:00Z"/>
        <d v="2011-03-13T00:00:00Z"/>
        <d v="2013-09-19T00:00:00Z"/>
        <d v="2013-09-08T00:00:00Z"/>
        <d v="2015-11-27T00:00:00Z"/>
        <d v="2017-07-07T00:00:00Z"/>
        <d v="2016-07-20T00:00:00Z"/>
        <d v="2011-04-27T00:00:00Z"/>
        <d v="2014-04-05T00:00:00Z"/>
        <d v="2011-01-13T00:00:00Z"/>
        <d v="2015-07-19T00:00:00Z"/>
        <d v="2013-04-30T00:00:00Z"/>
        <d v="2014-02-10T00:00:00Z"/>
        <d v="2011-09-26T00:00:00Z"/>
        <d v="2014-01-08T00:00:00Z"/>
        <d v="2013-08-22T00:00:00Z"/>
        <d v="2016-07-29T00:00:00Z"/>
        <d v="2010-10-01T00:00:00Z"/>
        <d v="2011-04-13T00:00:00Z"/>
        <d v="2016-11-01T00:00:00Z"/>
        <d v="2016-01-10T00:00:00Z"/>
        <d v="2012-01-17T00:00:00Z"/>
        <d v="2015-08-03T00:00:00Z"/>
        <d v="2010-01-11T00:00:00Z"/>
        <d v="2013-02-09T00:00:00Z"/>
        <d v="2016-01-20T00:00:00Z"/>
        <d v="2010-10-07T00:00:00Z"/>
        <d v="2015-08-11T00:00:00Z"/>
        <d v="2013-05-24T00:00:00Z"/>
        <d v="2011-11-21T00:00:00Z"/>
        <d v="2015-02-11T00:00:00Z"/>
        <d v="2013-02-11T00:00:00Z"/>
        <d v="2012-02-17T00:00:00Z"/>
        <d v="2016-03-27T00:00:00Z"/>
        <d v="2014-01-30T00:00:00Z"/>
        <d v="2015-02-19T00:00:00Z"/>
        <d v="2015-01-14T00:00:00Z"/>
        <d v="2015-09-27T00:00:00Z"/>
        <d v="2012-08-22T00:00:00Z"/>
        <d v="2012-12-21T00:00:00Z"/>
        <d v="2016-05-31T00:00:00Z"/>
        <d v="2011-09-14T00:00:00Z"/>
        <d v="2011-12-12T00:00:00Z"/>
        <d v="2016-04-03T00:00:00Z"/>
        <d v="2014-08-30T00:00:00Z"/>
        <d v="2011-06-13T00:00:00Z"/>
        <d v="2016-10-27T00:00:00Z"/>
        <d v="2015-11-16T00:00:00Z"/>
        <d v="2016-03-14T00:00:00Z"/>
        <d v="2015-06-23T00:00:00Z"/>
        <d v="2017-01-12T00:00:00Z"/>
        <d v="2012-03-23T00:00:00Z"/>
        <d v="2014-08-18T00:00:00Z"/>
        <d v="2014-06-19T00:00:00Z"/>
        <d v="2012-09-29T00:00:00Z"/>
        <d v="2013-05-14T00:00:00Z"/>
        <d v="2010-07-10T00:00:00Z"/>
        <d v="2010-08-21T00:00:00Z"/>
        <d v="2011-10-09T00:00:00Z"/>
        <d v="2010-04-21T00:00:00Z"/>
        <d v="2017-05-22T00:00:00Z"/>
        <d v="2010-10-29T00:00:00Z"/>
        <d v="2010-07-09T00:00:00Z"/>
        <d v="2015-05-19T00:00:00Z"/>
        <d v="2011-08-30T00:00:00Z"/>
        <d v="2012-07-28T00:00:00Z"/>
        <d v="2015-11-29T00:00:00Z"/>
        <d v="2011-07-28T00:00:00Z"/>
        <d v="2014-03-17T00:00:00Z"/>
        <d v="2010-12-16T00:00:00Z"/>
        <d v="2014-01-10T00:00:00Z"/>
        <d v="2015-01-20T00:00:00Z"/>
        <d v="2015-08-15T00:00:00Z"/>
        <d v="2011-12-24T00:00:00Z"/>
        <d v="2011-11-12T00:00:00Z"/>
        <d v="2014-09-03T00:00:00Z"/>
        <d v="2011-10-16T00:00:00Z"/>
        <d v="2012-08-07T00:00:00Z"/>
        <d v="2014-04-21T00:00:00Z"/>
        <d v="2017-04-03T00:00:00Z"/>
        <d v="2013-03-24T00:00:00Z"/>
        <d v="2013-03-15T00:00:00Z"/>
        <d v="2015-04-24T00:00:00Z"/>
        <d v="2015-07-28T00:00:00Z"/>
        <d v="2014-05-08T00:00:00Z"/>
        <d v="2016-09-18T00:00:00Z"/>
        <d v="2012-05-07T00:00:00Z"/>
        <d v="2010-10-22T00:00:00Z"/>
        <d v="2012-11-30T00:00:00Z"/>
        <d v="2017-03-04T00:00:00Z"/>
        <d v="2010-05-27T00:00:00Z"/>
        <d v="2012-10-14T00:00:00Z"/>
        <d v="2016-06-27T00:00:00Z"/>
        <d v="2013-09-30T00:00:00Z"/>
        <d v="2016-06-03T00:00:00Z"/>
        <d v="2010-09-25T00:00:00Z"/>
        <d v="2014-08-22T00:00:00Z"/>
        <d v="2013-07-30T00:00:00Z"/>
        <d v="2017-07-22T00:00:00Z"/>
        <d v="2016-10-22T00:00:00Z"/>
        <d v="2016-01-22T00:00:00Z"/>
        <d v="2011-02-15T00:00:00Z"/>
        <d v="2014-05-10T00:00:00Z"/>
        <d v="2016-05-23T00:00:00Z"/>
        <d v="2012-01-02T00:00:00Z"/>
        <d v="2016-05-11T00:00:00Z"/>
        <d v="2014-08-12T00:00:00Z"/>
        <d v="2013-11-05T00:00:00Z"/>
        <d v="2014-04-13T00:00:00Z"/>
        <d v="2011-10-30T00:00:00Z"/>
        <d v="2016-08-11T00:00:00Z"/>
        <d v="2012-08-11T00:00:00Z"/>
        <d v="2014-08-24T00:00:00Z"/>
        <d v="2013-09-23T00:00:00Z"/>
        <d v="2014-08-31T00:00:00Z"/>
        <d v="2012-03-25T00:00:00Z"/>
        <d v="2011-06-25T00:00:00Z"/>
        <d v="2010-10-12T00:00:00Z"/>
        <d v="2017-03-01T00:00:00Z"/>
        <d v="2013-06-15T00:00:00Z"/>
        <d v="2014-02-21T00:00:00Z"/>
        <d v="2015-05-31T00:00:00Z"/>
        <d v="2015-09-26T00:00:00Z"/>
        <d v="2013-11-18T00:00:00Z"/>
        <d v="2016-11-29T00:00:00Z"/>
        <d v="2013-10-31T00:00:00Z"/>
        <d v="2011-03-08T00:00:00Z"/>
        <d v="2015-03-15T00:00:00Z"/>
        <d v="2012-02-20T00:00:00Z"/>
        <d v="2015-05-09T00:00:00Z"/>
        <d v="2013-10-23T00:00:00Z"/>
        <d v="2013-11-01T00:00:00Z"/>
        <d v="2012-08-14T00:00:00Z"/>
        <d v="2014-10-29T00:00:00Z"/>
        <d v="2015-09-02T00:00:00Z"/>
        <d v="2015-09-15T00:00:00Z"/>
        <d v="2015-05-30T00:00:00Z"/>
        <d v="2015-12-25T00:00:00Z"/>
        <d v="2015-07-26T00:00:00Z"/>
        <d v="2016-03-23T00:00:00Z"/>
        <d v="2016-01-30T00:00:00Z"/>
        <d v="2012-06-13T00:00:00Z"/>
        <d v="2013-08-08T00:00:00Z"/>
        <d v="2012-05-30T00:00:00Z"/>
        <d v="2016-06-01T00:00:00Z"/>
        <d v="2016-06-02T00:00:00Z"/>
        <d v="2016-10-28T00:00:00Z"/>
        <d v="2013-03-12T00:00:00Z"/>
        <d v="2014-01-28T00:00:00Z"/>
        <d v="2012-10-22T00:00:00Z"/>
        <d v="2014-05-16T00:00:00Z"/>
        <d v="2011-02-03T00:00:00Z"/>
        <d v="2016-05-28T00:00:00Z"/>
        <d v="2010-04-09T00:00:00Z"/>
        <d v="2013-10-29T00:00:00Z"/>
        <d v="2014-09-25T00:00:00Z"/>
        <d v="2012-02-21T00:00:00Z"/>
        <d v="2013-02-10T00:00:00Z"/>
        <d v="2014-11-23T00:00:00Z"/>
        <d v="2010-03-17T00:00:00Z"/>
        <d v="2014-09-10T00:00:00Z"/>
        <d v="2015-10-10T00:00:00Z"/>
        <d v="2017-01-24T00:00:00Z"/>
        <d v="2012-12-06T00:00:00Z"/>
        <d v="2011-04-14T00:00:00Z"/>
        <d v="2012-04-23T00:00:00Z"/>
        <d v="2017-02-19T00:00:00Z"/>
        <d v="2012-08-16T00:00:00Z"/>
        <d v="2017-01-03T00:00:00Z"/>
        <d v="2015-01-04T00:00:00Z"/>
        <d v="2015-06-01T00:00:00Z"/>
        <d v="2015-10-24T00:00:00Z"/>
        <d v="2013-11-15T00:00:00Z"/>
        <d v="2016-11-11T00:00:00Z"/>
        <d v="2017-07-02T00:00:00Z"/>
        <d v="2017-03-31T00:00:00Z"/>
        <d v="2010-08-14T00:00:00Z"/>
        <d v="2011-10-22T00:00:00Z"/>
        <d v="2011-05-22T00:00:00Z"/>
        <d v="2013-01-04T00:00:00Z"/>
        <d v="2011-08-22T00:00:00Z"/>
        <d v="2012-05-28T00:00:00Z"/>
        <d v="2013-04-03T00:00:00Z"/>
        <d v="2010-05-26T00:00:00Z"/>
        <d v="2012-10-27T00:00:00Z"/>
        <d v="2012-10-26T00:00:00Z"/>
        <d v="2011-06-24T00:00:00Z"/>
        <d v="2012-06-03T00:00:00Z"/>
        <d v="2013-08-24T00:00:00Z"/>
        <d v="2010-06-23T00:00:00Z"/>
        <d v="2012-01-07T00:00:00Z"/>
        <d v="2012-10-19T00:00:00Z"/>
        <d v="2016-12-12T00:00:00Z"/>
        <d v="2017-07-03T00:00:00Z"/>
        <d v="2013-06-01T00:00:00Z"/>
        <d v="2017-01-10T00:00:00Z"/>
        <d v="2013-09-18T00:00:00Z"/>
        <d v="2014-03-18T00:00:00Z"/>
        <d v="2012-03-20T00:00:00Z"/>
        <d v="2017-07-20T00:00:00Z"/>
        <d v="2013-04-05T00:00:00Z"/>
        <d v="2012-03-21T00:00:00Z"/>
        <d v="2015-10-18T00:00:00Z"/>
        <d v="2012-04-26T00:00:00Z"/>
        <d v="2014-04-19T00:00:00Z"/>
        <d v="2012-04-06T00:00:00Z"/>
        <d v="2015-06-27T00:00:00Z"/>
        <d v="2010-01-30T00:00:00Z"/>
        <d v="2015-04-15T00:00:00Z"/>
        <d v="2017-04-04T00:00:00Z"/>
        <d v="2014-08-11T00:00:00Z"/>
        <d v="2015-12-04T00:00:00Z"/>
        <d v="2017-05-03T00:00:00Z"/>
        <d v="2012-01-29T00:00:00Z"/>
        <d v="2011-01-18T00:00:00Z"/>
        <d v="2011-03-21T00:00:00Z"/>
        <d v="2011-11-06T00:00:00Z"/>
        <d v="2015-12-14T00:00:00Z"/>
        <d v="2017-06-28T00:00:00Z"/>
        <d v="2016-01-25T00:00:00Z"/>
        <d v="2012-08-20T00:00:00Z"/>
        <d v="2010-07-28T00:00:00Z"/>
        <d v="2011-02-13T00:00:00Z"/>
        <d v="2016-09-27T00:00:00Z"/>
        <d v="2011-02-26T00:00:00Z"/>
        <d v="2011-01-22T00:00:00Z"/>
        <d v="2017-04-25T00:00:00Z"/>
        <d v="2015-03-19T00:00:00Z"/>
        <d v="2013-09-07T00:00:00Z"/>
        <d v="2010-07-16T00:00:00Z"/>
        <d v="2017-04-08T00:00:00Z"/>
        <d v="2016-11-13T00:00:00Z"/>
        <d v="2010-09-03T00:00:00Z"/>
        <d v="2013-12-23T00:00:00Z"/>
        <d v="2016-07-30T00:00:00Z"/>
        <d v="2013-06-05T00:00:00Z"/>
        <d v="2012-06-17T00:00:00Z"/>
        <d v="2011-09-22T00:00:00Z"/>
        <d v="2012-09-30T00:00:00Z"/>
        <d v="2015-07-03T00:00:00Z"/>
        <d v="2015-05-06T00:00:00Z"/>
        <d v="2017-05-05T00:00:00Z"/>
        <d v="2011-10-01T00:00:00Z"/>
        <d v="2014-07-18T00:00:00Z"/>
        <d v="2014-01-01T00:00:00Z"/>
        <d v="2015-01-24T00:00:00Z"/>
        <d v="2011-06-02T00:00:00Z"/>
        <d v="2017-05-24T00:00:00Z"/>
        <d v="2016-01-27T00:00:00Z"/>
        <d v="2014-07-01T00:00:00Z"/>
        <d v="2012-11-19T00:00:00Z"/>
        <d v="2010-06-14T00:00:00Z"/>
        <d v="2013-06-17T00:00:00Z"/>
        <d v="2015-03-01T00:00:00Z"/>
        <d v="2015-11-05T00:00:00Z"/>
        <d v="2012-06-10T00:00:00Z"/>
        <d v="2012-05-24T00:00:00Z"/>
        <d v="2016-07-25T00:00:00Z"/>
        <d v="2013-07-29T00:00:00Z"/>
        <d v="2016-12-14T00:00:00Z"/>
        <d v="2014-05-15T00:00:00Z"/>
        <d v="2015-12-27T00:00:00Z"/>
        <d v="2011-11-09T00:00:00Z"/>
        <d v="2013-12-07T00:00:00Z"/>
        <d v="2014-10-18T00:00:00Z"/>
        <d v="2016-02-17T00:00:00Z"/>
        <d v="2013-03-11T00:00:00Z"/>
        <d v="2017-07-18T00:00:00Z"/>
        <d v="2010-05-01T00:00:00Z"/>
        <d v="2014-11-07T00:00:00Z"/>
        <d v="2011-07-13T00:00:00Z"/>
        <d v="2011-11-04T00:00:00Z"/>
        <d v="2011-06-03T00:00:00Z"/>
        <d v="2011-06-09T00:00:00Z"/>
        <d v="2015-02-16T00:00:00Z"/>
        <d v="2011-01-31T00:00:00Z"/>
        <d v="2016-01-11T00:00:00Z"/>
        <d v="2014-11-03T00:00:00Z"/>
        <d v="2012-02-13T00:00:00Z"/>
        <d v="2010-09-12T00:00:00Z"/>
        <d v="2011-05-07T00:00:00Z"/>
        <d v="2016-04-15T00:00:00Z"/>
        <d v="2012-09-17T00:00:00Z"/>
        <d v="2015-03-07T00:00:00Z"/>
        <d v="2012-08-01T00:00:00Z"/>
        <d v="2015-06-26T00:00:00Z"/>
        <d v="2014-07-26T00:00:00Z"/>
        <d v="2015-11-25T00:00:00Z"/>
        <d v="2016-05-13T00:00:00Z"/>
        <d v="2011-11-05T00:00:00Z"/>
        <d v="2013-06-13T00:00:00Z"/>
        <d v="2014-02-17T00:00:00Z"/>
        <d v="2010-06-13T00:00:00Z"/>
        <d v="2011-08-27T00:00:00Z"/>
        <d v="2017-03-17T00:00:00Z"/>
        <d v="2017-07-23T00:00:00Z"/>
        <d v="2012-06-11T00:00:00Z"/>
      </sharedItems>
    </cacheField>
    <cacheField name="Month" numFmtId="0">
      <sharedItems>
        <s v="2012-05"/>
        <s v="2015-08"/>
        <s v="2015-07"/>
        <s v="2014-12"/>
        <s v="2016-01"/>
        <s v="2017-07"/>
        <s v="2014-08"/>
        <s v="2015-03"/>
        <s v="2012-10"/>
        <s v="2010-12"/>
        <s v="2016-09"/>
        <s v="2011-04"/>
        <s v="2010-08"/>
        <s v="2011-06"/>
        <s v="2013-04"/>
        <s v="2016-08"/>
        <s v="2010-11"/>
        <s v="2013-01"/>
        <s v="2012-03"/>
        <s v="2013-07"/>
        <s v="2017-06"/>
        <s v="2015-02"/>
        <s v="2010-06"/>
        <s v="2014-05"/>
        <s v="2012-04"/>
        <s v="2012-06"/>
        <s v="2010-05"/>
        <s v="2012-11"/>
        <s v="2013-03"/>
        <s v="2016-10"/>
        <s v="2016-06"/>
        <s v="2012-01"/>
        <s v="2010-09"/>
        <s v="2016-04"/>
        <s v="2010-01"/>
        <s v="2011-10"/>
        <s v="2011-02"/>
        <s v="2014-03"/>
        <s v="2010-03"/>
        <s v="2016-11"/>
        <s v="2016-03"/>
        <s v="2013-12"/>
        <s v="2016-02"/>
        <s v="2017-05"/>
        <s v="2013-10"/>
        <s v="2011-05"/>
        <s v="2012-02"/>
        <s v="2011-03"/>
        <s v="2015-06"/>
        <s v="2014-11"/>
        <s v="2013-02"/>
        <s v="2012-09"/>
        <s v="2016-12"/>
        <s v="2011-09"/>
        <s v="2015-09"/>
        <s v="2015-11"/>
        <s v="2010-02"/>
        <s v="2016-05"/>
        <s v="2017-02"/>
        <s v="2010-10"/>
        <s v="2011-08"/>
        <s v="2015-12"/>
        <s v="2015-05"/>
        <s v="2010-07"/>
        <s v="2015-04"/>
        <s v="2012-07"/>
        <s v="2013-11"/>
        <s v="2014-07"/>
        <s v="2017-03"/>
        <s v="2011-01"/>
        <s v="2014-10"/>
        <s v="2016-07"/>
        <s v="2012-12"/>
        <s v="2014-06"/>
        <s v="2011-12"/>
        <s v="2015-01"/>
        <s v="2013-05"/>
        <s v="2013-08"/>
        <s v="2015-10"/>
        <s v="2014-04"/>
        <s v="2011-07"/>
        <s v="2014-02"/>
        <s v="2013-09"/>
        <s v="2013-06"/>
        <s v="2014-01"/>
        <s v="2011-11"/>
        <s v="2012-08"/>
        <s v="2014-09"/>
        <s v="2017-01"/>
        <s v="2017-04"/>
        <s v="2010-04"/>
      </sharedItems>
    </cacheField>
    <cacheField name="Country Name" numFmtId="0">
      <sharedItems>
        <s v="Albania"/>
        <s v="Andorra"/>
        <s v="Armenia"/>
        <s v="Austria"/>
        <s v="Belarus"/>
        <s v="Belgium"/>
        <s v="Bosnia and Herzegovina"/>
        <s v="Bulgaria"/>
        <s v="Croatia"/>
        <s v="Cyprus"/>
        <s v="Czech Republic"/>
        <s v="Denmark"/>
        <s v="Estonia"/>
        <s v="Finland"/>
        <s v="France"/>
        <s v="Georgia"/>
        <s v="Germany"/>
        <s v="Greece"/>
        <s v="Hungary"/>
        <s v="Iceland"/>
        <s v="Ireland"/>
        <s v="Italy"/>
        <s v="Latvia"/>
        <s v="Liechtenstein"/>
        <s v="Lithuania"/>
        <s v="Luxembourg"/>
        <s v="Macedonia"/>
        <s v="Malta"/>
        <s v="Monaco"/>
        <s v="Montenegro"/>
        <s v="Netherlands"/>
        <s v="Norway"/>
        <s v="Poland"/>
        <s v="Portugal"/>
        <s v="Romania"/>
        <s v="Russia"/>
        <s v="San Marino"/>
        <s v="Serbia"/>
        <s v="Slovakia"/>
        <s v="Slovenia"/>
        <s v="Spain"/>
        <s v="Sweden"/>
        <s v="Switzerland"/>
        <s v="Ukraine"/>
        <s v="United Kingdom"/>
        <s v="Unknown Country"/>
      </sharedItems>
    </cacheField>
    <cacheField name="Product ID" numFmtId="0">
      <sharedItems containsSemiMixedTypes="0" containsString="0" containsNumber="1" containsInteger="1">
        <n v="7331.0"/>
        <n v="8293.0"/>
        <n v="8681.0"/>
        <n v="1270.0"/>
        <n v="2455.0"/>
        <n v="7940.0"/>
        <n v="5988.0"/>
        <n v="8969.0"/>
        <n v="8875.0"/>
        <n v="3127.0"/>
        <n v="4594.0"/>
        <n v="2103.0"/>
      </sharedItems>
    </cacheField>
    <cacheField name="Product" numFmtId="0">
      <sharedItems>
        <s v="Baby Food"/>
        <s v="Cosmetics"/>
        <s v="Office Supplies"/>
        <s v="Beverages"/>
        <s v="Clothes"/>
        <s v="Household"/>
        <s v="Vegetables"/>
        <s v="Snacks"/>
        <s v="Meat"/>
        <s v="Personal Care"/>
        <s v="Fruits"/>
        <s v="Cereal"/>
      </sharedItems>
    </cacheField>
    <cacheField name="Units Sold" numFmtId="0">
      <sharedItems containsString="0" containsBlank="1" containsNumber="1" containsInteger="1">
        <n v="5669.0"/>
        <n v="1224.0"/>
        <n v="8775.0"/>
        <n v="4028.0"/>
        <n v="8586.0"/>
        <n v="1749.0"/>
        <n v="286.0"/>
        <n v="1172.0"/>
        <n v="5310.0"/>
        <n v="5534.0"/>
        <n v="9619.0"/>
        <n v="9843.0"/>
        <n v="1891.0"/>
        <n v="9560.0"/>
        <n v="5009.0"/>
        <n v="2264.0"/>
        <n v="1342.0"/>
        <n v="865.0"/>
        <n v="1124.0"/>
        <n v="1272.0"/>
        <n v="5486.0"/>
        <n v="46.0"/>
        <n v="1085.0"/>
        <n v="4909.0"/>
        <n v="1798.0"/>
        <n v="4419.0"/>
        <n v="3227.0"/>
        <n v="9780.0"/>
        <n v="1545.0"/>
        <n v="6876.0"/>
        <n v="3646.0"/>
        <n v="5866.0"/>
        <n v="6267.0"/>
        <n v="5529.0"/>
        <n v="7360.0"/>
        <n v="4543.0"/>
        <n v="7955.0"/>
        <n v="707.0"/>
        <n v="5116.0"/>
        <n v="3534.0"/>
        <n v="9048.0"/>
        <n v="1875.0"/>
        <n v="8439.0"/>
        <n v="3682.0"/>
        <n v="2111.0"/>
        <n v="7170.0"/>
        <n v="6054.0"/>
        <n v="3020.0"/>
        <n v="9278.0"/>
        <n v="4348.0"/>
        <n v="5258.0"/>
        <n v="653.0"/>
        <n v="7489.0"/>
        <n v="4390.0"/>
        <n v="7518.0"/>
        <n v="1255.0"/>
        <n v="983.0"/>
        <n v="2531.0"/>
        <n v="9107.0"/>
        <n v="6592.0"/>
        <n v="677.0"/>
        <n v="3796.0"/>
        <n v="8866.0"/>
        <n v="791.0"/>
        <n v="2037.0"/>
        <n v="313.0"/>
        <n v="7084.0"/>
        <n v="9214.0"/>
        <n v="3979.0"/>
        <n v="3600.0"/>
        <n v="6612.0"/>
        <n v="3524.0"/>
        <n v="7455.0"/>
        <n v="1051.0"/>
        <n v="6097.0"/>
        <n v="5046.0"/>
        <n v="7461.0"/>
        <n v="342.0"/>
        <n v="3559.0"/>
        <n v="5259.0"/>
        <n v="1747.0"/>
        <n v="7390.0"/>
        <n v="6447.0"/>
        <n v="4983.0"/>
        <n v="4593.0"/>
        <n v="9132.0"/>
        <n v="7462.0"/>
        <n v="5436.0"/>
        <n v="7514.0"/>
        <n v="9875.0"/>
        <n v="8302.0"/>
        <n v="1205.0"/>
        <n v="1767.0"/>
        <n v="8733.0"/>
        <n v="8863.0"/>
        <n v="3042.0"/>
        <n v="6672.0"/>
        <n v="8609.0"/>
        <n v="6212.0"/>
        <n v="6873.0"/>
        <n v="6395.0"/>
        <n v="5397.0"/>
        <n v="2622.0"/>
        <n v="5839.0"/>
        <n v="1105.0"/>
        <n v="6348.0"/>
        <n v="7604.0"/>
        <n v="7516.0"/>
        <n v="9269.0"/>
        <n v="4487.0"/>
        <n v="2599.0"/>
        <n v="2717.0"/>
        <n v="4765.0"/>
        <n v="2457.0"/>
        <n v="6637.0"/>
        <n v="1913.0"/>
        <n v="2009.0"/>
        <n v="5616.0"/>
        <n v="7619.0"/>
        <n v="5138.0"/>
        <n v="9773.0"/>
        <n v="6740.0"/>
        <n v="5016.0"/>
        <n v="1722.0"/>
        <n v="3214.0"/>
        <n v="7902.0"/>
        <n v="2300.0"/>
        <n v="8086.0"/>
        <n v="1886.0"/>
        <n v="2979.0"/>
        <n v="9880.0"/>
        <n v="8338.0"/>
        <n v="1220.0"/>
        <n v="2206.0"/>
        <n v="829.0"/>
        <n v="8131.0"/>
        <n v="5422.0"/>
        <n v="3840.0"/>
        <n v="8315.0"/>
        <n v="2908.0"/>
        <n v="6266.0"/>
        <n v="5754.0"/>
        <n v="7128.0"/>
        <n v="4396.0"/>
        <n v="9898.0"/>
        <n v="6526.0"/>
        <n v="3015.0"/>
        <n v="4119.0"/>
        <n v="6924.0"/>
        <n v="1799.0"/>
        <n v="9067.0"/>
        <n v="789.0"/>
        <n v="2349.0"/>
        <n v="4503.0"/>
        <n v="4988.0"/>
        <n v="5419.0"/>
        <n v="3705.0"/>
        <n v="206.0"/>
        <n v="2502.0"/>
        <n v="5005.0"/>
        <n v="3582.0"/>
        <n v="7426.0"/>
        <n v="2485.0"/>
        <n v="8181.0"/>
        <n v="8310.0"/>
        <n v="6728.0"/>
        <n v="8524.0"/>
        <n v="17.0"/>
        <n v="2856.0"/>
        <n v="3841.0"/>
        <n v="7242.0"/>
        <n v="2.0"/>
        <n v="1789.0"/>
        <n v="2958.0"/>
        <n v="531.0"/>
        <n v="8159.0"/>
        <n v="7811.0"/>
        <n v="7929.0"/>
        <n v="4104.0"/>
        <n v="8632.0"/>
        <n v="2705.0"/>
        <n v="9528.0"/>
        <n v="2203.0"/>
        <n v="6742.0"/>
        <n v="3383.0"/>
        <n v="6211.0"/>
        <n v="674.0"/>
        <n v="8342.0"/>
        <n v="5633.0"/>
        <n v="6997.0"/>
        <n v="6660.0"/>
        <n v="1523.0"/>
        <n v="9410.0"/>
        <n v="710.0"/>
        <n v="6647.0"/>
        <n v="5856.0"/>
        <n v="5095.0"/>
        <n v="3035.0"/>
        <n v="474.0"/>
        <n v="7245.0"/>
        <n v="927.0"/>
        <n v="7763.0"/>
        <n v="785.0"/>
        <n v="3082.0"/>
        <n v="1420.0"/>
        <n v="3391.0"/>
        <n v="422.0"/>
        <n v="1644.0"/>
        <n v="5185.0"/>
        <n v="8662.0"/>
        <n v="6927.0"/>
        <n v="8267.0"/>
        <n v="2807.0"/>
        <n v="1225.0"/>
        <n v="6153.0"/>
        <n v="4701.0"/>
        <n v="8504.0"/>
        <n v="9530.0"/>
        <n v="4047.0"/>
        <n v="7459.0"/>
        <n v="600.0"/>
        <n v="9394.0"/>
        <n v="2796.0"/>
        <n v="5427.0"/>
        <n v="7258.0"/>
        <n v="5871.0"/>
        <n v="7742.0"/>
        <n v="4448.0"/>
        <n v="2736.0"/>
        <n v="6473.0"/>
        <n v="5421.0"/>
        <n v="5247.0"/>
        <n v="1668.0"/>
        <n v="5796.0"/>
        <n v="4602.0"/>
        <m/>
        <n v="523.0"/>
        <n v="347.0"/>
        <n v="8753.0"/>
        <n v="1362.0"/>
        <n v="1522.0"/>
        <n v="9680.0"/>
        <n v="1539.0"/>
        <n v="8841.0"/>
        <n v="4958.0"/>
        <n v="4674.0"/>
        <n v="9103.0"/>
        <n v="3802.0"/>
        <n v="3064.0"/>
        <n v="5685.0"/>
        <n v="6506.0"/>
        <n v="1046.0"/>
        <n v="2864.0"/>
        <n v="567.0"/>
        <n v="7468.0"/>
        <n v="7302.0"/>
        <n v="6240.0"/>
        <n v="4604.0"/>
        <n v="5967.0"/>
        <n v="5751.0"/>
        <n v="9445.0"/>
        <n v="5869.0"/>
        <n v="7006.0"/>
        <n v="6128.0"/>
        <n v="7656.0"/>
        <n v="4622.0"/>
        <n v="9941.0"/>
        <n v="8778.0"/>
        <n v="9558.0"/>
        <n v="153.0"/>
        <n v="649.0"/>
        <n v="1223.0"/>
        <n v="171.0"/>
        <n v="5556.0"/>
        <n v="8383.0"/>
        <n v="3636.0"/>
        <n v="2960.0"/>
        <n v="5581.0"/>
        <n v="249.0"/>
        <n v="314.0"/>
        <n v="1785.0"/>
        <n v="905.0"/>
        <n v="2334.0"/>
        <n v="6903.0"/>
        <n v="6956.0"/>
        <n v="4778.0"/>
        <n v="7009.0"/>
        <n v="5957.0"/>
        <n v="3314.0"/>
        <n v="9022.0"/>
        <n v="9759.0"/>
        <n v="8220.0"/>
        <n v="1448.0"/>
        <n v="3095.0"/>
        <n v="2942.0"/>
        <n v="1336.0"/>
        <n v="5745.0"/>
        <n v="9340.0"/>
        <n v="3013.0"/>
        <n v="9405.0"/>
        <n v="4789.0"/>
        <n v="810.0"/>
        <n v="5479.0"/>
        <n v="3886.0"/>
        <n v="634.0"/>
        <n v="7522.0"/>
        <n v="2666.0"/>
        <n v="4301.0"/>
        <n v="3911.0"/>
        <n v="606.0"/>
        <n v="8687.0"/>
        <n v="5641.0"/>
        <n v="9454.0"/>
        <n v="1485.0"/>
        <n v="8451.0"/>
        <n v="1126.0"/>
        <n v="1645.0"/>
        <n v="3734.0"/>
        <n v="5510.0"/>
        <n v="2802.0"/>
        <n v="4177.0"/>
        <n v="5735.0"/>
        <n v="7684.0"/>
        <n v="7088.0"/>
        <n v="1279.0"/>
        <n v="9631.0"/>
        <n v="4484.0"/>
        <n v="2749.0"/>
        <n v="8847.0"/>
        <n v="9809.0"/>
        <n v="5269.0"/>
        <n v="589.0"/>
        <n v="2797.0"/>
        <n v="6481.0"/>
        <n v="8246.0"/>
        <n v="6641.0"/>
        <n v="8222.0"/>
        <n v="1504.0"/>
        <n v="7147.0"/>
        <n v="3755.0"/>
        <n v="8229.0"/>
        <n v="7048.0"/>
        <n v="5129.0"/>
        <n v="6169.0"/>
        <n v="3488.0"/>
        <n v="4339.0"/>
        <n v="8412.0"/>
        <n v="123.0"/>
        <n v="1505.0"/>
        <n v="1027.0"/>
        <n v="9616.0"/>
        <n v="6505.0"/>
        <n v="5386.0"/>
        <n v="4529.0"/>
        <n v="54.0"/>
        <n v="4322.0"/>
        <n v="4016.0"/>
        <n v="2191.0"/>
        <n v="5722.0"/>
        <n v="5201.0"/>
        <n v="8678.0"/>
        <n v="343.0"/>
        <n v="7581.0"/>
        <n v="4080.0"/>
        <n v="5118.0"/>
        <n v="6589.0"/>
        <n v="4453.0"/>
        <n v="963.0"/>
        <n v="7397.0"/>
        <n v="7829.0"/>
        <n v="1458.0"/>
        <n v="3223.0"/>
        <n v="9169.0"/>
        <n v="6698.0"/>
        <n v="1962.0"/>
        <n v="7954.0"/>
        <n v="6078.0"/>
        <n v="257.0"/>
        <n v="3267.0"/>
        <n v="5682.0"/>
        <n v="9419.0"/>
        <n v="3827.0"/>
        <n v="6373.0"/>
        <n v="7813.0"/>
        <n v="8538.0"/>
        <n v="8993.0"/>
        <n v="5504.0"/>
        <n v="6986.0"/>
        <n v="8729.0"/>
        <n v="374.0"/>
        <n v="493.0"/>
        <n v="167.0"/>
        <n v="6213.0"/>
        <n v="7069.0"/>
        <n v="3532.0"/>
        <n v="1462.0"/>
        <n v="4341.0"/>
        <n v="9808.0"/>
        <n v="1162.0"/>
        <n v="4302.0"/>
        <n v="8039.0"/>
        <n v="1905.0"/>
        <n v="701.0"/>
        <n v="6291.0"/>
        <n v="6191.0"/>
        <n v="3352.0"/>
        <n v="5972.0"/>
        <n v="8169.0"/>
        <n v="8959.0"/>
        <n v="855.0"/>
        <n v="8416.0"/>
        <n v="2826.0"/>
        <n v="1775.0"/>
        <n v="2129.0"/>
        <n v="6711.0"/>
        <n v="4013.0"/>
        <n v="4934.0"/>
        <n v="1735.0"/>
        <n v="1793.0"/>
        <n v="8878.0"/>
        <n v="1911.0"/>
        <n v="7315.0"/>
        <n v="3944.0"/>
        <n v="3867.0"/>
        <n v="833.0"/>
        <n v="9044.0"/>
        <n v="5413.0"/>
        <n v="71.0"/>
        <n v="9061.0"/>
        <n v="4445.0"/>
        <n v="9895.0"/>
        <n v="9569.0"/>
        <n v="4629.0"/>
        <n v="9222.0"/>
        <n v="532.0"/>
        <n v="5579.0"/>
        <n v="2273.0"/>
        <n v="7644.0"/>
        <n v="6842.0"/>
        <n v="956.0"/>
        <n v="1151.0"/>
        <n v="1984.0"/>
        <n v="4505.0"/>
        <n v="1547.0"/>
        <n v="5933.0"/>
        <n v="6028.0"/>
        <n v="8702.0"/>
        <n v="356.0"/>
        <n v="8468.0"/>
        <n v="6171.0"/>
        <n v="7990.0"/>
        <n v="9440.0"/>
        <n v="2569.0"/>
        <n v="2558.0"/>
        <n v="7617.0"/>
        <n v="1354.0"/>
        <n v="2523.0"/>
        <n v="2197.0"/>
        <n v="9034.0"/>
        <n v="2045.0"/>
        <n v="7948.0"/>
        <n v="2422.0"/>
        <n v="7623.0"/>
        <n v="7523.0"/>
        <n v="1543.0"/>
        <n v="6201.0"/>
        <n v="8367.0"/>
        <n v="8626.0"/>
        <n v="9146.0"/>
        <n v="8850.0"/>
        <n v="1743.0"/>
        <n v="161.0"/>
        <n v="8196.0"/>
        <n v="4046.0"/>
        <n v="480.0"/>
        <n v="6666.0"/>
        <n v="6850.0"/>
        <n v="9968.0"/>
        <n v="9188.0"/>
        <n v="3086.0"/>
        <n v="6509.0"/>
        <n v="9367.0"/>
        <n v="3126.0"/>
        <n v="7785.0"/>
        <n v="5552.0"/>
        <n v="4284.0"/>
        <n v="9495.0"/>
        <n v="5193.0"/>
        <n v="6828.0"/>
        <n v="8179.0"/>
        <n v="7171.0"/>
        <n v="2359.0"/>
        <n v="4100.0"/>
        <n v="1456.0"/>
        <n v="2548.0"/>
        <n v="2341.0"/>
        <n v="7259.0"/>
        <n v="7807.0"/>
        <n v="6852.0"/>
        <n v="8098.0"/>
        <n v="5540.0"/>
        <n v="8151.0"/>
        <n v="1234.0"/>
        <n v="3931.0"/>
        <n v="8253.0"/>
        <n v="1457.0"/>
        <n v="4922.0"/>
        <n v="1877.0"/>
        <n v="9350.0"/>
        <n v="691.0"/>
        <n v="3843.0"/>
        <n v="1004.0"/>
        <n v="2715.0"/>
        <n v="7309.0"/>
        <n v="6918.0"/>
        <n v="112.0"/>
        <n v="4977.0"/>
        <n v="2190.0"/>
        <n v="8441.0"/>
        <n v="7733.0"/>
        <n v="6552.0"/>
        <n v="3743.0"/>
        <n v="3938.0"/>
        <n v="2019.0"/>
        <n v="1625.0"/>
        <n v="8473.0"/>
        <n v="1246.0"/>
        <n v="7486.0"/>
        <n v="6801.0"/>
        <n v="462.0"/>
        <n v="9996.0"/>
        <n v="5597.0"/>
        <n v="3331.0"/>
        <n v="1011.0"/>
        <n v="5875.0"/>
        <n v="3112.0"/>
        <n v="1053.0"/>
        <n v="4606.0"/>
        <n v="7498.0"/>
        <n v="2144.0"/>
        <n v="5143.0"/>
        <n v="8815.0"/>
        <n v="2227.0"/>
        <n v="3135.0"/>
        <n v="2179.0"/>
        <n v="6707.0"/>
        <n v="6856.0"/>
        <n v="8076.0"/>
        <n v="2789.0"/>
        <n v="6819.0"/>
        <n v="4966.0"/>
        <n v="7533.0"/>
        <n v="6360.0"/>
        <n v="2866.0"/>
        <n v="233.0"/>
        <n v="6993.0"/>
        <n v="558.0"/>
        <n v="222.0"/>
        <n v="9896.0"/>
        <n v="6667.0"/>
        <n v="9212.0"/>
        <n v="7529.0"/>
        <n v="6413.0"/>
        <n v="4755.0"/>
        <n v="6485.0"/>
        <n v="3180.0"/>
        <n v="428.0"/>
        <n v="7837.0"/>
        <n v="198.0"/>
        <n v="4011.0"/>
        <n v="5657.0"/>
        <n v="7152.0"/>
        <n v="4920.0"/>
        <n v="4377.0"/>
        <n v="4507.0"/>
        <n v="8764.0"/>
        <n v="9453.0"/>
        <n v="4957.0"/>
        <n v="7458.0"/>
        <n v="4141.0"/>
        <n v="5192.0"/>
        <n v="520.0"/>
        <n v="9014.0"/>
        <n v="5915.0"/>
        <n v="8732.0"/>
        <n v="4375.0"/>
        <n v="8566.0"/>
        <n v="4417.0"/>
        <n v="6287.0"/>
        <n v="5462.0"/>
        <n v="4723.0"/>
        <n v="3519.0"/>
        <n v="9640.0"/>
        <n v="9085.0"/>
        <n v="792.0"/>
        <n v="9382.0"/>
        <n v="4157.0"/>
        <n v="8902.0"/>
        <n v="4611.0"/>
        <n v="461.0"/>
        <n v="3235.0"/>
        <n v="5792.0"/>
        <n v="7870.0"/>
        <n v="3136.0"/>
        <n v="3915.0"/>
        <n v="4836.0"/>
        <n v="5755.0"/>
        <n v="888.0"/>
        <n v="7658.0"/>
        <n v="7322.0"/>
        <n v="280.0"/>
        <n v="192.0"/>
        <n v="138.0"/>
        <n v="3008.0"/>
        <n v="840.0"/>
        <n v="5368.0"/>
        <n v="9052.0"/>
        <n v="6779.0"/>
        <n v="1957.0"/>
        <n v="3940.0"/>
        <n v="9223.0"/>
        <n v="2169.0"/>
        <n v="2948.0"/>
        <n v="7151.0"/>
        <n v="1212.0"/>
        <n v="6531.0"/>
        <n v="50.0"/>
        <n v="2647.0"/>
        <n v="7652.0"/>
        <n v="1573.0"/>
        <n v="22.0"/>
        <n v="3771.0"/>
        <n v="6999.0"/>
        <n v="9620.0"/>
        <n v="1562.0"/>
        <n v="7683.0"/>
        <n v="2938.0"/>
        <n v="5223.0"/>
        <n v="6609.0"/>
        <n v="2738.0"/>
        <n v="3605.0"/>
        <n v="5370.0"/>
        <n v="4839.0"/>
        <n v="2069.0"/>
        <n v="6380.0"/>
        <n v="884.0"/>
        <n v="4567.0"/>
        <n v="5086.0"/>
        <n v="5919.0"/>
        <n v="9461.0"/>
        <n v="2212.0"/>
        <n v="1150.0"/>
        <n v="4876.0"/>
        <n v="1742.0"/>
        <n v="495.0"/>
        <n v="614.0"/>
        <n v="407.0"/>
        <n v="9321.0"/>
        <n v="1801.0"/>
        <n v="1009.0"/>
        <n v="5655.0"/>
        <n v="5773.0"/>
        <n v="4657.0"/>
        <n v="5578.0"/>
        <n v="4906.0"/>
        <n v="2326.0"/>
        <n v="3376.0"/>
        <n v="9929.0"/>
        <n v="6765.0"/>
        <n v="1723.0"/>
        <n v="1842.0"/>
        <n v="1581.0"/>
        <n v="7291.0"/>
        <n v="5077.0"/>
        <n v="4752.0"/>
        <n v="6700.0"/>
        <n v="955.0"/>
        <n v="7120.0"/>
        <n v="9653.0"/>
        <n v="8048.0"/>
        <n v="8307.0"/>
        <n v="8957.0"/>
        <n v="2304.0"/>
        <n v="7080.0"/>
        <n v="3578.0"/>
        <n v="869.0"/>
        <n v="9353.0"/>
        <n v="9198.0"/>
        <n v="6489.0"/>
        <n v="7840.0"/>
        <n v="5639.0"/>
        <n v="2659.0"/>
        <n v="1194.0"/>
        <n v="6199.0"/>
        <n v="9264.0"/>
        <n v="8614.0"/>
        <n v="7410.0"/>
        <n v="9641.0"/>
        <n v="6791.0"/>
        <n v="3183.0"/>
        <n v="2900.0"/>
        <n v="9311.0"/>
        <n v="4695.0"/>
        <n v="5928.0"/>
        <n v="8940.0"/>
        <n v="1713.0"/>
        <n v="6349.0"/>
        <n v="8115.0"/>
        <n v="800.0"/>
        <n v="6833.0"/>
        <n v="8858.0"/>
        <n v="8857.0"/>
        <n v="5097.0"/>
        <n v="2854.0"/>
        <n v="3504.0"/>
        <n v="8379.0"/>
        <n v="9018.0"/>
        <n v="2311.0"/>
        <n v="6686.0"/>
        <n v="2199.0"/>
        <n v="3975.0"/>
        <n v="1201.0"/>
        <n v="9229.0"/>
        <n v="4159.0"/>
        <n v="9236.0"/>
        <n v="2258.0"/>
        <n v="3870.0"/>
        <n v="6662.0"/>
        <n v="2098.0"/>
        <n v="3062.0"/>
        <n v="7643.0"/>
        <n v="8509.0"/>
        <n v="5906.0"/>
        <n v="2070.0"/>
        <n v="9370.0"/>
        <n v="615.0"/>
        <n v="5509.0"/>
        <n v="5539.0"/>
        <n v="750.0"/>
        <n v="3206.0"/>
        <n v="9711.0"/>
        <n v="5072.0"/>
        <n v="1429.0"/>
        <n v="757.0"/>
        <n v="8790.0"/>
        <n v="478.0"/>
        <n v="1171.0"/>
        <n v="4041.0"/>
        <n v="9053.0"/>
        <n v="8739.0"/>
        <n v="3061.0"/>
        <n v="9625.0"/>
        <n v="7642.0"/>
        <n v="1390.0"/>
        <n v="1779.0"/>
        <n v="9005.0"/>
        <n v="9914.0"/>
        <n v="7346.0"/>
        <n v="4388.0"/>
        <n v="616.0"/>
        <n v="3138.0"/>
        <n v="7547.0"/>
        <n v="3473.0"/>
        <n v="3699.0"/>
        <n v="1997.0"/>
        <n v="5593.0"/>
        <n v="2222.0"/>
        <n v="4354.0"/>
        <n v="4406.0"/>
        <n v="3864.0"/>
        <n v="8869.0"/>
        <n v="1845.0"/>
        <n v="4282.0"/>
        <n v="9024.0"/>
        <n v="10.0"/>
        <n v="2112.0"/>
        <n v="3664.0"/>
        <n v="240.0"/>
        <n v="3045.0"/>
        <n v="7797.0"/>
        <n v="9963.0"/>
        <n v="3092.0"/>
        <n v="4077.0"/>
        <n v="3134.0"/>
        <n v="477.0"/>
        <n v="7270.0"/>
        <n v="3824.0"/>
        <n v="1916.0"/>
        <n v="6368.0"/>
        <n v="7939.0"/>
        <n v="9691.0"/>
        <n v="6699.0"/>
        <n v="1173.0"/>
        <n v="3836.0"/>
        <n v="1138.0"/>
        <n v="650.0"/>
        <n v="3293.0"/>
        <n v="2350.0"/>
        <n v="8944.0"/>
        <n v="7923.0"/>
        <n v="9634.0"/>
        <n v="2396.0"/>
        <n v="4486.0"/>
        <n v="933.0"/>
        <n v="4681.0"/>
        <n v="4344.0"/>
        <n v="6109.0"/>
        <n v="1211.0"/>
        <n v="1276.0"/>
        <n v="8631.0"/>
        <n v="7480.0"/>
        <n v="3394.0"/>
        <n v="4705.0"/>
        <n v="6416.0"/>
        <n v="661.0"/>
        <n v="8938.0"/>
        <n v="3661.0"/>
        <n v="562.0"/>
        <n v="7008.0"/>
        <n v="2260.0"/>
        <n v="8738.0"/>
        <n v="1164.0"/>
        <n v="8194.0"/>
        <n v="4835.0"/>
        <n v="3229.0"/>
        <n v="4908.0"/>
        <n v="3065.0"/>
        <n v="85.0"/>
        <n v="6140.0"/>
        <n v="2670.0"/>
        <n v="5864.0"/>
        <n v="4477.0"/>
        <n v="5060.0"/>
        <n v="8124.0"/>
        <n v="475.0"/>
        <n v="5090.0"/>
        <n v="1176.0"/>
        <n v="6571.0"/>
        <n v="1725.0"/>
        <n v="5191.0"/>
        <n v="3574.0"/>
        <n v="2859.0"/>
        <n v="2392.0"/>
        <n v="5935.0"/>
        <n v="2735.0"/>
        <n v="4175.0"/>
        <n v="9234.0"/>
        <n v="6448.0"/>
        <n v="1603.0"/>
        <n v="1167.0"/>
        <n v="2767.0"/>
        <n v="5157.0"/>
        <n v="4832.0"/>
        <n v="4744.0"/>
        <n v="6000.0"/>
        <n v="6238.0"/>
        <n v="2130.0"/>
        <n v="3256.0"/>
        <n v="5075.0"/>
        <n v="4868.0"/>
        <n v="263.0"/>
        <n v="2093.0"/>
        <n v="2873.0"/>
        <n v="8994.0"/>
        <n v="5104.0"/>
        <n v="7932.0"/>
        <n v="2265.0"/>
        <n v="9956.0"/>
        <n v="9997.0"/>
        <n v="9950.0"/>
        <n v="1303.0"/>
        <n v="9666.0"/>
        <n v="9025.0"/>
        <n v="519.0"/>
        <n v="7679.0"/>
        <n v="2089.0"/>
        <n v="1935.0"/>
        <n v="3548.0"/>
        <n v="8152.0"/>
        <n v="3937.0"/>
        <n v="8801.0"/>
        <n v="7042.0"/>
        <n v="5177.0"/>
        <n v="6411.0"/>
        <n v="5944.0"/>
        <n v="4197.0"/>
        <n v="2809.0"/>
        <n v="3199.0"/>
        <n v="8517.0"/>
        <n v="9958.0"/>
        <n v="5873.0"/>
        <n v="8895.0"/>
        <n v="9610.0"/>
        <n v="1494.0"/>
        <n v="9587.0"/>
        <n v="3530.0"/>
        <n v="4828.0"/>
        <n v="1251.0"/>
        <n v="1044.0"/>
        <n v="3069.0"/>
        <n v="317.0"/>
        <n v="7338.0"/>
        <n v="1097.0"/>
        <n v="3325.0"/>
        <n v="8980.0"/>
        <n v="6542.0"/>
        <n v="2598.0"/>
        <n v="5598.0"/>
        <n v="72.0"/>
        <n v="6052.0"/>
        <n v="5119.0"/>
        <n v="9648.0"/>
        <n v="1293.0"/>
        <n v="3685.0"/>
        <n v="7162.0"/>
        <n v="6618.0"/>
        <n v="344.0"/>
        <n v="9357.0"/>
        <n v="9270.0"/>
        <n v="1111.0"/>
        <n v="114.0"/>
        <n v="7416.0"/>
        <n v="9127.0"/>
        <n v="9766.0"/>
        <n v="9689.0"/>
        <n v="7392.0"/>
        <n v="391.0"/>
        <n v="9186.0"/>
        <n v="8685.0"/>
        <n v="7846.0"/>
        <n v="4021.0"/>
        <n v="651.0"/>
        <n v="574.0"/>
        <n v="2447.0"/>
        <n v="8503.0"/>
        <n v="3627.0"/>
        <n v="4796.0"/>
        <n v="6302.0"/>
        <n v="1620.0"/>
        <n v="8651.0"/>
        <n v="8597.0"/>
        <n v="7122.0"/>
        <n v="6916.0"/>
        <n v="5102.0"/>
        <n v="2004.0"/>
        <n v="2902.0"/>
        <n v="334.0"/>
        <n v="6065.0"/>
        <n v="5523.0"/>
        <n v="2099.0"/>
        <n v="7222.0"/>
        <n v="1296.0"/>
        <n v="3981.0"/>
        <n v="492.0"/>
        <n v="1856.0"/>
        <n v="7967.0"/>
        <n v="9559.0"/>
        <n v="339.0"/>
        <n v="2624.0"/>
        <n v="4985.0"/>
        <n v="6574.0"/>
        <n v="5122.0"/>
        <n v="9985.0"/>
        <n v="6744.0"/>
        <n v="611.0"/>
        <n v="5930.0"/>
        <n v="3969.0"/>
        <n v="6905.0"/>
        <n v="7098.0"/>
        <n v="1993.0"/>
        <n v="7648.0"/>
        <n v="4568.0"/>
        <n v="4869.0"/>
        <n v="6115.0"/>
        <n v="8476.0"/>
        <n v="2018.0"/>
        <n v="5312.0"/>
        <n v="4508.0"/>
        <n v="9946.0"/>
        <n v="5742.0"/>
        <n v="4615.0"/>
        <n v="9284.0"/>
        <n v="8016.0"/>
        <n v="9586.0"/>
        <n v="4852.0"/>
        <n v="7915.0"/>
        <n v="2973.0"/>
        <n v="978.0"/>
        <n v="4780.0"/>
        <n v="8918.0"/>
        <n v="9102.0"/>
        <n v="5731.0"/>
        <n v="8288.0"/>
        <n v="1657.0"/>
        <n v="2466.0"/>
        <n v="8854.0"/>
        <n v="7454.0"/>
        <n v="2220.0"/>
        <n v="5036.0"/>
        <n v="496.0"/>
        <n v="2303.0"/>
        <n v="7633.0"/>
        <n v="6311.0"/>
        <n v="9505.0"/>
        <n v="3968.0"/>
        <n v="6936.0"/>
        <n v="8743.0"/>
        <n v="4191.0"/>
        <n v="5868.0"/>
        <n v="1500.0"/>
        <n v="5769.0"/>
        <n v="773.0"/>
        <n v="2787.0"/>
        <n v="479.0"/>
        <n v="3382.0"/>
        <n v="673.0"/>
        <n v="5342.0"/>
        <n v="5124.0"/>
        <n v="2727.0"/>
        <n v="4233.0"/>
        <n v="166.0"/>
        <n v="6158.0"/>
        <n v="8843.0"/>
        <n v="9566.0"/>
        <n v="486.0"/>
        <n v="1525.0"/>
        <n v="2511.0"/>
        <n v="6443.0"/>
        <n v="8750.0"/>
        <n v="3851.0"/>
        <n v="7404.0"/>
        <n v="7670.0"/>
        <n v="3119.0"/>
        <n v="9736.0"/>
        <n v="3231.0"/>
        <n v="2180.0"/>
        <n v="8668.0"/>
        <n v="4637.0"/>
        <n v="4376.0"/>
        <n v="8644.0"/>
        <n v="723.0"/>
        <n v="6225.0"/>
        <n v="8337.0"/>
        <n v="6992.0"/>
        <n v="9210.0"/>
        <n v="3103.0"/>
        <n v="3545.0"/>
        <n v="2819.0"/>
        <n v="4844.0"/>
        <n v="4897.0"/>
        <n v="9501.0"/>
        <n v="2394.0"/>
        <n v="5222.0"/>
        <n v="6142.0"/>
        <n v="7701.0"/>
        <n v="3540.0"/>
        <n v="9336.0"/>
        <n v="245.0"/>
        <n v="4437.0"/>
        <n v="9679.0"/>
        <n v="3747.0"/>
        <n v="7495.0"/>
        <n v="8186.0"/>
        <n v="9172.0"/>
        <n v="3050.0"/>
        <n v="6285.0"/>
        <n v="3464.0"/>
        <n v="4316.0"/>
        <n v="101.0"/>
        <n v="6210.0"/>
        <n v="9492.0"/>
        <n v="4463.0"/>
        <n v="1482.0"/>
        <n v="5566.0"/>
        <n v="5306.0"/>
        <n v="4840.0"/>
        <n v="8771.0"/>
        <n v="5572.0"/>
        <n v="2981.0"/>
        <n v="7769.0"/>
        <n v="5926.0"/>
        <n v="8872.0"/>
        <n v="1352.0"/>
        <n v="235.0"/>
        <n v="1210.0"/>
        <n v="6960.0"/>
        <n v="9787.0"/>
        <n v="8659.0"/>
        <n v="5471.0"/>
        <n v="4734.0"/>
        <n v="7918.0"/>
        <n v="4364.0"/>
        <n v="9293.0"/>
        <n v="1860.0"/>
        <n v="2758.0"/>
        <n v="8792.0"/>
        <n v="2204.0"/>
        <n v="4205.0"/>
        <n v="150.0"/>
        <n v="8910.0"/>
        <n v="4565.0"/>
        <n v="3555.0"/>
        <n v="8082.0"/>
        <n v="3118.0"/>
        <n v="8319.0"/>
        <n v="4429.0"/>
        <n v="5391.0"/>
        <n v="244.0"/>
        <n v="4133.0"/>
        <n v="9246.0"/>
        <n v="1607.0"/>
        <n v="7728.0"/>
        <n v="9275.0"/>
        <n v="8591.0"/>
        <n v="7376.0"/>
        <n v="4613.0"/>
        <n v="7872.0"/>
        <n v="1946.0"/>
        <n v="9377.0"/>
        <n v="3988.0"/>
        <n v="3403.0"/>
        <n v="7778.0"/>
        <n v="5794.0"/>
        <n v="959.0"/>
        <n v="3633.0"/>
        <n v="1975.0"/>
        <n v="859.0"/>
        <n v="1443.0"/>
        <n v="7347.0"/>
        <n v="8539.0"/>
        <n v="33.0"/>
        <n v="1797.0"/>
        <n v="8286.0"/>
        <n v="3562.0"/>
        <n v="2771.0"/>
        <n v="5382.0"/>
        <n v="6378.0"/>
        <n v="7873.0"/>
        <n v="2022.0"/>
        <n v="2400.0"/>
        <n v="7577.0"/>
        <n v="1161.0"/>
        <n v="5971.0"/>
        <n v="7271.0"/>
        <n v="9967.0"/>
        <n v="7290.0"/>
        <n v="5242.0"/>
        <n v="3529.0"/>
        <n v="8942.0"/>
        <n v="4509.0"/>
        <n v="9999.0"/>
        <n v="7756.0"/>
        <n v="8860.0"/>
        <n v="2554.0"/>
        <n v="5997.0"/>
        <n v="5541.0"/>
        <n v="3493.0"/>
        <n v="3341.0"/>
        <n v="979.0"/>
        <n v="2602.0"/>
        <n v="4757.0"/>
        <n v="8807.0"/>
        <n v="548.0"/>
        <n v="6864.0"/>
        <n v="176.0"/>
        <n v="5720.0"/>
        <n v="4693.0"/>
        <n v="7076.0"/>
        <n v="6813.0"/>
        <n v="2013.0"/>
        <n v="5762.0"/>
        <n v="3844.0"/>
        <n v="2839.0"/>
        <n v="8318.0"/>
        <n v="2980.0"/>
        <n v="3965.0"/>
        <n v="7962.0"/>
        <n v="6280.0"/>
        <n v="3961.0"/>
        <n v="1534.0"/>
        <n v="5282.0"/>
        <n v="8064.0"/>
        <n v="8641.0"/>
        <n v="6788.0"/>
        <n v="3784.0"/>
        <n v="8431.0"/>
        <n v="7371.0"/>
        <n v="4728.0"/>
        <n v="1854.0"/>
        <n v="7413.0"/>
        <n v="3348.0"/>
        <n v="35.0"/>
        <n v="6086.0"/>
        <n v="389.0"/>
        <n v="1340.0"/>
        <n v="2815.0"/>
        <n v="920.0"/>
        <n v="8092.0"/>
        <n v="3346.0"/>
        <n v="5772.0"/>
        <n v="8676.0"/>
        <n v="4061.0"/>
        <n v="1642.0"/>
        <n v="4924.0"/>
        <n v="7603.0"/>
        <n v="9379.0"/>
        <n v="2073.0"/>
        <n v="5217.0"/>
        <n v="2378.0"/>
        <n v="5260.0"/>
        <n v="1465.0"/>
        <n v="2366.0"/>
        <n v="7296.0"/>
        <n v="3287.0"/>
        <n v="6375.0"/>
        <n v="1529.0"/>
        <n v="306.0"/>
        <n v="2091.0"/>
        <n v="9381.0"/>
        <n v="5037.0"/>
        <n v="803.0"/>
        <n v="2708.0"/>
        <n v="9923.0"/>
        <n v="3801.0"/>
        <n v="2162.0"/>
        <n v="8458.0"/>
        <n v="1818.0"/>
        <n v="8978.0"/>
        <n v="2337.0"/>
        <n v="3006.0"/>
        <n v="5283.0"/>
        <n v="6605.0"/>
        <n v="1557.0"/>
        <n v="9821.0"/>
        <n v="4338.0"/>
        <n v="4219.0"/>
        <n v="6134.0"/>
        <n v="9917.0"/>
        <n v="6893.0"/>
        <n v="6362.0"/>
      </sharedItems>
    </cacheField>
    <cacheField name="Total Revenue" numFmtId="165">
      <sharedItems containsSemiMixedTypes="0" containsString="0" containsNumber="1">
        <n v="1447182.32"/>
        <n v="535132.7999999999"/>
        <n v="5714367.75"/>
        <n v="191128.6"/>
        <n v="938278.08"/>
        <n v="1168804.23"/>
        <n v="44061.16"/>
        <n v="128076.16"/>
        <n v="818058.6"/>
        <n v="3698206.1799999997"/>
        <n v="4205426.8"/>
        <n v="1075643.04"/>
        <n v="288528.78"/>
        <n v="4179632.0"/>
        <n v="2189934.8"/>
        <n v="107426.8"/>
        <n v="873923.8200000001"/>
        <n v="364934.85"/>
        <n v="53333.8"/>
        <n v="536644.08"/>
        <n v="3666129.2199999997"/>
        <n v="11742.88"/>
        <n v="276978.8"/>
        <n v="536455.52"/>
        <n v="758558.22"/>
        <n v="361164.87"/>
        <n v="2156507.29"/>
        <n v="4275816.0"/>
        <n v="73310.25"/>
        <n v="3006187.1999999997"/>
        <n v="556306.68"/>
        <n v="278341.7"/>
        <n v="1599839.76"/>
        <n v="851797.74"/>
        <n v="68668.8"/>
        <n v="1159737.04"/>
        <n v="377464.75"/>
        <n v="180482.96"/>
        <n v="1052361.2"/>
        <n v="167688.30000000002"/>
        <n v="1380543.84"/>
        <n v="791043.75"/>
        <n v="5639530.53"/>
        <n v="1553398.98"/>
        <n v="434232.69999999995"/>
        <n v="1830357.6"/>
        <n v="923719.3200000001"/>
        <n v="1966654.2000000002"/>
        <n v="1908484.5999999999"/>
        <n v="2905637.96"/>
        <n v="49057.14"/>
        <n v="100601.18000000001"/>
        <n v="3274190.8"/>
        <n v="358794.7"/>
        <n v="5024053.859999999"/>
        <n v="59549.75"/>
        <n v="9171.39"/>
        <n v="276587.68"/>
        <n v="432127.15"/>
        <n v="1015563.52"/>
        <n v="73982.56"/>
        <n v="2536752.92"/>
        <n v="82719.78"/>
        <n v="201926.48"/>
        <n v="310805.46"/>
        <n v="34204.64"/>
        <n v="2988668.76"/>
        <n v="85966.62"/>
        <n v="607115.8200000001"/>
        <n v="740520.0"/>
        <n v="313739.4"/>
        <n v="32878.92"/>
        <n v="1533493.5"/>
        <n v="702351.77"/>
        <n v="939303.8200000001"/>
        <n v="1037962.2"/>
        <n v="4985962.47"/>
        <n v="144286.38"/>
        <n v="290877.07"/>
        <n v="2218719.51"/>
        <n v="266557.26"/>
        <n v="3117767.1"/>
        <n v="526913.31"/>
        <n v="1272060.24"/>
        <n v="375385.89"/>
        <n v="1406875.92"/>
        <n v="4859329.0200000005"/>
        <n v="594046.08"/>
        <n v="1146486.12"/>
        <n v="4166163.75"/>
        <n v="1707721.4"/>
        <n v="98484.65000000001"/>
        <n v="1180833.09"/>
        <n v="81478.89"/>
        <n v="420549.35000000003"/>
        <n v="28381.86"/>
        <n v="4344873.12"/>
        <n v="1770871.2999999998"/>
        <n v="957020.72"/>
        <n v="1048682.34"/>
        <n v="303442.75"/>
        <n v="831461.8200000001"/>
        <n v="403945.32"/>
        <n v="3802415.1900000004"/>
        <n v="168600.90000000002"/>
        <n v="518822.04000000004"/>
        <n v="3324468.8"/>
        <n v="4894494.36"/>
        <n v="439814.05000000005"/>
        <n v="41863.71"/>
        <n v="1736833.73"/>
        <n v="1769337.57"/>
        <n v="2010305.8499999999"/>
        <n v="268500.96"/>
        <n v="1022496.22"/>
        <n v="1245764.73"/>
        <n v="164195.57"/>
        <n v="1155211.2"/>
        <n v="361521.55000000005"/>
        <n v="243798.1"/>
        <n v="1067993.44"/>
        <n v="1038364.4"/>
        <n v="772764.96"/>
        <n v="752858.4"/>
        <n v="152504.30000000002"/>
        <n v="863530.56"/>
        <n v="350934.0"/>
        <n v="1245729.16"/>
        <n v="17596.38"/>
        <n v="1302418.8"/>
        <n v="1507490.4000000001"/>
        <n v="3645373.6"/>
        <n v="187953.2"/>
        <n v="1436569.26"/>
        <n v="67754.17"/>
        <n v="5294988.510000001"/>
        <n v="50587.26"/>
        <n v="1678848.0"/>
        <n v="1710395.5"/>
        <n v="137984.6"/>
        <n v="684748.48"/>
        <n v="3845225.58"/>
        <n v="778947.84"/>
        <n v="208590.2"/>
        <n v="469660.10000000003"/>
        <n v="4361130.02"/>
        <n v="28129.95"/>
        <n v="1800826.8"/>
        <n v="2921166.36"/>
        <n v="64600.92"/>
        <n v="786522.7999999999"/>
        <n v="5904521.07"/>
        <n v="37438.05"/>
        <n v="361886.94"/>
        <n v="42012.99"/>
        <n v="768451.28"/>
        <n v="3528906.99"/>
        <n v="762118.5"/>
        <n v="137663.62"/>
        <n v="1055568.78"/>
        <n v="763662.9"/>
        <n v="33420.06"/>
        <n v="1144049.56"/>
        <n v="1086442.0"/>
        <n v="894019.68"/>
        <n v="77532.3"/>
        <n v="1383949.5999999999"/>
        <n v="1300591.9200000002"/>
        <n v="7432.4"/>
        <n v="435768.48000000004"/>
        <n v="182255.45"/>
        <n v="343632.9"/>
        <n v="1302.42"/>
        <n v="195501.92"/>
        <n v="451331.64"/>
        <n v="135553.68"/>
        <n v="1256975.54"/>
        <n v="3414969.1999999997"/>
        <n v="376231.05000000005"/>
        <n v="2742580.08"/>
        <n v="5621244.720000001"/>
        <n v="25237.65"/>
        <n v="778723.4400000001"/>
        <n v="336133.74000000005"/>
        <n v="551023.66"/>
        <n v="276492.59"/>
        <n v="2620358.79"/>
        <n v="438915.54000000004"/>
        <n v="3519406.38"/>
        <n v="867819.98"/>
        <n v="1786194.16"/>
        <n v="4337058.600000001"/>
        <n v="14209.59"/>
        <n v="2402184.8"/>
        <n v="146047.0"/>
        <n v="1696846.16"/>
        <n v="3813485.7600000002"/>
        <n v="3404835.65"/>
        <n v="467572.10000000003"/>
        <n v="121002.72"/>
        <n v="4841616.149999999"/>
        <n v="101302.56"/>
        <n v="1195967.78"/>
        <n v="119775.3"/>
        <n v="2059608.14"/>
        <n v="1336.54"/>
        <n v="620824.0"/>
        <n v="2208253.1100000003"/>
        <n v="64388.76"/>
        <n v="693587.16"/>
        <n v="246028.25000000003"/>
        <n v="3654411.1799999997"/>
        <n v="756982.56"/>
        <n v="77131.11"/>
        <n v="133192.15"/>
        <n v="186910.50000000003"/>
        <n v="672399.84"/>
        <n v="3061338.21"/>
        <n v="929317.12"/>
        <n v="778886.9"/>
        <n v="2635446.87"/>
        <n v="1149133.54"/>
        <n v="4080481.8600000003"/>
        <n v="400962.0"/>
        <n v="810199.8"/>
        <n v="87646.02"/>
        <n v="1179604.44"/>
        <n v="836083.62"/>
        <n v="3173197.6"/>
        <n v="3923413.17"/>
        <n v="72232.86"/>
        <n v="914953.6"/>
        <n v="698446.08"/>
        <n v="2730893.9699999997"/>
        <n v="1383872.8800000001"/>
        <n v="1339454.16"/>
        <n v="3513763.6599999997"/>
        <n v="79146.6"/>
        <n v="275020.2"/>
        <n v="2996868.4200000004"/>
        <n v="0.0"/>
        <n v="1893718.6800000002"/>
        <n v="2739932.4"/>
        <n v="42744.79"/>
        <n v="52945.26"/>
        <n v="3692803.17"/>
        <n v="910183.74"/>
        <n v="991141.6200000001"/>
        <n v="6468853.6"/>
        <n v="392875.92"/>
        <n v="966144.48"/>
        <n v="541810.24"/>
        <n v="221781.30000000002"/>
        <n v="3840464.67"/>
        <n v="415482.56"/>
        <n v="467505.12000000005"/>
        <n v="53041.05"/>
        <n v="710975.68"/>
        <n v="441296.94"/>
        <n v="1252140.8"/>
        <n v="116631.9"/>
        <n v="816103.04"/>
        <n v="4879707.54"/>
        <n v="681907.2"/>
        <n v="1942381.5599999998"/>
        <n v="910444.8600000001"/>
        <n v="470029.23000000004"/>
        <n v="771939.8500000001"/>
        <n v="904178.14"/>
        <n v="1068975.48"/>
        <n v="935010.2400000001"/>
        <n v="836647.68"/>
        <n v="43123.26"/>
        <n v="812477.93"/>
        <n v="5866074.06"/>
        <n v="1472505.48"/>
        <n v="39057.840000000004"/>
        <n v="165676.72"/>
        <n v="251571.09999999998"/>
        <n v="26091.180000000004"/>
        <n v="51837.48"/>
        <n v="397773.35000000003"/>
        <n v="2367799.56"/>
        <n v="608872.0"/>
        <n v="2440013.1999999997"/>
        <n v="162151.29"/>
        <n v="2929.62"/>
        <n v="84698.25"/>
        <n v="186158.5"/>
        <n v="190757.82"/>
        <n v="1419947.0999999999"/>
        <n v="1775727.68"/>
        <n v="226716.1"/>
        <n v="4683904.43"/>
        <n v="3879257.97"/>
        <n v="510554.84"/>
        <n v="1855825.4"/>
        <n v="4117224.51"/>
        <n v="5493179.399999999"/>
        <n v="967654.96"/>
        <n v="252954.35"/>
        <n v="321501.76"/>
        <n v="563645.04"/>
        <n v="2423758.05"/>
        <n v="1425097.2000000002"/>
        <n v="1271154.57"/>
        <n v="6285079.35"/>
        <n v="64899.48"/>
        <n v="730705.6200000001"/>
        <n v="206776.8"/>
        <n v="3567979.5900000003"/>
        <n v="2530602.06"/>
        <n v="267478.26"/>
        <n v="5026726.9399999995"/>
        <n v="291340.48"/>
        <n v="470013.28"/>
        <n v="602528.66"/>
        <n v="255665.34"/>
        <n v="412198.15"/>
        <n v="52630.53"/>
        <n v="2413417.12"/>
        <n v="379090.8"/>
        <n v="690700.23"/>
        <n v="53428.700000000004"/>
        <n v="179765.6"/>
        <n v="569733.7200000001"/>
        <n v="2324613.9"/>
        <n v="229007.46000000002"/>
        <n v="1826184.4"/>
        <n v="1179689.5"/>
        <n v="5134986.68"/>
        <n v="774576.64"/>
        <n v="326503.12"/>
        <n v="1469497.9800000002"/>
        <n v="1960404.8"/>
        <n v="1201862.8"/>
        <n v="1819827.9"/>
        <n v="1511174.54"/>
        <n v="811742.14"/>
        <n v="27948.050000000003"/>
        <n v="714018.16"/>
        <n v="998462.86"/>
        <n v="1270378.76"/>
        <n v="548148.48"/>
        <n v="1366053.7"/>
        <n v="390133.9"/>
        <n v="309372.8"/>
        <n v="781024.16"/>
        <n v="1641686.0"/>
        <n v="2100699.12"/>
        <n v="1449773.5999999999"/>
        <n v="3340056.0900000003"/>
        <n v="674148.3200000001"/>
        <n v="532199.04"/>
        <n v="46258.14"/>
        <n v="2825600.19"/>
        <n v="468568.75"/>
        <n v="399149.4"/>
        <n v="13441.44"/>
        <n v="657986.0"/>
        <n v="48731.15"/>
        <n v="89717.28"/>
        <n v="2744394.4499999997"/>
        <n v="1107900.2"/>
        <n v="2949330.0900000003"/>
        <n v="503.82"/>
        <n v="353237.06"/>
        <n v="826091.2"/>
        <n v="334302.78"/>
        <n v="873062.7600000001"/>
        <n v="3386943.21"/>
        <n v="2215319.84"/>
        <n v="87561.04"/>
        <n v="359718.45"/>
        <n v="38066.4"/>
        <n v="1306523.04"/>
        <n v="339394.18"/>
        <n v="4290822.69"/>
        <n v="686029.18"/>
        <n v="148359.78"/>
        <n v="3120720.33"/>
        <n v="371486.05000000005"/>
        <n v="299910.6"/>
        <n v="1028324.8"/>
        <n v="491765.34"/>
        <n v="1412576.1400000001"/>
        <n v="62492.340000000004"/>
        <n v="1277674.02"/>
        <n v="650080.42"/>
        <n v="2657301.6"/>
        <n v="108425.73"/>
        <n v="357017.76"/>
        <n v="3700175.22"/>
        <n v="6294435.13"/>
        <n v="2492180.67"/>
        <n v="59460.090000000004"/>
        <n v="5087903.73"/>
        <n v="1302728.04"/>
        <n v="1849860.0999999999"/>
        <n v="847946.24"/>
        <n v="2947323.54"/>
        <n v="713421.17"/>
        <n v="3489.42"/>
        <n v="4599.69"/>
        <n v="70455.63"/>
        <n v="678956.64"/>
        <n v="3090566.8"/>
        <n v="449841.92000000004"/>
        <n v="726532.3999999999"/>
        <n v="300733.39999999997"/>
        <n v="2826902.6100000003"/>
        <n v="801607.8400000001"/>
        <n v="490236.18"/>
        <n v="470122.56"/>
        <n v="2052195.92"/>
        <n v="486308.4"/>
        <n v="144195.69999999998"/>
        <n v="959880.78"/>
        <n v="944622.78"/>
        <n v="855698.56"/>
        <n v="1228440.4"/>
        <n v="76216.77"/>
        <n v="3779712.51"/>
        <n v="7977.15"/>
        <n v="3550626.2399999998"/>
        <n v="1192261.14"/>
        <n v="16560.75"/>
        <n v="174003.17"/>
        <n v="2831303.79"/>
        <n v="618242.78"/>
        <n v="403255.82"/>
        <n v="16187.55"/>
        <n v="756448.77"/>
        <n v="1354605.2400000002"/>
        <n v="393092.69999999995"/>
        <n v="1504695.5"/>
        <n v="601775.52"/>
        <n v="795441.8999999999"/>
        <n v="128331.98"/>
        <n v="5889543.24"/>
        <n v="591532.64"/>
        <n v="5802.83"/>
        <n v="2313092.08"/>
        <n v="2894628.45"/>
        <n v="1081325.6"/>
        <n v="4183566.8"/>
        <n v="952185.2999999999"/>
        <n v="2354192.16"/>
        <n v="346443.72000000003"/>
        <n v="859500.74"/>
        <n v="580251.4400000001"/>
        <n v="1951360.32"/>
        <n v="2886571.38"/>
        <n v="45362.200000000004"/>
        <n v="485595.38999999996"/>
        <n v="408108.8"/>
        <n v="1900614.45"/>
        <n v="126436.31000000001"/>
        <n v="3964845.9099999997"/>
        <n v="492668.44"/>
        <n v="711214.4600000001"/>
        <n v="237904.12"/>
        <n v="1741867.5999999999"/>
        <n v="1575332.8800000001"/>
        <n v="379125.5"/>
        <n v="1031603.2"/>
        <n v="528443.2999999999"/>
        <n v="526180.6"/>
        <n v="1944467.76"/>
        <n v="12632.82"/>
        <n v="23539.59"/>
        <n v="1430708.37"/>
        <n v="84287.22"/>
        <n v="420656.5"/>
        <n v="3474865.6"/>
        <n v="498205.39999999997"/>
        <n v="623027.79"/>
        <n v="356966.35000000003"/>
        <n v="89194.8"/>
        <n v="650976.27"/>
        <n v="57855.33"/>
        <n v="1721091.9"/>
        <n v="705002.98"/>
        <n v="6111997.42"/>
        <n v="419932.5"/>
        <n v="1164794.6099999999"/>
        <n v="13158.53"/>
        <n v="3583291.1999999997"/>
        <n v="1322759.16"/>
        <n v="623326.76"/>
        <n v="73238.40000000001"/>
        <n v="2812318.7399999998"/>
        <n v="4460788.5"/>
        <n v="2544631.04"/>
        <n v="4016993.6"/>
        <n v="2009634.06"/>
        <n v="1661617.52"/>
        <n v="2391207.7600000002"/>
        <n v="476965.08"/>
        <n v="636268.05"/>
        <n v="3615517.9200000004"/>
        <n v="203275.80000000002"/>
        <n v="4151214.0"/>
        <n v="48450.69"/>
        <n v="1743051.84"/>
        <n v="5326246.59"/>
        <n v="1104764.26"/>
        <n v="257791.52"/>
        <n v="38253.0"/>
        <n v="13584.48"/>
        <n v="1113985.5999999999"/>
        <n v="1023485.2"/>
        <n v="1118321.54"/>
        <n v="1992970.96"/>
        <n v="325127.4"/>
        <n v="884949.4400000001"/>
        <n v="262873.0"/>
        <n v="5447068.77"/>
        <n v="539504.7999999999"/>
        <n v="808606.7"/>
        <n v="5374436.13"/>
        <n v="13593.81"/>
        <n v="750998.76"/>
        <n v="1222321.1700000002"/>
        <n v="443657.5"/>
        <n v="449986.11000000004"/>
        <n v="314088.39"/>
        <n v="109717.12"/>
        <n v="221896.95"/>
        <n v="3083594.01"/>
        <n v="1766027.04"/>
        <n v="1044.96"/>
        <n v="2099746.53"/>
        <n v="337391.4"/>
        <n v="1287927.78"/>
        <n v="1974080.24"/>
        <n v="1672594.56"/>
        <n v="149522.4"/>
        <n v="1636439.5999999999"/>
        <n v="430344.64"/>
        <n v="882706.7999999999"/>
        <n v="710450.0"/>
        <n v="5662251.71"/>
        <n v="811407.66"/>
        <n v="69844.38"/>
        <n v="63453.33"/>
        <n v="117939.36"/>
        <n v="1092362.8800000001"/>
        <n v="3644822.37"/>
        <n v="272242.63"/>
        <n v="82629.03"/>
        <n v="278768.75"/>
        <n v="254343.76"/>
        <n v="86061.69"/>
        <n v="218554.7"/>
        <n v="5010688.46"/>
        <n v="547320.32"/>
        <n v="420337.39"/>
        <n v="82243.95"/>
        <n v="105671.15000000001"/>
        <n v="800302.8"/>
        <n v="178089.67"/>
        <n v="4367665.470000001"/>
        <n v="2997443.1999999997"/>
        <n v="220935.84000000003"/>
        <n v="513173.86"/>
        <n v="1244188.56"/>
        <n v="429673.34"/>
        <n v="557316.87"/>
        <n v="1021506.2"/>
        <n v="1160533.98"/>
        <n v="695020.8"/>
        <n v="437294.28"/>
        <n v="98300.37"/>
        <n v="571537.89"/>
        <n v="85139.64000000001"/>
        <n v="18144.06"/>
        <n v="2526250.88"/>
        <n v="728569.76"/>
        <n v="1419200.72"/>
        <n v="1922003.12"/>
        <n v="978495.54"/>
        <n v="1213856.4"/>
        <n v="530019.05"/>
        <n v="347510.4"/>
        <n v="65937.68000000001"/>
        <n v="73119.21"/>
        <n v="132317.46"/>
        <n v="438322.08"/>
        <n v="3780403.3899999997"/>
        <n v="66728.16"/>
        <n v="1012044.0"/>
        <n v="2683220.4"/>
        <n v="1117360.56"/>
        <n v="492524.96"/>
        <n v="5707204.44"/>
        <n v="6155888.13"/>
        <n v="235209.65000000002"/>
        <n v="1903878.24"/>
        <n v="196490.45"/>
        <n v="246360.40000000002"/>
        <n v="338629.2"/>
        <n v="427714.30000000005"/>
        <n v="483432.95"/>
        <n v="713666.36"/>
        <n v="2849043.75"/>
        <n v="936092.48"/>
        <n v="1931112.4"/>
        <n v="4094157.27"/>
        <n v="1123533.4"/>
        <n v="224106.35"/>
        <n v="542137.14"/>
        <n v="1470871.2000000002"/>
        <n v="1386189.3"/>
        <n v="4962573.02"/>
        <n v="64730.16"/>
        <n v="4101810.4"/>
        <n v="1753796.73"/>
        <n v="3755664.78"/>
        <n v="1945334.79"/>
        <n v="21874.45"/>
        <n v="2161853.4499999997"/>
        <n v="54039.36"/>
        <n v="643215.1"/>
        <n v="800558.08"/>
        <n v="319972.95"/>
        <n v="737876.88"/>
        <n v="878097.9"/>
        <n v="8285.04"/>
        <n v="5117611.66"/>
        <n v="4768159.62"/>
        <n v="57596.0"/>
        <n v="29579.52"/>
        <n v="60333.6"/>
        <n v="28064.64"/>
        <n v="39858.0"/>
        <n v="3587273.36"/>
        <n v="2310794.56"/>
        <n v="554047.67"/>
        <n v="825638.73"/>
        <n v="430563.2"/>
        <n v="2354447.44"/>
        <n v="1449477.63"/>
        <n v="752565.4400000001"/>
        <n v="3016935.39"/>
        <n v="309399.36"/>
        <n v="1006165.86"/>
        <n v="10285.0"/>
        <n v="407796.82"/>
        <n v="1158993.3800000001"/>
        <n v="1574016.4"/>
        <n v="14676.09"/>
        <n v="14326.62"/>
        <n v="308203.83"/>
        <n v="153243.75"/>
        <n v="1078265.94"/>
        <n v="1051273.6"/>
        <n v="3885770.0700000003"/>
        <n v="170695.36000000002"/>
        <n v="627931.5900000001"/>
        <n v="452628.28"/>
        <n v="2283495.6"/>
        <n v="4303846.890000001"/>
        <n v="1829723.26"/>
        <n v="393954.4"/>
        <n v="586833.6"/>
        <n v="3233758.53"/>
        <n v="98174.05"/>
        <n v="2691658.1999999997"/>
        <n v="386484.8"/>
        <n v="42610.11"/>
        <n v="1046190.2"/>
        <n v="280856.55"/>
        <n v="1834377.72"/>
        <n v="88271.13"/>
        <n v="1440476.52"/>
        <n v="748891.5"/>
        <n v="1244745.28"/>
        <n v="142373.66"/>
        <n v="208835.55"/>
        <n v="5728.62"/>
        <n v="44476.96"/>
        <n v="6069928.41"/>
        <n v="370465.69999999995"/>
        <n v="782150.7999999999"/>
        <n v="9413.97"/>
        <n v="862839.9"/>
        <n v="3857922.71"/>
        <n v="1964741.73"/>
        <n v="609563.84"/>
        <n v="45772.98"/>
        <n v="354901.08"/>
        <n v="275920.48000000004"/>
        <n v="3009892.62"/>
        <n v="1514966.82"/>
        <n v="552903.4500000001"/>
        <n v="16075.59"/>
        <n v="378899.39999999997"/>
        <n v="243568.86000000002"/>
        <n v="1123251.46"/>
        <n v="2219664.4"/>
        <n v="3175619.04"/>
        <n v="732176.0"/>
        <n v="145713.90000000002"/>
        <n v="3112864.0"/>
        <n v="1472854.7400000002"/>
        <n v="1227963.84"/>
        <n v="2120610.96"/>
        <n v="425009.65"/>
        <n v="1539694.08"/>
        <n v="66056.4"/>
        <n v="913391.84"/>
        <n v="379926.8"/>
        <n v="443799.85000000003"/>
        <n v="1005157.4400000001"/>
        <n v="530345.97"/>
        <n v="2001395.2"/>
        <n v="860398.6200000001"/>
        <n v="1121805.51"/>
        <n v="56655.3"/>
        <n v="4142605.73"/>
        <n v="6032809.44"/>
        <n v="443183.0"/>
        <n v="80368.62"/>
        <n v="4825466.100000001"/>
        <n v="1485292.46"/>
        <n v="2865054.9899999998"/>
        <n v="347838.24"/>
        <n v="1888509.0"/>
        <n v="6222261.97"/>
        <n v="222777.75"/>
        <n v="272600.25"/>
        <n v="1409045.0"/>
        <n v="2500963.92"/>
        <n v="1377296.4"/>
        <n v="352364.1"/>
        <n v="588582.08"/>
        <n v="59236.17"/>
        <n v="75712.95"/>
        <n v="37960.0"/>
        <n v="1744328.24"/>
        <n v="5768418.180000001"/>
        <n v="3872280.4"/>
        <n v="577749.37"/>
        <n v="1301162.16"/>
        <n v="1247768.8"/>
        <n v="894501.12"/>
        <n v="2138991.12"/>
        <n v="3942669.6"/>
        <n v="352612.38"/>
        <n v="1706802.08"/>
        <n v="2678579.61"/>
        <n v="104342.55"/>
        <n v="324876.75"/>
        <n v="98157.73000000001"/>
        <n v="1898405.2999999998"/>
        <n v="38803.47"/>
        <n v="4037979.1999999997"/>
        <n v="1470432.1800000002"/>
        <n v="1632714.3"/>
        <n v="1026347.72"/>
        <n v="917245.6"/>
        <n v="26142.66"/>
        <n v="2046242.74"/>
        <n v="1177480.58"/>
        <n v="3589862.01"/>
        <n v="1172272.1400000001"/>
        <n v="280239.7"/>
        <n v="905004.0"/>
        <n v="6261689.899999999"/>
        <n v="259462.35"/>
        <n v="450250.57"/>
        <n v="853338.34"/>
        <n v="61297.5"/>
        <n v="1401663.2"/>
        <n v="1061218.08"/>
        <n v="781392.3200000001"/>
        <n v="930579.0900000001"/>
        <n v="35919.65"/>
        <n v="451922.89999999997"/>
        <n v="960571.2"/>
        <n v="319433.06"/>
        <n v="127966.88"/>
        <n v="191745.45"/>
        <n v="989311.84"/>
        <n v="414665.55000000005"/>
        <n v="1993353.81"/>
        <n v="786651.25"/>
        <n v="1571959.4"/>
        <n v="12968.7"/>
        <n v="1810445.2"/>
        <n v="777778.7999999999"/>
        <n v="3936986.0"/>
        <n v="1083401.92"/>
        <n v="68538.18000000001"/>
        <n v="676015.28"/>
        <n v="157252.48"/>
        <n v="2097031.26"/>
        <n v="824736.16"/>
        <n v="2320901.71"/>
        <n v="302319.27"/>
        <n v="873088.4"/>
        <n v="1427781.04"/>
        <n v="242820.16"/>
        <n v="1111489.12"/>
        <n v="2869231.2600000002"/>
        <n v="2582195.28"/>
        <n v="1366358.1400000001"/>
        <n v="379516.5"/>
        <n v="349967.86000000004"/>
        <n v="84193.92"/>
        <n v="6512.1"/>
        <n v="1411386.24"/>
        <n v="1545804.96"/>
        <n v="19615.2"/>
        <n v="248867.85"/>
        <n v="852056.16"/>
        <n v="814275.99"/>
        <n v="146715.40000000002"/>
        <n v="1040776.56"/>
        <n v="148708.30000000002"/>
        <n v="3389.32"/>
        <n v="318764.79"/>
        <n v="1855885.6"/>
        <n v="2490227.04"/>
        <n v="325545.12"/>
        <n v="808341.24"/>
        <n v="695895.04"/>
        <n v="376705.55000000005"/>
        <n v="6310876.11"/>
        <n v="317867.55000000005"/>
        <n v="95869.29000000001"/>
        <n v="182018.2"/>
        <n v="760491.26"/>
        <n v="133705.0"/>
        <n v="502445.94000000006"/>
        <n v="1570434.5"/>
        <n v="424392.80000000005"/>
        <n v="5159536.83"/>
        <n v="4211984.8"/>
        <n v="611650.88"/>
        <n v="41854.38"/>
        <n v="623495.91"/>
        <n v="714226.9800000001"/>
        <n v="669236.64"/>
        <n v="1256621.3"/>
        <n v="529449.2"/>
        <n v="262473.2"/>
        <n v="943195.68"/>
        <n v="611340.4"/>
        <n v="277391.62"/>
        <n v="43897.65"/>
        <n v="1319771.2"/>
        <n v="278869.29"/>
        <n v="976744.64"/>
        <n v="1600589.2"/>
        <n v="85749.96"/>
        <n v="65384.64"/>
        <n v="988072.0"/>
        <n v="1333244.04"/>
        <n v="758008.4400000001"/>
        <n v="3456966.6599999997"/>
        <n v="2039838.15"/>
        <n v="30126.57"/>
        <n v="536346.24"/>
        <n v="2048247.55"/>
        <n v="55352.850000000006"/>
        <n v="1262998.0"/>
        <n v="5740416.15"/>
        <n v="604784.35"/>
        <n v="1167324.0"/>
        <n v="3918735.28"/>
        <n v="920918.8999999999"/>
        <n v="413553.80000000005"/>
        <n v="1671106.7999999998"/>
        <n v="97707.5"/>
        <n v="784165.4"/>
        <n v="839256.0"/>
        <n v="181174.56"/>
        <n v="2772239.19"/>
        <n v="440358.0"/>
        <n v="1067788.7"/>
        <n v="1156163.12"/>
        <n v="301212.60000000003"/>
        <n v="169586.30000000002"/>
        <n v="135659.55000000002"/>
        <n v="1598501.8399999999"/>
        <n v="914346.1"/>
        <n v="298880.8"/>
        <n v="1825310.0"/>
        <n v="1899433.7999999998"/>
        <n v="983835.8400000001"/>
        <n v="76062.35"/>
        <n v="779871.09"/>
        <n v="1005807.3600000001"/>
        <n v="422188.86000000004"/>
        <n v="1316478.96"/>
        <n v="3146646.72"/>
        <n v="3170272.88"/>
        <n v="2623200.0"/>
        <n v="1592436.64"/>
        <n v="1387077.3"/>
        <n v="154497.2"/>
        <n v="774343.5000000001"/>
        <n v="1001347.6"/>
        <n v="114983.59999999999"/>
        <n v="430530.1"/>
        <n v="1919939.71"/>
        <n v="3794478.6599999997"/>
        <n v="417149.92000000004"/>
        <n v="3346431.48"/>
        <n v="247519.2"/>
        <n v="6483446.760000001"/>
        <n v="6510146.37"/>
        <n v="2046715.0"/>
        <n v="332629.84"/>
        <n v="4077988.7399999998"/>
        <n v="2303902.0"/>
        <n v="42417.87"/>
        <n v="5000641.59"/>
        <n v="881328.21"/>
        <n v="158147.55000000002"/>
        <n v="168352.6"/>
        <n v="666262.9600000001"/>
        <n v="809840.8999999999"/>
        <n v="3847797.1999999997"/>
        <n v="1797681.76"/>
        <n v="423116.21"/>
        <n v="59814.63"/>
        <n v="649560.32"/>
        <n v="7172.13"/>
        <n v="863322.8999999999"/>
        <n v="432754.54"/>
        <n v="1349626.1099999999"/>
        <n v="1299523.86"/>
        <n v="92908.14"/>
        <n v="2477759.9699999997"/>
        <n v="2270715.6"/>
        <n v="1050180.8"/>
        <n v="630303.66"/>
        <n v="1462784.4600000002"/>
        <n v="2358993.1"/>
        <n v="993119.6"/>
        <n v="102244.23000000001"/>
        <n v="317915.0"/>
        <n v="159293.52000000002"/>
        <n v="28633.77"/>
        <n v="15041.650000000001"/>
        <n v="599734.74"/>
        <n v="462813.32999999996"/>
        <n v="1453690.0"/>
        <n v="981334.4"/>
        <n v="1670041.76"/>
        <n v="123275.1"/>
        <n v="854142.8400000001"/>
        <n v="48115.44"/>
        <n v="923414.16"/>
        <n v="410346.4"/>
        <n v="788633.14"/>
        <n v="6282874.08"/>
        <n v="265970.1"/>
        <n v="369236.07"/>
        <n v="402696.8"/>
        <n v="585350.26"/>
        <n v="1689443.04"/>
        <n v="28115.120000000003"/>
        <n v="4090880.4"/>
        <n v="6036716.7"/>
        <n v="52716.950000000004"/>
        <n v="5409.3"/>
        <n v="4955890.32"/>
        <n v="85154.91"/>
        <n v="6359716.86"/>
        <n v="791881.9700000001"/>
        <n v="3118610.88"/>
        <n v="170945.19999999998"/>
        <n v="1003846.08"/>
        <n v="412103.25"/>
        <n v="1197142.6800000002"/>
        <n v="613524.18"/>
        <n v="133910.69999999998"/>
        <n v="146530.72"/>
        <n v="503347.89999999997"/>
        <n v="929207.84"/>
        <n v="1530195.03"/>
        <n v="391977.08"/>
        <n v="961559.16"/>
        <n v="708264.0"/>
        <n v="707046.23"/>
        <n v="5598452.37"/>
        <n v="3113738.4"/>
        <n v="565244.68"/>
        <n v="228779.1"/>
        <n v="786014.12"/>
        <n v="511581.12"/>
        <n v="237180.46000000002"/>
        <n v="146024.8"/>
        <n v="2558762.85"/>
        <n v="603553.4400000001"/>
        <n v="320265.42000000004"/>
        <n v="1112621.32"/>
        <n v="266587.2"/>
        <n v="818891.7"/>
        <n v="75797.52"/>
        <n v="473799.68"/>
        <n v="1638811.9"/>
        <n v="453574.55000000005"/>
        <n v="143020.71"/>
        <n v="214459.52000000002"/>
        <n v="1272570.8"/>
        <n v="62156.46"/>
        <n v="442787.16000000003"/>
        <n v="61335.42"/>
        <n v="243038.90000000002"/>
        <n v="6672675.95"/>
        <n v="4391760.24"/>
        <n v="408312.97"/>
        <n v="55326.9"/>
        <n v="2584652.49"/>
        <n v="4496605.05"/>
        <n v="775669.4400000001"/>
        <n v="409960.1"/>
        <n v="362897.60000000003"/>
        <n v="2974727.2800000003"/>
        <n v="742912.02"/>
        <n v="4086471.05"/>
        <n v="1305812.56"/>
        <n v="515155.04"/>
        <n v="252054.40000000002"/>
        <n v="1970897.5999999999"/>
        <n v="4196117.9399999995"/>
        <n v="570792.3"/>
        <n v="627485.76"/>
        <n v="218981.75"/>
        <n v="6045833.640000001"/>
        <n v="380359.2"/>
        <n v="1971840.2"/>
        <n v="2047010.28"/>
        <n v="864951.2"/>
        <n v="458020.38"/>
        <n v="46406.100000000006"/>
        <n v="1220238.4"/>
        <n v="5807490.78"/>
        <n v="84921.66"/>
        <n v="882917.86"/>
        <n v="1264583.04"/>
        <n v="255277.42"/>
        <n v="117011.70000000001"/>
        <n v="1364047.24"/>
        <n v="1148363.24"/>
        <n v="1445686.2000000002"/>
        <n v="2201739.1999999997"/>
        <n v="216851.19999999998"/>
        <n v="5409601.470000001"/>
        <n v="473727.1"/>
        <n v="4970685.930000001"/>
        <n v="4505070.78"/>
        <n v="689666.08"/>
        <n v="451012.25"/>
        <n v="605437.4400000001"/>
        <n v="3032419.1999999997"/>
        <n v="414855.35000000003"/>
        <n v="198862.95"/>
        <n v="278436.60000000003"/>
        <n v="228870.00000000003"/>
        <n v="2522206.8"/>
        <n v="516572.70999999996"/>
        <n v="1814922.27"/>
        <n v="73794.74"/>
        <n v="516025.56000000006"/>
        <n v="31933.850000000002"/>
        <n v="3478763.8200000003"/>
        <n v="3424215.48"/>
        <n v="416085.66000000003"/>
        <n v="1850667.5999999999"/>
        <n v="70033.73999999999"/>
        <n v="503293.34"/>
        <n v="1234278.8"/>
        <n v="1362352.58"/>
        <n v="1045372.48"/>
        <n v="124066.08"/>
        <n v="389302.0"/>
        <n v="1097809.2"/>
        <n v="60113.19"/>
        <n v="956200.0"/>
        <n v="314742.23000000004"/>
        <n v="351319.80000000005"/>
        <n v="52891.77"/>
        <n v="71561.1"/>
        <n v="254915.87000000002"/>
        <n v="6340180.5600000005"/>
        <n v="3332775.6"/>
        <n v="353083.68"/>
        <n v="919720.2"/>
        <n v="1783007.5999999999"/>
        <n v="714376.22"/>
        <n v="357650.48000000004"/>
        <n v="5776525.88"/>
        <n v="6745.59"/>
        <n v="58079.25"/>
        <n v="395590.65"/>
        <n v="4672543.84"/>
        <n v="3224083.38"/>
        <n v="307657.82"/>
        <n v="4026612.0"/>
        <n v="1905604.7999999998"/>
        <n v="680791.14"/>
        <n v="28950.99"/>
        <n v="546142.7"/>
        <n v="1883853.13"/>
        <n v="739097.52"/>
        <n v="535144.16"/>
        <n v="1463724.06"/>
        <n v="1046656.7999999999"/>
        <n v="1074165.4"/>
        <n v="946236.52"/>
        <n v="3248974.8899999997"/>
        <n v="33028.2"/>
        <n v="3938765.04"/>
        <n v="414717.87"/>
        <n v="37382.100000000006"/>
        <n v="2889418.77"/>
        <n v="459268.55000000005"/>
        <n v="577262.8200000001"/>
        <n v="841565.28"/>
        <n v="69928.35"/>
        <n v="1683860.2"/>
        <n v="85574.76"/>
        <n v="1333460.0"/>
        <n v="217892.18000000002"/>
        <n v="1604434.8"/>
        <n v="291525.99"/>
        <n v="32319.12"/>
        <n v="658535.28"/>
        <n v="15560.06"/>
        <n v="177323.06"/>
        <n v="57939.3"/>
        <n v="4149902.4"/>
        <n v="1145186.08"/>
        <n v="918039.1"/>
        <n v="625240.98"/>
        <n v="1420888.48"/>
        <n v="49504.98"/>
        <n v="1235555.2"/>
        <n v="1338279.1800000002"/>
        <n v="455399.56"/>
        <n v="1303293.2"/>
        <n v="5191789.63"/>
        <n v="753295.6"/>
        <n v="288989.2"/>
        <n v="3960168.02"/>
        <n v="1366820.32"/>
        <n v="278106.39999999997"/>
        <n v="157043.44999999998"/>
        <n v="248897.0"/>
        <n v="568840.8"/>
        <n v="4129037.4299999997"/>
        <n v="3785714.8"/>
        <n v="834765.18"/>
        <n v="44168.22"/>
        <n v="2021307.04"/>
        <n v="672317.84"/>
        <n v="86703.69"/>
        <n v="784715.4"/>
        <n v="3644936.4"/>
        <n v="420815.64"/>
        <n v="3843862.4"/>
        <n v="963588.7999999999"/>
        <n v="1838426.0"/>
        <n v="97681.5"/>
        <n v="83130.3"/>
        <n v="939020.5"/>
        <n v="1499818.95"/>
        <n v="241757.34000000003"/>
        <n v="1245112.92"/>
        <n v="29090.94"/>
        <n v="1269313.02"/>
        <n v="1130635.12"/>
        <n v="255802.95"/>
        <n v="395666.0"/>
        <n v="37590.64"/>
        <n v="196110.85"/>
        <n v="2360318.88"/>
        <n v="1073909.89"/>
        <n v="3260365.92"/>
        <n v="1013572.0"/>
        <n v="2193110.48"/>
        <n v="4803324.96"/>
        <n v="2016803.5999999999"/>
        <n v="5126325.12"/>
        <n v="850791.2"/>
        <n v="3957971.6"/>
        <n v="3956062.53"/>
        <n v="1743553.5999999999"/>
        <n v="161472.35"/>
        <n v="1599934.5999999999"/>
        <n v="892623.64"/>
        <n v="504355.83"/>
        <n v="197266.3"/>
        <n v="747308.1"/>
        <n v="863470.0"/>
        <n v="176696.3"/>
        <n v="220172.94000000003"/>
        <n v="4784439.87"/>
        <n v="1756472.2999999998"/>
        <n v="21489.93"/>
        <n v="85267.65000000001"/>
        <n v="3495780.54"/>
        <n v="2380377.7399999998"/>
        <n v="569994.7"/>
        <n v="588144.96"/>
        <n v="521273.94"/>
        <n v="3442075.6"/>
        <n v="853061.58"/>
        <n v="262272.0"/>
        <n v="4934218.17"/>
        <n v="296380.08"/>
        <n v="283323.95"/>
        <n v="345008.95"/>
        <n v="814602.91"/>
        <n v="68015.7"/>
        <n v="248732.90000000002"/>
        <n v="538454.8200000001"/>
        <n v="977181.76"/>
        <n v="368520.57"/>
        <n v="817218.27"/>
        <n v="5183102.12"/>
        <n v="724127.8"/>
        <n v="208738.42"/>
        <n v="490134.81"/>
        <n v="1414506.48"/>
        <n v="2334267.11"/>
        <n v="514714.46"/>
        <n v="637534.5900000001"/>
        <n v="1137594.4"/>
        <n v="732863.42"/>
        <n v="3850420.4"/>
        <n v="59885.44"/>
        <n v="3000940.8"/>
        <n v="2081042.56"/>
        <n v="76947.2"/>
        <n v="1176604.0"/>
        <n v="3136191.11"/>
        <n v="1806361.28"/>
        <n v="63565.29"/>
        <n v="307143.54000000004"/>
        <n v="1470923.36"/>
        <n v="2568829.88"/>
        <n v="134710.55000000002"/>
        <n v="679830.14"/>
        <n v="459098.8"/>
        <n v="2582047.6500000004"/>
        <n v="5184934.0200000005"/>
        <n v="2649469.1999999997"/>
        <n v="235257.1"/>
        <n v="604369.38"/>
        <n v="391599.52"/>
        <n v="2309290.4"/>
        <n v="881233.92"/>
        <n v="2205874.48"/>
        <n v="63332.04"/>
        <n v="1654364.8"/>
        <n v="78661.23"/>
        <n v="68771.43000000001"/>
        <n v="1206963.84"/>
        <n v="151527.42"/>
        <n v="1829248.8900000001"/>
        <n v="1892390.64"/>
        <n v="158862.6"/>
        <n v="22792.350000000002"/>
        <n v="3080640.78"/>
        <n v="928601.8800000001"/>
        <n v="18458.050000000003"/>
        <n v="206440.4"/>
        <n v="1833156.1500000001"/>
        <n v="75191.6"/>
        <n v="661359.16"/>
        <n v="688272.2"/>
        <n v="880691.7600000001"/>
        <n v="1336624.56"/>
        <n v="619627.38"/>
        <n v="179437.76"/>
        <n v="233643.80000000002"/>
        <n v="3207629.67"/>
        <n v="4100498.8"/>
        <n v="426416.1"/>
        <n v="3397362.5700000003"/>
        <n v="1589146.06"/>
        <n v="802570.8"/>
        <n v="92637.57"/>
        <n v="69514.25"/>
        <n v="258556.48"/>
        <n v="346195.2"/>
        <n v="839105.36"/>
        <n v="4151463.75"/>
        <n v="124965.17000000001"/>
        <n v="129098.34"/>
        <n v="1397352.57"/>
        <n v="3957750.09"/>
        <n v="776000.22"/>
        <n v="7491.99"/>
        <n v="1763476.6800000002"/>
        <n v="470846.35000000003"/>
        <n v="1375355.52"/>
        <n v="973460.4"/>
        <n v="2540094.27"/>
        <n v="1407916.02"/>
        <n v="677247.76"/>
        <n v="1303039.48"/>
        <n v="794829.6"/>
        <n v="3787728.42"/>
        <n v="360038.22000000003"/>
        <n v="458655.48000000004"/>
        <n v="2309727.6"/>
        <n v="539826.65"/>
        <n v="680720.4"/>
        <n v="91629.93000000001"/>
        <n v="1830158.8199999998"/>
        <n v="39363.27"/>
        <n v="4099168.1799999997"/>
        <n v="1527813.02"/>
        <n v="1061935.58"/>
        <n v="59357.46"/>
      </sharedItems>
    </cacheField>
    <cacheField name="Total Profit" numFmtId="165">
      <sharedItems containsSemiMixedTypes="0" containsString="0" containsNumber="1">
        <n v="543430.3400000001"/>
        <n v="212816.87999999995"/>
        <n v="1107843.75"/>
        <n v="63078.48000000001"/>
        <n v="630555.8399999999"/>
        <n v="289861.7699999999"/>
        <n v="18055.18"/>
        <n v="86071.68"/>
        <n v="335220.29999999993"/>
        <n v="917149.8199999994"/>
        <n v="1672455.5299999998"/>
        <n v="722869.9199999999"/>
        <n v="104269.74000000002"/>
        <n v="1662197.2000000002"/>
        <n v="870914.8299999998"/>
        <n v="35454.240000000005"/>
        <n v="169427.5"/>
        <n v="49478.0"/>
        <n v="17601.840000000004"/>
        <n v="72758.39999999997"/>
        <n v="909194.7799999998"/>
        <n v="4409.5599999999995"/>
        <n v="104008.1"/>
        <n v="360516.95999999996"/>
        <n v="102845.59999999998"/>
        <n v="110740.13999999998"/>
        <n v="534810.71"/>
        <n v="1700448.6"/>
        <n v="24194.700000000004"/>
        <n v="1195530.1199999999"/>
        <n v="201040.44000000006"/>
        <n v="91861.56000000003"/>
        <n v="600754.6200000001"/>
        <n v="349045.76999999996"/>
        <n v="17737.600000000006"/>
        <n v="435491.9800000001"/>
        <n v="124575.30000000002"/>
        <n v="67773.02"/>
        <n v="453226.43999999994"/>
        <n v="55342.44000000002"/>
        <n v="498906.7200000001"/>
        <n v="107250.0"/>
        <n v="1398595.4699999997"/>
        <n v="210610.3999999999"/>
        <n v="187013.48999999996"/>
        <n v="687316.2000000002"/>
        <n v="333817.56000000006"/>
        <n v="381275.0"/>
        <n v="821938.0199999998"/>
        <n v="720594.04"/>
        <n v="12671.779999999999"/>
        <n v="41223.89000000001"/>
        <n v="1302112.43"/>
        <n v="110013.4"/>
        <n v="1245958.1399999992"/>
        <n v="19653.300000000003"/>
        <n v="2369.0299999999997"/>
        <n v="185876.63999999998"/>
        <n v="142615.62000000005"/>
        <n v="416152.95999999996"/>
        <n v="49718.87999999999"/>
        <n v="629111.0799999998"/>
        <n v="21367.059999999998"/>
        <n v="75825.26000000002"/>
        <n v="112320.18000000002"/>
        <n v="22986.719999999998"/>
        <n v="405204.7999999998"/>
        <n v="22205.739999999998"/>
        <n v="219402.06000000006"/>
        <n v="318924.0"/>
        <n v="103543.92000000004"/>
        <n v="8492.84"/>
        <n v="660438.45"/>
        <n v="174182.22999999998"/>
        <n v="384903.61"/>
        <n v="447025.14"/>
        <n v="1236511.5299999998"/>
        <n v="19562.40000000001"/>
        <n v="89188.54000000001"/>
        <n v="300814.7999999998"/>
        <n v="96329.58000000002"/>
        <n v="422708.0"/>
        <n v="161561.82000000007"/>
        <n v="477670.38"/>
        <n v="115100.58000000002"/>
        <n v="576503.1599999999"/>
        <n v="942077.5"/>
        <n v="399219.83999999997"/>
        <n v="414321.9600000001"/>
        <n v="564850.0"/>
        <n v="735474.1799999999"/>
        <n v="30197.300000000003"/>
        <n v="292844.91000000003"/>
        <n v="21046.53"/>
        <n v="138794.58000000002"/>
        <n v="7331.220000000001"/>
        <n v="842340.0"/>
        <n v="762671.3099999998"/>
        <n v="392163.55999999994"/>
        <n v="378977.2200000001"/>
        <n v="100145.70000000001"/>
        <n v="340712.61000000004"/>
        <n v="165526.86"/>
        <n v="737173.75"/>
        <n v="60929.700000000026"/>
        <n v="159080.88"/>
        <n v="1322107.48"/>
        <n v="948895.0"/>
        <n v="145152.54000000004"/>
        <n v="10813.669999999998"/>
        <n v="430732.27"/>
        <n v="343021.25"/>
        <n v="272557.99999999977"/>
        <n v="180442.08000000002"/>
        <n v="418993.80999999994"/>
        <n v="241516.24999999988"/>
        <n v="50345.54000000001"/>
        <n v="497521.43999999994"/>
        <n v="119313.54000000007"/>
        <n v="80461.08000000002"/>
        <n v="717729.1199999999"/>
        <n v="425496.19999999995"/>
        <n v="316660.0799999999"/>
        <n v="299404.1400000001"/>
        <n v="50331.24000000002"/>
        <n v="580322.88"/>
        <n v="126822.0"/>
        <n v="510469.1799999998"/>
        <n v="4545.260000000002"/>
        <n v="517958.7300000001"/>
        <n v="544783.2000000002"/>
        <n v="1449728.06"/>
        <n v="77018.6"/>
        <n v="278507.5"/>
        <n v="20774.739999999998"/>
        <n v="1026538.75"/>
        <n v="13067.020000000004"/>
        <n v="667660.8"/>
        <n v="736625.85"/>
        <n v="45539.28000000001"/>
        <n v="460175.0399999999"/>
        <n v="953610.4199999999"/>
        <n v="523480.31999999995"/>
        <n v="68841.36000000002"/>
        <n v="155002.68000000005"/>
        <n v="1081553.9799999995"/>
        <n v="7266.1500000000015"/>
        <n v="716170.53"/>
        <n v="396052.7999999998"/>
        <n v="16686.839999999997"/>
        <n v="312792.12999999995"/>
        <n v="1144708.75"/>
        <n v="12355.740000000005"/>
        <n v="148292.37"/>
        <n v="10852.23"/>
        <n v="314892.44"/>
        <n v="684148.75"/>
        <n v="328225.95"/>
        <n v="34140.37999999999"/>
        <n v="143114.40000000002"/>
        <n v="275975.7"/>
        <n v="8632.619999999999"/>
        <n v="468803.38"/>
        <n v="432066.95000000007"/>
        <n v="600812.64"/>
        <n v="20027.100000000006"/>
        <n v="596033.5199999999"/>
        <n v="470013.3600000002"/>
        <n v="2955.79"/>
        <n v="157479.84000000003"/>
        <n v="60150.06000000001"/>
        <n v="113409.72000000003"/>
        <n v="252.5"/>
        <n v="131384.16"/>
        <n v="163104.12"/>
        <n v="50901.66"/>
        <n v="515077.6699999999"/>
        <n v="1358098.5699999998"/>
        <n v="124168.14000000004"/>
        <n v="680155.9199999999"/>
        <n v="1089790.0"/>
        <n v="6519.050000000003"/>
        <n v="238771.68000000005"/>
        <n v="121473.42000000004"/>
        <n v="168954.52000000002"/>
        <n v="84777.98000000001"/>
        <n v="355269.2000000002"/>
        <n v="85092.5"/>
        <n v="477162.3999999999"/>
        <n v="355611.2899999999"/>
        <n v="670732.4199999999"/>
        <n v="840825.0000000005"/>
        <n v="3670.4300000000003"/>
        <n v="902042.5999999999"/>
        <n v="62898.899999999994"/>
        <n v="637181.4199999999"/>
        <n v="739320.0"/>
        <n v="844394.3499999996"/>
        <n v="191599.55"/>
        <n v="45437.640000000014"/>
        <n v="1200713.8499999992"/>
        <n v="68078.88"/>
        <n v="490078.18999999994"/>
        <n v="43284.90000000001"/>
        <n v="510779.85999999987"/>
        <n v="331.4599999999999"/>
        <n v="246895.40000000002"/>
        <n v="428113.75000000023"/>
        <n v="23269.08"/>
        <n v="94036.80000000005"/>
        <n v="81197.10000000003"/>
        <n v="495466.3999999999"/>
        <n v="508718.88"/>
        <n v="19923.47"/>
        <n v="43957.619999999995"/>
        <n v="67546.50000000003"/>
        <n v="451876.31999999995"/>
        <n v="593501.25"/>
        <n v="624533.76"/>
        <n v="238821.80000000005"/>
        <n v="510933.75"/>
        <n v="470886.67000000004"/>
        <n v="791082.5"/>
        <n v="99438.0"/>
        <n v="292793.4000000001"/>
        <n v="22639.540000000008"/>
        <n v="159931.19999999995"/>
        <n v="342606.50999999995"/>
        <n v="1261948.4600000002"/>
        <n v="973000.8299999996"/>
        <n v="18658.22"/>
        <n v="394048.32"/>
        <n v="262272.96"/>
        <n v="370255.5999999996"/>
        <n v="519657.0600000002"/>
        <n v="502977.4199999999"/>
        <n v="871408.3399999994"/>
        <n v="26120.880000000005"/>
        <n v="90765.36000000002"/>
        <n v="581002.5"/>
        <n v="0.0"/>
        <n v="367135.0"/>
        <n v="1089643.29"/>
        <n v="13106.380000000001"/>
        <n v="19133.58"/>
        <n v="500671.6000000001"/>
        <n v="225724.26"/>
        <n v="192152.5"/>
        <n v="1604266.3999999994"/>
        <n v="147528.54"/>
        <n v="649283.04"/>
        <n v="364115.51999999996"/>
        <n v="73194.84000000003"/>
        <n v="520691.6000000001"/>
        <n v="279218.88"/>
        <n v="168948.96000000008"/>
        <n v="13700.850000000006"/>
        <n v="477800.64"/>
        <n v="59831.20000000001"/>
        <n v="497963.68000000005"/>
        <n v="50230.53"/>
        <n v="548449.9199999999"/>
        <n v="1210160.46"/>
        <n v="458265.5999999999"/>
        <n v="263348.7999999998"/>
        <n v="329020.3800000001"/>
        <n v="144120.06000000006"/>
        <n v="236691.70000000007"/>
        <n v="370509.97"/>
        <n v="386310.83999999997"/>
        <n v="337897.92000000016"/>
        <n v="562256.64"/>
        <n v="11139.020000000004"/>
        <n v="249121.46000000008"/>
        <n v="1454777.9399999995"/>
        <n v="603396.5399999999"/>
        <n v="14666.580000000005"/>
        <n v="62213.140000000014"/>
        <n v="108345.56999999998"/>
        <n v="9428.940000000006"/>
        <n v="13389.960000000006"/>
        <n v="131277.78000000003"/>
        <n v="459045.0"/>
        <n v="262226.4"/>
        <n v="970368.4699999997"/>
        <n v="31436.25"/>
        <n v="756.7399999999998"/>
        <n v="27953.1"/>
        <n v="80173.95"/>
        <n v="58490.04000000001"/>
        <n v="611536.7699999999"/>
        <n v="666802.1599999999"/>
        <n v="74823.48000000001"/>
        <n v="1161601.5699999994"/>
        <n v="752071.25"/>
        <n v="209212.82"/>
        <n v="799258.98"/>
        <n v="558214.7999999998"/>
        <n v="1362300.5999999992"/>
        <n v="239977.03999999992"/>
        <n v="77560.70000000001"/>
        <n v="216060.47999999998"/>
        <n v="76419.20000000001"/>
        <n v="328613.99999999977"/>
        <n v="515007.6000000002"/>
        <n v="172343.6000000001"/>
        <n v="1558690.6499999994"/>
        <n v="16763.960000000006"/>
        <n v="264065.46000000014"/>
        <n v="77646.59999999999"/>
        <n v="691723.75"/>
        <n v="490607.5"/>
        <n v="36264.80000000002"/>
        <n v="1246621.0599999991"/>
        <n v="195791.03999999998"/>
        <n v="315865.44"/>
        <n v="246901.43"/>
        <n v="34663.20000000001"/>
        <n v="136038.42000000004"/>
        <n v="13594.809999999998"/>
        <n v="906260.4400000002"/>
        <n v="142352.1"/>
        <n v="211782.05999999994"/>
        <n v="17633.160000000003"/>
        <n v="120808.8"/>
        <n v="205892.76000000013"/>
        <n v="315172.0"/>
        <n v="70218.12000000002"/>
        <n v="726254.99"/>
        <n v="508063.65"/>
        <n v="1273469.3199999994"/>
        <n v="520542.72"/>
        <n v="122604.94"/>
        <n v="531053.3400000002"/>
        <n v="779633.0800000001"/>
        <n v="477968.6300000001"/>
        <n v="783755.7299999999"/>
        <n v="619242.1699999999"/>
        <n v="332631.97"/>
        <n v="9223.740000000002"/>
        <n v="268120.42000000004"/>
        <n v="409145.5299999999"/>
        <n v="520569.98"/>
        <n v="368375.0399999999"/>
        <n v="588326.19"/>
        <n v="128756.52000000002"/>
        <n v="133239.36"/>
        <n v="524875.68"/>
        <n v="652881.8500000001"/>
        <n v="788831.9400000002"/>
        <n v="624382.3199999998"/>
        <n v="647536.25"/>
        <n v="453051.36000000004"/>
        <n v="192328.32000000007"/>
        <n v="11948.779999999999"/>
        <n v="547798.75"/>
        <n v="154642.5"/>
        <n v="131731.92000000004"/>
        <n v="9033.119999999999"/>
        <n v="261674.35000000003"/>
        <n v="16082.820000000003"/>
        <n v="23174.559999999998"/>
        <n v="372085.99999999953"/>
        <n v="477145.74"/>
        <n v="571786.25"/>
        <n v="130.14"/>
        <n v="108309.31999999998"/>
        <n v="355777.43999999994"/>
        <n v="120811.74000000002"/>
        <n v="315511.0800000002"/>
        <n v="656626.25"/>
        <n v="831873.0800000001"/>
        <n v="32879.979999999996"/>
        <n v="118718.46000000002"/>
        <n v="9832.800000000003"/>
        <n v="490611.4800000001"/>
        <n v="139075.38999999998"/>
        <n v="831861.25"/>
        <n v="281117.89"/>
        <n v="60794.18999999999"/>
        <n v="423108.3999999999"/>
        <n v="122602.14000000004"/>
        <n v="129164.21999999997"/>
        <n v="691070.4"/>
        <n v="177716.22000000003"/>
        <n v="578838.9700000001"/>
        <n v="16142.180000000008"/>
        <n v="247702.5"/>
        <n v="199327.24000000005"/>
        <n v="1056781.86"/>
        <n v="14700.399999999994"/>
        <n v="239928.47999999998"/>
        <n v="717352.5"/>
        <n v="1561010.87"/>
        <n v="483158.74999999977"/>
        <n v="15358.930000000008"/>
        <n v="986391.25"/>
        <n v="470785.32000000007"/>
        <n v="796689.8699999999"/>
        <n v="347467.51999999996"/>
        <n v="399599.2000000002"/>
        <n v="218748.74000000005"/>
        <n v="901.3400000000001"/>
        <n v="1188.1299999999997"/>
        <n v="9552.400000000001"/>
        <n v="456282.72"/>
        <n v="1229087.03"/>
        <n v="137930.24000000005"/>
        <n v="312899.8799999999"/>
        <n v="129518.57999999996"/>
        <n v="548051.25"/>
        <n v="245788.4800000001"/>
        <n v="66466.40000000002"/>
        <n v="315938.88"/>
        <n v="770618.54"/>
        <n v="182613.30000000005"/>
        <n v="62101.58999999998"/>
        <n v="346885.74"/>
        <n v="341371.74"/>
        <n v="321322.7200000001"/>
        <n v="529059.4799999999"/>
        <n v="19687.290000000008"/>
        <n v="512454.7999999998"/>
        <n v="2060.5499999999993"/>
        <n v="481395.1999999997"/>
        <n v="161647.19999999995"/>
        <n v="4277.75"/>
        <n v="53352.740000000005"/>
        <n v="383869.2000000002"/>
        <n v="253340.69"/>
        <n v="123646.03999999998"/>
        <n v="4181.3499999999985"/>
        <n v="102559.59999999998"/>
        <n v="489532.9200000003"/>
        <n v="169295.48999999996"/>
        <n v="648035.85"/>
        <n v="217472.16000000003"/>
        <n v="342577.5299999999"/>
        <n v="52587.28999999999"/>
        <n v="1141805.0"/>
        <n v="397530.72"/>
        <n v="1779.2599999999998"/>
        <n v="868587.4600000002"/>
        <n v="561181.25"/>
        <n v="726688.8"/>
        <n v="1663762.0299999998"/>
        <n v="410083.11"/>
        <n v="884020.9200000002"/>
        <n v="67165.0"/>
        <n v="352202.26999999996"/>
        <n v="217889.7800000001"/>
        <n v="732753.8400000001"/>
        <n v="391362.3999999999"/>
        <n v="14970.960000000006"/>
        <n v="65837.19999999995"/>
        <n v="175762.56"/>
        <n v="257686.0"/>
        <n v="38767.82000000001"/>
        <n v="983276.0899999994"/>
        <n v="151061.68"/>
        <n v="218072.12000000005"/>
        <n v="58999.879999999976"/>
        <n v="750180.1199999999"/>
        <n v="591552.0600000002"/>
        <n v="125123.4"/>
        <n v="693273.5999999999"/>
        <n v="227587.7099999999"/>
        <n v="226613.21999999997"/>
        <n v="730165.6200000001"/>
        <n v="3263.1399999999994"/>
        <n v="6080.43"/>
        <n v="277371.25"/>
        <n v="21771.940000000002"/>
        <n v="181166.55"/>
        <n v="1381918.7600000002"/>
        <n v="214564.97999999998"/>
        <n v="191032.38"/>
        <n v="117810.18000000005"/>
        <n v="23039.600000000006"/>
        <n v="88259.59999999998"/>
        <n v="14944.410000000003"/>
        <n v="741232.5299999999"/>
        <n v="216167.55999999994"/>
        <n v="1515766.58"/>
        <n v="138591.0"/>
        <n v="288867.3899999998"/>
        <n v="4034.66"/>
        <n v="1425038.52"/>
        <n v="542034.1799999998"/>
        <n v="255423.97999999998"/>
        <n v="26467.20000000001"/>
        <n v="381295.1999999997"/>
        <n v="864812.4999999995"/>
        <n v="955532.4800000002"/>
        <n v="1597517.56"/>
        <n v="389607.5"/>
        <n v="623952.7400000001"/>
        <n v="897920.6200000003"/>
        <n v="172367.64"/>
        <n v="195092.10000000003"/>
        <n v="700940.0"/>
        <n v="67087.44000000003"/>
        <n v="1650895.6500000004"/>
        <n v="12515.130000000005"/>
        <n v="654532.0800000001"/>
        <n v="1032598.75"/>
        <n v="452705.23"/>
        <n v="173244.95999999996"/>
        <n v="9881.0"/>
        <n v="3508.959999999999"/>
        <n v="443020.7599999999"/>
        <n v="407029.67000000004"/>
        <n v="458260.67000000004"/>
        <n v="748379.02"/>
        <n v="107302.32000000004"/>
        <n v="594717.1200000001"/>
        <n v="86756.4"/>
        <n v="1350865.2299999995"/>
        <n v="214555.57999999996"/>
        <n v="348247.29"/>
        <n v="1041941.25"/>
        <n v="3511.369999999999"/>
        <n v="271399.08"/>
        <n v="236971.25000000012"/>
        <n v="146421.0"/>
        <n v="87238.75"/>
        <n v="96305.58000000002"/>
        <n v="73733.76"/>
        <n v="68037.9"/>
        <n v="418074.7999999998"/>
        <n v="663159.4800000002"/>
        <n v="269.9200000000001"/>
        <n v="284684.3999999999"/>
        <n v="138254.7"/>
        <n v="465436.74"/>
        <n v="741285.3800000001"/>
        <n v="628074.7200000001"/>
        <n v="59463.53999999999"/>
        <n v="650795.4099999999"/>
        <n v="289206.72"/>
        <n v="351043.5299999999"/>
        <n v="282538.75"/>
        <n v="1404230.29"/>
        <n v="157307.5"/>
        <n v="18041.260000000002"/>
        <n v="16390.410000000003"/>
        <n v="44287.32000000001"/>
        <n v="734106.2400000001"/>
        <n v="706621.25"/>
        <n v="83474.85999999999"/>
        <n v="25335.659999999996"/>
        <n v="92002.5"/>
        <n v="77986.72"/>
        <n v="26388.18"/>
        <n v="72129.96000000002"/>
        <n v="1242643.54"/>
        <n v="205523.83999999997"/>
        <n v="128883.58000000002"/>
        <n v="21244.149999999994"/>
        <n v="34874.82000000001"/>
        <n v="300521.1000000001"/>
        <n v="54605.740000000005"/>
        <n v="846758.7500000005"/>
        <n v="1192052.7199999997"/>
        <n v="79842.72000000003"/>
        <n v="210286.02999999997"/>
        <n v="509837.88"/>
        <n v="176069.57"/>
        <n v="170884.13999999996"/>
        <n v="439937.93999999994"/>
        <n v="475558.2899999999"/>
        <n v="467078.4"/>
        <n v="158031.24000000005"/>
        <n v="13327.599999999991"/>
        <n v="175244.58000000002"/>
        <n v="30768.120000000017"/>
        <n v="5563.3200000000015"/>
        <n v="948630.56"/>
        <n v="489624.48"/>
        <n v="581553.5599999999"/>
        <n v="721729.9400000002"/>
        <n v="353612.82000000007"/>
        <n v="455814.29999999993"/>
        <n v="162514.10000000003"/>
        <n v="233539.2"/>
        <n v="27019.640000000007"/>
        <n v="18887.170000000006"/>
        <n v="32814.53999999999"/>
        <n v="294567.83999999997"/>
        <n v="937534.6099999994"/>
        <n v="17236.320000000007"/>
        <n v="435862.80000000005"/>
        <n v="363792.0"/>
        <n v="419579.2200000001"/>
        <n v="330994.08"/>
        <n v="1106455.0"/>
        <n v="1193441.25"/>
        <n v="77626.62000000002"/>
        <n v="714923.8800000001"/>
        <n v="64848.06000000003"/>
        <n v="81306.72000000003"/>
        <n v="65650.0"/>
        <n v="141159.24000000005"/>
        <n v="148229.90000000002"/>
        <n v="218823.91999999998"/>
        <n v="552343.75"/>
        <n v="629087.04"/>
        <n v="767983.79"/>
        <n v="793733.75"/>
        <n v="483878.57999999996"/>
        <n v="73962.18000000002"/>
        <n v="222154.46999999997"/>
        <n v="531549.6000000002"/>
        <n v="500946.9"/>
        <n v="1230710.9799999995"/>
        <n v="19847.520000000004"/>
        <n v="1631248.3399999999"/>
        <n v="237780.3999999999"/>
        <n v="509194.3999999999"/>
        <n v="263749.19999999995"/>
        <n v="7219.26"/>
        <n v="536136.5499999996"/>
        <n v="13958.720000000001"/>
        <n v="197222.19999999995"/>
        <n v="300616.96"/>
        <n v="98109.9"/>
        <n v="266657.04000000004"/>
        <n v="317330.70000000007"/>
        <n v="2140.080000000001"/>
        <n v="1269160.3399999999"/>
        <n v="924402.5"/>
        <n v="24805.199999999997"/>
        <n v="12120.96"/>
        <n v="23994.059999999998"/>
        <n v="7249.279999999999"/>
        <n v="13154.400000000001"/>
        <n v="889638.6399999997"/>
        <n v="867724.7200000002"/>
        <n v="169881.74000000005"/>
        <n v="111940.40000000002"/>
        <n v="289353.6"/>
        <n v="884116.78"/>
        <n v="359468.3699999999"/>
        <n v="282595.2800000001"/>
        <n v="409037.2000000002"/>
        <n v="116182.32"/>
        <n v="412302.0299999999"/>
        <n v="4429.5"/>
        <n v="167105.11"/>
        <n v="474926.9900000001"/>
        <n v="677890.6799999999"/>
        <n v="3790.9300000000003"/>
        <n v="2777.5"/>
        <n v="94501.26000000001"/>
        <n v="46987.5"/>
        <n v="441846.8699999999"/>
        <n v="706492.8"/>
        <n v="753333.75"/>
        <n v="114713.28000000001"/>
        <n v="192535.9800000001"/>
        <n v="185475.94"/>
        <n v="908123.0100000002"/>
        <n v="834386.2500000005"/>
        <n v="453768.74"/>
        <n v="264751.2"/>
        <n v="394372.79999999993"/>
        <n v="801967.4699999997"/>
        <n v="32400.540000000008"/>
        <n v="364935.99999999953"/>
        <n v="153701.08000000002"/>
        <n v="11006.470000000001"/>
        <n v="450568.74"/>
        <n v="92691.53999999998"/>
        <n v="248705.6000000001"/>
        <n v="22801.010000000002"/>
        <n v="279265.0"/>
        <n v="145187.5"/>
        <n v="467413.3600000001"/>
        <n v="43654.520000000004"/>
        <n v="28314.0"/>
        <n v="1479.7399999999998"/>
        <n v="29890.079999999998"/>
        <n v="1176776.25"/>
        <n v="159550.58999999997"/>
        <n v="311053.42999999993"/>
        <n v="2431.6899999999996"/>
        <n v="311816.70000000007"/>
        <n v="956759.29"/>
        <n v="266380.3999999999"/>
        <n v="409648.31999999995"/>
        <n v="11823.460000000006"/>
        <n v="128255.64000000001"/>
        <n v="84602.56000000003"/>
        <n v="583527.5"/>
        <n v="547485.06"/>
        <n v="169530.90000000008"/>
        <n v="4152.43"/>
        <n v="163182.77999999997"/>
        <n v="99808.53"/>
        <n v="460280.82999999996"/>
        <n v="882737.99"/>
        <n v="787548.96"/>
        <n v="492048.0"/>
        <n v="52658.700000000026"/>
        <n v="1237954.4000000001"/>
        <n v="532266.4200000003"/>
        <n v="443766.7200000001"/>
        <n v="796309.02"/>
        <n v="140266.62000000005"/>
        <n v="381841.9199999999"/>
        <n v="17062.799999999996"/>
        <n v="342987.07999999996"/>
        <n v="151093.03"/>
        <n v="146467.98000000004"/>
        <n v="675501.1200000001"/>
        <n v="162614.33999999997"/>
        <n v="751542.4000000001"/>
        <n v="310934.4600000001"/>
        <n v="152094.80000000005"/>
        <n v="18698.04"/>
        <n v="1027360.27"/>
        <n v="1169580.0"/>
        <n v="146264.40000000002"/>
        <n v="20759.739999999998"/>
        <n v="935512.5000000005"/>
        <n v="608636.3299999998"/>
        <n v="388445.1999999997"/>
        <n v="233759.51999999996"/>
        <n v="366125.0"/>
        <n v="1543112.0299999993"/>
        <n v="73523.70000000001"/>
        <n v="89966.70000000001"/>
        <n v="606841.5"/>
        <n v="339081.6000000001"/>
        <n v="564382.1999999998"/>
        <n v="151754.66999999998"/>
        <n v="395547.83999999997"/>
        <n v="15301.089999999997"/>
        <n v="19557.149999999994"/>
        <n v="12528.0"/>
        <n v="655011.3800000001"/>
        <n v="1118322.5"/>
        <n v="1539966.5899999999"/>
        <n v="177149.13999999996"/>
        <n v="488598.4199999999"/>
        <n v="496224.9800000001"/>
        <n v="335893.44000000006"/>
        <n v="803210.9400000002"/>
        <n v="1567959.6600000001"/>
        <n v="127428.54000000001"/>
        <n v="640919.9600000002"/>
        <n v="363162.7999999998"/>
        <n v="34436.34000000001"/>
        <n v="99613.5"/>
        <n v="30097.060000000012"/>
        <n v="817597.1099999999"/>
        <n v="10023.190000000002"/>
        <n v="1605863.3199999998"/>
        <n v="285072.5"/>
        <n v="221364.0"/>
        <n v="420572.05999999994"/>
        <n v="364779.26"/>
        <n v="6752.82"/>
        <n v="507465.26"/>
        <n v="482502.58999999997"/>
        <n v="486714.7999999998"/>
        <n v="423640.6200000001"/>
        <n v="92487.96000000002"/>
        <n v="359910.9"/>
        <n v="1552890.0999999996"/>
        <n v="35178.0"/>
        <n v="138055.53999999998"/>
        <n v="349677.06999999995"/>
        <n v="18795.0"/>
        <n v="557427.22"/>
        <n v="713175.8400000001"/>
        <n v="320195.36000000004"/>
        <n v="180411.25"/>
        <n v="11854.620000000003"/>
        <n v="194632.22999999995"/>
        <n v="645537.5999999999"/>
        <n v="79218.94"/>
        <n v="85998.23999999999"/>
        <n v="63282.06000000001"/>
        <n v="664852.32"/>
        <n v="136852.74000000005"/>
        <n v="386451.25"/>
        <n v="241202.5"/>
        <n v="677004.7799999999"/>
        <n v="3349.9000000000015"/>
        <n v="719995.6699999999"/>
        <n v="309314.73"/>
        <n v="1565699.35"/>
        <n v="728084.1599999999"/>
        <n v="17703.860000000008"/>
        <n v="277014.44"/>
        <n v="59049.760000000024"/>
        <n v="520060.74"/>
        <n v="554251.6799999999"/>
        <n v="575580.2899999998"/>
        <n v="92696.94"/>
        <n v="347218.39"/>
        <n v="536144.9800000001"/>
        <n v="163183.68"/>
        <n v="417374.4400000002"/>
        <n v="556257.5"/>
        <n v="640380.7199999997"/>
        <n v="559899.9700000001"/>
        <n v="163448.55"/>
        <n v="107306.92000000004"/>
        <n v="21747.839999999997"/>
        <n v="1262.5"/>
        <n v="350021.76"/>
        <n v="209580.80000000005"/>
        <n v="6014.4"/>
        <n v="76307.70000000001"/>
        <n v="572611.6799999999"/>
        <n v="249672.78000000003"/>
        <n v="48420.72000000003"/>
        <n v="390821.2200000001"/>
        <n v="49078.44000000002"/>
        <n v="1388.8600000000001"/>
        <n v="79053.20999999996"/>
        <n v="696902.2000000002"/>
        <n v="482780.0"/>
        <n v="218777.75999999998"/>
        <n v="109595.19999999995"/>
        <n v="467665.92000000004"/>
        <n v="124324.74000000005"/>
        <n v="1223488.75"/>
        <n v="104906.34000000005"/>
        <n v="29395.380000000005"/>
        <n v="60071.76000000001"/>
        <n v="188600.74"/>
        <n v="57583.5"/>
        <n v="181576.02000000008"/>
        <n v="389465.5"/>
        <n v="140063.04000000004"/>
        <n v="1000278.75"/>
        <n v="1675063.58"/>
        <n v="229680.56000000006"/>
        <n v="10811.259999999998"/>
        <n v="154626.09000000003"/>
        <n v="258110.34000000008"/>
        <n v="274236.72"/>
        <n v="541196.31"/>
        <n v="210556.56999999995"/>
        <n v="113040.84000000003"/>
        <n v="633860.64"/>
        <n v="187448.8"/>
        <n v="85053.63999999998"/>
        <n v="11339.050000000003"/>
        <n v="568393.44"/>
        <n v="37809.19999999998"/>
        <n v="656406.72"/>
        <n v="636538.0700000001"/>
        <n v="30988.680000000008"/>
        <n v="16889.28"/>
        <n v="392946.20000000007"/>
        <n v="481813.32000000007"/>
        <n v="146955.0"/>
        <n v="468696.7999999998"/>
        <n v="276562.0"/>
        <n v="7781.889999999999"/>
        <n v="360443.51999999996"/>
        <n v="507962.44999999995"/>
        <n v="10731.25"/>
        <n v="543942.6"/>
        <n v="1112893.75"/>
        <n v="149985.64999999997"/>
        <n v="464232.9"/>
        <n v="971840.7199999997"/>
        <n v="396617.42999999993"/>
        <n v="126803.60000000003"/>
        <n v="719705.1599999998"/>
        <n v="42080.25"/>
        <n v="321331.7"/>
        <n v="361447.2"/>
        <n v="74240.87999999999"/>
        <n v="375861.2000000002"/>
        <n v="165358.5"/>
        <n v="459870.68999999994"/>
        <n v="434149.9400000002"/>
        <n v="99409.68000000005"/>
        <n v="55968.840000000026"/>
        <n v="44771.94000000002"/>
        <n v="396426.1599999999"/>
        <n v="374676.54999999993"/>
        <n v="200858.39999999997"/>
        <n v="725907.25"/>
        <n v="818040.0599999998"/>
        <n v="355542.7200000001"/>
        <n v="25102.98000000001"/>
        <n v="193406.90999999992"/>
        <n v="363482.8800000001"/>
        <n v="152572.38000000006"/>
        <n v="494350.02"/>
        <n v="610040.0"/>
        <n v="786223.1199999996"/>
        <n v="1043220.0"/>
        <n v="597974.6799999999"/>
        <n v="268912.5"/>
        <n v="50988.96000000002"/>
        <n v="279835.5000000001"/>
        <n v="431256.12"/>
        <n v="45727.81"/>
        <n v="185418.86999999997"/>
        <n v="476142.2899999998"/>
        <n v="514456.7999999998"/>
        <n v="127906.24000000005"/>
        <n v="453710.3999999999"/>
        <n v="166341.6"/>
        <n v="1256945.0"/>
        <n v="1262121.25"/>
        <n v="881470.5"/>
        <n v="124905.58000000005"/>
        <n v="552895.1999999997"/>
        <n v="865136.5"/>
        <n v="13006.140000000003"/>
        <n v="969473.7499999995"/>
        <n v="119490.79999999993"/>
        <n v="48491.10000000002"/>
        <n v="55561.68000000001"/>
        <n v="204289.12000000005"/>
        <n v="348778.8299999999"/>
        <n v="1530229.8699999996"/>
        <n v="675046.1200000001"/>
        <n v="129735.62"/>
        <n v="15450.509999999995"/>
        <n v="436527.3599999999"/>
        <n v="972.4000000000005"/>
        <n v="371812.2299999999"/>
        <n v="177332.16999999995"/>
        <n v="182982.7999999998"/>
        <n v="469627.3800000001"/>
        <n v="23998.78"/>
        <n v="335935.5999999996"/>
        <n v="852674.7000000002"/>
        <n v="705758.4"/>
        <n v="85456.80000000005"/>
        <n v="528627.1800000002"/>
        <n v="585026.8999999999"/>
        <n v="427712.52"/>
        <n v="31350.060000000012"/>
        <n v="104922.0"/>
        <n v="57566.16000000002"/>
        <n v="7396.290000000001"/>
        <n v="4964.220000000001"/>
        <n v="183890.27999999997"/>
        <n v="62748.399999999965"/>
        <n v="578117.75"/>
        <n v="659491.2"/>
        <n v="627116.1200000001"/>
        <n v="40684.68000000001"/>
        <n v="308673.7200000001"/>
        <n v="11932.559999999998"/>
        <n v="333707.28"/>
        <n v="275767.2"/>
        <n v="323162.47"/>
        <n v="1218060.0"/>
        <n v="114546.86999999997"/>
        <n v="71583.75"/>
        <n v="270626.39999999997"/>
        <n v="179479.71999999997"/>
        <n v="634401.4800000002"/>
        <n v="8620.640000000003"/>
        <n v="1626901.5899999999"/>
        <n v="1170337.5"/>
        <n v="17398.260000000002"/>
        <n v="1785.2400000000002"/>
        <n v="1229053.6800000002"/>
        <n v="21996.070000000007"/>
        <n v="1232957.5"/>
        <n v="242806.34000000008"/>
        <n v="422822.3999999999"/>
        <n v="67983.16999999998"/>
        <n v="674619.8399999999"/>
        <n v="136007.10000000003"/>
        <n v="432628.4400000002"/>
        <n v="221717.94000000006"/>
        <n v="57672.08999999998"/>
        <n v="55023.640000000014"/>
        <n v="216779.72999999998"/>
        <n v="624460.32"/>
        <n v="207464.40000000014"/>
        <n v="120187.76000000001"/>
        <n v="347492.28"/>
        <n v="281669.4"/>
        <n v="216794.05999999994"/>
        <n v="1085371.25"/>
        <n v="1238302.1400000001"/>
        <n v="173314.96000000002"/>
        <n v="93748.04999999999"/>
        <n v="322089.25999999995"/>
        <n v="192103.44"/>
        <n v="72724.12000000002"/>
        <n v="58072.57999999999"/>
        <n v="346918.0"/>
        <n v="405609.12000000005"/>
        <n v="115738.86000000004"/>
        <n v="455924.86"/>
        <n v="114812.64000000001"/>
        <n v="352676.79"/>
        <n v="31059.96"/>
        <n v="177916.16000000003"/>
        <n v="705796.5299999999"/>
        <n v="149693.94000000006"/>
        <n v="19390.79999999999"/>
        <n v="65757.44"/>
        <n v="477862.1000000001"/>
        <n v="16055.419999999998"/>
        <n v="160016.28000000003"/>
        <n v="15843.339999999997"/>
        <n v="80210.52000000002"/>
        <n v="1654814.0499999998"/>
        <n v="851430.0"/>
        <n v="101261.02999999997"/>
        <n v="14291.300000000003"/>
        <n v="501086.25"/>
        <n v="871756.2499999995"/>
        <n v="521277.12"/>
        <n v="176559.86999999997"/>
        <n v="119767.68000000005"/>
        <n v="576710.0"/>
        <n v="268476.66000000003"/>
        <n v="1013438.9499999997"/>
        <n v="535089.88"/>
        <n v="193445.47999999998"/>
        <n v="83185.92000000004"/>
        <n v="783805.96"/>
        <n v="568911.1999999997"/>
        <n v="233896.65000000002"/>
        <n v="421692.48"/>
        <n v="72270.9"/>
        <n v="1172105.0"/>
        <n v="125530.56000000003"/>
        <n v="849223.74"/>
        <n v="277534.40000000014"/>
        <n v="581277.5999999999"/>
        <n v="187685.49"/>
        <n v="15315.480000000007"/>
        <n v="458210.79999999993"/>
        <n v="1125897.5"/>
        <n v="21935.820000000007"/>
        <n v="361798.02999999997"/>
        <n v="457000.32000000007"/>
        <n v="104606.41"/>
        <n v="38617.56000000001"/>
        <n v="558953.0199999999"/>
        <n v="470571.0199999999"/>
        <n v="280275.0"/>
        <n v="875609.3199999998"/>
        <n v="86239.51999999999"/>
        <n v="1048758.75"/>
        <n v="204022.76999999996"/>
        <n v="963666.2500000005"/>
        <n v="873397.5"/>
        <n v="463479.83999999997"/>
        <n v="148848.3"/>
        <n v="218795.52000000008"/>
        <n v="1205962.3199999998"/>
        <n v="136915.38000000006"/>
        <n v="65631.06000000003"/>
        <n v="91892.88000000003"/>
        <n v="82710.00000000003"/>
        <n v="1003056.0299999998"/>
        <n v="128109.28999999992"/>
        <n v="351858.75"/>
        <n v="30239.270000000004"/>
        <n v="186483.48000000004"/>
        <n v="10539.180000000004"/>
        <n v="674427.5"/>
        <n v="849200.52"/>
        <n v="150366.78000000003"/>
        <n v="735991.71"/>
        <n v="9495.19999999999"/>
        <n v="154319.48000000004"/>
        <n v="463483.1000000001"/>
        <n v="558258.59"/>
        <n v="702527.0399999999"/>
        <n v="46587.96000000001"/>
        <n v="146186.50000000003"/>
        <n v="436587.56999999995"/>
        <n v="15527.630000000005"/>
        <n v="642600.0"/>
        <n v="96506.06000000003"/>
        <n v="115946.64000000004"/>
        <n v="13662.289999999994"/>
        <n v="18484.700000000004"/>
        <n v="78162.14000000001"/>
        <n v="1229170.0"/>
        <n v="1325411.0100000002"/>
        <n v="237284.63999999998"/>
        <n v="124696.0"/>
        <n v="767898.1199999999"/>
        <n v="292733.80999999994"/>
        <n v="109662.56000000003"/>
        <n v="1432570.12"/>
        <n v="1742.4300000000003"/>
        <n v="15002.25"/>
        <n v="130557.42000000004"/>
        <n v="1158784.1599999997"/>
        <n v="437122.3999999999"/>
        <n v="126070.60999999999"/>
        <n v="1601342.7000000002"/>
        <n v="820697.7599999998"/>
        <n v="278971.47"/>
        <n v="7478.230000000003"/>
        <n v="223795.84999999992"/>
        <n v="467192.8699999999"/>
        <n v="267098.16000000003"/>
        <n v="359635.68000000005"/>
        <n v="599798.13"/>
        <n v="416244.7799999999"/>
        <n v="462616.97999999986"/>
        <n v="387744.45999999996"/>
        <n v="440497.1999999997"/>
        <n v="8531.399999999998"/>
        <n v="534019.2000000002"/>
        <n v="56227.59999999998"/>
        <n v="13509.300000000007"/>
        <n v="560171.25"/>
        <n v="151573.14000000007"/>
        <n v="236548.11000000004"/>
        <n v="565561.44"/>
        <n v="18062.950000000004"/>
        <n v="725197.74"/>
        <n v="22104.519999999997"/>
        <n v="530303.5"/>
        <n v="66809.96000000002"/>
        <n v="602480.1000000001"/>
        <n v="39525.19999999998"/>
        <n v="8348.239999999998"/>
        <n v="237984.24000000005"/>
        <n v="6376.129999999999"/>
        <n v="72662.62999999999"/>
        <n v="14966.100000000006"/>
        <n v="1650374.04"/>
        <n v="430027.9600000001"/>
        <n v="395377.17"/>
        <n v="84770.40000000002"/>
        <n v="533556.76"/>
        <n v="12787.460000000006"/>
        <n v="463962.4"/>
        <n v="483632.9400000002"/>
        <n v="139634.32"/>
        <n v="518306.47"/>
        <n v="1287556.3699999996"/>
        <n v="299578.01"/>
        <n v="114928.07000000004"/>
        <n v="982115.98"/>
        <n v="560089.36"/>
        <n v="119773.67999999996"/>
        <n v="38946.549999999974"/>
        <n v="107193.9"/>
        <n v="174417.60000000003"/>
        <n v="559816.3999999999"/>
        <n v="1505540.33"/>
        <n v="301670.94000000006"/>
        <n v="11408.940000000002"/>
        <n v="759019.4800000002"/>
        <n v="275499.31999999995"/>
        <n v="22396.130000000005"/>
        <n v="106392.0"/>
        <n v="1449554.19"/>
        <n v="152076.12"/>
        <n v="1528665.04"/>
        <n v="383209.48"/>
        <n v="731123.3500000001"/>
        <n v="18937.5"/>
        <n v="21473.100000000006"/>
        <n v="404413.35"/>
        <n v="203346.0"/>
        <n v="74127.48000000001"/>
        <n v="510216.6599999999"/>
        <n v="7514.379999999997"/>
        <n v="458709.66000000003"/>
        <n v="424563.9400000002"/>
        <n v="84423.06000000003"/>
        <n v="157352.35"/>
        <n v="15403.719999999998"/>
        <n v="64722.78"/>
        <n v="886321.56"/>
        <n v="266328.10999999987"/>
        <n v="442041.6000000001"/>
        <n v="681156.0"/>
        <n v="823533.26"/>
        <n v="931219.9999999995"/>
        <n v="802062.3099999998"/>
        <n v="993840.0"/>
        <n v="338351.01999999996"/>
        <n v="1574045.1100000003"/>
        <n v="536364.3999999999"/>
        <n v="693393.5599999998"/>
        <n v="53290.98000000001"/>
        <n v="689053.0199999999"/>
        <n v="365775.22"/>
        <n v="154645.26"/>
        <n v="84957.80999999998"/>
        <n v="321847.47"/>
        <n v="343393.25000000006"/>
        <n v="76098.80999999998"/>
        <n v="79567.02000000005"/>
        <n v="927558.75"/>
        <n v="756470.0099999998"/>
        <n v="4166.25"/>
        <n v="28141.02000000001"/>
        <n v="473959.2000000002"/>
        <n v="590330.2599999998"/>
        <n v="245482.88999999996"/>
        <n v="395254.07999999996"/>
        <n v="159832.68"/>
        <n v="1368878.5100000002"/>
        <n v="115658.3999999999"/>
        <n v="176256.0"/>
        <n v="956596.2499999995"/>
        <n v="111293.46000000002"/>
        <n v="93505.86000000002"/>
        <n v="113863.86000000002"/>
        <n v="249773.02000000002"/>
        <n v="17568.899999999994"/>
        <n v="82089.72000000003"/>
        <n v="194589.06000000006"/>
        <n v="656700.48"/>
        <n v="112995.54000000001"/>
        <n v="250574.93999999994"/>
        <n v="1285401.88"/>
        <n v="222031.60000000003"/>
        <n v="64003.24000000002"/>
        <n v="150284.82"/>
        <n v="531160.26"/>
        <n v="578894.8899999999"/>
        <n v="210917.33000000002"/>
        <n v="123598.75000000006"/>
        <n v="452409.74"/>
        <n v="300309.41000000003"/>
        <n v="1531273.0899999999"/>
        <n v="40245.119999999995"/>
        <n v="1193443.68"/>
        <n v="781450.7200000002"/>
        <n v="30601.120000000003"/>
        <n v="506734.80000000005"/>
        <n v="777770.8899999997"/>
        <n v="678305.3600000001"/>
        <n v="16419.33"/>
        <n v="110996.82000000004"/>
        <n v="552345.3200000002"/>
        <n v="637066.1199999999"/>
        <n v="44458.74000000002"/>
        <n v="208449.08000000002"/>
        <n v="188127.39999999997"/>
        <n v="500581.25000000023"/>
        <n v="1005202.5"/>
        <n v="359215.99999999953"/>
        <n v="77642.28"/>
        <n v="218409.54000000004"/>
        <n v="147049.24000000005"/>
        <n v="918381.3400000001"/>
        <n v="592220.16"/>
        <n v="828326.26"/>
        <n v="16359.080000000002"/>
        <n v="657924.0800000001"/>
        <n v="20318.71"/>
        <n v="17764.110000000008"/>
        <n v="453226.0800000002"/>
        <n v="46461.240000000005"/>
        <n v="354636.25"/>
        <n v="710610.1799999999"/>
        <n v="52429.68000000001"/>
        <n v="4418.75"/>
        <n v="417674.3999999999"/>
        <n v="335582.04000000015"/>
        <n v="6091.740000000003"/>
        <n v="84594.19999999998"/>
        <n v="355393.75"/>
        <n v="23055.200000000004"/>
        <n v="202785.52000000002"/>
        <n v="296422.13999999996"/>
        <n v="318268.0800000002"/>
        <n v="547715.88"/>
        <n v="223923.54000000004"/>
        <n v="120588.48000000001"/>
        <n v="77109.84000000003"/>
        <n v="434891.6000000001"/>
        <n v="1630726.73"/>
        <n v="183647.06999999998"/>
        <n v="658646.25"/>
        <n v="394105.93999999994"/>
        <n v="290036.4000000001"/>
        <n v="23928.890000000014"/>
        <n v="22941.9"/>
        <n v="173759.04"/>
        <n v="114255.36000000002"/>
        <n v="315091.82"/>
        <n v="804843.75"/>
        <n v="38316.740000000005"/>
        <n v="17503.199999999997"/>
        <n v="346541.42999999993"/>
        <n v="536593.1999999997"/>
        <n v="317985.80999999994"/>
        <n v="1935.2299999999996"/>
        <n v="341885.0"/>
        <n v="155394.18000000005"/>
        <n v="266640.0"/>
        <n v="351793.20000000007"/>
        <n v="629939.73"/>
        <n v="272952.5"/>
        <n v="277519.48"/>
        <n v="533953.5399999999"/>
        <n v="316095.66000000003"/>
        <n v="513541.6000000001"/>
        <n v="147534.81000000003"/>
        <n v="165750.84000000003"/>
        <n v="918555.2100000002"/>
        <n v="165521.3"/>
        <n v="270715.59"/>
        <n v="23668.610000000015"/>
        <n v="248133.59999999986"/>
        <n v="10167.789999999997"/>
        <n v="1016587.8199999994"/>
        <n v="626060.21"/>
        <n v="435155.0900000001"/>
        <n v="15332.419999999998"/>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D1331" sheet="Shipment Turnaround Table"/>
  </cacheSource>
  <cacheFields>
    <cacheField name="Classification" numFmtId="0">
      <sharedItems>
        <s v="1-Extremely fast"/>
        <s v="3-Fast"/>
        <s v="4-Medium"/>
        <s v="5-Slow"/>
        <s v="2-Very fast"/>
      </sharedItems>
    </cacheField>
    <cacheField name="Revenue" numFmtId="165">
      <sharedItems containsSemiMixedTypes="0" containsString="0" containsNumber="1">
        <n v="1168804.23"/>
        <n v="128076.16"/>
        <n v="3698206.1799999997"/>
        <n v="4205426.8"/>
        <n v="1075643.04"/>
        <n v="288528.78"/>
        <n v="758558.22"/>
        <n v="278341.7"/>
        <n v="68668.8"/>
        <n v="180482.96"/>
        <n v="167688.30000000002"/>
        <n v="1380543.84"/>
        <n v="1966654.2000000002"/>
        <n v="1908484.5999999999"/>
        <n v="358794.7"/>
        <n v="201926.48"/>
        <n v="85966.62"/>
        <n v="1533493.5"/>
        <n v="4985962.47"/>
        <n v="290877.07"/>
        <n v="594046.08"/>
        <n v="4166163.75"/>
        <n v="98484.65000000001"/>
        <n v="4344873.12"/>
        <n v="1048682.34"/>
        <n v="2010305.8499999999"/>
        <n v="268500.96"/>
        <n v="164195.57"/>
        <n v="243798.1"/>
        <n v="1038364.4"/>
        <n v="772764.96"/>
        <n v="752858.4"/>
        <n v="152504.30000000002"/>
        <n v="1245729.16"/>
        <n v="187953.2"/>
        <n v="50587.26"/>
        <n v="1710395.5"/>
        <n v="137984.6"/>
        <n v="778947.84"/>
        <n v="4361130.02"/>
        <n v="64600.92"/>
        <n v="361886.94"/>
        <n v="768451.28"/>
        <n v="3528906.99"/>
        <n v="763662.9"/>
        <n v="435768.48000000004"/>
        <n v="1302.42"/>
        <n v="451331.64"/>
        <n v="135553.68"/>
        <n v="1256975.54"/>
        <n v="3414969.1999999997"/>
        <n v="25237.65"/>
        <n v="778723.4400000001"/>
        <n v="1696846.16"/>
        <n v="1195967.78"/>
        <n v="693587.16"/>
        <n v="3061338.21"/>
        <n v="778886.9"/>
        <n v="3923413.17"/>
        <n v="1383872.8800000001"/>
        <n v="3513763.6599999997"/>
        <n v="275020.2"/>
        <n v="2996868.4200000004"/>
        <n v="2739932.4"/>
        <n v="42744.79"/>
        <n v="910183.74"/>
        <n v="991141.6200000001"/>
        <n v="392875.92"/>
        <n v="966144.48"/>
        <n v="541810.24"/>
        <n v="221781.30000000002"/>
        <n v="415482.56"/>
        <n v="1252140.8"/>
        <n v="910444.8600000001"/>
        <n v="904178.14"/>
        <n v="1068975.48"/>
        <n v="251571.09999999998"/>
        <n v="26091.180000000004"/>
        <n v="51837.48"/>
        <n v="2367799.56"/>
        <n v="608872.0"/>
        <n v="84698.25"/>
        <n v="186158.5"/>
        <n v="190757.82"/>
        <n v="510554.84"/>
        <n v="967654.96"/>
        <n v="1425097.2000000002"/>
        <n v="6285079.35"/>
        <n v="64899.48"/>
        <n v="206776.8"/>
        <n v="3567979.5900000003"/>
        <n v="291340.48"/>
        <n v="470013.28"/>
        <n v="602528.66"/>
        <n v="2413417.12"/>
        <n v="690700.23"/>
        <n v="179765.6"/>
        <n v="1826184.4"/>
        <n v="326503.12"/>
        <n v="1469497.9800000002"/>
        <n v="1960404.8"/>
        <n v="1201862.8"/>
        <n v="548148.48"/>
        <n v="390133.9"/>
        <n v="309372.8"/>
        <n v="781024.16"/>
        <n v="1641686.0"/>
        <n v="2100699.12"/>
        <n v="532199.04"/>
        <n v="399149.4"/>
        <n v="657986.0"/>
        <n v="89717.28"/>
        <n v="2949330.0900000003"/>
        <n v="873062.7600000001"/>
        <n v="87561.04"/>
        <n v="359718.45"/>
        <n v="38066.4"/>
        <n v="3120720.33"/>
        <n v="1277674.02"/>
        <n v="2657301.6"/>
        <n v="357017.76"/>
        <n v="847946.24"/>
        <n v="2947323.54"/>
        <n v="713421.17"/>
        <n v="4599.69"/>
        <n v="678956.64"/>
        <n v="726532.3999999999"/>
        <n v="1228440.4"/>
        <n v="403255.82"/>
        <n v="1354605.2400000002"/>
        <n v="952185.2999999999"/>
        <n v="859500.74"/>
        <n v="580251.4400000001"/>
        <n v="2886571.38"/>
        <n v="485595.38999999996"/>
        <n v="1900614.45"/>
        <n v="126436.31000000001"/>
        <n v="492668.44"/>
        <n v="711214.4600000001"/>
        <n v="237904.12"/>
        <n v="1741867.5999999999"/>
        <n v="1031603.2"/>
        <n v="528443.2999999999"/>
        <n v="84287.22"/>
        <n v="420656.5"/>
        <n v="356966.35000000003"/>
        <n v="650976.27"/>
        <n v="419932.5"/>
        <n v="3583291.1999999997"/>
        <n v="623326.76"/>
        <n v="73238.40000000001"/>
        <n v="2391207.7600000002"/>
        <n v="476965.08"/>
        <n v="1743051.84"/>
        <n v="13584.48"/>
        <n v="884949.4400000001"/>
        <n v="539504.7999999999"/>
        <n v="13593.81"/>
        <n v="443657.5"/>
        <n v="3083594.01"/>
        <n v="1766027.04"/>
        <n v="1044.96"/>
        <n v="2099746.53"/>
        <n v="337391.4"/>
        <n v="1974080.24"/>
        <n v="710450.0"/>
        <n v="5662251.71"/>
        <n v="117939.36"/>
        <n v="1092362.8800000001"/>
        <n v="82629.03"/>
        <n v="278768.75"/>
        <n v="800302.8"/>
        <n v="220935.84000000003"/>
        <n v="429673.34"/>
        <n v="557316.87"/>
        <n v="571537.89"/>
        <n v="1419200.72"/>
        <n v="1213856.4"/>
        <n v="65937.68000000001"/>
        <n v="132317.46"/>
        <n v="66728.16"/>
        <n v="492524.96"/>
        <n v="196490.45"/>
        <n v="338629.2"/>
        <n v="713666.36"/>
        <n v="1123533.4"/>
        <n v="224106.35"/>
        <n v="1386189.3"/>
        <n v="4962573.02"/>
        <n v="3755664.78"/>
        <n v="1945334.79"/>
        <n v="2161853.4499999997"/>
        <n v="54039.36"/>
        <n v="319972.95"/>
        <n v="8285.04"/>
        <n v="29579.52"/>
        <n v="60333.6"/>
        <n v="3587273.36"/>
        <n v="554047.67"/>
        <n v="825638.73"/>
        <n v="430563.2"/>
        <n v="3016935.39"/>
        <n v="1006165.86"/>
        <n v="10285.0"/>
        <n v="407796.82"/>
        <n v="153243.75"/>
        <n v="627931.5900000001"/>
        <n v="452628.28"/>
        <n v="586833.6"/>
        <n v="3233758.53"/>
        <n v="88271.13"/>
        <n v="142373.66"/>
        <n v="208835.55"/>
        <n v="609563.84"/>
        <n v="275920.48000000004"/>
        <n v="552903.4500000001"/>
        <n v="378899.39999999997"/>
        <n v="1472854.7400000002"/>
        <n v="425009.65"/>
        <n v="66056.4"/>
        <n v="913391.84"/>
        <n v="443799.85000000003"/>
        <n v="2001395.2"/>
        <n v="56655.3"/>
        <n v="80368.62"/>
        <n v="4825466.100000001"/>
        <n v="1485292.46"/>
        <n v="6222261.97"/>
        <n v="1377296.4"/>
        <n v="59236.17"/>
        <n v="1301162.16"/>
        <n v="1247768.8"/>
        <n v="104342.55"/>
        <n v="324876.75"/>
        <n v="98157.73000000001"/>
        <n v="1632714.3"/>
        <n v="1026347.72"/>
        <n v="2046242.74"/>
        <n v="1172272.1400000001"/>
        <n v="6261689.899999999"/>
        <n v="853338.34"/>
        <n v="1061218.08"/>
        <n v="35919.65"/>
        <n v="960571.2"/>
        <n v="989311.84"/>
        <n v="786651.25"/>
        <n v="1810445.2"/>
        <n v="68538.18000000001"/>
        <n v="2097031.26"/>
        <n v="824736.16"/>
        <n v="2869231.2600000002"/>
        <n v="6512.1"/>
        <n v="1411386.24"/>
        <n v="19615.2"/>
        <n v="814275.99"/>
        <n v="318764.79"/>
        <n v="1855885.6"/>
        <n v="95869.29000000001"/>
        <n v="133705.0"/>
        <n v="714226.9800000001"/>
        <n v="943195.68"/>
        <n v="611340.4"/>
        <n v="277391.62"/>
        <n v="976744.64"/>
        <n v="65384.64"/>
        <n v="3456966.6599999997"/>
        <n v="30126.57"/>
        <n v="55352.850000000006"/>
        <n v="784165.4"/>
        <n v="135659.55000000002"/>
        <n v="1598501.8399999999"/>
        <n v="298880.8"/>
        <n v="76062.35"/>
        <n v="779871.09"/>
        <n v="1005807.3600000001"/>
        <n v="1387077.3"/>
        <n v="154497.2"/>
        <n v="774343.5000000001"/>
        <n v="1919939.71"/>
        <n v="417149.92000000004"/>
        <n v="42417.87"/>
        <n v="158147.55000000002"/>
        <n v="168352.6"/>
        <n v="666262.9600000001"/>
        <n v="3847797.1999999997"/>
        <n v="1797681.76"/>
        <n v="649560.32"/>
        <n v="432754.54"/>
        <n v="1299523.86"/>
        <n v="317915.0"/>
        <n v="599734.74"/>
        <n v="462813.32999999996"/>
        <n v="981334.4"/>
        <n v="923414.16"/>
        <n v="6282874.08"/>
        <n v="369236.07"/>
        <n v="1689443.04"/>
        <n v="791881.9700000001"/>
        <n v="170945.19999999998"/>
        <n v="613524.18"/>
        <n v="146530.72"/>
        <n v="929207.84"/>
        <n v="708264.0"/>
        <n v="707046.23"/>
        <n v="3113738.4"/>
        <n v="565244.68"/>
        <n v="511581.12"/>
        <n v="603553.4400000001"/>
        <n v="266587.2"/>
        <n v="818891.7"/>
        <n v="214459.52000000002"/>
        <n v="1272570.8"/>
        <n v="442787.16000000003"/>
        <n v="243038.90000000002"/>
        <n v="6672675.95"/>
        <n v="408312.97"/>
        <n v="55326.9"/>
        <n v="409960.1"/>
        <n v="1305812.56"/>
        <n v="4196117.9399999995"/>
        <n v="570792.3"/>
        <n v="2047010.28"/>
        <n v="458020.38"/>
        <n v="5807490.78"/>
        <n v="84921.66"/>
        <n v="882917.86"/>
        <n v="1264583.04"/>
        <n v="255277.42"/>
        <n v="117011.70000000001"/>
        <n v="1148363.24"/>
        <n v="216851.19999999998"/>
        <n v="473727.1"/>
        <n v="689666.08"/>
        <n v="451012.25"/>
        <n v="3032419.1999999997"/>
        <n v="2929.62"/>
        <n v="516025.56000000006"/>
        <n v="3478763.8200000003"/>
        <n v="1234278.8"/>
        <n v="1045372.48"/>
        <n v="1097809.2"/>
        <n v="956200.0"/>
        <n v="3332775.6"/>
        <n v="353083.68"/>
        <n v="919720.2"/>
        <n v="5776525.88"/>
        <n v="4672543.84"/>
        <n v="1883853.13"/>
        <n v="1046656.7999999999"/>
        <n v="33028.2"/>
        <n v="459268.55000000005"/>
        <n v="577262.8200000001"/>
        <n v="1683860.2"/>
        <n v="1145186.08"/>
        <n v="1338279.1800000002"/>
        <n v="288989.2"/>
        <n v="278106.39999999997"/>
        <n v="157043.44999999998"/>
        <n v="568840.8"/>
        <n v="4129037.4299999997"/>
        <n v="834765.18"/>
        <n v="44168.22"/>
        <n v="672317.84"/>
        <n v="3843862.4"/>
        <n v="276492.59"/>
        <n v="1838426.0"/>
        <n v="83130.3"/>
        <n v="1499818.95"/>
        <n v="241757.34000000003"/>
        <n v="29090.94"/>
        <n v="1269313.02"/>
        <n v="255802.95"/>
        <n v="37590.64"/>
        <n v="2016803.5999999999"/>
        <n v="850791.2"/>
        <n v="3956062.53"/>
        <n v="1743553.5999999999"/>
        <n v="863470.0"/>
        <n v="85267.65000000001"/>
        <n v="569994.7"/>
        <n v="3442075.6"/>
        <n v="853061.58"/>
        <n v="283323.95"/>
        <n v="248732.90000000002"/>
        <n v="13441.44"/>
        <n v="817218.27"/>
        <n v="5183102.12"/>
        <n v="724127.8"/>
        <n v="208738.42"/>
        <n v="490134.81"/>
        <n v="2334267.11"/>
        <n v="637534.5900000001"/>
        <n v="1806361.28"/>
        <n v="459098.8"/>
        <n v="881233.92"/>
        <n v="1654364.8"/>
        <n v="68771.43000000001"/>
        <n v="1206963.84"/>
        <n v="3080640.78"/>
        <n v="206440.4"/>
        <n v="1833156.1500000001"/>
        <n v="1336624.56"/>
        <n v="179437.76"/>
        <n v="3397362.5700000003"/>
        <n v="92637.57"/>
        <n v="69514.25"/>
        <n v="258556.48"/>
        <n v="346195.2"/>
        <n v="776000.22"/>
        <n v="7491.99"/>
        <n v="1407916.02"/>
        <n v="677247.76"/>
        <n v="794829.6"/>
        <n v="360038.22000000003"/>
        <n v="539826.65"/>
        <n v="1527813.02"/>
        <n v="818058.6"/>
        <n v="107426.8"/>
        <n v="873923.8200000001"/>
        <n v="2156507.29"/>
        <n v="377464.75"/>
        <n v="791043.75"/>
        <n v="5639530.53"/>
        <n v="1553398.98"/>
        <n v="49057.14"/>
        <n v="73982.56"/>
        <n v="740520.0"/>
        <n v="313739.4"/>
        <n v="32878.92"/>
        <n v="702351.77"/>
        <n v="939303.8200000001"/>
        <n v="526913.31"/>
        <n v="1180833.09"/>
        <n v="420549.35000000003"/>
        <n v="303442.75"/>
        <n v="518822.04000000004"/>
        <n v="4894494.36"/>
        <n v="439814.05000000005"/>
        <n v="1155211.2"/>
        <n v="1302418.8"/>
        <n v="1436569.26"/>
        <n v="67754.17"/>
        <n v="5294988.510000001"/>
        <n v="137663.62"/>
        <n v="894019.68"/>
        <n v="1383949.5999999999"/>
        <n v="182255.45"/>
        <n v="5621244.720000001"/>
        <n v="867819.98"/>
        <n v="1786194.16"/>
        <n v="3404835.65"/>
        <n v="121002.72"/>
        <n v="4841616.149999999"/>
        <n v="101302.56"/>
        <n v="620824.0"/>
        <n v="64388.76"/>
        <n v="1149133.54"/>
        <n v="4080481.8600000003"/>
        <n v="810199.8"/>
        <n v="87646.02"/>
        <n v="1179604.44"/>
        <n v="836083.62"/>
        <n v="72232.86"/>
        <n v="914953.6"/>
        <n v="2730893.9699999997"/>
        <n v="79146.6"/>
        <n v="3840464.67"/>
        <n v="467505.12000000005"/>
        <n v="53041.05"/>
        <n v="710975.68"/>
        <n v="441296.94"/>
        <n v="4879707.54"/>
        <n v="470029.23000000004"/>
        <n v="771939.8500000001"/>
        <n v="812477.93"/>
        <n v="397773.35000000003"/>
        <n v="1775727.68"/>
        <n v="1855825.4"/>
        <n v="252954.35"/>
        <n v="563645.04"/>
        <n v="730705.6200000001"/>
        <n v="2530602.06"/>
        <n v="255665.34"/>
        <n v="569733.7200000001"/>
        <n v="2324613.9"/>
        <n v="1179689.5"/>
        <n v="5134986.68"/>
        <n v="774576.64"/>
        <n v="811742.14"/>
        <n v="27948.050000000003"/>
        <n v="1366053.7"/>
        <n v="1449773.5999999999"/>
        <n v="148359.78"/>
        <n v="2492180.67"/>
        <n v="70455.63"/>
        <n v="449841.92000000004"/>
        <n v="2826902.6100000003"/>
        <n v="470122.56"/>
        <n v="76216.77"/>
        <n v="3550626.2399999998"/>
        <n v="756448.77"/>
        <n v="393092.69999999995"/>
        <n v="1504695.5"/>
        <n v="128331.98"/>
        <n v="591532.64"/>
        <n v="1081325.6"/>
        <n v="4183566.8"/>
        <n v="2354192.16"/>
        <n v="45362.200000000004"/>
        <n v="57855.33"/>
        <n v="705002.98"/>
        <n v="13158.53"/>
        <n v="2812318.7399999998"/>
        <n v="4460788.5"/>
        <n v="203275.80000000002"/>
        <n v="5374436.13"/>
        <n v="449986.11000000004"/>
        <n v="1672594.56"/>
        <n v="149522.4"/>
        <n v="430344.64"/>
        <n v="63453.33"/>
        <n v="3644822.37"/>
        <n v="5010688.46"/>
        <n v="547320.32"/>
        <n v="105671.15000000001"/>
        <n v="178089.67"/>
        <n v="513173.86"/>
        <n v="695020.8"/>
        <n v="2526250.88"/>
        <n v="728569.76"/>
        <n v="1922003.12"/>
        <n v="438322.08"/>
        <n v="1117360.56"/>
        <n v="246360.40000000002"/>
        <n v="4094157.27"/>
        <n v="1470871.2000000002"/>
        <n v="64730.16"/>
        <n v="4101810.4"/>
        <n v="21874.45"/>
        <n v="737876.88"/>
        <n v="878097.9"/>
        <n v="57596.0"/>
        <n v="2310794.56"/>
        <n v="14326.62"/>
        <n v="2691658.1999999997"/>
        <n v="386484.8"/>
        <n v="748891.5"/>
        <n v="782150.7999999999"/>
        <n v="9413.97"/>
        <n v="3857922.71"/>
        <n v="16075.59"/>
        <n v="2219664.4"/>
        <n v="3175619.04"/>
        <n v="1227963.84"/>
        <n v="1539694.08"/>
        <n v="379926.8"/>
        <n v="530345.97"/>
        <n v="222777.75"/>
        <n v="75712.95"/>
        <n v="577749.37"/>
        <n v="2138991.12"/>
        <n v="3942669.6"/>
        <n v="917245.6"/>
        <n v="26142.66"/>
        <n v="1177480.58"/>
        <n v="280239.7"/>
        <n v="450250.57"/>
        <n v="191745.45"/>
        <n v="414665.55000000005"/>
        <n v="1571959.4"/>
        <n v="3936986.0"/>
        <n v="1083401.92"/>
        <n v="1427781.04"/>
        <n v="349967.86000000004"/>
        <n v="248867.85"/>
        <n v="2490227.04"/>
        <n v="325545.12"/>
        <n v="808341.24"/>
        <n v="502445.94000000006"/>
        <n v="1570434.5"/>
        <n v="611650.88"/>
        <n v="529449.2"/>
        <n v="43897.65"/>
        <n v="1600589.2"/>
        <n v="604784.35"/>
        <n v="1671106.7999999998"/>
        <n v="2772239.19"/>
        <n v="1156163.12"/>
        <n v="301212.60000000003"/>
        <n v="914346.1"/>
        <n v="1825310.0"/>
        <n v="983835.8400000001"/>
        <n v="2623200.0"/>
        <n v="2046715.0"/>
        <n v="7172.13"/>
        <n v="92908.14"/>
        <n v="2270715.6"/>
        <n v="1462784.4600000002"/>
        <n v="1670041.76"/>
        <n v="585350.26"/>
        <n v="6036716.7"/>
        <n v="391977.08"/>
        <n v="228779.1"/>
        <n v="146024.8"/>
        <n v="1112621.32"/>
        <n v="1638811.9"/>
        <n v="61335.42"/>
        <n v="2584652.49"/>
        <n v="4496605.05"/>
        <n v="515155.04"/>
        <n v="1970897.5999999999"/>
        <n v="1971840.2"/>
        <n v="1220238.4"/>
        <n v="278436.60000000003"/>
        <n v="31933.850000000002"/>
        <n v="70033.73999999999"/>
        <n v="60113.19"/>
        <n v="314742.23000000004"/>
        <n v="351319.80000000005"/>
        <n v="71561.1"/>
        <n v="6340180.5600000005"/>
        <n v="357650.48000000004"/>
        <n v="6745.59"/>
        <n v="58079.25"/>
        <n v="1905604.7999999998"/>
        <n v="535144.16"/>
        <n v="946236.52"/>
        <n v="414717.87"/>
        <n v="85574.76"/>
        <n v="1604434.8"/>
        <n v="32319.12"/>
        <n v="57939.3"/>
        <n v="49504.98"/>
        <n v="1235555.2"/>
        <n v="455399.56"/>
        <n v="3785714.8"/>
        <n v="420815.64"/>
        <n v="2193110.48"/>
        <n v="1599934.5999999999"/>
        <n v="176696.3"/>
        <n v="4784439.87"/>
        <n v="3495780.54"/>
        <n v="588144.96"/>
        <n v="521273.94"/>
        <n v="68015.7"/>
        <n v="538454.8200000001"/>
        <n v="977181.76"/>
        <n v="368520.57"/>
        <n v="514714.46"/>
        <n v="1137594.4"/>
        <n v="3850420.4"/>
        <n v="2081042.56"/>
        <n v="3136191.11"/>
        <n v="307143.54000000004"/>
        <n v="3779712.51"/>
        <n v="391599.52"/>
        <n v="151527.42"/>
        <n v="1829248.8900000001"/>
        <n v="158862.6"/>
        <n v="928601.8800000001"/>
        <n v="18458.050000000003"/>
        <n v="802570.8"/>
        <n v="129098.34"/>
        <n v="3957750.09"/>
        <n v="1375355.52"/>
        <n v="3787728.42"/>
        <n v="680720.4"/>
        <n v="91629.93000000001"/>
        <n v="39363.27"/>
        <n v="1061935.58"/>
        <n v="59357.46"/>
        <n v="1447182.32"/>
        <n v="4179632.0"/>
        <n v="364934.85"/>
        <n v="3666129.2199999997"/>
        <n v="73310.25"/>
        <n v="1599839.76"/>
        <n v="851797.74"/>
        <n v="1830357.6"/>
        <n v="2905637.96"/>
        <n v="5024053.859999999"/>
        <n v="59549.75"/>
        <n v="276587.68"/>
        <n v="82719.78"/>
        <n v="1037962.2"/>
        <n v="144286.38"/>
        <n v="4859329.0200000005"/>
        <n v="1707721.4"/>
        <n v="81478.89"/>
        <n v="1770871.2999999998"/>
        <n v="831461.8200000001"/>
        <n v="403945.32"/>
        <n v="168600.90000000002"/>
        <n v="3324468.8"/>
        <n v="1736833.73"/>
        <n v="361521.55000000005"/>
        <n v="863530.56"/>
        <n v="350934.0"/>
        <n v="17596.38"/>
        <n v="684748.48"/>
        <n v="3845225.58"/>
        <n v="28129.95"/>
        <n v="1800826.8"/>
        <n v="2921166.36"/>
        <n v="37438.05"/>
        <n v="1086442.0"/>
        <n v="77532.3"/>
        <n v="1300591.9200000002"/>
        <n v="7432.4"/>
        <n v="376231.05000000005"/>
        <n v="2742580.08"/>
        <n v="336133.74000000005"/>
        <n v="551023.66"/>
        <n v="2620358.79"/>
        <n v="438915.54000000004"/>
        <n v="3519406.38"/>
        <n v="2059608.14"/>
        <n v="1336.54"/>
        <n v="77131.11"/>
        <n v="133192.15"/>
        <n v="672399.84"/>
        <n v="400962.0"/>
        <n v="3173197.6"/>
        <n v="1339454.16"/>
        <n v="1893718.6800000002"/>
        <n v="6468853.6"/>
        <n v="116631.9"/>
        <n v="935010.2400000001"/>
        <n v="836647.68"/>
        <n v="39057.840000000004"/>
        <n v="165676.72"/>
        <n v="2440013.1999999997"/>
        <n v="4683904.43"/>
        <n v="5493179.399999999"/>
        <n v="321501.76"/>
        <n v="2423758.05"/>
        <n v="267478.26"/>
        <n v="5026726.9399999995"/>
        <n v="53428.700000000004"/>
        <n v="229007.46000000002"/>
        <n v="1270378.76"/>
        <n v="674148.3200000001"/>
        <n v="46258.14"/>
        <n v="503.82"/>
        <n v="2215319.84"/>
        <n v="339394.18"/>
        <n v="686029.18"/>
        <n v="371486.05000000005"/>
        <n v="299910.6"/>
        <n v="491765.34"/>
        <n v="650080.42"/>
        <n v="3700175.22"/>
        <n v="5087903.73"/>
        <n v="1849860.0999999999"/>
        <n v="3090566.8"/>
        <n v="2052195.92"/>
        <n v="486308.4"/>
        <n v="144195.69999999998"/>
        <n v="1192261.14"/>
        <n v="174003.17"/>
        <n v="2831303.79"/>
        <n v="618242.78"/>
        <n v="5889543.24"/>
        <n v="5802.83"/>
        <n v="2313092.08"/>
        <n v="2894628.45"/>
        <n v="1575332.8800000001"/>
        <n v="379125.5"/>
        <n v="1944467.76"/>
        <n v="1430708.37"/>
        <n v="3474865.6"/>
        <n v="498205.39999999997"/>
        <n v="623027.79"/>
        <n v="1322759.16"/>
        <n v="2009634.06"/>
        <n v="48450.69"/>
        <n v="5326246.59"/>
        <n v="1118321.54"/>
        <n v="1992970.96"/>
        <n v="325127.4"/>
        <n v="262873.0"/>
        <n v="808606.7"/>
        <n v="109717.12"/>
        <n v="254343.76"/>
        <n v="86061.69"/>
        <n v="218554.7"/>
        <n v="420337.39"/>
        <n v="1160533.98"/>
        <n v="18144.06"/>
        <n v="978495.54"/>
        <n v="3780403.3899999997"/>
        <n v="1012044.0"/>
        <n v="5707204.44"/>
        <n v="1903878.24"/>
        <n v="483432.95"/>
        <n v="542137.14"/>
        <n v="1753796.73"/>
        <n v="800558.08"/>
        <n v="5117611.66"/>
        <n v="752565.4400000001"/>
        <n v="309399.36"/>
        <n v="1574016.4"/>
        <n v="1051273.6"/>
        <n v="3885770.0700000003"/>
        <n v="1829723.26"/>
        <n v="1046190.2"/>
        <n v="1834377.72"/>
        <n v="5728.62"/>
        <n v="44476.96"/>
        <n v="6069928.41"/>
        <n v="370465.69999999995"/>
        <n v="1964741.73"/>
        <n v="45772.98"/>
        <n v="3009892.62"/>
        <n v="145713.90000000002"/>
        <n v="3112864.0"/>
        <n v="2120610.96"/>
        <n v="4142605.73"/>
        <n v="2865054.9899999998"/>
        <n v="272600.25"/>
        <n v="588582.08"/>
        <n v="3872280.4"/>
        <n v="894501.12"/>
        <n v="2678579.61"/>
        <n v="1898405.2999999998"/>
        <n v="38803.47"/>
        <n v="4037979.1999999997"/>
        <n v="1470432.1800000002"/>
        <n v="259462.35"/>
        <n v="61297.5"/>
        <n v="1401663.2"/>
        <n v="781392.3200000001"/>
        <n v="930579.0900000001"/>
        <n v="127966.88"/>
        <n v="777778.7999999999"/>
        <n v="157252.48"/>
        <n v="379516.5"/>
        <n v="84193.92"/>
        <n v="1040776.56"/>
        <n v="695895.04"/>
        <n v="317867.55000000005"/>
        <n v="182018.2"/>
        <n v="760491.26"/>
        <n v="623495.91"/>
        <n v="669236.64"/>
        <n v="1256621.3"/>
        <n v="1319771.2"/>
        <n v="988072.0"/>
        <n v="758008.4400000001"/>
        <n v="536346.24"/>
        <n v="2048247.55"/>
        <n v="5740416.15"/>
        <n v="920918.8999999999"/>
        <n v="97707.5"/>
        <n v="1067788.7"/>
        <n v="422188.86000000004"/>
        <n v="1316478.96"/>
        <n v="3146646.72"/>
        <n v="1001347.6"/>
        <n v="430530.1"/>
        <n v="2303902.0"/>
        <n v="5000641.59"/>
        <n v="809840.8999999999"/>
        <n v="59814.63"/>
        <n v="1349626.1099999999"/>
        <n v="2358993.1"/>
        <n v="15041.650000000001"/>
        <n v="854142.8400000001"/>
        <n v="410346.4"/>
        <n v="28115.120000000003"/>
        <n v="4090880.4"/>
        <n v="4955890.32"/>
        <n v="412103.25"/>
        <n v="1197142.6800000002"/>
        <n v="133910.69999999998"/>
        <n v="961559.16"/>
        <n v="237180.46000000002"/>
        <n v="75797.52"/>
        <n v="473799.68"/>
        <n v="4391760.24"/>
        <n v="775669.4400000001"/>
        <n v="362897.60000000003"/>
        <n v="2974727.2800000003"/>
        <n v="742912.02"/>
        <n v="6045833.640000001"/>
        <n v="864951.2"/>
        <n v="1445686.2000000002"/>
        <n v="4505070.78"/>
        <n v="414855.35000000003"/>
        <n v="228870.00000000003"/>
        <n v="73794.74"/>
        <n v="3424215.48"/>
        <n v="416085.66000000003"/>
        <n v="1362352.58"/>
        <n v="124066.08"/>
        <n v="389302.0"/>
        <n v="1783007.5999999999"/>
        <n v="714376.22"/>
        <n v="395590.65"/>
        <n v="3224083.38"/>
        <n v="307657.82"/>
        <n v="680791.14"/>
        <n v="739097.52"/>
        <n v="37382.100000000006"/>
        <n v="2889418.77"/>
        <n v="1333460.0"/>
        <n v="177323.06"/>
        <n v="4149902.4"/>
        <n v="918039.1"/>
        <n v="625240.98"/>
        <n v="1420888.48"/>
        <n v="753295.6"/>
        <n v="248897.0"/>
        <n v="86703.69"/>
        <n v="3644936.4"/>
        <n v="963588.7999999999"/>
        <n v="1245112.92"/>
        <n v="1130635.12"/>
        <n v="1073909.89"/>
        <n v="1013572.0"/>
        <n v="4803324.96"/>
        <n v="5126325.12"/>
        <n v="3957971.6"/>
        <n v="504355.83"/>
        <n v="197266.3"/>
        <n v="747308.1"/>
        <n v="220172.94000000003"/>
        <n v="1756472.2999999998"/>
        <n v="21489.93"/>
        <n v="296380.08"/>
        <n v="1414506.48"/>
        <n v="63565.29"/>
        <n v="134710.55000000002"/>
        <n v="2582047.6500000004"/>
        <n v="604369.38"/>
        <n v="63332.04"/>
        <n v="78661.23"/>
        <n v="75191.6"/>
        <n v="661359.16"/>
        <n v="426416.1"/>
        <n v="839105.36"/>
        <n v="1397352.57"/>
        <n v="973460.4"/>
        <n v="2540094.27"/>
        <n v="1303039.48"/>
        <n v="535132.7999999999"/>
        <n v="191128.6"/>
        <n v="938278.08"/>
        <n v="2189934.8"/>
        <n v="536644.08"/>
        <n v="11742.88"/>
        <n v="276978.8"/>
        <n v="536455.52"/>
        <n v="4275816.0"/>
        <n v="1159737.04"/>
        <n v="434232.69999999995"/>
        <n v="923719.3200000001"/>
        <n v="100601.18000000001"/>
        <n v="432127.15"/>
        <n v="310805.46"/>
        <n v="34204.64"/>
        <n v="2988668.76"/>
        <n v="607115.8200000001"/>
        <n v="2218719.51"/>
        <n v="266557.26"/>
        <n v="3117767.1"/>
        <n v="28381.86"/>
        <n v="957020.72"/>
        <n v="3802415.1900000004"/>
        <n v="41863.71"/>
        <n v="1022496.22"/>
        <n v="1067993.44"/>
        <n v="1507490.4000000001"/>
        <n v="3645373.6"/>
        <n v="1678848.0"/>
        <n v="208590.2"/>
        <n v="469660.10000000003"/>
        <n v="786522.7999999999"/>
        <n v="5904521.07"/>
        <n v="762118.5"/>
        <n v="1144049.56"/>
        <n v="343632.9"/>
        <n v="195501.92"/>
        <n v="2402184.8"/>
        <n v="146047.0"/>
        <n v="467572.10000000003"/>
        <n v="119775.3"/>
        <n v="246028.25000000003"/>
        <n v="3654411.1799999997"/>
        <n v="929317.12"/>
        <n v="2635446.87"/>
        <n v="698446.08"/>
        <n v="52945.26"/>
        <n v="3692803.17"/>
        <n v="816103.04"/>
        <n v="681907.2"/>
        <n v="43123.26"/>
        <n v="5866074.06"/>
        <n v="162151.29"/>
        <n v="1419947.0999999999"/>
        <n v="3879257.97"/>
        <n v="4117224.51"/>
        <n v="1271154.57"/>
        <n v="412198.15"/>
        <n v="379090.8"/>
        <n v="1819827.9"/>
        <n v="1511174.54"/>
        <n v="714018.16"/>
        <n v="3340056.0900000003"/>
        <n v="48731.15"/>
        <n v="353237.06"/>
        <n v="826091.2"/>
        <n v="3386943.21"/>
        <n v="1306523.04"/>
        <n v="1412576.1400000001"/>
        <n v="62492.340000000004"/>
        <n v="6294435.13"/>
        <n v="59460.090000000004"/>
        <n v="1302728.04"/>
        <n v="3489.42"/>
        <n v="300733.39999999997"/>
        <n v="801607.8400000001"/>
        <n v="959880.78"/>
        <n v="944622.78"/>
        <n v="855698.56"/>
        <n v="7977.15"/>
        <n v="16560.75"/>
        <n v="601775.52"/>
        <n v="795441.8999999999"/>
        <n v="1951360.32"/>
        <n v="3964845.9099999997"/>
        <n v="526180.6"/>
        <n v="12632.82"/>
        <n v="1721091.9"/>
        <n v="1164794.6099999999"/>
        <n v="2544631.04"/>
        <n v="4016993.6"/>
        <n v="1661617.52"/>
        <n v="3615517.9200000004"/>
        <n v="4151214.0"/>
        <n v="1104764.26"/>
        <n v="257791.52"/>
        <n v="38253.0"/>
        <n v="1113985.5999999999"/>
        <n v="1023485.2"/>
        <n v="5447068.77"/>
        <n v="750998.76"/>
        <n v="1222321.1700000002"/>
        <n v="314088.39"/>
        <n v="221896.95"/>
        <n v="1636439.5999999999"/>
        <n v="882706.7999999999"/>
        <n v="811407.66"/>
        <n v="272242.63"/>
        <n v="1244188.56"/>
        <n v="1021506.2"/>
        <n v="437294.28"/>
        <n v="98300.37"/>
        <n v="530019.05"/>
        <n v="73119.21"/>
        <n v="2683220.4"/>
        <n v="2849043.75"/>
        <n v="1931112.4"/>
        <n v="643215.1"/>
        <n v="4768159.62"/>
        <n v="28064.64"/>
        <n v="1449477.63"/>
        <n v="1158993.3800000001"/>
        <n v="14676.09"/>
        <n v="308203.83"/>
        <n v="1078265.94"/>
        <n v="170695.36000000002"/>
        <n v="2283495.6"/>
        <n v="4303846.890000001"/>
        <n v="393954.4"/>
        <n v="1440476.52"/>
        <n v="1244745.28"/>
        <n v="862839.9"/>
        <n v="1514966.82"/>
        <n v="243568.86000000002"/>
        <n v="1123251.46"/>
        <n v="1005157.4400000001"/>
        <n v="860398.6200000001"/>
        <n v="443183.0"/>
        <n v="347838.24"/>
        <n v="1888509.0"/>
        <n v="352364.1"/>
        <n v="1706802.08"/>
        <n v="3589862.01"/>
        <n v="451922.89999999997"/>
        <n v="319433.06"/>
        <n v="1993353.81"/>
        <n v="12968.7"/>
        <n v="676015.28"/>
        <n v="302319.27"/>
        <n v="873088.4"/>
        <n v="242820.16"/>
        <n v="1366358.1400000001"/>
        <n v="1545804.96"/>
        <n v="852056.16"/>
        <n v="148708.30000000002"/>
        <n v="376705.55000000005"/>
        <n v="6310876.11"/>
        <n v="424392.80000000005"/>
        <n v="5159536.83"/>
        <n v="4211984.8"/>
        <n v="85749.96"/>
        <n v="1333244.04"/>
        <n v="1262998.0"/>
        <n v="1167324.0"/>
        <n v="839256.0"/>
        <n v="181174.56"/>
        <n v="440358.0"/>
        <n v="3346431.48"/>
        <n v="247519.2"/>
        <n v="6483446.760000001"/>
        <n v="332629.84"/>
        <n v="4077988.7399999998"/>
        <n v="881328.21"/>
        <n v="423116.21"/>
        <n v="2477759.9699999997"/>
        <n v="1050180.8"/>
        <n v="630303.66"/>
        <n v="159293.52000000002"/>
        <n v="28633.77"/>
        <n v="1453690.0"/>
        <n v="123275.1"/>
        <n v="48115.44"/>
        <n v="788633.14"/>
        <n v="265970.1"/>
        <n v="402696.8"/>
        <n v="5409.3"/>
        <n v="3118610.88"/>
        <n v="1003846.08"/>
        <n v="1530195.03"/>
        <n v="5598452.37"/>
        <n v="786014.12"/>
        <n v="2558762.85"/>
        <n v="143020.71"/>
        <n v="252054.40000000002"/>
        <n v="218981.75"/>
        <n v="1364047.24"/>
        <n v="2201739.1999999997"/>
        <n v="4970685.930000001"/>
        <n v="605437.4400000001"/>
        <n v="198862.95"/>
        <n v="2522206.8"/>
        <n v="516572.70999999996"/>
        <n v="1850667.5999999999"/>
        <n v="503293.34"/>
        <n v="52891.77"/>
        <n v="4026612.0"/>
        <n v="28950.99"/>
        <n v="546142.7"/>
        <n v="1074165.4"/>
        <n v="841565.28"/>
        <n v="69928.35"/>
        <n v="217892.18000000002"/>
        <n v="291525.99"/>
        <n v="658535.28"/>
        <n v="1303293.2"/>
        <n v="5191789.63"/>
        <n v="3960168.02"/>
        <n v="2021307.04"/>
        <n v="97681.5"/>
        <n v="939020.5"/>
        <n v="395666.0"/>
        <n v="196110.85"/>
        <n v="2360318.88"/>
        <n v="3260365.92"/>
        <n v="161472.35"/>
        <n v="2380377.7399999998"/>
        <n v="4934218.17"/>
        <n v="345008.95"/>
        <n v="814602.91"/>
        <n v="76947.2"/>
        <n v="1470923.36"/>
        <n v="2568829.88"/>
        <n v="679830.14"/>
        <n v="5184934.0200000005"/>
        <n v="2649469.1999999997"/>
        <n v="2309290.4"/>
        <n v="619627.38"/>
        <n v="233643.80000000002"/>
        <n v="470846.35000000003"/>
        <n v="2309727.6"/>
        <n v="1830158.8199999998"/>
        <n v="5714367.75"/>
        <n v="44061.16"/>
        <n v="53333.8"/>
        <n v="361164.87"/>
        <n v="3006187.1999999997"/>
        <n v="556306.68"/>
        <n v="1052361.2"/>
        <n v="3274190.8"/>
        <n v="9171.39"/>
        <n v="1015563.52"/>
        <n v="2536752.92"/>
        <n v="1272060.24"/>
        <n v="375385.89"/>
        <n v="1406875.92"/>
        <n v="1146486.12"/>
        <n v="1769337.57"/>
        <n v="1245764.73"/>
        <n v="42012.99"/>
        <n v="1055568.78"/>
        <n v="33420.06"/>
        <n v="4337058.600000001"/>
        <n v="14209.59"/>
        <n v="3813485.7600000002"/>
        <n v="2208253.1100000003"/>
        <n v="756982.56"/>
        <n v="186910.50000000003"/>
        <n v="0.0"/>
        <n v="1942381.5599999998"/>
        <n v="1472505.48"/>
        <n v="226716.1"/>
        <n v="52630.53"/>
        <n v="998462.86"/>
        <n v="2825600.19"/>
        <n v="468568.75"/>
        <n v="2744394.4499999997"/>
        <n v="1107900.2"/>
        <n v="334302.78"/>
        <n v="4290822.69"/>
        <n v="1028324.8"/>
        <n v="108425.73"/>
        <n v="490236.18"/>
        <n v="16187.55"/>
        <n v="346443.72000000003"/>
        <n v="408108.8"/>
        <n v="23539.59"/>
        <n v="89194.8"/>
        <n v="6111997.42"/>
        <n v="636268.05"/>
        <n v="1287927.78"/>
        <n v="69844.38"/>
        <n v="82243.95"/>
        <n v="4367665.470000001"/>
        <n v="2997443.1999999997"/>
        <n v="85139.64000000001"/>
        <n v="347510.4"/>
        <n v="6155888.13"/>
        <n v="235209.65000000002"/>
        <n v="427714.30000000005"/>
        <n v="936092.48"/>
        <n v="39858.0"/>
        <n v="2354447.44"/>
        <n v="98174.05"/>
        <n v="42610.11"/>
        <n v="280856.55"/>
        <n v="354901.08"/>
        <n v="732176.0"/>
        <n v="1121805.51"/>
        <n v="6032809.44"/>
        <n v="1409045.0"/>
        <n v="2500963.92"/>
        <n v="37960.0"/>
        <n v="1744328.24"/>
        <n v="5768418.180000001"/>
        <n v="352612.38"/>
        <n v="905004.0"/>
        <n v="2320901.71"/>
        <n v="1111489.12"/>
        <n v="2582195.28"/>
        <n v="146715.40000000002"/>
        <n v="3389.32"/>
        <n v="41854.38"/>
        <n v="262473.2"/>
        <n v="278869.29"/>
        <n v="2039838.15"/>
        <n v="3918735.28"/>
        <n v="413553.80000000005"/>
        <n v="169586.30000000002"/>
        <n v="1899433.7999999998"/>
        <n v="3170272.88"/>
        <n v="1592436.64"/>
        <n v="114983.59999999999"/>
        <n v="3794478.6599999997"/>
        <n v="6510146.37"/>
        <n v="863322.8999999999"/>
        <n v="993119.6"/>
        <n v="102244.23000000001"/>
        <n v="52716.950000000004"/>
        <n v="85154.91"/>
        <n v="6359716.86"/>
        <n v="503347.89999999997"/>
        <n v="320265.42000000004"/>
        <n v="453574.55000000005"/>
        <n v="62156.46"/>
        <n v="4086471.05"/>
        <n v="627485.76"/>
        <n v="380359.2"/>
        <n v="46406.100000000006"/>
        <n v="5409601.470000001"/>
        <n v="1814922.27"/>
        <n v="254915.87000000002"/>
        <n v="1463724.06"/>
        <n v="3248974.8899999997"/>
        <n v="3938765.04"/>
        <n v="15560.06"/>
        <n v="1366820.32"/>
        <n v="784715.4"/>
        <n v="892623.64"/>
        <n v="262272.0"/>
        <n v="732863.42"/>
        <n v="59885.44"/>
        <n v="3000940.8"/>
        <n v="1176604.0"/>
        <n v="235257.1"/>
        <n v="2205874.48"/>
        <n v="1892390.64"/>
        <n v="22792.350000000002"/>
        <n v="688272.2"/>
        <n v="880691.7600000001"/>
        <n v="3207629.67"/>
        <n v="4100498.8"/>
        <n v="1589146.06"/>
        <n v="4151463.75"/>
        <n v="124965.17000000001"/>
        <n v="1763476.6800000002"/>
        <n v="458655.48000000004"/>
        <n v="4099168.1799999997"/>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1331" sheet="8c.Region Interval Table"/>
  </cacheSource>
  <cacheFields>
    <cacheField name="Country Region" numFmtId="0">
      <sharedItems>
        <s v="Europe"/>
        <s v="Asia"/>
        <s v="Unknown Country"/>
      </sharedItems>
    </cacheField>
    <cacheField name="# of Days Shipment Turnaround" numFmtId="1">
      <sharedItems containsSemiMixedTypes="0" containsString="0" containsNumber="1" containsInteger="1">
        <n v="35.0"/>
        <n v="47.0"/>
        <n v="16.0"/>
        <n v="44.0"/>
        <n v="49.0"/>
        <n v="2.0"/>
        <n v="18.0"/>
        <n v="12.0"/>
        <n v="29.0"/>
        <n v="4.0"/>
        <n v="9.0"/>
        <n v="11.0"/>
        <n v="5.0"/>
        <n v="33.0"/>
        <n v="46.0"/>
        <n v="27.0"/>
        <n v="39.0"/>
        <n v="20.0"/>
        <n v="41.0"/>
        <n v="36.0"/>
        <n v="45.0"/>
        <n v="50.0"/>
        <n v="0.0"/>
        <n v="28.0"/>
        <n v="37.0"/>
        <n v="19.0"/>
        <n v="3.0"/>
        <n v="40.0"/>
        <n v="23.0"/>
        <n v="13.0"/>
        <n v="30.0"/>
        <n v="24.0"/>
        <n v="42.0"/>
        <n v="7.0"/>
        <n v="31.0"/>
        <n v="22.0"/>
        <n v="38.0"/>
        <n v="32.0"/>
        <n v="43.0"/>
        <n v="21.0"/>
        <n v="15.0"/>
        <n v="25.0"/>
        <n v="34.0"/>
        <n v="17.0"/>
        <n v="10.0"/>
        <n v="8.0"/>
        <n v="14.0"/>
        <n v="48.0"/>
        <n v="1.0"/>
        <n v="6.0"/>
        <n v="26.0"/>
      </sharedItems>
    </cacheField>
  </cacheFields>
</pivotCacheDefinition>
</file>

<file path=xl/pivotCache/pivotCacheDefinition9.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1331" sheet="8b.Country Interval Table"/>
  </cacheSource>
  <cacheFields>
    <cacheField name="Country Name" numFmtId="0">
      <sharedItems>
        <s v="Albania"/>
        <s v="Andorra"/>
        <s v="Armenia"/>
        <s v="Austria"/>
        <s v="Belarus"/>
        <s v="Belgium"/>
        <s v="Bosnia and Herzegovina"/>
        <s v="Bulgaria"/>
        <s v="Croatia"/>
        <s v="Cyprus"/>
        <s v="Czech Republic"/>
        <s v="Denmark"/>
        <s v="Estonia"/>
        <s v="Finland"/>
        <s v="France"/>
        <s v="Georgia"/>
        <s v="Germany"/>
        <s v="Greece"/>
        <s v="Hungary"/>
        <s v="Iceland"/>
        <s v="Ireland"/>
        <s v="Italy"/>
        <s v="Latvia"/>
        <s v="Liechtenstein"/>
        <s v="Lithuania"/>
        <s v="Luxembourg"/>
        <s v="Macedonia"/>
        <s v="Malta"/>
        <s v="Monaco"/>
        <s v="Montenegro"/>
        <s v="Netherlands"/>
        <s v="Norway"/>
        <s v="Poland"/>
        <s v="Portugal"/>
        <s v="Romania"/>
        <s v="Russia"/>
        <s v="San Marino"/>
        <s v="Serbia"/>
        <s v="Slovakia"/>
        <s v="Slovenia"/>
        <s v="Spain"/>
        <s v="Sweden"/>
        <s v="Switzerland"/>
        <s v="Ukraine"/>
        <s v="United Kingdom"/>
        <s v="Unknown Country"/>
      </sharedItems>
    </cacheField>
    <cacheField name="# of Days Shipment Turnaround" numFmtId="1">
      <sharedItems containsSemiMixedTypes="0" containsString="0" containsNumber="1" containsInteger="1">
        <n v="35.0"/>
        <n v="47.0"/>
        <n v="16.0"/>
        <n v="44.0"/>
        <n v="49.0"/>
        <n v="2.0"/>
        <n v="18.0"/>
        <n v="12.0"/>
        <n v="29.0"/>
        <n v="4.0"/>
        <n v="9.0"/>
        <n v="11.0"/>
        <n v="5.0"/>
        <n v="33.0"/>
        <n v="46.0"/>
        <n v="27.0"/>
        <n v="39.0"/>
        <n v="20.0"/>
        <n v="41.0"/>
        <n v="36.0"/>
        <n v="45.0"/>
        <n v="50.0"/>
        <n v="0.0"/>
        <n v="28.0"/>
        <n v="37.0"/>
        <n v="19.0"/>
        <n v="3.0"/>
        <n v="40.0"/>
        <n v="23.0"/>
        <n v="13.0"/>
        <n v="30.0"/>
        <n v="24.0"/>
        <n v="42.0"/>
        <n v="7.0"/>
        <n v="31.0"/>
        <n v="22.0"/>
        <n v="38.0"/>
        <n v="32.0"/>
        <n v="43.0"/>
        <n v="21.0"/>
        <n v="15.0"/>
        <n v="25.0"/>
        <n v="34.0"/>
        <n v="17.0"/>
        <n v="10.0"/>
        <n v="8.0"/>
        <n v="14.0"/>
        <n v="48.0"/>
        <n v="1.0"/>
        <n v="6.0"/>
        <n v="26.0"/>
      </sharedItems>
    </cacheField>
  </cacheFields>
</pivotCacheDefinition>
</file>

<file path=xl/pivotCache/pivotCacheDefinition10.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1:E13" sheet="8a. Product Interval Table"/>
  </cacheSource>
  <cacheFields>
    <cacheField name="Product" numFmtId="1">
      <sharedItems>
        <s v="Household"/>
        <s v="Cosmetics"/>
        <s v="Clothes"/>
        <s v="Snacks"/>
        <s v="Beverages"/>
        <s v="Office Supplies"/>
        <s v="Meat"/>
        <s v="Baby Food"/>
        <s v="Personal Care"/>
        <s v="Vegetables"/>
        <s v="Fruits"/>
        <s v="Cereal"/>
      </sharedItems>
    </cacheField>
    <cacheField name="Average" numFmtId="0">
      <sharedItems containsSemiMixedTypes="0" containsString="0" containsNumber="1">
        <n v="20.721739130434784"/>
        <n v="23.104761904761904"/>
        <n v="23.49122807017544"/>
        <n v="23.938144329896907"/>
        <n v="24.123966942148762"/>
        <n v="24.419642857142858"/>
        <n v="25.54368932038835"/>
        <n v="25.846846846846848"/>
        <n v="25.912280701754387"/>
        <n v="26.098214285714285"/>
        <n v="26.70731707317073"/>
        <n v="27.184466019417474"/>
      </sharedItems>
    </cacheField>
  </cacheFields>
</pivotCacheDefinition>
</file>

<file path=xl/pivotCache/pivotCacheDefinition1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F13" sheet="5.Product popularity"/>
  </cacheSource>
  <cacheFields>
    <cacheField name="Product Type" numFmtId="0">
      <sharedItems>
        <s v="Clothes"/>
        <s v="Fruits"/>
        <s v="Cereal"/>
        <s v="Personal Care"/>
        <s v="Beverages"/>
        <s v="Snacks"/>
        <s v="Household"/>
        <s v="Office Supplies"/>
        <s v="Cosmetics"/>
        <s v="Meat"/>
        <s v="Vegetables"/>
        <s v="Baby Food"/>
      </sharedItems>
    </cacheField>
    <cacheField name="# of units sold" numFmtId="0">
      <sharedItems containsSemiMixedTypes="0" containsString="0" containsNumber="1" containsInteger="1">
        <n v="8586.0"/>
        <n v="7360.0"/>
        <n v="5116.0"/>
        <n v="4419.0"/>
        <n v="4028.0"/>
        <n v="1891.0"/>
        <n v="1749.0"/>
        <n v="1342.0"/>
        <n v="1224.0"/>
        <n v="865.0"/>
        <n v="286.0"/>
        <n v="46.0"/>
      </sharedItems>
    </cacheField>
    <cacheField name="Total revenue" numFmtId="165">
      <sharedItems containsSemiMixedTypes="0" containsString="0" containsNumber="1">
        <n v="938278.08"/>
        <n v="68668.8"/>
        <n v="1052361.2"/>
        <n v="361164.87"/>
        <n v="191128.6"/>
        <n v="288528.78"/>
        <n v="1168804.23"/>
        <n v="5714367.75"/>
        <n v="535132.7999999999"/>
        <n v="364934.85"/>
        <n v="44061.16"/>
        <n v="1447182.32"/>
      </sharedItems>
    </cacheField>
    <cacheField name="Total cost" numFmtId="165">
      <sharedItems containsSemiMixedTypes="0" containsString="0" containsNumber="1">
        <n v="307722.24000000005"/>
        <n v="50931.2"/>
        <n v="599134.76"/>
        <n v="250424.73"/>
        <n v="128050.12"/>
        <n v="184259.04"/>
        <n v="878942.4600000001"/>
        <n v="4606524.0"/>
        <n v="322315.92"/>
        <n v="315456.85"/>
        <n v="26005.980000000003"/>
        <n v="903751.98"/>
      </sharedItems>
    </cacheField>
    <cacheField name="Total profit" numFmtId="165">
      <sharedItems containsSemiMixedTypes="0" containsString="0" containsNumber="1">
        <n v="630555.8399999999"/>
        <n v="17737.600000000006"/>
        <n v="453226.43999999994"/>
        <n v="110740.13999999998"/>
        <n v="63078.48000000001"/>
        <n v="104269.74000000002"/>
        <n v="289861.7699999999"/>
        <n v="1107843.75"/>
        <n v="212816.87999999995"/>
        <n v="49478.0"/>
        <n v="18055.18"/>
        <n v="543430.340000000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name="Pivot Table 52" cacheId="0" dataCaption="" rowGrandTotals="0" compact="0" compactData="0">
  <location ref="A1:D14" firstHeaderRow="0" firstDataRow="2" firstDataCol="0"/>
  <pivotFields>
    <pivotField name="2017 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2017 Cos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2017 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2017 Units Sol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t="default"/>
      </items>
    </pivotField>
    <pivotField name="Product ID" compact="0" outline="0" multipleItemSelectionAllowed="1" showAll="0">
      <items>
        <item x="0"/>
        <item x="1"/>
        <item x="2"/>
        <item x="3"/>
        <item x="4"/>
        <item x="5"/>
        <item x="6"/>
        <item x="7"/>
        <item x="8"/>
        <item x="9"/>
        <item x="10"/>
        <item x="11"/>
        <item x="12"/>
        <item t="default"/>
      </items>
    </pivotField>
    <pivotField name="Product Type" axis="axisRow" compact="0" outline="0" multipleItemSelectionAllowed="1" showAll="0" sortType="ascending">
      <items>
        <item x="0"/>
        <item x="2"/>
        <item x="7"/>
        <item x="12"/>
        <item x="3"/>
        <item x="9"/>
        <item x="11"/>
        <item x="1"/>
        <item x="10"/>
        <item x="6"/>
        <item x="5"/>
        <item x="4"/>
        <item x="8"/>
        <item t="default"/>
      </items>
    </pivotField>
  </pivotFields>
  <rowFields>
    <field x="5"/>
  </rowFields>
  <colFields>
    <field x="-2"/>
  </colFields>
  <dataFields>
    <dataField name="SUM of 2017 Revenue" fld="0" baseField="0"/>
    <dataField name="SUM of 2017 Units Sold" fld="3" baseField="0"/>
    <dataField name="SUM of 2017 Profit" fld="2" baseField="0"/>
  </dataFields>
</pivotTableDefinition>
</file>

<file path=xl/pivotTables/pivotTable2.xml><?xml version="1.0" encoding="utf-8"?>
<pivotTableDefinition xmlns="http://schemas.openxmlformats.org/spreadsheetml/2006/main" name="9ca. Regions Revenue Year-on-Ye" cacheId="1" dataCaption="" rowGrandTotals="0" colGrandTotals="0" compact="0" compactData="0">
  <location ref="A1:D10" firstHeaderRow="0" firstDataRow="1" firstDataCol="1"/>
  <pivotFields>
    <pivotField name="Year" axis="axisRow" compact="0" outline="0" multipleItemSelectionAllowed="1" showAll="0" sortType="ascending">
      <items>
        <item x="5"/>
        <item x="6"/>
        <item x="0"/>
        <item x="7"/>
        <item x="2"/>
        <item x="1"/>
        <item x="3"/>
        <item x="4"/>
        <item t="default"/>
      </items>
    </pivotField>
    <pivotField name="Country Region" axis="axisCol" compact="0" outline="0" multipleItemSelectionAllowed="1" showAll="0" sortType="ascending">
      <items>
        <item x="1"/>
        <item x="0"/>
        <item x="2"/>
        <item t="default"/>
      </items>
    </pivotField>
    <pivotField name="Total 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t="default"/>
      </items>
    </pivotField>
  </pivotFields>
  <rowFields>
    <field x="0"/>
  </rowFields>
  <colFields>
    <field x="1"/>
  </colFields>
  <dataFields>
    <dataField name="Total Revenue" fld="2" baseField="0"/>
  </dataFields>
</pivotTableDefinition>
</file>

<file path=xl/pivotTables/pivotTable3.xml><?xml version="1.0" encoding="utf-8"?>
<pivotTableDefinition xmlns="http://schemas.openxmlformats.org/spreadsheetml/2006/main" name="9cb.Regions Revenue by Month Pi" cacheId="2" dataCaption="" rowGrandTotals="0" colGrandTotals="0" compact="0" compactData="0">
  <location ref="A1:D14" firstHeaderRow="0" firstDataRow="1" firstDataCol="1"/>
  <pivotFields>
    <pivotField name="Order Date" axis="axisRow" compact="0" numFmtId="164" outline="0" multipleItemSelectionAllowed="1" showAll="0" sortType="ascending">
      <items>
        <item x="0"/>
        <item x="1"/>
        <item x="2"/>
        <item x="3"/>
        <item x="4"/>
        <item x="5"/>
        <item x="6"/>
        <item x="7"/>
        <item x="8"/>
        <item x="9"/>
        <item x="10"/>
        <item x="11"/>
        <item x="12"/>
        <item x="13"/>
        <item t="default"/>
      </items>
    </pivotField>
    <pivotField name="Month" compact="0" outline="0" multipleItemSelectionAllowed="1" showAll="0">
      <items>
        <item x="0"/>
        <item x="1"/>
        <item x="2"/>
        <item x="3"/>
        <item x="4"/>
        <item x="5"/>
        <item x="6"/>
        <item x="7"/>
        <item x="8"/>
        <item x="9"/>
        <item x="10"/>
        <item x="11"/>
        <item t="default"/>
      </items>
    </pivotField>
    <pivotField name=" " compact="0" numFmtId="3" outline="0" multipleItemSelectionAllowed="1" showAll="0">
      <items>
        <item x="0"/>
        <item x="1"/>
        <item x="2"/>
        <item x="3"/>
        <item x="4"/>
        <item x="5"/>
        <item x="6"/>
        <item x="7"/>
        <item x="8"/>
        <item x="9"/>
        <item x="10"/>
        <item x="11"/>
        <item t="default"/>
      </items>
    </pivotField>
    <pivotField name="Country Region" axis="axisCol" compact="0" outline="0" multipleItemSelectionAllowed="1" showAll="0" sortType="ascending">
      <items>
        <item x="0"/>
        <item x="1"/>
        <item x="2"/>
        <item t="default"/>
      </items>
    </pivotField>
    <pivotField name="Ordered Month" compact="0" outline="0" multipleItemSelectionAllowed="1" showAll="0">
      <items>
        <item x="0"/>
        <item x="1"/>
        <item x="2"/>
        <item x="3"/>
        <item x="4"/>
        <item x="5"/>
        <item x="6"/>
        <item x="7"/>
        <item x="8"/>
        <item x="9"/>
        <item x="10"/>
        <item x="11"/>
        <item t="default"/>
      </items>
    </pivotField>
    <pivotField name="Total 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t="default"/>
      </items>
    </pivotField>
  </pivotFields>
  <rowFields>
    <field x="0"/>
  </rowFields>
  <colFields>
    <field x="3"/>
  </colFields>
  <dataFields>
    <dataField name="Total Revenue by Region Served" fld="5" subtotal="average" baseField="0"/>
  </dataFields>
</pivotTableDefinition>
</file>

<file path=xl/pivotTables/pivotTable4.xml><?xml version="1.0" encoding="utf-8"?>
<pivotTableDefinition xmlns="http://schemas.openxmlformats.org/spreadsheetml/2006/main" name="9aa. Product Sales by Year Pivo" cacheId="3" dataCaption="" rowGrandTotals="0" colGrandTotals="0" compact="0" compactData="0">
  <location ref="A1:I14" firstHeaderRow="0" firstDataRow="1" firstDataCol="1"/>
  <pivotFields>
    <pivotField name="Year" axis="axisCol" compact="0" outline="0" multipleItemSelectionAllowed="1" showAll="0" sortType="ascending">
      <items>
        <item x="5"/>
        <item x="6"/>
        <item x="0"/>
        <item x="7"/>
        <item x="2"/>
        <item x="1"/>
        <item x="3"/>
        <item x="4"/>
        <item t="default"/>
      </items>
    </pivotField>
    <pivotField name="Product Name" axis="axisRow" compact="0" numFmtId="165" outline="0" multipleItemSelectionAllowed="1" showAll="0" sortType="ascending">
      <items>
        <item x="0"/>
        <item x="3"/>
        <item x="11"/>
        <item x="4"/>
        <item x="1"/>
        <item x="10"/>
        <item x="5"/>
        <item x="8"/>
        <item x="2"/>
        <item x="9"/>
        <item x="7"/>
        <item x="6"/>
        <item t="default"/>
      </items>
    </pivotField>
    <pivotField name="Total 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t="default"/>
      </items>
    </pivotField>
  </pivotFields>
  <rowFields>
    <field x="1"/>
  </rowFields>
  <colFields>
    <field x="0"/>
  </colFields>
  <dataFields>
    <dataField name="." fld="2" baseField="0"/>
  </dataFields>
</pivotTableDefinition>
</file>

<file path=xl/pivotTables/pivotTable5.xml><?xml version="1.0" encoding="utf-8"?>
<pivotTableDefinition xmlns="http://schemas.openxmlformats.org/spreadsheetml/2006/main" name="9ba. Country Sales by Year Pivo" cacheId="4" dataCaption="" rowGrandTotals="0" colGrandTotals="0" compact="0" compactData="0">
  <location ref="A1:AU10" firstHeaderRow="0" firstDataRow="1" firstDataCol="1"/>
  <pivotFields>
    <pivotField name="Year" axis="axisRow" compact="0" outline="0" multipleItemSelectionAllowed="1" showAll="0" sortType="ascending">
      <items>
        <item x="5"/>
        <item x="6"/>
        <item x="0"/>
        <item x="7"/>
        <item x="2"/>
        <item x="1"/>
        <item x="3"/>
        <item x="4"/>
        <item t="default"/>
      </items>
    </pivotField>
    <pivotField name="Country Name" axis="axisCol"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Total 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t="default"/>
      </items>
    </pivotField>
  </pivotFields>
  <rowFields>
    <field x="0"/>
  </rowFields>
  <colFields>
    <field x="1"/>
  </colFields>
  <dataFields>
    <dataField name="SUM of Total Revenue" fld="2" baseField="0"/>
  </dataFields>
</pivotTableDefinition>
</file>

<file path=xl/pivotTables/pivotTable6.xml><?xml version="1.0" encoding="utf-8"?>
<pivotTableDefinition xmlns="http://schemas.openxmlformats.org/spreadsheetml/2006/main" name="9bb.Country Sales by Month Pivo" cacheId="5" dataCaption="" compact="0" compactData="0">
  <location ref="A1:AV94" firstHeaderRow="0" firstDataRow="1" firstDataCol="1"/>
  <pivotFields>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t="default"/>
      </items>
    </pivotField>
    <pivotField name="Month" axis="axisRow" compact="0" outline="0" multipleItemSelectionAllowed="1" showAll="0" sortType="ascending">
      <items>
        <item x="34"/>
        <item x="56"/>
        <item x="38"/>
        <item x="90"/>
        <item x="26"/>
        <item x="22"/>
        <item x="63"/>
        <item x="12"/>
        <item x="32"/>
        <item x="59"/>
        <item x="16"/>
        <item x="9"/>
        <item x="69"/>
        <item x="36"/>
        <item x="47"/>
        <item x="11"/>
        <item x="45"/>
        <item x="13"/>
        <item x="80"/>
        <item x="60"/>
        <item x="53"/>
        <item x="35"/>
        <item x="85"/>
        <item x="74"/>
        <item x="31"/>
        <item x="46"/>
        <item x="18"/>
        <item x="24"/>
        <item x="0"/>
        <item x="25"/>
        <item x="65"/>
        <item x="86"/>
        <item x="51"/>
        <item x="8"/>
        <item x="27"/>
        <item x="72"/>
        <item x="17"/>
        <item x="50"/>
        <item x="28"/>
        <item x="14"/>
        <item x="76"/>
        <item x="83"/>
        <item x="19"/>
        <item x="77"/>
        <item x="82"/>
        <item x="44"/>
        <item x="66"/>
        <item x="41"/>
        <item x="84"/>
        <item x="81"/>
        <item x="37"/>
        <item x="79"/>
        <item x="23"/>
        <item x="73"/>
        <item x="67"/>
        <item x="6"/>
        <item x="87"/>
        <item x="70"/>
        <item x="49"/>
        <item x="3"/>
        <item x="75"/>
        <item x="21"/>
        <item x="7"/>
        <item x="64"/>
        <item x="62"/>
        <item x="48"/>
        <item x="2"/>
        <item x="1"/>
        <item x="54"/>
        <item x="78"/>
        <item x="55"/>
        <item x="61"/>
        <item x="4"/>
        <item x="42"/>
        <item x="40"/>
        <item x="33"/>
        <item x="57"/>
        <item x="30"/>
        <item x="71"/>
        <item x="15"/>
        <item x="10"/>
        <item x="29"/>
        <item x="39"/>
        <item x="52"/>
        <item x="88"/>
        <item x="58"/>
        <item x="68"/>
        <item x="89"/>
        <item x="43"/>
        <item x="20"/>
        <item x="5"/>
        <item t="default"/>
      </items>
    </pivotField>
    <pivotField name="Country Name" axis="axisCol"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Product ID" compact="0" outline="0" multipleItemSelectionAllowed="1" showAll="0">
      <items>
        <item x="0"/>
        <item x="1"/>
        <item x="2"/>
        <item x="3"/>
        <item x="4"/>
        <item x="5"/>
        <item x="6"/>
        <item x="7"/>
        <item x="8"/>
        <item x="9"/>
        <item x="10"/>
        <item x="11"/>
        <item t="default"/>
      </items>
    </pivotField>
    <pivotField name="Product" compact="0" outline="0" multipleItemSelectionAllowed="1" showAll="0">
      <items>
        <item x="0"/>
        <item x="1"/>
        <item x="2"/>
        <item x="3"/>
        <item x="4"/>
        <item x="5"/>
        <item x="6"/>
        <item x="7"/>
        <item x="8"/>
        <item x="9"/>
        <item x="10"/>
        <item x="11"/>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t="default"/>
      </items>
    </pivotField>
    <pivotField name="Total 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t="default"/>
      </items>
    </pivotField>
    <pivotField name="Total Profit"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t="default"/>
      </items>
    </pivotField>
  </pivotFields>
  <rowFields>
    <field x="1"/>
  </rowFields>
  <colFields>
    <field x="2"/>
  </colFields>
  <dataFields>
    <dataField name="SUM of Total Revenue" fld="6" baseField="0"/>
  </dataFields>
</pivotTableDefinition>
</file>

<file path=xl/pivotTables/pivotTable7.xml><?xml version="1.0" encoding="utf-8"?>
<pivotTableDefinition xmlns="http://schemas.openxmlformats.org/spreadsheetml/2006/main" name="8d.Profit v. Interval Pivot" cacheId="6" dataCaption="" rowGrandTotals="0" compact="0" compactData="0">
  <location ref="A1:B6" firstHeaderRow="0" firstDataRow="1" firstDataCol="0"/>
  <pivotFields>
    <pivotField name="Classification of Order to Ship Speed" axis="axisRow" compact="0" outline="0" multipleItemSelectionAllowed="1" showAll="0" sortType="ascending">
      <items>
        <item x="0"/>
        <item x="4"/>
        <item x="1"/>
        <item x="2"/>
        <item x="3"/>
        <item t="default"/>
      </items>
    </pivotField>
    <pivotField name="Revenu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t="default"/>
      </items>
    </pivotField>
  </pivotFields>
  <rowFields>
    <field x="0"/>
  </rowFields>
  <dataFields>
    <dataField name="AVERAGE of Revenue" fld="1" subtotal="average" baseField="0"/>
  </dataFields>
</pivotTableDefinition>
</file>

<file path=xl/pivotTables/pivotTable8.xml><?xml version="1.0" encoding="utf-8"?>
<pivotTableDefinition xmlns="http://schemas.openxmlformats.org/spreadsheetml/2006/main" name="8c.Region Interval Pivot" cacheId="7" dataCaption="" rowGrandTotals="0" compact="0" compactData="0">
  <location ref="A1:B4" firstHeaderRow="0" firstDataRow="1" firstDataCol="0"/>
  <pivotFields>
    <pivotField name="Country Region" axis="axisRow" compact="0" outline="0" multipleItemSelectionAllowed="1" showAll="0" sortType="ascending">
      <items>
        <item x="1"/>
        <item x="0"/>
        <item x="2"/>
        <item t="default"/>
      </items>
    </pivotField>
    <pivotField name="# of Days Shipment Turnaround"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s>
  <rowFields>
    <field x="0"/>
  </rowFields>
  <dataFields>
    <dataField name="AVERAGE of # of Days Shipment Turnaround" fld="1" subtotal="average" baseField="0"/>
  </dataFields>
</pivotTableDefinition>
</file>

<file path=xl/pivotTables/pivotTable9.xml><?xml version="1.0" encoding="utf-8"?>
<pivotTableDefinition xmlns="http://schemas.openxmlformats.org/spreadsheetml/2006/main" name="8b.Country Interval Pivot" cacheId="8" dataCaption="" rowGrandTotals="0" compact="0" compactData="0">
  <location ref="A1:B47" firstHeaderRow="0" firstDataRow="1" firstDataCol="0"/>
  <pivotFields>
    <pivotField name="Country Nam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autoSortScope>
        <pivotArea>
          <references>
            <reference field="4294967294">
              <x v="0"/>
            </reference>
          </references>
        </pivotArea>
      </autoSortScope>
    </pivotField>
    <pivotField name="# of Days Shipment Turnaround"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s>
  <rowFields>
    <field x="0"/>
  </rowFields>
  <dataFields>
    <dataField name="AVERAGE # of Days Shipment Turnaround" fld="1" subtotal="average" baseField="0"/>
  </dataFields>
</pivotTableDefinition>
</file>

<file path=xl/pivotTables/pivotTable10.xml><?xml version="1.0" encoding="utf-8"?>
<pivotTableDefinition xmlns="http://schemas.openxmlformats.org/spreadsheetml/2006/main" name="8a.Product Interval Pivot" cacheId="9" dataCaption="" rowGrandTotals="0" compact="0" compactData="0">
  <location ref="A1:B13" firstHeaderRow="0" firstDataRow="1" firstDataCol="0"/>
  <pivotFields>
    <pivotField name="Product" axis="axisRow" compact="0" numFmtId="1" outline="0" multipleItemSelectionAllowed="1" showAll="0" sortType="ascending">
      <items>
        <item x="0"/>
        <item x="1"/>
        <item x="2"/>
        <item x="3"/>
        <item x="4"/>
        <item x="5"/>
        <item x="6"/>
        <item x="7"/>
        <item x="8"/>
        <item x="9"/>
        <item x="10"/>
        <item x="11"/>
        <item t="default"/>
      </items>
      <autoSortScope>
        <pivotArea>
          <references>
            <reference field="4294967294">
              <x v="0"/>
            </reference>
          </references>
        </pivotArea>
      </autoSortScope>
    </pivotField>
    <pivotField name="Average" dataField="1" compact="0" outline="0" multipleItemSelectionAllowed="1" showAll="0">
      <items>
        <item x="0"/>
        <item x="1"/>
        <item x="2"/>
        <item x="3"/>
        <item x="4"/>
        <item x="5"/>
        <item x="6"/>
        <item x="7"/>
        <item x="8"/>
        <item x="9"/>
        <item x="10"/>
        <item x="11"/>
        <item t="default"/>
      </items>
    </pivotField>
  </pivotFields>
  <rowFields>
    <field x="0"/>
  </rowFields>
  <dataFields>
    <dataField name="AVERAGE of Average" fld="1" subtotal="average" baseField="0"/>
  </dataFields>
</pivotTableDefinition>
</file>

<file path=xl/pivotTables/pivotTable11.xml><?xml version="1.0" encoding="utf-8"?>
<pivotTableDefinition xmlns="http://schemas.openxmlformats.org/spreadsheetml/2006/main" name="4.Business Metrics Pivot " cacheId="10" dataCaption="" rowGrandTotals="0" compact="0" compactData="0">
  <location ref="A1:E13" firstHeaderRow="0" firstDataRow="2" firstDataCol="0"/>
  <pivotFields>
    <pivotField name="Product Type" axis="axisRow" compact="0" outline="0" multipleItemSelectionAllowed="1" showAll="0" sortType="descending">
      <items>
        <item x="0"/>
        <item x="1"/>
        <item x="2"/>
        <item x="3"/>
        <item x="4"/>
        <item x="5"/>
        <item x="6"/>
        <item x="7"/>
        <item x="8"/>
        <item x="9"/>
        <item x="10"/>
        <item x="11"/>
        <item t="default"/>
      </items>
      <autoSortScope>
        <pivotArea>
          <references>
            <reference field="4294967294">
              <x v="3"/>
            </reference>
          </references>
        </pivotArea>
      </autoSortScope>
    </pivotField>
    <pivotField name="# of units sold" dataField="1" compact="0" outline="0" multipleItemSelectionAllowed="1" showAll="0">
      <items>
        <item x="0"/>
        <item x="1"/>
        <item x="2"/>
        <item x="3"/>
        <item x="4"/>
        <item x="5"/>
        <item x="6"/>
        <item x="7"/>
        <item x="8"/>
        <item x="9"/>
        <item x="10"/>
        <item x="11"/>
        <item t="default"/>
      </items>
    </pivotField>
    <pivotField name="Total revenue" dataField="1" compact="0" numFmtId="165" outline="0" multipleItemSelectionAllowed="1" showAll="0">
      <items>
        <item x="0"/>
        <item x="1"/>
        <item x="2"/>
        <item x="3"/>
        <item x="4"/>
        <item x="5"/>
        <item x="6"/>
        <item x="7"/>
        <item x="8"/>
        <item x="9"/>
        <item x="10"/>
        <item x="11"/>
        <item t="default"/>
      </items>
    </pivotField>
    <pivotField name="Total cost" dataField="1" compact="0" numFmtId="165" outline="0" multipleItemSelectionAllowed="1" showAll="0">
      <items>
        <item x="0"/>
        <item x="1"/>
        <item x="2"/>
        <item x="3"/>
        <item x="4"/>
        <item x="5"/>
        <item x="6"/>
        <item x="7"/>
        <item x="8"/>
        <item x="9"/>
        <item x="10"/>
        <item x="11"/>
        <item t="default"/>
      </items>
    </pivotField>
    <pivotField name="Total profit" dataField="1" compact="0" numFmtId="165" outline="0" multipleItemSelectionAllowed="1" showAll="0">
      <items>
        <item x="0"/>
        <item x="1"/>
        <item x="2"/>
        <item x="3"/>
        <item x="4"/>
        <item x="5"/>
        <item x="6"/>
        <item x="7"/>
        <item x="8"/>
        <item x="9"/>
        <item x="10"/>
        <item x="11"/>
        <item t="default"/>
      </items>
    </pivotField>
  </pivotFields>
  <rowFields>
    <field x="0"/>
  </rowFields>
  <colFields>
    <field x="-2"/>
  </colFields>
  <dataFields>
    <dataField name="# of units sold" fld="1" baseField="0"/>
    <dataField name="Total revenue" fld="2" baseField="0"/>
    <dataField name="Total cost" fld="3" baseField="0"/>
    <dataField name="Total profit" fld="4"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ountry Name">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2" sourceName="Column2">
  <x14:extLst>
    <ext uri="{2F2917AC-EB37-4324-AD4E-5DD8C200BD13}">
      <x15:tableSlicerCache tableId="2"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 Name_1" cache="SlicerCache_Table_1_Col_3" caption="Country Name" rowHeight="247650"/>
  <x14:slicer name="Country Name_2" cache="SlicerCache_Table_1_Col_3" caption="Country Name" rowHeight="247650"/>
  <x14:slicer name="Column2_3" cache="SlicerCache_Table_2_Col_2" caption="Column2" rowHeight="247650"/>
</x14:slicers>
</file>

<file path=xl/tables/table1.xml><?xml version="1.0" encoding="utf-8"?>
<table xmlns="http://schemas.openxmlformats.org/spreadsheetml/2006/main" ref="A1:D1331" displayName="Table_1" name="Table_1" id="1">
  <autoFilter ref="$A$1:$D$1331"/>
  <tableColumns count="4">
    <tableColumn name="Order Date" id="1"/>
    <tableColumn name="Year" id="2"/>
    <tableColumn name="Country Name" id="3"/>
    <tableColumn name="Total Revenue" id="4"/>
  </tableColumns>
  <tableStyleInfo showColumnStripes="0" showFirstColumn="0" showLastColumn="0" showRowStripes="0"/>
</table>
</file>

<file path=xl/tables/table2.xml><?xml version="1.0" encoding="utf-8"?>
<table xmlns="http://schemas.openxmlformats.org/spreadsheetml/2006/main" headerRowCount="0" ref="A1:F10" displayName="Table_2" name="Table_2" id="2">
  <autoFilter ref="$A$1:$F$10"/>
  <tableColumns count="6">
    <tableColumn name="Column1" id="1"/>
    <tableColumn name="Column2" id="2"/>
    <tableColumn name="Column3" id="3"/>
    <tableColumn name="Column4" id="4"/>
    <tableColumn name="Column5" id="5"/>
    <tableColumn name="Column6" id="6"/>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vKT-Lu2dTk57aFod_ipkSrV4fw8xD9uidngt8--llb4/edit?usp=sharing" TargetMode="External"/><Relationship Id="rId2" Type="http://schemas.openxmlformats.org/officeDocument/2006/relationships/hyperlink" Target="https://docs.google.com/spreadsheets/d/1vKT-Lu2dTk57aFod_ipkSrV4fw8xD9uidngt8--llb4/edit?usp=sharing" TargetMode="External"/><Relationship Id="rId3" Type="http://schemas.openxmlformats.org/officeDocument/2006/relationships/hyperlink" Target="https://docs.google.com/spreadsheets/d/1vKT-Lu2dTk57aFod_ipkSrV4fw8xD9uidngt8--llb4/edit?usp=sharing" TargetMode="External"/><Relationship Id="rId4" Type="http://schemas.openxmlformats.org/officeDocument/2006/relationships/hyperlink" Target="https://docs.google.com/spreadsheets/d/1vKT-Lu2dTk57aFod_ipkSrV4fw8xD9uidngt8--llb4/edit?usp=sharing" TargetMode="External"/><Relationship Id="rId5" Type="http://schemas.openxmlformats.org/officeDocument/2006/relationships/hyperlink" Target="https://docs.google.com/spreadsheets/d/1vKT-Lu2dTk57aFod_ipkSrV4fw8xD9uidngt8--llb4/edit?usp=sharing" TargetMode="External"/><Relationship Id="rId6" Type="http://schemas.openxmlformats.org/officeDocument/2006/relationships/hyperlink" Target="https://docs.google.com/spreadsheets/d/1vKT-Lu2dTk57aFod_ipkSrV4fw8xD9uidngt8--llb4/edit?usp=sharing"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8.xml"/><Relationship Id="rId4" Type="http://schemas.openxmlformats.org/officeDocument/2006/relationships/table" Target="../tables/table2.xml"/><Relationship Id="rId5" Type="http://schemas.microsoft.com/office/2007/relationships/slicer" Target="../slicers/slicer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20.75"/>
    <col customWidth="1" min="7" max="7" width="14.63"/>
    <col customWidth="1" min="8" max="8" width="18.13"/>
    <col customWidth="1" min="9" max="9" width="16.75"/>
    <col customWidth="1" min="10" max="11" width="15.25"/>
    <col customWidth="1" min="13" max="13" width="15.13"/>
    <col customWidth="1" min="17" max="17" width="16.75"/>
    <col customWidth="1" min="22" max="22" width="19.25"/>
  </cols>
  <sheetData>
    <row r="1">
      <c r="A1" s="1" t="s">
        <v>0</v>
      </c>
      <c r="B1" s="2" t="s">
        <v>1</v>
      </c>
      <c r="C1" s="2" t="s">
        <v>2</v>
      </c>
      <c r="D1" s="3"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c r="V1" s="1"/>
      <c r="W1" s="1"/>
      <c r="X1" s="1"/>
    </row>
    <row r="2">
      <c r="A2" s="4">
        <v>1.52191388E8</v>
      </c>
      <c r="B2" s="5">
        <v>41047.0</v>
      </c>
      <c r="C2" s="5">
        <v>41082.0</v>
      </c>
      <c r="D2" s="6">
        <v>35.0</v>
      </c>
      <c r="E2" s="4"/>
      <c r="F2" s="4" t="s">
        <v>20</v>
      </c>
      <c r="G2" s="4" t="s">
        <v>21</v>
      </c>
      <c r="H2" s="4" t="str">
        <f t="shared" ref="H2:H1331" si="1">IF(G2="","UNKNOWN",G2)</f>
        <v>ALB</v>
      </c>
      <c r="I2" s="7" t="s">
        <v>22</v>
      </c>
      <c r="J2" s="4" t="s">
        <v>23</v>
      </c>
      <c r="K2" s="4" t="str">
        <f>IF(G2="","Unknown Country",IFERROR(VLOOKUP(TRIM(G2),countries!C:F, 4, FALSE), "Unknown Country"))</f>
        <v>Southern Europe</v>
      </c>
      <c r="L2" s="4">
        <v>7331.0</v>
      </c>
      <c r="M2" s="4" t="s">
        <v>24</v>
      </c>
      <c r="N2" s="4">
        <v>5669.0</v>
      </c>
      <c r="O2" s="8">
        <v>255.28</v>
      </c>
      <c r="P2" s="8">
        <v>159.42</v>
      </c>
      <c r="Q2" s="9">
        <v>1447182.32</v>
      </c>
      <c r="R2" s="9">
        <v>903751.98</v>
      </c>
      <c r="S2" s="9">
        <v>543430.3400000001</v>
      </c>
      <c r="T2" s="10">
        <f t="shared" ref="T2:T5" si="2">S2/Q2</f>
        <v>0.3755092448</v>
      </c>
      <c r="V2" s="11" t="s">
        <v>25</v>
      </c>
      <c r="W2" s="12">
        <f>COUNT(A2:A1333)</f>
        <v>1330</v>
      </c>
    </row>
    <row r="3">
      <c r="A3" s="4">
        <v>2.08238399E8</v>
      </c>
      <c r="B3" s="5">
        <v>42245.0</v>
      </c>
      <c r="C3" s="5">
        <v>42292.0</v>
      </c>
      <c r="D3" s="6">
        <v>47.0</v>
      </c>
      <c r="E3" s="4"/>
      <c r="F3" s="4" t="s">
        <v>20</v>
      </c>
      <c r="G3" s="4" t="s">
        <v>21</v>
      </c>
      <c r="H3" s="4" t="str">
        <f t="shared" si="1"/>
        <v>ALB</v>
      </c>
      <c r="I3" s="7" t="s">
        <v>22</v>
      </c>
      <c r="J3" s="4" t="s">
        <v>23</v>
      </c>
      <c r="K3" s="4" t="str">
        <f>IF(G3="","Unknown Country",IFERROR(VLOOKUP(TRIM(G3),countries!C:F, 4, FALSE), "Unknown Country"))</f>
        <v>Southern Europe</v>
      </c>
      <c r="L3" s="4">
        <v>8293.0</v>
      </c>
      <c r="M3" s="4" t="s">
        <v>24</v>
      </c>
      <c r="N3" s="4">
        <v>1224.0</v>
      </c>
      <c r="O3" s="8">
        <v>437.2</v>
      </c>
      <c r="P3" s="8">
        <v>263.33</v>
      </c>
      <c r="Q3" s="9">
        <v>535132.7999999999</v>
      </c>
      <c r="R3" s="9">
        <v>322315.92</v>
      </c>
      <c r="S3" s="9">
        <v>212816.87999999995</v>
      </c>
      <c r="T3" s="10">
        <f t="shared" si="2"/>
        <v>0.3976898445</v>
      </c>
      <c r="V3" s="11" t="s">
        <v>26</v>
      </c>
      <c r="W3" s="13">
        <f>SUM(S2:S1333)</f>
        <v>501434459</v>
      </c>
    </row>
    <row r="4">
      <c r="A4" s="4">
        <v>2.46922719E8</v>
      </c>
      <c r="B4" s="5">
        <v>42198.0</v>
      </c>
      <c r="C4" s="5">
        <v>42214.0</v>
      </c>
      <c r="D4" s="6">
        <v>16.0</v>
      </c>
      <c r="E4" s="4"/>
      <c r="F4" s="4" t="s">
        <v>27</v>
      </c>
      <c r="G4" s="4" t="s">
        <v>21</v>
      </c>
      <c r="H4" s="4" t="str">
        <f t="shared" si="1"/>
        <v>ALB</v>
      </c>
      <c r="I4" s="7" t="s">
        <v>22</v>
      </c>
      <c r="J4" s="4" t="s">
        <v>23</v>
      </c>
      <c r="K4" s="4" t="str">
        <f>IF(G4="","Unknown Country",IFERROR(VLOOKUP(TRIM(G4),countries!C:F, 4, FALSE), "Unknown Country"))</f>
        <v>Southern Europe</v>
      </c>
      <c r="L4" s="4">
        <v>8681.0</v>
      </c>
      <c r="M4" s="4" t="s">
        <v>28</v>
      </c>
      <c r="N4" s="4">
        <v>8775.0</v>
      </c>
      <c r="O4" s="8">
        <v>651.21</v>
      </c>
      <c r="P4" s="8">
        <v>524.96</v>
      </c>
      <c r="Q4" s="9">
        <v>5714367.75</v>
      </c>
      <c r="R4" s="9">
        <v>4606524.0</v>
      </c>
      <c r="S4" s="9">
        <v>1107843.75</v>
      </c>
      <c r="T4" s="10">
        <f t="shared" si="2"/>
        <v>0.193869873</v>
      </c>
      <c r="V4" s="11" t="s">
        <v>29</v>
      </c>
      <c r="W4" s="12">
        <f>IFERROR(__xludf.DUMMYFUNCTION("COUNTUNIQUE(G2:G1333)"),45.0)</f>
        <v>45</v>
      </c>
    </row>
    <row r="5">
      <c r="A5" s="4">
        <v>2.70358788E8</v>
      </c>
      <c r="B5" s="5">
        <v>41984.0</v>
      </c>
      <c r="C5" s="5">
        <v>42028.0</v>
      </c>
      <c r="D5" s="6">
        <v>44.0</v>
      </c>
      <c r="E5" s="4"/>
      <c r="F5" s="4" t="s">
        <v>30</v>
      </c>
      <c r="G5" s="4" t="s">
        <v>21</v>
      </c>
      <c r="H5" s="4" t="str">
        <f t="shared" si="1"/>
        <v>ALB</v>
      </c>
      <c r="I5" s="7" t="s">
        <v>22</v>
      </c>
      <c r="J5" s="4" t="s">
        <v>23</v>
      </c>
      <c r="K5" s="4" t="str">
        <f>IF(G5="","Unknown Country",IFERROR(VLOOKUP(TRIM(G5),countries!C:F, 4, FALSE), "Unknown Country"))</f>
        <v>Southern Europe</v>
      </c>
      <c r="L5" s="4">
        <v>1270.0</v>
      </c>
      <c r="M5" s="4" t="s">
        <v>24</v>
      </c>
      <c r="N5" s="4">
        <v>4028.0</v>
      </c>
      <c r="O5" s="8">
        <v>47.45</v>
      </c>
      <c r="P5" s="8">
        <v>31.79</v>
      </c>
      <c r="Q5" s="9">
        <v>191128.6</v>
      </c>
      <c r="R5" s="9">
        <v>128050.12</v>
      </c>
      <c r="S5" s="9">
        <v>63078.48000000001</v>
      </c>
      <c r="T5" s="10">
        <f t="shared" si="2"/>
        <v>0.3300316122</v>
      </c>
    </row>
    <row r="6">
      <c r="A6" s="4">
        <v>3.57930982E8</v>
      </c>
      <c r="B6" s="5">
        <v>42385.0</v>
      </c>
      <c r="C6" s="5">
        <v>42434.0</v>
      </c>
      <c r="D6" s="6">
        <v>49.0</v>
      </c>
      <c r="E6" s="4"/>
      <c r="F6" s="4" t="s">
        <v>31</v>
      </c>
      <c r="G6" s="4" t="s">
        <v>21</v>
      </c>
      <c r="H6" s="4" t="str">
        <f t="shared" si="1"/>
        <v>ALB</v>
      </c>
      <c r="I6" s="7" t="s">
        <v>22</v>
      </c>
      <c r="J6" s="4" t="s">
        <v>23</v>
      </c>
      <c r="K6" s="4" t="str">
        <f>IF(G6="","Unknown Country",IFERROR(VLOOKUP(TRIM(G6),countries!C:F, 4, FALSE), "Unknown Country"))</f>
        <v>Southern Europe</v>
      </c>
      <c r="L6" s="4">
        <v>2455.0</v>
      </c>
      <c r="M6" s="4" t="s">
        <v>24</v>
      </c>
      <c r="N6" s="4">
        <v>8586.0</v>
      </c>
      <c r="O6" s="8">
        <v>109.28</v>
      </c>
      <c r="P6" s="8">
        <v>35.84</v>
      </c>
      <c r="Q6" s="9">
        <v>938278.08</v>
      </c>
      <c r="R6" s="9">
        <v>307722.24000000005</v>
      </c>
      <c r="S6" s="9">
        <v>630555.8399999999</v>
      </c>
      <c r="T6" s="10">
        <f t="shared" ref="T6:T783" si="3">S2/Q2</f>
        <v>0.3755092448</v>
      </c>
    </row>
    <row r="7">
      <c r="A7" s="4">
        <v>3.80379998E8</v>
      </c>
      <c r="B7" s="5">
        <v>42930.0</v>
      </c>
      <c r="C7" s="5">
        <v>42932.0</v>
      </c>
      <c r="D7" s="6">
        <v>2.0</v>
      </c>
      <c r="E7" s="4"/>
      <c r="F7" s="4" t="s">
        <v>31</v>
      </c>
      <c r="G7" s="4" t="s">
        <v>21</v>
      </c>
      <c r="H7" s="4" t="str">
        <f t="shared" si="1"/>
        <v>ALB</v>
      </c>
      <c r="I7" s="7" t="s">
        <v>22</v>
      </c>
      <c r="J7" s="4" t="s">
        <v>23</v>
      </c>
      <c r="K7" s="4" t="str">
        <f>IF(G7="","Unknown Country",IFERROR(VLOOKUP(TRIM(G7),countries!C:F, 4, FALSE), "Unknown Country"))</f>
        <v>Southern Europe</v>
      </c>
      <c r="L7" s="4">
        <v>7940.0</v>
      </c>
      <c r="M7" s="4" t="s">
        <v>28</v>
      </c>
      <c r="N7" s="4">
        <v>1749.0</v>
      </c>
      <c r="O7" s="8">
        <v>668.27</v>
      </c>
      <c r="P7" s="8">
        <v>502.54</v>
      </c>
      <c r="Q7" s="9">
        <v>1168804.23</v>
      </c>
      <c r="R7" s="9">
        <v>878942.4600000001</v>
      </c>
      <c r="S7" s="9">
        <v>289861.7699999999</v>
      </c>
      <c r="T7" s="10">
        <f t="shared" si="3"/>
        <v>0.3976898445</v>
      </c>
    </row>
    <row r="8">
      <c r="A8" s="4">
        <v>4.06564366E8</v>
      </c>
      <c r="B8" s="5">
        <v>41858.0</v>
      </c>
      <c r="C8" s="5">
        <v>41876.0</v>
      </c>
      <c r="D8" s="6">
        <v>18.0</v>
      </c>
      <c r="E8" s="4"/>
      <c r="F8" s="4" t="s">
        <v>30</v>
      </c>
      <c r="G8" s="4" t="s">
        <v>21</v>
      </c>
      <c r="H8" s="4" t="str">
        <f t="shared" si="1"/>
        <v>ALB</v>
      </c>
      <c r="I8" s="7" t="s">
        <v>22</v>
      </c>
      <c r="J8" s="4" t="s">
        <v>23</v>
      </c>
      <c r="K8" s="4" t="str">
        <f>IF(G8="","Unknown Country",IFERROR(VLOOKUP(TRIM(G8),countries!C:F, 4, FALSE), "Unknown Country"))</f>
        <v>Southern Europe</v>
      </c>
      <c r="L8" s="4">
        <v>5988.0</v>
      </c>
      <c r="M8" s="4" t="s">
        <v>28</v>
      </c>
      <c r="N8" s="4">
        <v>286.0</v>
      </c>
      <c r="O8" s="8">
        <v>154.06</v>
      </c>
      <c r="P8" s="8">
        <v>90.93</v>
      </c>
      <c r="Q8" s="9">
        <v>44061.16</v>
      </c>
      <c r="R8" s="9">
        <v>26005.980000000003</v>
      </c>
      <c r="S8" s="9">
        <v>18055.18</v>
      </c>
      <c r="T8" s="10">
        <f t="shared" si="3"/>
        <v>0.193869873</v>
      </c>
    </row>
    <row r="9">
      <c r="A9" s="4">
        <v>4.70503079E8</v>
      </c>
      <c r="B9" s="5">
        <v>42072.0</v>
      </c>
      <c r="C9" s="5">
        <v>42084.0</v>
      </c>
      <c r="D9" s="6">
        <v>12.0</v>
      </c>
      <c r="E9" s="4"/>
      <c r="F9" s="4" t="s">
        <v>27</v>
      </c>
      <c r="G9" s="4" t="s">
        <v>21</v>
      </c>
      <c r="H9" s="4" t="str">
        <f t="shared" si="1"/>
        <v>ALB</v>
      </c>
      <c r="I9" s="7" t="s">
        <v>22</v>
      </c>
      <c r="J9" s="4" t="s">
        <v>23</v>
      </c>
      <c r="K9" s="4" t="str">
        <f>IF(G9="","Unknown Country",IFERROR(VLOOKUP(TRIM(G9),countries!C:F, 4, FALSE), "Unknown Country"))</f>
        <v>Southern Europe</v>
      </c>
      <c r="L9" s="4">
        <v>2455.0</v>
      </c>
      <c r="M9" s="4" t="s">
        <v>24</v>
      </c>
      <c r="N9" s="4">
        <v>1172.0</v>
      </c>
      <c r="O9" s="8">
        <v>109.28</v>
      </c>
      <c r="P9" s="8">
        <v>35.84</v>
      </c>
      <c r="Q9" s="9">
        <v>128076.16</v>
      </c>
      <c r="R9" s="9">
        <v>42004.48</v>
      </c>
      <c r="S9" s="9">
        <v>86071.68</v>
      </c>
      <c r="T9" s="10">
        <f t="shared" si="3"/>
        <v>0.3300316122</v>
      </c>
    </row>
    <row r="10">
      <c r="A10" s="4">
        <v>4.76633536E8</v>
      </c>
      <c r="B10" s="5">
        <v>41187.0</v>
      </c>
      <c r="C10" s="5">
        <v>41216.0</v>
      </c>
      <c r="D10" s="6">
        <v>29.0</v>
      </c>
      <c r="E10" s="4"/>
      <c r="F10" s="4" t="s">
        <v>31</v>
      </c>
      <c r="G10" s="4" t="s">
        <v>21</v>
      </c>
      <c r="H10" s="4" t="str">
        <f t="shared" si="1"/>
        <v>ALB</v>
      </c>
      <c r="I10" s="7" t="s">
        <v>22</v>
      </c>
      <c r="J10" s="4" t="s">
        <v>23</v>
      </c>
      <c r="K10" s="4" t="str">
        <f>IF(G10="","Unknown Country",IFERROR(VLOOKUP(TRIM(G10),countries!C:F, 4, FALSE), "Unknown Country"))</f>
        <v>Southern Europe</v>
      </c>
      <c r="L10" s="4">
        <v>5988.0</v>
      </c>
      <c r="M10" s="4" t="s">
        <v>28</v>
      </c>
      <c r="N10" s="4">
        <v>5310.0</v>
      </c>
      <c r="O10" s="8">
        <v>154.06</v>
      </c>
      <c r="P10" s="8">
        <v>90.93</v>
      </c>
      <c r="Q10" s="9">
        <v>818058.6</v>
      </c>
      <c r="R10" s="9">
        <v>482838.30000000005</v>
      </c>
      <c r="S10" s="9">
        <v>335220.29999999993</v>
      </c>
      <c r="T10" s="10">
        <f t="shared" si="3"/>
        <v>0.6720351391</v>
      </c>
    </row>
    <row r="11">
      <c r="A11" s="4">
        <v>5.7047652E8</v>
      </c>
      <c r="B11" s="5">
        <v>40532.0</v>
      </c>
      <c r="C11" s="5">
        <v>40536.0</v>
      </c>
      <c r="D11" s="6">
        <v>4.0</v>
      </c>
      <c r="E11" s="4"/>
      <c r="F11" s="4" t="s">
        <v>20</v>
      </c>
      <c r="G11" s="4" t="s">
        <v>21</v>
      </c>
      <c r="H11" s="4" t="str">
        <f t="shared" si="1"/>
        <v>ALB</v>
      </c>
      <c r="I11" s="7" t="s">
        <v>22</v>
      </c>
      <c r="J11" s="4" t="s">
        <v>23</v>
      </c>
      <c r="K11" s="4" t="str">
        <f>IF(G11="","Unknown Country",IFERROR(VLOOKUP(TRIM(G11),countries!C:F, 4, FALSE), "Unknown Country"))</f>
        <v>Southern Europe</v>
      </c>
      <c r="L11" s="4">
        <v>7940.0</v>
      </c>
      <c r="M11" s="4" t="s">
        <v>28</v>
      </c>
      <c r="N11" s="4">
        <v>5534.0</v>
      </c>
      <c r="O11" s="8">
        <v>668.27</v>
      </c>
      <c r="P11" s="8">
        <v>502.54</v>
      </c>
      <c r="Q11" s="9">
        <v>3698206.1799999997</v>
      </c>
      <c r="R11" s="9">
        <v>2781056.3600000003</v>
      </c>
      <c r="S11" s="9">
        <v>917149.8199999994</v>
      </c>
      <c r="T11" s="10">
        <f t="shared" si="3"/>
        <v>0.2479985635</v>
      </c>
    </row>
    <row r="12">
      <c r="A12" s="4">
        <v>5.7694472E8</v>
      </c>
      <c r="B12" s="5">
        <v>42643.0</v>
      </c>
      <c r="C12" s="5">
        <v>42652.0</v>
      </c>
      <c r="D12" s="6">
        <v>9.0</v>
      </c>
      <c r="E12" s="4"/>
      <c r="F12" s="4" t="s">
        <v>20</v>
      </c>
      <c r="G12" s="4" t="s">
        <v>21</v>
      </c>
      <c r="H12" s="4" t="str">
        <f t="shared" si="1"/>
        <v>ALB</v>
      </c>
      <c r="I12" s="7" t="s">
        <v>22</v>
      </c>
      <c r="J12" s="4" t="s">
        <v>23</v>
      </c>
      <c r="K12" s="4" t="str">
        <f>IF(G12="","Unknown Country",IFERROR(VLOOKUP(TRIM(G12),countries!C:F, 4, FALSE), "Unknown Country"))</f>
        <v>Southern Europe</v>
      </c>
      <c r="L12" s="4">
        <v>8293.0</v>
      </c>
      <c r="M12" s="4" t="s">
        <v>24</v>
      </c>
      <c r="N12" s="4">
        <v>9619.0</v>
      </c>
      <c r="O12" s="8">
        <v>437.2</v>
      </c>
      <c r="P12" s="8">
        <v>263.33</v>
      </c>
      <c r="Q12" s="9">
        <v>4205426.8</v>
      </c>
      <c r="R12" s="9">
        <v>2532971.27</v>
      </c>
      <c r="S12" s="9">
        <v>1672455.5299999998</v>
      </c>
      <c r="T12" s="10">
        <f t="shared" si="3"/>
        <v>0.4097754122</v>
      </c>
    </row>
    <row r="13">
      <c r="A13" s="4">
        <v>6.47943866E8</v>
      </c>
      <c r="B13" s="5">
        <v>40640.0</v>
      </c>
      <c r="C13" s="5">
        <v>40651.0</v>
      </c>
      <c r="D13" s="6">
        <v>11.0</v>
      </c>
      <c r="E13" s="4"/>
      <c r="F13" s="4" t="s">
        <v>30</v>
      </c>
      <c r="G13" s="4" t="s">
        <v>21</v>
      </c>
      <c r="H13" s="4" t="str">
        <f t="shared" si="1"/>
        <v>ALB</v>
      </c>
      <c r="I13" s="7" t="s">
        <v>22</v>
      </c>
      <c r="J13" s="4" t="s">
        <v>23</v>
      </c>
      <c r="K13" s="4" t="str">
        <f>IF(G13="","Unknown Country",IFERROR(VLOOKUP(TRIM(G13),countries!C:F, 4, FALSE), "Unknown Country"))</f>
        <v>Southern Europe</v>
      </c>
      <c r="L13" s="4">
        <v>2455.0</v>
      </c>
      <c r="M13" s="4" t="s">
        <v>28</v>
      </c>
      <c r="N13" s="4">
        <v>9843.0</v>
      </c>
      <c r="O13" s="8">
        <v>109.28</v>
      </c>
      <c r="P13" s="8">
        <v>35.84</v>
      </c>
      <c r="Q13" s="9">
        <v>1075643.04</v>
      </c>
      <c r="R13" s="9">
        <v>352773.12000000005</v>
      </c>
      <c r="S13" s="9">
        <v>722869.9199999999</v>
      </c>
      <c r="T13" s="10">
        <f t="shared" si="3"/>
        <v>0.6720351391</v>
      </c>
    </row>
    <row r="14">
      <c r="A14" s="4">
        <v>6.5308727E8</v>
      </c>
      <c r="B14" s="5">
        <v>40514.0</v>
      </c>
      <c r="C14" s="5">
        <v>40519.0</v>
      </c>
      <c r="D14" s="6">
        <v>5.0</v>
      </c>
      <c r="E14" s="4"/>
      <c r="F14" s="4" t="s">
        <v>27</v>
      </c>
      <c r="G14" s="4" t="s">
        <v>21</v>
      </c>
      <c r="H14" s="4" t="str">
        <f t="shared" si="1"/>
        <v>ALB</v>
      </c>
      <c r="I14" s="7" t="s">
        <v>22</v>
      </c>
      <c r="J14" s="4" t="s">
        <v>23</v>
      </c>
      <c r="K14" s="4" t="str">
        <f>IF(G14="","Unknown Country",IFERROR(VLOOKUP(TRIM(G14),countries!C:F, 4, FALSE), "Unknown Country"))</f>
        <v>Southern Europe</v>
      </c>
      <c r="L14" s="4">
        <v>8969.0</v>
      </c>
      <c r="M14" s="4" t="s">
        <v>28</v>
      </c>
      <c r="N14" s="4">
        <v>1891.0</v>
      </c>
      <c r="O14" s="8">
        <v>152.58</v>
      </c>
      <c r="P14" s="8">
        <v>97.44</v>
      </c>
      <c r="Q14" s="9">
        <v>288528.78</v>
      </c>
      <c r="R14" s="9">
        <v>184259.04</v>
      </c>
      <c r="S14" s="9">
        <v>104269.74000000002</v>
      </c>
      <c r="T14" s="10">
        <f t="shared" si="3"/>
        <v>0.4097754122</v>
      </c>
    </row>
    <row r="15">
      <c r="A15" s="4">
        <v>6.9491471E8</v>
      </c>
      <c r="B15" s="5">
        <v>40413.0</v>
      </c>
      <c r="C15" s="5">
        <v>40446.0</v>
      </c>
      <c r="D15" s="6">
        <v>33.0</v>
      </c>
      <c r="E15" s="4"/>
      <c r="F15" s="4" t="s">
        <v>31</v>
      </c>
      <c r="G15" s="4" t="s">
        <v>21</v>
      </c>
      <c r="H15" s="4" t="str">
        <f t="shared" si="1"/>
        <v>ALB</v>
      </c>
      <c r="I15" s="7" t="s">
        <v>22</v>
      </c>
      <c r="J15" s="4" t="s">
        <v>23</v>
      </c>
      <c r="K15" s="4" t="str">
        <f>IF(G15="","Unknown Country",IFERROR(VLOOKUP(TRIM(G15),countries!C:F, 4, FALSE), "Unknown Country"))</f>
        <v>Southern Europe</v>
      </c>
      <c r="L15" s="4">
        <v>8293.0</v>
      </c>
      <c r="M15" s="4" t="s">
        <v>24</v>
      </c>
      <c r="N15" s="4">
        <v>9560.0</v>
      </c>
      <c r="O15" s="8">
        <v>437.2</v>
      </c>
      <c r="P15" s="8">
        <v>263.33</v>
      </c>
      <c r="Q15" s="9">
        <v>4179632.0</v>
      </c>
      <c r="R15" s="9">
        <v>2517434.8</v>
      </c>
      <c r="S15" s="9">
        <v>1662197.2000000002</v>
      </c>
      <c r="T15" s="10">
        <f t="shared" si="3"/>
        <v>0.2479985635</v>
      </c>
    </row>
    <row r="16">
      <c r="A16" s="4">
        <v>7.2879337E8</v>
      </c>
      <c r="B16" s="5">
        <v>40721.0</v>
      </c>
      <c r="C16" s="5">
        <v>40767.0</v>
      </c>
      <c r="D16" s="6">
        <v>46.0</v>
      </c>
      <c r="E16" s="4"/>
      <c r="F16" s="4" t="s">
        <v>20</v>
      </c>
      <c r="G16" s="4" t="s">
        <v>21</v>
      </c>
      <c r="H16" s="4" t="str">
        <f t="shared" si="1"/>
        <v>ALB</v>
      </c>
      <c r="I16" s="7" t="s">
        <v>22</v>
      </c>
      <c r="J16" s="4" t="s">
        <v>23</v>
      </c>
      <c r="K16" s="4" t="str">
        <f>IF(G16="","Unknown Country",IFERROR(VLOOKUP(TRIM(G16),countries!C:F, 4, FALSE), "Unknown Country"))</f>
        <v>Southern Europe</v>
      </c>
      <c r="L16" s="4">
        <v>8293.0</v>
      </c>
      <c r="M16" s="4" t="s">
        <v>24</v>
      </c>
      <c r="N16" s="4">
        <v>5009.0</v>
      </c>
      <c r="O16" s="8">
        <v>437.2</v>
      </c>
      <c r="P16" s="8">
        <v>263.33</v>
      </c>
      <c r="Q16" s="9">
        <v>2189934.8</v>
      </c>
      <c r="R16" s="9">
        <v>1319019.97</v>
      </c>
      <c r="S16" s="9">
        <v>870914.8299999998</v>
      </c>
      <c r="T16" s="10">
        <f t="shared" si="3"/>
        <v>0.3976898445</v>
      </c>
    </row>
    <row r="17">
      <c r="A17" s="4">
        <v>8.33473765E8</v>
      </c>
      <c r="B17" s="5">
        <v>41392.0</v>
      </c>
      <c r="C17" s="5">
        <v>41419.0</v>
      </c>
      <c r="D17" s="6">
        <v>27.0</v>
      </c>
      <c r="E17" s="4"/>
      <c r="F17" s="4" t="s">
        <v>27</v>
      </c>
      <c r="G17" s="4" t="s">
        <v>21</v>
      </c>
      <c r="H17" s="4" t="str">
        <f t="shared" si="1"/>
        <v>ALB</v>
      </c>
      <c r="I17" s="7" t="s">
        <v>22</v>
      </c>
      <c r="J17" s="4" t="s">
        <v>23</v>
      </c>
      <c r="K17" s="4" t="str">
        <f>IF(G17="","Unknown Country",IFERROR(VLOOKUP(TRIM(G17),countries!C:F, 4, FALSE), "Unknown Country"))</f>
        <v>Southern Europe</v>
      </c>
      <c r="L17" s="4">
        <v>1270.0</v>
      </c>
      <c r="M17" s="4" t="s">
        <v>24</v>
      </c>
      <c r="N17" s="4">
        <v>2264.0</v>
      </c>
      <c r="O17" s="8">
        <v>47.45</v>
      </c>
      <c r="P17" s="8">
        <v>31.79</v>
      </c>
      <c r="Q17" s="9">
        <v>107426.8</v>
      </c>
      <c r="R17" s="9">
        <v>71972.56</v>
      </c>
      <c r="S17" s="9">
        <v>35454.240000000005</v>
      </c>
      <c r="T17" s="10">
        <f t="shared" si="3"/>
        <v>0.6720351391</v>
      </c>
    </row>
    <row r="18">
      <c r="A18" s="4">
        <v>8.49454581E8</v>
      </c>
      <c r="B18" s="5">
        <v>42592.0</v>
      </c>
      <c r="C18" s="5">
        <v>42619.0</v>
      </c>
      <c r="D18" s="6">
        <v>27.0</v>
      </c>
      <c r="E18" s="4"/>
      <c r="F18" s="4" t="s">
        <v>30</v>
      </c>
      <c r="G18" s="4" t="s">
        <v>21</v>
      </c>
      <c r="H18" s="4" t="str">
        <f t="shared" si="1"/>
        <v>ALB</v>
      </c>
      <c r="I18" s="7" t="s">
        <v>22</v>
      </c>
      <c r="J18" s="4" t="s">
        <v>23</v>
      </c>
      <c r="K18" s="4" t="str">
        <f>IF(G18="","Unknown Country",IFERROR(VLOOKUP(TRIM(G18),countries!C:F, 4, FALSE), "Unknown Country"))</f>
        <v>Southern Europe</v>
      </c>
      <c r="L18" s="4">
        <v>8681.0</v>
      </c>
      <c r="M18" s="4" t="s">
        <v>28</v>
      </c>
      <c r="N18" s="4">
        <v>1342.0</v>
      </c>
      <c r="O18" s="8">
        <v>651.21</v>
      </c>
      <c r="P18" s="8">
        <v>524.96</v>
      </c>
      <c r="Q18" s="9">
        <v>873923.8200000001</v>
      </c>
      <c r="R18" s="9">
        <v>704496.3200000001</v>
      </c>
      <c r="S18" s="9">
        <v>169427.5</v>
      </c>
      <c r="T18" s="10">
        <f t="shared" si="3"/>
        <v>0.3613841919</v>
      </c>
    </row>
    <row r="19">
      <c r="A19" s="4">
        <v>8.63138997E8</v>
      </c>
      <c r="B19" s="5">
        <v>40494.0</v>
      </c>
      <c r="C19" s="5">
        <v>40533.0</v>
      </c>
      <c r="D19" s="6">
        <v>39.0</v>
      </c>
      <c r="E19" s="4"/>
      <c r="F19" s="4" t="s">
        <v>31</v>
      </c>
      <c r="G19" s="4" t="s">
        <v>21</v>
      </c>
      <c r="H19" s="4" t="str">
        <f t="shared" si="1"/>
        <v>ALB</v>
      </c>
      <c r="I19" s="7" t="s">
        <v>22</v>
      </c>
      <c r="J19" s="4" t="s">
        <v>23</v>
      </c>
      <c r="K19" s="4" t="str">
        <f>IF(G19="","Unknown Country",IFERROR(VLOOKUP(TRIM(G19),countries!C:F, 4, FALSE), "Unknown Country"))</f>
        <v>Southern Europe</v>
      </c>
      <c r="L19" s="4">
        <v>8875.0</v>
      </c>
      <c r="M19" s="4" t="s">
        <v>28</v>
      </c>
      <c r="N19" s="4">
        <v>865.0</v>
      </c>
      <c r="O19" s="8">
        <v>421.89</v>
      </c>
      <c r="P19" s="8">
        <v>364.69</v>
      </c>
      <c r="Q19" s="9">
        <v>364934.85</v>
      </c>
      <c r="R19" s="9">
        <v>315456.85</v>
      </c>
      <c r="S19" s="9">
        <v>49478.0</v>
      </c>
      <c r="T19" s="10">
        <f t="shared" si="3"/>
        <v>0.3976898445</v>
      </c>
    </row>
    <row r="20">
      <c r="A20" s="4">
        <v>8.77062451E8</v>
      </c>
      <c r="B20" s="5">
        <v>41191.0</v>
      </c>
      <c r="C20" s="5">
        <v>41211.0</v>
      </c>
      <c r="D20" s="6">
        <v>20.0</v>
      </c>
      <c r="E20" s="4"/>
      <c r="F20" s="4" t="s">
        <v>31</v>
      </c>
      <c r="G20" s="4" t="s">
        <v>21</v>
      </c>
      <c r="H20" s="4" t="str">
        <f t="shared" si="1"/>
        <v>ALB</v>
      </c>
      <c r="I20" s="7" t="s">
        <v>22</v>
      </c>
      <c r="J20" s="4" t="s">
        <v>23</v>
      </c>
      <c r="K20" s="4" t="str">
        <f>IF(G20="","Unknown Country",IFERROR(VLOOKUP(TRIM(G20),countries!C:F, 4, FALSE), "Unknown Country"))</f>
        <v>Southern Europe</v>
      </c>
      <c r="L20" s="4">
        <v>1270.0</v>
      </c>
      <c r="M20" s="4" t="s">
        <v>28</v>
      </c>
      <c r="N20" s="4">
        <v>1124.0</v>
      </c>
      <c r="O20" s="8">
        <v>47.45</v>
      </c>
      <c r="P20" s="8">
        <v>31.79</v>
      </c>
      <c r="Q20" s="9">
        <v>53333.8</v>
      </c>
      <c r="R20" s="9">
        <v>35731.96</v>
      </c>
      <c r="S20" s="9">
        <v>17601.840000000004</v>
      </c>
      <c r="T20" s="10">
        <f t="shared" si="3"/>
        <v>0.3976898445</v>
      </c>
    </row>
    <row r="21">
      <c r="A21" s="4">
        <v>9.86449801E8</v>
      </c>
      <c r="B21" s="5">
        <v>41305.0</v>
      </c>
      <c r="C21" s="5">
        <v>41346.0</v>
      </c>
      <c r="D21" s="6">
        <v>41.0</v>
      </c>
      <c r="E21" s="4"/>
      <c r="F21" s="4" t="s">
        <v>27</v>
      </c>
      <c r="G21" s="4" t="s">
        <v>21</v>
      </c>
      <c r="H21" s="4" t="str">
        <f t="shared" si="1"/>
        <v>ALB</v>
      </c>
      <c r="I21" s="7" t="s">
        <v>22</v>
      </c>
      <c r="J21" s="4" t="s">
        <v>23</v>
      </c>
      <c r="K21" s="4" t="str">
        <f>IF(G21="","Unknown Country",IFERROR(VLOOKUP(TRIM(G21),countries!C:F, 4, FALSE), "Unknown Country"))</f>
        <v>Southern Europe</v>
      </c>
      <c r="L21" s="4">
        <v>8875.0</v>
      </c>
      <c r="M21" s="4" t="s">
        <v>24</v>
      </c>
      <c r="N21" s="4">
        <v>1272.0</v>
      </c>
      <c r="O21" s="8">
        <v>421.89</v>
      </c>
      <c r="P21" s="8">
        <v>364.69</v>
      </c>
      <c r="Q21" s="9">
        <v>536644.08</v>
      </c>
      <c r="R21" s="9">
        <v>463885.68</v>
      </c>
      <c r="S21" s="9">
        <v>72758.39999999997</v>
      </c>
      <c r="T21" s="10">
        <f t="shared" si="3"/>
        <v>0.3300316122</v>
      </c>
    </row>
    <row r="22">
      <c r="A22" s="4">
        <v>9.99879729E8</v>
      </c>
      <c r="B22" s="5">
        <v>40999.0</v>
      </c>
      <c r="C22" s="5">
        <v>41035.0</v>
      </c>
      <c r="D22" s="6">
        <v>36.0</v>
      </c>
      <c r="E22" s="4"/>
      <c r="F22" s="4" t="s">
        <v>30</v>
      </c>
      <c r="G22" s="4" t="s">
        <v>21</v>
      </c>
      <c r="H22" s="4" t="str">
        <f t="shared" si="1"/>
        <v>ALB</v>
      </c>
      <c r="I22" s="7" t="s">
        <v>22</v>
      </c>
      <c r="J22" s="4" t="s">
        <v>23</v>
      </c>
      <c r="K22" s="4" t="str">
        <f>IF(G22="","Unknown Country",IFERROR(VLOOKUP(TRIM(G22),countries!C:F, 4, FALSE), "Unknown Country"))</f>
        <v>Southern Europe</v>
      </c>
      <c r="L22" s="4">
        <v>7940.0</v>
      </c>
      <c r="M22" s="4" t="s">
        <v>24</v>
      </c>
      <c r="N22" s="4">
        <v>5486.0</v>
      </c>
      <c r="O22" s="8">
        <v>668.27</v>
      </c>
      <c r="P22" s="8">
        <v>502.54</v>
      </c>
      <c r="Q22" s="9">
        <v>3666129.2199999997</v>
      </c>
      <c r="R22" s="9">
        <v>2756934.44</v>
      </c>
      <c r="S22" s="9">
        <v>909194.7799999998</v>
      </c>
      <c r="T22" s="10">
        <f t="shared" si="3"/>
        <v>0.193869873</v>
      </c>
    </row>
    <row r="23">
      <c r="A23" s="4">
        <v>1.41764247E8</v>
      </c>
      <c r="B23" s="5">
        <v>41470.0</v>
      </c>
      <c r="C23" s="5">
        <v>41515.0</v>
      </c>
      <c r="D23" s="6">
        <v>45.0</v>
      </c>
      <c r="E23" s="4"/>
      <c r="F23" s="4" t="s">
        <v>27</v>
      </c>
      <c r="G23" s="4" t="s">
        <v>32</v>
      </c>
      <c r="H23" s="4" t="str">
        <f t="shared" si="1"/>
        <v>AND</v>
      </c>
      <c r="I23" s="7" t="s">
        <v>33</v>
      </c>
      <c r="J23" s="4" t="s">
        <v>23</v>
      </c>
      <c r="K23" s="4" t="str">
        <f>IF(G23="","Unknown Country",IFERROR(VLOOKUP(TRIM(G23),countries!C:F, 4, FALSE), "Unknown Country"))</f>
        <v>Southern Europe</v>
      </c>
      <c r="L23" s="4">
        <v>7331.0</v>
      </c>
      <c r="M23" s="4" t="s">
        <v>24</v>
      </c>
      <c r="N23" s="4">
        <v>46.0</v>
      </c>
      <c r="O23" s="8">
        <v>255.28</v>
      </c>
      <c r="P23" s="8">
        <v>159.42</v>
      </c>
      <c r="Q23" s="9">
        <v>11742.88</v>
      </c>
      <c r="R23" s="9">
        <v>7333.32</v>
      </c>
      <c r="S23" s="9">
        <v>4409.5599999999995</v>
      </c>
      <c r="T23" s="10">
        <f t="shared" si="3"/>
        <v>0.1355803646</v>
      </c>
    </row>
    <row r="24">
      <c r="A24" s="4">
        <v>1.74614226E8</v>
      </c>
      <c r="B24" s="5">
        <v>42910.0</v>
      </c>
      <c r="C24" s="5">
        <v>42960.0</v>
      </c>
      <c r="D24" s="6">
        <v>50.0</v>
      </c>
      <c r="E24" s="4"/>
      <c r="F24" s="4" t="s">
        <v>31</v>
      </c>
      <c r="G24" s="4" t="s">
        <v>32</v>
      </c>
      <c r="H24" s="4" t="str">
        <f t="shared" si="1"/>
        <v>AND</v>
      </c>
      <c r="I24" s="7" t="s">
        <v>33</v>
      </c>
      <c r="J24" s="4" t="s">
        <v>23</v>
      </c>
      <c r="K24" s="4" t="str">
        <f>IF(G24="","Unknown Country",IFERROR(VLOOKUP(TRIM(G24),countries!C:F, 4, FALSE), "Unknown Country"))</f>
        <v>Southern Europe</v>
      </c>
      <c r="L24" s="4">
        <v>7331.0</v>
      </c>
      <c r="M24" s="4" t="s">
        <v>24</v>
      </c>
      <c r="N24" s="4">
        <v>1085.0</v>
      </c>
      <c r="O24" s="8">
        <v>255.28</v>
      </c>
      <c r="P24" s="8">
        <v>159.42</v>
      </c>
      <c r="Q24" s="9">
        <v>276978.8</v>
      </c>
      <c r="R24" s="9">
        <v>172970.69999999998</v>
      </c>
      <c r="S24" s="9">
        <v>104008.1</v>
      </c>
      <c r="T24" s="10">
        <f t="shared" si="3"/>
        <v>0.3300316122</v>
      </c>
    </row>
    <row r="25">
      <c r="A25" s="4">
        <v>1.9000281E8</v>
      </c>
      <c r="B25" s="5">
        <v>42906.0</v>
      </c>
      <c r="C25" s="5">
        <v>42952.0</v>
      </c>
      <c r="D25" s="6">
        <v>46.0</v>
      </c>
      <c r="E25" s="4"/>
      <c r="F25" s="4" t="s">
        <v>31</v>
      </c>
      <c r="G25" s="4" t="s">
        <v>32</v>
      </c>
      <c r="H25" s="4" t="str">
        <f t="shared" si="1"/>
        <v>AND</v>
      </c>
      <c r="I25" s="7" t="s">
        <v>33</v>
      </c>
      <c r="J25" s="4" t="s">
        <v>23</v>
      </c>
      <c r="K25" s="4" t="str">
        <f>IF(G25="","Unknown Country",IFERROR(VLOOKUP(TRIM(G25),countries!C:F, 4, FALSE), "Unknown Country"))</f>
        <v>Southern Europe</v>
      </c>
      <c r="L25" s="4">
        <v>2455.0</v>
      </c>
      <c r="M25" s="4" t="s">
        <v>28</v>
      </c>
      <c r="N25" s="4">
        <v>4909.0</v>
      </c>
      <c r="O25" s="8">
        <v>109.28</v>
      </c>
      <c r="P25" s="8">
        <v>35.84</v>
      </c>
      <c r="Q25" s="9">
        <v>536455.52</v>
      </c>
      <c r="R25" s="9">
        <v>175938.56000000003</v>
      </c>
      <c r="S25" s="9">
        <v>360516.95999999996</v>
      </c>
      <c r="T25" s="10">
        <f t="shared" si="3"/>
        <v>0.1355803646</v>
      </c>
    </row>
    <row r="26">
      <c r="A26" s="4">
        <v>2.12903726E8</v>
      </c>
      <c r="B26" s="5">
        <v>42061.0</v>
      </c>
      <c r="C26" s="5">
        <v>42061.0</v>
      </c>
      <c r="D26" s="6">
        <v>0.0</v>
      </c>
      <c r="E26" s="4"/>
      <c r="F26" s="4" t="s">
        <v>20</v>
      </c>
      <c r="G26" s="4" t="s">
        <v>32</v>
      </c>
      <c r="H26" s="4" t="str">
        <f t="shared" si="1"/>
        <v>AND</v>
      </c>
      <c r="I26" s="7" t="s">
        <v>33</v>
      </c>
      <c r="J26" s="4" t="s">
        <v>23</v>
      </c>
      <c r="K26" s="4" t="str">
        <f>IF(G26="","Unknown Country",IFERROR(VLOOKUP(TRIM(G26),countries!C:F, 4, FALSE), "Unknown Country"))</f>
        <v>Southern Europe</v>
      </c>
      <c r="L26" s="4">
        <v>8875.0</v>
      </c>
      <c r="M26" s="4" t="s">
        <v>28</v>
      </c>
      <c r="N26" s="4">
        <v>1798.0</v>
      </c>
      <c r="O26" s="8">
        <v>421.89</v>
      </c>
      <c r="P26" s="8">
        <v>364.69</v>
      </c>
      <c r="Q26" s="9">
        <v>758558.22</v>
      </c>
      <c r="R26" s="9">
        <v>655712.62</v>
      </c>
      <c r="S26" s="9">
        <v>102845.59999999998</v>
      </c>
      <c r="T26" s="10">
        <f t="shared" si="3"/>
        <v>0.2479985635</v>
      </c>
    </row>
    <row r="27">
      <c r="A27" s="4">
        <v>2.45556294E8</v>
      </c>
      <c r="B27" s="5">
        <v>40334.0</v>
      </c>
      <c r="C27" s="5">
        <v>40354.0</v>
      </c>
      <c r="D27" s="6">
        <v>20.0</v>
      </c>
      <c r="E27" s="4"/>
      <c r="F27" s="4" t="s">
        <v>31</v>
      </c>
      <c r="G27" s="4" t="s">
        <v>32</v>
      </c>
      <c r="H27" s="4" t="str">
        <f t="shared" si="1"/>
        <v>AND</v>
      </c>
      <c r="I27" s="7" t="s">
        <v>33</v>
      </c>
      <c r="J27" s="4" t="s">
        <v>23</v>
      </c>
      <c r="K27" s="4" t="str">
        <f>IF(G27="","Unknown Country",IFERROR(VLOOKUP(TRIM(G27),countries!C:F, 4, FALSE), "Unknown Country"))</f>
        <v>Southern Europe</v>
      </c>
      <c r="L27" s="4">
        <v>3127.0</v>
      </c>
      <c r="M27" s="4" t="s">
        <v>28</v>
      </c>
      <c r="N27" s="4">
        <v>4419.0</v>
      </c>
      <c r="O27" s="8">
        <v>81.73</v>
      </c>
      <c r="P27" s="8">
        <v>56.67</v>
      </c>
      <c r="Q27" s="9">
        <v>361164.87</v>
      </c>
      <c r="R27" s="9">
        <v>250424.73</v>
      </c>
      <c r="S27" s="9">
        <v>110740.13999999998</v>
      </c>
      <c r="T27" s="10">
        <f t="shared" si="3"/>
        <v>0.3755092448</v>
      </c>
    </row>
    <row r="28">
      <c r="A28" s="4">
        <v>2.66638886E8</v>
      </c>
      <c r="B28" s="5">
        <v>41781.0</v>
      </c>
      <c r="C28" s="5">
        <v>41809.0</v>
      </c>
      <c r="D28" s="6">
        <v>28.0</v>
      </c>
      <c r="E28" s="4"/>
      <c r="F28" s="4" t="s">
        <v>31</v>
      </c>
      <c r="G28" s="4" t="s">
        <v>32</v>
      </c>
      <c r="H28" s="4" t="str">
        <f t="shared" si="1"/>
        <v>AND</v>
      </c>
      <c r="I28" s="7" t="s">
        <v>33</v>
      </c>
      <c r="J28" s="4" t="s">
        <v>23</v>
      </c>
      <c r="K28" s="4" t="str">
        <f>IF(G28="","Unknown Country",IFERROR(VLOOKUP(TRIM(G28),countries!C:F, 4, FALSE), "Unknown Country"))</f>
        <v>Southern Europe</v>
      </c>
      <c r="L28" s="4">
        <v>7940.0</v>
      </c>
      <c r="M28" s="4" t="s">
        <v>28</v>
      </c>
      <c r="N28" s="4">
        <v>3227.0</v>
      </c>
      <c r="O28" s="8">
        <v>668.27</v>
      </c>
      <c r="P28" s="8">
        <v>502.54</v>
      </c>
      <c r="Q28" s="9">
        <v>2156507.29</v>
      </c>
      <c r="R28" s="9">
        <v>1621696.58</v>
      </c>
      <c r="S28" s="9">
        <v>534810.71</v>
      </c>
      <c r="T28" s="10">
        <f t="shared" si="3"/>
        <v>0.3755092448</v>
      </c>
    </row>
    <row r="29">
      <c r="A29" s="4">
        <v>2.91160714E8</v>
      </c>
      <c r="B29" s="5">
        <v>41009.0</v>
      </c>
      <c r="C29" s="5">
        <v>41055.0</v>
      </c>
      <c r="D29" s="6">
        <v>46.0</v>
      </c>
      <c r="E29" s="4"/>
      <c r="F29" s="4" t="s">
        <v>27</v>
      </c>
      <c r="G29" s="4" t="s">
        <v>32</v>
      </c>
      <c r="H29" s="4" t="str">
        <f t="shared" si="1"/>
        <v>AND</v>
      </c>
      <c r="I29" s="7" t="s">
        <v>33</v>
      </c>
      <c r="J29" s="4" t="s">
        <v>23</v>
      </c>
      <c r="K29" s="4" t="str">
        <f>IF(G29="","Unknown Country",IFERROR(VLOOKUP(TRIM(G29),countries!C:F, 4, FALSE), "Unknown Country"))</f>
        <v>Southern Europe</v>
      </c>
      <c r="L29" s="4">
        <v>8293.0</v>
      </c>
      <c r="M29" s="4" t="s">
        <v>28</v>
      </c>
      <c r="N29" s="4">
        <v>9780.0</v>
      </c>
      <c r="O29" s="8">
        <v>437.2</v>
      </c>
      <c r="P29" s="8">
        <v>263.33</v>
      </c>
      <c r="Q29" s="9">
        <v>4275816.0</v>
      </c>
      <c r="R29" s="9">
        <v>2575367.4</v>
      </c>
      <c r="S29" s="9">
        <v>1700448.6</v>
      </c>
      <c r="T29" s="10">
        <f t="shared" si="3"/>
        <v>0.6720351391</v>
      </c>
    </row>
    <row r="30">
      <c r="A30" s="4">
        <v>3.20431125E8</v>
      </c>
      <c r="B30" s="5">
        <v>42074.0</v>
      </c>
      <c r="C30" s="5">
        <v>42111.0</v>
      </c>
      <c r="D30" s="6">
        <v>37.0</v>
      </c>
      <c r="E30" s="4"/>
      <c r="F30" s="4" t="s">
        <v>27</v>
      </c>
      <c r="G30" s="4" t="s">
        <v>32</v>
      </c>
      <c r="H30" s="4" t="str">
        <f t="shared" si="1"/>
        <v>AND</v>
      </c>
      <c r="I30" s="7" t="s">
        <v>33</v>
      </c>
      <c r="J30" s="4" t="s">
        <v>23</v>
      </c>
      <c r="K30" s="4" t="str">
        <f>IF(G30="","Unknown Country",IFERROR(VLOOKUP(TRIM(G30),countries!C:F, 4, FALSE), "Unknown Country"))</f>
        <v>Southern Europe</v>
      </c>
      <c r="L30" s="4">
        <v>1270.0</v>
      </c>
      <c r="M30" s="4" t="s">
        <v>28</v>
      </c>
      <c r="N30" s="4">
        <v>1545.0</v>
      </c>
      <c r="O30" s="8">
        <v>47.45</v>
      </c>
      <c r="P30" s="8">
        <v>31.79</v>
      </c>
      <c r="Q30" s="9">
        <v>73310.25</v>
      </c>
      <c r="R30" s="9">
        <v>49115.549999999996</v>
      </c>
      <c r="S30" s="9">
        <v>24194.700000000004</v>
      </c>
      <c r="T30" s="10">
        <f t="shared" si="3"/>
        <v>0.1355803646</v>
      </c>
    </row>
    <row r="31">
      <c r="A31" s="4">
        <v>3.28322827E8</v>
      </c>
      <c r="B31" s="5">
        <v>41090.0</v>
      </c>
      <c r="C31" s="5">
        <v>41109.0</v>
      </c>
      <c r="D31" s="6">
        <v>19.0</v>
      </c>
      <c r="E31" s="4"/>
      <c r="F31" s="4" t="s">
        <v>31</v>
      </c>
      <c r="G31" s="4" t="s">
        <v>32</v>
      </c>
      <c r="H31" s="4" t="str">
        <f t="shared" si="1"/>
        <v>AND</v>
      </c>
      <c r="I31" s="7" t="s">
        <v>33</v>
      </c>
      <c r="J31" s="4" t="s">
        <v>23</v>
      </c>
      <c r="K31" s="4" t="str">
        <f>IF(G31="","Unknown Country",IFERROR(VLOOKUP(TRIM(G31),countries!C:F, 4, FALSE), "Unknown Country"))</f>
        <v>Southern Europe</v>
      </c>
      <c r="L31" s="4">
        <v>8293.0</v>
      </c>
      <c r="M31" s="4" t="s">
        <v>28</v>
      </c>
      <c r="N31" s="4">
        <v>6876.0</v>
      </c>
      <c r="O31" s="8">
        <v>437.2</v>
      </c>
      <c r="P31" s="8">
        <v>263.33</v>
      </c>
      <c r="Q31" s="9">
        <v>3006187.1999999997</v>
      </c>
      <c r="R31" s="9">
        <v>1810657.0799999998</v>
      </c>
      <c r="S31" s="9">
        <v>1195530.1199999999</v>
      </c>
      <c r="T31" s="10">
        <f t="shared" si="3"/>
        <v>0.3066193564</v>
      </c>
    </row>
    <row r="32">
      <c r="A32" s="4">
        <v>3.48080623E8</v>
      </c>
      <c r="B32" s="5">
        <v>40301.0</v>
      </c>
      <c r="C32" s="5">
        <v>40317.0</v>
      </c>
      <c r="D32" s="6">
        <v>16.0</v>
      </c>
      <c r="E32" s="4"/>
      <c r="F32" s="4" t="s">
        <v>30</v>
      </c>
      <c r="G32" s="4" t="s">
        <v>32</v>
      </c>
      <c r="H32" s="4" t="str">
        <f t="shared" si="1"/>
        <v>AND</v>
      </c>
      <c r="I32" s="7" t="s">
        <v>33</v>
      </c>
      <c r="J32" s="4" t="s">
        <v>23</v>
      </c>
      <c r="K32" s="4" t="str">
        <f>IF(G32="","Unknown Country",IFERROR(VLOOKUP(TRIM(G32),countries!C:F, 4, FALSE), "Unknown Country"))</f>
        <v>Southern Europe</v>
      </c>
      <c r="L32" s="4">
        <v>8969.0</v>
      </c>
      <c r="M32" s="4" t="s">
        <v>28</v>
      </c>
      <c r="N32" s="4">
        <v>3646.0</v>
      </c>
      <c r="O32" s="8">
        <v>152.58</v>
      </c>
      <c r="P32" s="8">
        <v>97.44</v>
      </c>
      <c r="Q32" s="9">
        <v>556306.68</v>
      </c>
      <c r="R32" s="9">
        <v>355266.24</v>
      </c>
      <c r="S32" s="9">
        <v>201040.44000000006</v>
      </c>
      <c r="T32" s="10">
        <f t="shared" si="3"/>
        <v>0.2479985635</v>
      </c>
    </row>
    <row r="33">
      <c r="A33" s="4">
        <v>3.7887324E8</v>
      </c>
      <c r="B33" s="5">
        <v>41238.0</v>
      </c>
      <c r="C33" s="5">
        <v>41241.0</v>
      </c>
      <c r="D33" s="6">
        <v>3.0</v>
      </c>
      <c r="E33" s="4"/>
      <c r="F33" s="4" t="s">
        <v>27</v>
      </c>
      <c r="G33" s="4" t="s">
        <v>32</v>
      </c>
      <c r="H33" s="4" t="str">
        <f t="shared" si="1"/>
        <v>AND</v>
      </c>
      <c r="I33" s="7" t="s">
        <v>33</v>
      </c>
      <c r="J33" s="4" t="s">
        <v>23</v>
      </c>
      <c r="K33" s="4" t="str">
        <f>IF(G33="","Unknown Country",IFERROR(VLOOKUP(TRIM(G33),countries!C:F, 4, FALSE), "Unknown Country"))</f>
        <v>Southern Europe</v>
      </c>
      <c r="L33" s="4">
        <v>1270.0</v>
      </c>
      <c r="M33" s="4" t="s">
        <v>28</v>
      </c>
      <c r="N33" s="4">
        <v>5866.0</v>
      </c>
      <c r="O33" s="8">
        <v>47.45</v>
      </c>
      <c r="P33" s="8">
        <v>31.79</v>
      </c>
      <c r="Q33" s="9">
        <v>278341.7</v>
      </c>
      <c r="R33" s="9">
        <v>186480.13999999998</v>
      </c>
      <c r="S33" s="9">
        <v>91861.56000000003</v>
      </c>
      <c r="T33" s="10">
        <f t="shared" si="3"/>
        <v>0.3976898445</v>
      </c>
    </row>
    <row r="34">
      <c r="A34" s="4">
        <v>3.80733191E8</v>
      </c>
      <c r="B34" s="5">
        <v>41340.0</v>
      </c>
      <c r="C34" s="5">
        <v>41377.0</v>
      </c>
      <c r="D34" s="6">
        <v>37.0</v>
      </c>
      <c r="E34" s="4"/>
      <c r="F34" s="4" t="s">
        <v>31</v>
      </c>
      <c r="G34" s="4" t="s">
        <v>32</v>
      </c>
      <c r="H34" s="4" t="str">
        <f t="shared" si="1"/>
        <v>AND</v>
      </c>
      <c r="I34" s="7" t="s">
        <v>33</v>
      </c>
      <c r="J34" s="4" t="s">
        <v>23</v>
      </c>
      <c r="K34" s="4" t="str">
        <f>IF(G34="","Unknown Country",IFERROR(VLOOKUP(TRIM(G34),countries!C:F, 4, FALSE), "Unknown Country"))</f>
        <v>Southern Europe</v>
      </c>
      <c r="L34" s="4">
        <v>7331.0</v>
      </c>
      <c r="M34" s="4" t="s">
        <v>24</v>
      </c>
      <c r="N34" s="4">
        <v>6267.0</v>
      </c>
      <c r="O34" s="8">
        <v>255.28</v>
      </c>
      <c r="P34" s="8">
        <v>159.42</v>
      </c>
      <c r="Q34" s="9">
        <v>1599839.76</v>
      </c>
      <c r="R34" s="9">
        <v>999085.1399999999</v>
      </c>
      <c r="S34" s="9">
        <v>600754.6200000001</v>
      </c>
      <c r="T34" s="10">
        <f t="shared" si="3"/>
        <v>0.3300316122</v>
      </c>
    </row>
    <row r="35">
      <c r="A35" s="4">
        <v>4.03337991E8</v>
      </c>
      <c r="B35" s="5">
        <v>42658.0</v>
      </c>
      <c r="C35" s="5">
        <v>42698.0</v>
      </c>
      <c r="D35" s="6">
        <v>40.0</v>
      </c>
      <c r="E35" s="4"/>
      <c r="F35" s="4" t="s">
        <v>20</v>
      </c>
      <c r="G35" s="4" t="s">
        <v>32</v>
      </c>
      <c r="H35" s="4" t="str">
        <f t="shared" si="1"/>
        <v>AND</v>
      </c>
      <c r="I35" s="7" t="s">
        <v>33</v>
      </c>
      <c r="J35" s="4" t="s">
        <v>23</v>
      </c>
      <c r="K35" s="4" t="str">
        <f>IF(G35="","Unknown Country",IFERROR(VLOOKUP(TRIM(G35),countries!C:F, 4, FALSE), "Unknown Country"))</f>
        <v>Southern Europe</v>
      </c>
      <c r="L35" s="4">
        <v>5988.0</v>
      </c>
      <c r="M35" s="4" t="s">
        <v>24</v>
      </c>
      <c r="N35" s="4">
        <v>5529.0</v>
      </c>
      <c r="O35" s="8">
        <v>154.06</v>
      </c>
      <c r="P35" s="8">
        <v>90.93</v>
      </c>
      <c r="Q35" s="9">
        <v>851797.74</v>
      </c>
      <c r="R35" s="9">
        <v>502751.97000000003</v>
      </c>
      <c r="S35" s="9">
        <v>349045.76999999996</v>
      </c>
      <c r="T35" s="10">
        <f t="shared" si="3"/>
        <v>0.3976898445</v>
      </c>
    </row>
    <row r="36">
      <c r="A36" s="4">
        <v>4.13245427E8</v>
      </c>
      <c r="B36" s="5">
        <v>42550.0</v>
      </c>
      <c r="C36" s="5">
        <v>42553.0</v>
      </c>
      <c r="D36" s="6">
        <v>3.0</v>
      </c>
      <c r="E36" s="4"/>
      <c r="F36" s="4" t="s">
        <v>31</v>
      </c>
      <c r="G36" s="4" t="s">
        <v>32</v>
      </c>
      <c r="H36" s="4" t="str">
        <f t="shared" si="1"/>
        <v>AND</v>
      </c>
      <c r="I36" s="7" t="s">
        <v>33</v>
      </c>
      <c r="J36" s="4" t="s">
        <v>23</v>
      </c>
      <c r="K36" s="4" t="str">
        <f>IF(G36="","Unknown Country",IFERROR(VLOOKUP(TRIM(G36),countries!C:F, 4, FALSE), "Unknown Country"))</f>
        <v>Southern Europe</v>
      </c>
      <c r="L36" s="4">
        <v>4594.0</v>
      </c>
      <c r="M36" s="4" t="s">
        <v>24</v>
      </c>
      <c r="N36" s="4">
        <v>7360.0</v>
      </c>
      <c r="O36" s="8">
        <v>9.33</v>
      </c>
      <c r="P36" s="8">
        <v>6.92</v>
      </c>
      <c r="Q36" s="9">
        <v>68668.8</v>
      </c>
      <c r="R36" s="9">
        <v>50931.2</v>
      </c>
      <c r="S36" s="9">
        <v>17737.600000000006</v>
      </c>
      <c r="T36" s="10">
        <f t="shared" si="3"/>
        <v>0.3613841919</v>
      </c>
    </row>
    <row r="37">
      <c r="A37" s="4">
        <v>4.15837943E8</v>
      </c>
      <c r="B37" s="5">
        <v>40918.0</v>
      </c>
      <c r="C37" s="5">
        <v>40962.0</v>
      </c>
      <c r="D37" s="6">
        <v>44.0</v>
      </c>
      <c r="E37" s="4"/>
      <c r="F37" s="4" t="s">
        <v>30</v>
      </c>
      <c r="G37" s="4" t="s">
        <v>32</v>
      </c>
      <c r="H37" s="4" t="str">
        <f t="shared" si="1"/>
        <v>AND</v>
      </c>
      <c r="I37" s="7" t="s">
        <v>33</v>
      </c>
      <c r="J37" s="4" t="s">
        <v>23</v>
      </c>
      <c r="K37" s="4" t="str">
        <f>IF(G37="","Unknown Country",IFERROR(VLOOKUP(TRIM(G37),countries!C:F, 4, FALSE), "Unknown Country"))</f>
        <v>Southern Europe</v>
      </c>
      <c r="L37" s="4">
        <v>7331.0</v>
      </c>
      <c r="M37" s="4" t="s">
        <v>24</v>
      </c>
      <c r="N37" s="4">
        <v>4543.0</v>
      </c>
      <c r="O37" s="8">
        <v>255.28</v>
      </c>
      <c r="P37" s="8">
        <v>159.42</v>
      </c>
      <c r="Q37" s="9">
        <v>1159737.04</v>
      </c>
      <c r="R37" s="9">
        <v>724245.0599999999</v>
      </c>
      <c r="S37" s="9">
        <v>435491.9800000001</v>
      </c>
      <c r="T37" s="10">
        <f t="shared" si="3"/>
        <v>0.3300316122</v>
      </c>
    </row>
    <row r="38">
      <c r="A38" s="4">
        <v>4.25547969E8</v>
      </c>
      <c r="B38" s="5">
        <v>40409.0</v>
      </c>
      <c r="C38" s="5">
        <v>40432.0</v>
      </c>
      <c r="D38" s="6">
        <v>23.0</v>
      </c>
      <c r="E38" s="4"/>
      <c r="F38" s="4" t="s">
        <v>27</v>
      </c>
      <c r="G38" s="4" t="s">
        <v>32</v>
      </c>
      <c r="H38" s="4" t="str">
        <f t="shared" si="1"/>
        <v>AND</v>
      </c>
      <c r="I38" s="7" t="s">
        <v>33</v>
      </c>
      <c r="J38" s="4" t="s">
        <v>23</v>
      </c>
      <c r="K38" s="4" t="str">
        <f>IF(G38="","Unknown Country",IFERROR(VLOOKUP(TRIM(G38),countries!C:F, 4, FALSE), "Unknown Country"))</f>
        <v>Southern Europe</v>
      </c>
      <c r="L38" s="4">
        <v>1270.0</v>
      </c>
      <c r="M38" s="4" t="s">
        <v>28</v>
      </c>
      <c r="N38" s="4">
        <v>7955.0</v>
      </c>
      <c r="O38" s="8">
        <v>47.45</v>
      </c>
      <c r="P38" s="8">
        <v>31.79</v>
      </c>
      <c r="Q38" s="9">
        <v>377464.75</v>
      </c>
      <c r="R38" s="9">
        <v>252889.44999999998</v>
      </c>
      <c r="S38" s="9">
        <v>124575.30000000002</v>
      </c>
      <c r="T38" s="10">
        <f t="shared" si="3"/>
        <v>0.3755092448</v>
      </c>
    </row>
    <row r="39">
      <c r="A39" s="4">
        <v>4.42318427E8</v>
      </c>
      <c r="B39" s="5">
        <v>40448.0</v>
      </c>
      <c r="C39" s="5">
        <v>40459.0</v>
      </c>
      <c r="D39" s="6">
        <v>11.0</v>
      </c>
      <c r="E39" s="4"/>
      <c r="F39" s="4" t="s">
        <v>27</v>
      </c>
      <c r="G39" s="4" t="s">
        <v>32</v>
      </c>
      <c r="H39" s="4" t="str">
        <f t="shared" si="1"/>
        <v>AND</v>
      </c>
      <c r="I39" s="7" t="s">
        <v>33</v>
      </c>
      <c r="J39" s="4" t="s">
        <v>23</v>
      </c>
      <c r="K39" s="4" t="str">
        <f>IF(G39="","Unknown Country",IFERROR(VLOOKUP(TRIM(G39),countries!C:F, 4, FALSE), "Unknown Country"))</f>
        <v>Southern Europe</v>
      </c>
      <c r="L39" s="4">
        <v>7331.0</v>
      </c>
      <c r="M39" s="4" t="s">
        <v>28</v>
      </c>
      <c r="N39" s="4">
        <v>707.0</v>
      </c>
      <c r="O39" s="8">
        <v>255.28</v>
      </c>
      <c r="P39" s="8">
        <v>159.42</v>
      </c>
      <c r="Q39" s="9">
        <v>180482.96</v>
      </c>
      <c r="R39" s="9">
        <v>112709.93999999999</v>
      </c>
      <c r="S39" s="9">
        <v>67773.02</v>
      </c>
      <c r="T39" s="10">
        <f t="shared" si="3"/>
        <v>0.4097754122</v>
      </c>
    </row>
    <row r="40">
      <c r="A40" s="4">
        <v>4.43347108E8</v>
      </c>
      <c r="B40" s="5">
        <v>42083.0</v>
      </c>
      <c r="C40" s="5">
        <v>42103.0</v>
      </c>
      <c r="D40" s="6">
        <v>20.0</v>
      </c>
      <c r="E40" s="4"/>
      <c r="F40" s="4" t="s">
        <v>30</v>
      </c>
      <c r="G40" s="4" t="s">
        <v>32</v>
      </c>
      <c r="H40" s="4" t="str">
        <f t="shared" si="1"/>
        <v>AND</v>
      </c>
      <c r="I40" s="7" t="s">
        <v>33</v>
      </c>
      <c r="J40" s="4" t="s">
        <v>23</v>
      </c>
      <c r="K40" s="4" t="str">
        <f>IF(G40="","Unknown Country",IFERROR(VLOOKUP(TRIM(G40),countries!C:F, 4, FALSE), "Unknown Country"))</f>
        <v>Southern Europe</v>
      </c>
      <c r="L40" s="4">
        <v>2103.0</v>
      </c>
      <c r="M40" s="4" t="s">
        <v>24</v>
      </c>
      <c r="N40" s="4">
        <v>5116.0</v>
      </c>
      <c r="O40" s="8">
        <v>205.7</v>
      </c>
      <c r="P40" s="8">
        <v>117.11</v>
      </c>
      <c r="Q40" s="9">
        <v>1052361.2</v>
      </c>
      <c r="R40" s="9">
        <v>599134.76</v>
      </c>
      <c r="S40" s="9">
        <v>453226.43999999994</v>
      </c>
      <c r="T40" s="10">
        <f t="shared" si="3"/>
        <v>0.258306538</v>
      </c>
    </row>
    <row r="41">
      <c r="A41" s="4">
        <v>4.43544518E8</v>
      </c>
      <c r="B41" s="5">
        <v>42484.0</v>
      </c>
      <c r="C41" s="5">
        <v>42488.0</v>
      </c>
      <c r="D41" s="6">
        <v>4.0</v>
      </c>
      <c r="E41" s="4"/>
      <c r="F41" s="4" t="s">
        <v>31</v>
      </c>
      <c r="G41" s="4" t="s">
        <v>32</v>
      </c>
      <c r="H41" s="4" t="str">
        <f t="shared" si="1"/>
        <v>AND</v>
      </c>
      <c r="I41" s="7" t="s">
        <v>33</v>
      </c>
      <c r="J41" s="4" t="s">
        <v>23</v>
      </c>
      <c r="K41" s="4" t="str">
        <f>IF(G41="","Unknown Country",IFERROR(VLOOKUP(TRIM(G41),countries!C:F, 4, FALSE), "Unknown Country"))</f>
        <v>Southern Europe</v>
      </c>
      <c r="L41" s="4">
        <v>1270.0</v>
      </c>
      <c r="M41" s="4" t="s">
        <v>28</v>
      </c>
      <c r="N41" s="4">
        <v>3534.0</v>
      </c>
      <c r="O41" s="8">
        <v>47.45</v>
      </c>
      <c r="P41" s="8">
        <v>31.79</v>
      </c>
      <c r="Q41" s="9">
        <v>167688.30000000002</v>
      </c>
      <c r="R41" s="9">
        <v>112345.86</v>
      </c>
      <c r="S41" s="9">
        <v>55342.44000000002</v>
      </c>
      <c r="T41" s="10">
        <f t="shared" si="3"/>
        <v>0.3755092448</v>
      </c>
    </row>
    <row r="42">
      <c r="A42" s="4">
        <v>4.80904042E8</v>
      </c>
      <c r="B42" s="5">
        <v>40201.0</v>
      </c>
      <c r="C42" s="5">
        <v>40214.0</v>
      </c>
      <c r="D42" s="6">
        <v>13.0</v>
      </c>
      <c r="E42" s="4"/>
      <c r="F42" s="4" t="s">
        <v>31</v>
      </c>
      <c r="G42" s="4" t="s">
        <v>32</v>
      </c>
      <c r="H42" s="4" t="str">
        <f t="shared" si="1"/>
        <v>AND</v>
      </c>
      <c r="I42" s="7" t="s">
        <v>33</v>
      </c>
      <c r="J42" s="4" t="s">
        <v>23</v>
      </c>
      <c r="K42" s="4" t="str">
        <f>IF(G42="","Unknown Country",IFERROR(VLOOKUP(TRIM(G42),countries!C:F, 4, FALSE), "Unknown Country"))</f>
        <v>Southern Europe</v>
      </c>
      <c r="L42" s="4">
        <v>8969.0</v>
      </c>
      <c r="M42" s="4" t="s">
        <v>24</v>
      </c>
      <c r="N42" s="4">
        <v>9048.0</v>
      </c>
      <c r="O42" s="8">
        <v>152.58</v>
      </c>
      <c r="P42" s="8">
        <v>97.44</v>
      </c>
      <c r="Q42" s="9">
        <v>1380543.84</v>
      </c>
      <c r="R42" s="9">
        <v>881637.12</v>
      </c>
      <c r="S42" s="9">
        <v>498906.7200000001</v>
      </c>
      <c r="T42" s="10">
        <f t="shared" si="3"/>
        <v>0.3300316122</v>
      </c>
    </row>
    <row r="43">
      <c r="A43" s="4">
        <v>5.04973971E8</v>
      </c>
      <c r="B43" s="5">
        <v>40819.0</v>
      </c>
      <c r="C43" s="5">
        <v>40849.0</v>
      </c>
      <c r="D43" s="6">
        <v>30.0</v>
      </c>
      <c r="E43" s="4"/>
      <c r="F43" s="4" t="s">
        <v>30</v>
      </c>
      <c r="G43" s="4" t="s">
        <v>32</v>
      </c>
      <c r="H43" s="4" t="str">
        <f t="shared" si="1"/>
        <v>AND</v>
      </c>
      <c r="I43" s="7" t="s">
        <v>33</v>
      </c>
      <c r="J43" s="4" t="s">
        <v>23</v>
      </c>
      <c r="K43" s="4" t="str">
        <f>IF(G43="","Unknown Country",IFERROR(VLOOKUP(TRIM(G43),countries!C:F, 4, FALSE), "Unknown Country"))</f>
        <v>Southern Europe</v>
      </c>
      <c r="L43" s="4">
        <v>8875.0</v>
      </c>
      <c r="M43" s="4" t="s">
        <v>28</v>
      </c>
      <c r="N43" s="4">
        <v>1875.0</v>
      </c>
      <c r="O43" s="8">
        <v>421.89</v>
      </c>
      <c r="P43" s="8">
        <v>364.69</v>
      </c>
      <c r="Q43" s="9">
        <v>791043.75</v>
      </c>
      <c r="R43" s="9">
        <v>683793.75</v>
      </c>
      <c r="S43" s="9">
        <v>107250.0</v>
      </c>
      <c r="T43" s="10">
        <f t="shared" si="3"/>
        <v>0.3755092448</v>
      </c>
    </row>
    <row r="44">
      <c r="A44" s="4">
        <v>5.33314406E8</v>
      </c>
      <c r="B44" s="5">
        <v>40450.0</v>
      </c>
      <c r="C44" s="5">
        <v>40480.0</v>
      </c>
      <c r="D44" s="6">
        <v>30.0</v>
      </c>
      <c r="E44" s="4"/>
      <c r="F44" s="4" t="s">
        <v>31</v>
      </c>
      <c r="G44" s="4" t="s">
        <v>32</v>
      </c>
      <c r="H44" s="4" t="str">
        <f t="shared" si="1"/>
        <v>AND</v>
      </c>
      <c r="I44" s="7" t="s">
        <v>33</v>
      </c>
      <c r="J44" s="4" t="s">
        <v>23</v>
      </c>
      <c r="K44" s="4" t="str">
        <f>IF(G44="","Unknown Country",IFERROR(VLOOKUP(TRIM(G44),countries!C:F, 4, FALSE), "Unknown Country"))</f>
        <v>Southern Europe</v>
      </c>
      <c r="L44" s="4">
        <v>7940.0</v>
      </c>
      <c r="M44" s="4" t="s">
        <v>28</v>
      </c>
      <c r="N44" s="4">
        <v>8439.0</v>
      </c>
      <c r="O44" s="8">
        <v>668.27</v>
      </c>
      <c r="P44" s="8">
        <v>502.54</v>
      </c>
      <c r="Q44" s="9">
        <v>5639530.53</v>
      </c>
      <c r="R44" s="9">
        <v>4240935.0600000005</v>
      </c>
      <c r="S44" s="9">
        <v>1398595.4699999997</v>
      </c>
      <c r="T44" s="10">
        <f t="shared" si="3"/>
        <v>0.4306757414</v>
      </c>
    </row>
    <row r="45">
      <c r="A45" s="4">
        <v>5.52931869E8</v>
      </c>
      <c r="B45" s="5">
        <v>42598.0</v>
      </c>
      <c r="C45" s="5">
        <v>42622.0</v>
      </c>
      <c r="D45" s="6">
        <v>24.0</v>
      </c>
      <c r="E45" s="4"/>
      <c r="F45" s="4" t="s">
        <v>27</v>
      </c>
      <c r="G45" s="4" t="s">
        <v>32</v>
      </c>
      <c r="H45" s="4" t="str">
        <f t="shared" si="1"/>
        <v>AND</v>
      </c>
      <c r="I45" s="7" t="s">
        <v>33</v>
      </c>
      <c r="J45" s="4" t="s">
        <v>23</v>
      </c>
      <c r="K45" s="4" t="str">
        <f>IF(G45="","Unknown Country",IFERROR(VLOOKUP(TRIM(G45),countries!C:F, 4, FALSE), "Unknown Country"))</f>
        <v>Southern Europe</v>
      </c>
      <c r="L45" s="4">
        <v>8875.0</v>
      </c>
      <c r="M45" s="4" t="s">
        <v>24</v>
      </c>
      <c r="N45" s="4">
        <v>3682.0</v>
      </c>
      <c r="O45" s="8">
        <v>421.89</v>
      </c>
      <c r="P45" s="8">
        <v>364.69</v>
      </c>
      <c r="Q45" s="9">
        <v>1553398.98</v>
      </c>
      <c r="R45" s="9">
        <v>1342788.58</v>
      </c>
      <c r="S45" s="9">
        <v>210610.3999999999</v>
      </c>
      <c r="T45" s="10">
        <f t="shared" si="3"/>
        <v>0.3300316122</v>
      </c>
    </row>
    <row r="46">
      <c r="A46" s="4">
        <v>5.56947886E8</v>
      </c>
      <c r="B46" s="5">
        <v>40638.0</v>
      </c>
      <c r="C46" s="5">
        <v>40680.0</v>
      </c>
      <c r="D46" s="6">
        <v>42.0</v>
      </c>
      <c r="E46" s="4"/>
      <c r="F46" s="4" t="s">
        <v>20</v>
      </c>
      <c r="G46" s="4" t="s">
        <v>32</v>
      </c>
      <c r="H46" s="4" t="str">
        <f t="shared" si="1"/>
        <v>AND</v>
      </c>
      <c r="I46" s="7" t="s">
        <v>33</v>
      </c>
      <c r="J46" s="4" t="s">
        <v>23</v>
      </c>
      <c r="K46" s="4" t="str">
        <f>IF(G46="","Unknown Country",IFERROR(VLOOKUP(TRIM(G46),countries!C:F, 4, FALSE), "Unknown Country"))</f>
        <v>Southern Europe</v>
      </c>
      <c r="L46" s="4">
        <v>2103.0</v>
      </c>
      <c r="M46" s="4" t="s">
        <v>28</v>
      </c>
      <c r="N46" s="4">
        <v>2111.0</v>
      </c>
      <c r="O46" s="8">
        <v>205.7</v>
      </c>
      <c r="P46" s="8">
        <v>117.11</v>
      </c>
      <c r="Q46" s="9">
        <v>434232.69999999995</v>
      </c>
      <c r="R46" s="9">
        <v>247219.21</v>
      </c>
      <c r="S46" s="9">
        <v>187013.48999999996</v>
      </c>
      <c r="T46" s="10">
        <f t="shared" si="3"/>
        <v>0.3613841919</v>
      </c>
    </row>
    <row r="47">
      <c r="A47" s="4">
        <v>5.69941365E8</v>
      </c>
      <c r="B47" s="5">
        <v>42667.0</v>
      </c>
      <c r="C47" s="5">
        <v>42700.0</v>
      </c>
      <c r="D47" s="6">
        <v>33.0</v>
      </c>
      <c r="E47" s="4"/>
      <c r="F47" s="4" t="s">
        <v>30</v>
      </c>
      <c r="G47" s="4" t="s">
        <v>32</v>
      </c>
      <c r="H47" s="4" t="str">
        <f t="shared" si="1"/>
        <v>AND</v>
      </c>
      <c r="I47" s="7" t="s">
        <v>33</v>
      </c>
      <c r="J47" s="4" t="s">
        <v>23</v>
      </c>
      <c r="K47" s="4" t="str">
        <f>IF(G47="","Unknown Country",IFERROR(VLOOKUP(TRIM(G47),countries!C:F, 4, FALSE), "Unknown Country"))</f>
        <v>Southern Europe</v>
      </c>
      <c r="L47" s="4">
        <v>7331.0</v>
      </c>
      <c r="M47" s="4" t="s">
        <v>28</v>
      </c>
      <c r="N47" s="4">
        <v>7170.0</v>
      </c>
      <c r="O47" s="8">
        <v>255.28</v>
      </c>
      <c r="P47" s="8">
        <v>159.42</v>
      </c>
      <c r="Q47" s="9">
        <v>1830357.6</v>
      </c>
      <c r="R47" s="9">
        <v>1143041.4</v>
      </c>
      <c r="S47" s="9">
        <v>687316.2000000002</v>
      </c>
      <c r="T47" s="10">
        <f t="shared" si="3"/>
        <v>0.1355803646</v>
      </c>
    </row>
    <row r="48">
      <c r="A48" s="4">
        <v>5.7547959E8</v>
      </c>
      <c r="B48" s="5">
        <v>40578.0</v>
      </c>
      <c r="C48" s="5">
        <v>40624.0</v>
      </c>
      <c r="D48" s="6">
        <v>46.0</v>
      </c>
      <c r="E48" s="4"/>
      <c r="F48" s="4" t="s">
        <v>20</v>
      </c>
      <c r="G48" s="4" t="s">
        <v>32</v>
      </c>
      <c r="H48" s="4" t="str">
        <f t="shared" si="1"/>
        <v>AND</v>
      </c>
      <c r="I48" s="7" t="s">
        <v>33</v>
      </c>
      <c r="J48" s="4" t="s">
        <v>23</v>
      </c>
      <c r="K48" s="4" t="str">
        <f>IF(G48="","Unknown Country",IFERROR(VLOOKUP(TRIM(G48),countries!C:F, 4, FALSE), "Unknown Country"))</f>
        <v>Southern Europe</v>
      </c>
      <c r="L48" s="4">
        <v>8969.0</v>
      </c>
      <c r="M48" s="4" t="s">
        <v>28</v>
      </c>
      <c r="N48" s="4">
        <v>6054.0</v>
      </c>
      <c r="O48" s="8">
        <v>152.58</v>
      </c>
      <c r="P48" s="8">
        <v>97.44</v>
      </c>
      <c r="Q48" s="9">
        <v>923719.3200000001</v>
      </c>
      <c r="R48" s="9">
        <v>589901.76</v>
      </c>
      <c r="S48" s="9">
        <v>333817.56000000006</v>
      </c>
      <c r="T48" s="10">
        <f t="shared" si="3"/>
        <v>0.2479985635</v>
      </c>
    </row>
    <row r="49">
      <c r="A49" s="4">
        <v>5.82836139E8</v>
      </c>
      <c r="B49" s="5">
        <v>41729.0</v>
      </c>
      <c r="C49" s="5">
        <v>41734.0</v>
      </c>
      <c r="D49" s="6">
        <v>5.0</v>
      </c>
      <c r="E49" s="4"/>
      <c r="F49" s="4" t="s">
        <v>27</v>
      </c>
      <c r="G49" s="4" t="s">
        <v>32</v>
      </c>
      <c r="H49" s="4" t="str">
        <f t="shared" si="1"/>
        <v>AND</v>
      </c>
      <c r="I49" s="7" t="s">
        <v>33</v>
      </c>
      <c r="J49" s="4" t="s">
        <v>23</v>
      </c>
      <c r="K49" s="4" t="str">
        <f>IF(G49="","Unknown Country",IFERROR(VLOOKUP(TRIM(G49),countries!C:F, 4, FALSE), "Unknown Country"))</f>
        <v>Southern Europe</v>
      </c>
      <c r="L49" s="4">
        <v>8681.0</v>
      </c>
      <c r="M49" s="4" t="s">
        <v>28</v>
      </c>
      <c r="N49" s="4">
        <v>3020.0</v>
      </c>
      <c r="O49" s="8">
        <v>651.21</v>
      </c>
      <c r="P49" s="8">
        <v>524.96</v>
      </c>
      <c r="Q49" s="9">
        <v>1966654.2000000002</v>
      </c>
      <c r="R49" s="9">
        <v>1585379.2000000002</v>
      </c>
      <c r="S49" s="9">
        <v>381275.0</v>
      </c>
      <c r="T49" s="10">
        <f t="shared" si="3"/>
        <v>0.1355803646</v>
      </c>
    </row>
    <row r="50">
      <c r="A50" s="4">
        <v>6.96197879E8</v>
      </c>
      <c r="B50" s="5">
        <v>40256.0</v>
      </c>
      <c r="C50" s="5">
        <v>40263.0</v>
      </c>
      <c r="D50" s="6">
        <v>7.0</v>
      </c>
      <c r="E50" s="4"/>
      <c r="F50" s="4" t="s">
        <v>27</v>
      </c>
      <c r="G50" s="4" t="s">
        <v>32</v>
      </c>
      <c r="H50" s="4" t="str">
        <f t="shared" si="1"/>
        <v>AND</v>
      </c>
      <c r="I50" s="7" t="s">
        <v>33</v>
      </c>
      <c r="J50" s="4" t="s">
        <v>23</v>
      </c>
      <c r="K50" s="4" t="str">
        <f>IF(G50="","Unknown Country",IFERROR(VLOOKUP(TRIM(G50),countries!C:F, 4, FALSE), "Unknown Country"))</f>
        <v>Southern Europe</v>
      </c>
      <c r="L50" s="4">
        <v>2103.0</v>
      </c>
      <c r="M50" s="4" t="s">
        <v>28</v>
      </c>
      <c r="N50" s="4">
        <v>9278.0</v>
      </c>
      <c r="O50" s="8">
        <v>205.7</v>
      </c>
      <c r="P50" s="8">
        <v>117.11</v>
      </c>
      <c r="Q50" s="9">
        <v>1908484.5999999999</v>
      </c>
      <c r="R50" s="9">
        <v>1086546.58</v>
      </c>
      <c r="S50" s="9">
        <v>821938.0199999998</v>
      </c>
      <c r="T50" s="10">
        <f t="shared" si="3"/>
        <v>0.4306757414</v>
      </c>
    </row>
    <row r="51">
      <c r="A51" s="4">
        <v>7.13009965E8</v>
      </c>
      <c r="B51" s="5">
        <v>42689.0</v>
      </c>
      <c r="C51" s="5">
        <v>42720.0</v>
      </c>
      <c r="D51" s="6">
        <v>31.0</v>
      </c>
      <c r="E51" s="4"/>
      <c r="F51" s="4" t="s">
        <v>27</v>
      </c>
      <c r="G51" s="4" t="s">
        <v>32</v>
      </c>
      <c r="H51" s="4" t="str">
        <f t="shared" si="1"/>
        <v>AND</v>
      </c>
      <c r="I51" s="7" t="s">
        <v>33</v>
      </c>
      <c r="J51" s="4" t="s">
        <v>23</v>
      </c>
      <c r="K51" s="4" t="str">
        <f>IF(G51="","Unknown Country",IFERROR(VLOOKUP(TRIM(G51),countries!C:F, 4, FALSE), "Unknown Country"))</f>
        <v>Southern Europe</v>
      </c>
      <c r="L51" s="4">
        <v>7940.0</v>
      </c>
      <c r="M51" s="4" t="s">
        <v>28</v>
      </c>
      <c r="N51" s="4">
        <v>4348.0</v>
      </c>
      <c r="O51" s="8">
        <v>668.27</v>
      </c>
      <c r="P51" s="8">
        <v>502.54</v>
      </c>
      <c r="Q51" s="9">
        <v>2905637.96</v>
      </c>
      <c r="R51" s="9">
        <v>2185043.92</v>
      </c>
      <c r="S51" s="9">
        <v>720594.04</v>
      </c>
      <c r="T51" s="10">
        <f t="shared" si="3"/>
        <v>0.3755092448</v>
      </c>
    </row>
    <row r="52">
      <c r="A52" s="4">
        <v>7.16054379E8</v>
      </c>
      <c r="B52" s="5">
        <v>42433.0</v>
      </c>
      <c r="C52" s="5">
        <v>42455.0</v>
      </c>
      <c r="D52" s="6">
        <v>22.0</v>
      </c>
      <c r="E52" s="4"/>
      <c r="F52" s="4" t="s">
        <v>20</v>
      </c>
      <c r="G52" s="4" t="s">
        <v>32</v>
      </c>
      <c r="H52" s="4" t="str">
        <f t="shared" si="1"/>
        <v>AND</v>
      </c>
      <c r="I52" s="7" t="s">
        <v>33</v>
      </c>
      <c r="J52" s="4" t="s">
        <v>23</v>
      </c>
      <c r="K52" s="4" t="str">
        <f>IF(G52="","Unknown Country",IFERROR(VLOOKUP(TRIM(G52),countries!C:F, 4, FALSE), "Unknown Country"))</f>
        <v>Southern Europe</v>
      </c>
      <c r="L52" s="4">
        <v>4594.0</v>
      </c>
      <c r="M52" s="4" t="s">
        <v>24</v>
      </c>
      <c r="N52" s="4">
        <v>5258.0</v>
      </c>
      <c r="O52" s="8">
        <v>9.33</v>
      </c>
      <c r="P52" s="8">
        <v>6.92</v>
      </c>
      <c r="Q52" s="9">
        <v>49057.14</v>
      </c>
      <c r="R52" s="9">
        <v>36385.36</v>
      </c>
      <c r="S52" s="9">
        <v>12671.779999999999</v>
      </c>
      <c r="T52" s="10">
        <f t="shared" si="3"/>
        <v>0.3613841919</v>
      </c>
    </row>
    <row r="53">
      <c r="A53" s="4">
        <v>7.27426946E8</v>
      </c>
      <c r="B53" s="5">
        <v>41623.0</v>
      </c>
      <c r="C53" s="5">
        <v>41673.0</v>
      </c>
      <c r="D53" s="6">
        <v>50.0</v>
      </c>
      <c r="E53" s="4"/>
      <c r="F53" s="4" t="s">
        <v>20</v>
      </c>
      <c r="G53" s="4" t="s">
        <v>32</v>
      </c>
      <c r="H53" s="4" t="str">
        <f t="shared" si="1"/>
        <v>AND</v>
      </c>
      <c r="I53" s="7" t="s">
        <v>33</v>
      </c>
      <c r="J53" s="4" t="s">
        <v>23</v>
      </c>
      <c r="K53" s="4" t="str">
        <f>IF(G53="","Unknown Country",IFERROR(VLOOKUP(TRIM(G53),countries!C:F, 4, FALSE), "Unknown Country"))</f>
        <v>Southern Europe</v>
      </c>
      <c r="L53" s="4">
        <v>5988.0</v>
      </c>
      <c r="M53" s="4" t="s">
        <v>24</v>
      </c>
      <c r="N53" s="4">
        <v>653.0</v>
      </c>
      <c r="O53" s="8">
        <v>154.06</v>
      </c>
      <c r="P53" s="8">
        <v>90.93</v>
      </c>
      <c r="Q53" s="9">
        <v>100601.18000000001</v>
      </c>
      <c r="R53" s="9">
        <v>59377.29</v>
      </c>
      <c r="S53" s="9">
        <v>41223.89000000001</v>
      </c>
      <c r="T53" s="10">
        <f t="shared" si="3"/>
        <v>0.193869873</v>
      </c>
    </row>
    <row r="54">
      <c r="A54" s="4">
        <v>7.27821767E8</v>
      </c>
      <c r="B54" s="5">
        <v>42426.0</v>
      </c>
      <c r="C54" s="5">
        <v>42445.0</v>
      </c>
      <c r="D54" s="6">
        <v>19.0</v>
      </c>
      <c r="E54" s="4"/>
      <c r="F54" s="4" t="s">
        <v>20</v>
      </c>
      <c r="G54" s="4" t="s">
        <v>32</v>
      </c>
      <c r="H54" s="4" t="str">
        <f t="shared" si="1"/>
        <v>AND</v>
      </c>
      <c r="I54" s="7" t="s">
        <v>33</v>
      </c>
      <c r="J54" s="4" t="s">
        <v>23</v>
      </c>
      <c r="K54" s="4" t="str">
        <f>IF(G54="","Unknown Country",IFERROR(VLOOKUP(TRIM(G54),countries!C:F, 4, FALSE), "Unknown Country"))</f>
        <v>Southern Europe</v>
      </c>
      <c r="L54" s="4">
        <v>8293.0</v>
      </c>
      <c r="M54" s="4" t="s">
        <v>28</v>
      </c>
      <c r="N54" s="4">
        <v>7489.0</v>
      </c>
      <c r="O54" s="8">
        <v>437.2</v>
      </c>
      <c r="P54" s="8">
        <v>263.33</v>
      </c>
      <c r="Q54" s="9">
        <v>3274190.8</v>
      </c>
      <c r="R54" s="9">
        <v>1972078.3699999999</v>
      </c>
      <c r="S54" s="9">
        <v>1302112.43</v>
      </c>
      <c r="T54" s="10">
        <f t="shared" si="3"/>
        <v>0.4306757414</v>
      </c>
    </row>
    <row r="55">
      <c r="A55" s="4">
        <v>7.54541289E8</v>
      </c>
      <c r="B55" s="5">
        <v>41985.0</v>
      </c>
      <c r="C55" s="5">
        <v>41992.0</v>
      </c>
      <c r="D55" s="6">
        <v>7.0</v>
      </c>
      <c r="E55" s="4"/>
      <c r="F55" s="4" t="s">
        <v>20</v>
      </c>
      <c r="G55" s="4" t="s">
        <v>32</v>
      </c>
      <c r="H55" s="4" t="str">
        <f t="shared" si="1"/>
        <v>AND</v>
      </c>
      <c r="I55" s="7" t="s">
        <v>33</v>
      </c>
      <c r="J55" s="4" t="s">
        <v>23</v>
      </c>
      <c r="K55" s="4" t="str">
        <f>IF(G55="","Unknown Country",IFERROR(VLOOKUP(TRIM(G55),countries!C:F, 4, FALSE), "Unknown Country"))</f>
        <v>Southern Europe</v>
      </c>
      <c r="L55" s="4">
        <v>3127.0</v>
      </c>
      <c r="M55" s="4" t="s">
        <v>24</v>
      </c>
      <c r="N55" s="4">
        <v>4390.0</v>
      </c>
      <c r="O55" s="8">
        <v>81.73</v>
      </c>
      <c r="P55" s="8">
        <v>56.67</v>
      </c>
      <c r="Q55" s="9">
        <v>358794.7</v>
      </c>
      <c r="R55" s="9">
        <v>248781.30000000002</v>
      </c>
      <c r="S55" s="9">
        <v>110013.4</v>
      </c>
      <c r="T55" s="10">
        <f t="shared" si="3"/>
        <v>0.2479985635</v>
      </c>
    </row>
    <row r="56">
      <c r="A56" s="4">
        <v>8.34065997E8</v>
      </c>
      <c r="B56" s="5">
        <v>42596.0</v>
      </c>
      <c r="C56" s="5">
        <v>42627.0</v>
      </c>
      <c r="D56" s="6">
        <v>31.0</v>
      </c>
      <c r="E56" s="4"/>
      <c r="F56" s="4" t="s">
        <v>20</v>
      </c>
      <c r="G56" s="4" t="s">
        <v>32</v>
      </c>
      <c r="H56" s="4" t="str">
        <f t="shared" si="1"/>
        <v>AND</v>
      </c>
      <c r="I56" s="7" t="s">
        <v>33</v>
      </c>
      <c r="J56" s="4" t="s">
        <v>23</v>
      </c>
      <c r="K56" s="4" t="str">
        <f>IF(G56="","Unknown Country",IFERROR(VLOOKUP(TRIM(G56),countries!C:F, 4, FALSE), "Unknown Country"))</f>
        <v>Southern Europe</v>
      </c>
      <c r="L56" s="4">
        <v>7940.0</v>
      </c>
      <c r="M56" s="4" t="s">
        <v>24</v>
      </c>
      <c r="N56" s="4">
        <v>7518.0</v>
      </c>
      <c r="O56" s="8">
        <v>668.27</v>
      </c>
      <c r="P56" s="8">
        <v>502.54</v>
      </c>
      <c r="Q56" s="9">
        <v>5024053.859999999</v>
      </c>
      <c r="R56" s="9">
        <v>3778095.72</v>
      </c>
      <c r="S56" s="9">
        <v>1245958.1399999992</v>
      </c>
      <c r="T56" s="10">
        <f t="shared" si="3"/>
        <v>0.258306538</v>
      </c>
    </row>
    <row r="57">
      <c r="A57" s="4">
        <v>8.61180341E8</v>
      </c>
      <c r="B57" s="5">
        <v>40191.0</v>
      </c>
      <c r="C57" s="5">
        <v>40229.0</v>
      </c>
      <c r="D57" s="6">
        <v>38.0</v>
      </c>
      <c r="E57" s="4"/>
      <c r="F57" s="4" t="s">
        <v>20</v>
      </c>
      <c r="G57" s="4" t="s">
        <v>32</v>
      </c>
      <c r="H57" s="4" t="str">
        <f t="shared" si="1"/>
        <v>AND</v>
      </c>
      <c r="I57" s="7" t="s">
        <v>33</v>
      </c>
      <c r="J57" s="4" t="s">
        <v>23</v>
      </c>
      <c r="K57" s="4" t="str">
        <f>IF(G57="","Unknown Country",IFERROR(VLOOKUP(TRIM(G57),countries!C:F, 4, FALSE), "Unknown Country"))</f>
        <v>Southern Europe</v>
      </c>
      <c r="L57" s="4">
        <v>1270.0</v>
      </c>
      <c r="M57" s="4" t="s">
        <v>24</v>
      </c>
      <c r="N57" s="4">
        <v>1255.0</v>
      </c>
      <c r="O57" s="8">
        <v>47.45</v>
      </c>
      <c r="P57" s="8">
        <v>31.79</v>
      </c>
      <c r="Q57" s="9">
        <v>59549.75</v>
      </c>
      <c r="R57" s="9">
        <v>39896.45</v>
      </c>
      <c r="S57" s="9">
        <v>19653.300000000003</v>
      </c>
      <c r="T57" s="10">
        <f t="shared" si="3"/>
        <v>0.4097754122</v>
      </c>
    </row>
    <row r="58">
      <c r="A58" s="4">
        <v>8.89125955E8</v>
      </c>
      <c r="B58" s="5">
        <v>41786.0</v>
      </c>
      <c r="C58" s="5">
        <v>41805.0</v>
      </c>
      <c r="D58" s="6">
        <v>19.0</v>
      </c>
      <c r="E58" s="4"/>
      <c r="F58" s="4" t="s">
        <v>27</v>
      </c>
      <c r="G58" s="4" t="s">
        <v>32</v>
      </c>
      <c r="H58" s="4" t="str">
        <f t="shared" si="1"/>
        <v>AND</v>
      </c>
      <c r="I58" s="7" t="s">
        <v>33</v>
      </c>
      <c r="J58" s="4" t="s">
        <v>23</v>
      </c>
      <c r="K58" s="4" t="str">
        <f>IF(G58="","Unknown Country",IFERROR(VLOOKUP(TRIM(G58),countries!C:F, 4, FALSE), "Unknown Country"))</f>
        <v>Southern Europe</v>
      </c>
      <c r="L58" s="4">
        <v>4594.0</v>
      </c>
      <c r="M58" s="4" t="s">
        <v>24</v>
      </c>
      <c r="N58" s="4">
        <v>983.0</v>
      </c>
      <c r="O58" s="8">
        <v>9.33</v>
      </c>
      <c r="P58" s="8">
        <v>6.92</v>
      </c>
      <c r="Q58" s="9">
        <v>9171.39</v>
      </c>
      <c r="R58" s="9">
        <v>6802.36</v>
      </c>
      <c r="S58" s="9">
        <v>2369.0299999999997</v>
      </c>
      <c r="T58" s="10">
        <f t="shared" si="3"/>
        <v>0.3976898445</v>
      </c>
    </row>
    <row r="59">
      <c r="A59" s="4">
        <v>9.23160398E8</v>
      </c>
      <c r="B59" s="5">
        <v>42869.0</v>
      </c>
      <c r="C59" s="5">
        <v>42901.0</v>
      </c>
      <c r="D59" s="6">
        <v>32.0</v>
      </c>
      <c r="E59" s="4"/>
      <c r="F59" s="4" t="s">
        <v>20</v>
      </c>
      <c r="G59" s="4" t="s">
        <v>32</v>
      </c>
      <c r="H59" s="4" t="str">
        <f t="shared" si="1"/>
        <v>AND</v>
      </c>
      <c r="I59" s="7" t="s">
        <v>33</v>
      </c>
      <c r="J59" s="4" t="s">
        <v>23</v>
      </c>
      <c r="K59" s="4" t="str">
        <f>IF(G59="","Unknown Country",IFERROR(VLOOKUP(TRIM(G59),countries!C:F, 4, FALSE), "Unknown Country"))</f>
        <v>Southern Europe</v>
      </c>
      <c r="L59" s="4">
        <v>2455.0</v>
      </c>
      <c r="M59" s="4" t="s">
        <v>24</v>
      </c>
      <c r="N59" s="4">
        <v>2531.0</v>
      </c>
      <c r="O59" s="8">
        <v>109.28</v>
      </c>
      <c r="P59" s="8">
        <v>35.84</v>
      </c>
      <c r="Q59" s="9">
        <v>276587.68</v>
      </c>
      <c r="R59" s="9">
        <v>90711.04000000001</v>
      </c>
      <c r="S59" s="9">
        <v>185876.63999999998</v>
      </c>
      <c r="T59" s="10">
        <f t="shared" si="3"/>
        <v>0.3066193564</v>
      </c>
    </row>
    <row r="60">
      <c r="A60" s="4">
        <v>9.32475602E8</v>
      </c>
      <c r="B60" s="5">
        <v>41556.0</v>
      </c>
      <c r="C60" s="5">
        <v>41599.0</v>
      </c>
      <c r="D60" s="6">
        <v>43.0</v>
      </c>
      <c r="E60" s="4"/>
      <c r="F60" s="4" t="s">
        <v>20</v>
      </c>
      <c r="G60" s="4" t="s">
        <v>32</v>
      </c>
      <c r="H60" s="4" t="str">
        <f t="shared" si="1"/>
        <v>AND</v>
      </c>
      <c r="I60" s="7" t="s">
        <v>33</v>
      </c>
      <c r="J60" s="4" t="s">
        <v>23</v>
      </c>
      <c r="K60" s="4" t="str">
        <f>IF(G60="","Unknown Country",IFERROR(VLOOKUP(TRIM(G60),countries!C:F, 4, FALSE), "Unknown Country"))</f>
        <v>Southern Europe</v>
      </c>
      <c r="L60" s="4">
        <v>1270.0</v>
      </c>
      <c r="M60" s="4" t="s">
        <v>24</v>
      </c>
      <c r="N60" s="4">
        <v>9107.0</v>
      </c>
      <c r="O60" s="8">
        <v>47.45</v>
      </c>
      <c r="P60" s="8">
        <v>31.79</v>
      </c>
      <c r="Q60" s="9">
        <v>432127.15</v>
      </c>
      <c r="R60" s="9">
        <v>289511.52999999997</v>
      </c>
      <c r="S60" s="9">
        <v>142615.62000000005</v>
      </c>
      <c r="T60" s="10">
        <f t="shared" si="3"/>
        <v>0.2479985635</v>
      </c>
    </row>
    <row r="61">
      <c r="A61" s="4">
        <v>9.67679059E8</v>
      </c>
      <c r="B61" s="5">
        <v>41336.0</v>
      </c>
      <c r="C61" s="5">
        <v>41352.0</v>
      </c>
      <c r="D61" s="6">
        <v>16.0</v>
      </c>
      <c r="E61" s="4"/>
      <c r="F61" s="4" t="s">
        <v>31</v>
      </c>
      <c r="G61" s="4" t="s">
        <v>32</v>
      </c>
      <c r="H61" s="4" t="str">
        <f t="shared" si="1"/>
        <v>AND</v>
      </c>
      <c r="I61" s="7" t="s">
        <v>33</v>
      </c>
      <c r="J61" s="4" t="s">
        <v>23</v>
      </c>
      <c r="K61" s="4" t="str">
        <f>IF(G61="","Unknown Country",IFERROR(VLOOKUP(TRIM(G61),countries!C:F, 4, FALSE), "Unknown Country"))</f>
        <v>Southern Europe</v>
      </c>
      <c r="L61" s="4">
        <v>5988.0</v>
      </c>
      <c r="M61" s="4" t="s">
        <v>28</v>
      </c>
      <c r="N61" s="4">
        <v>6592.0</v>
      </c>
      <c r="O61" s="8">
        <v>154.06</v>
      </c>
      <c r="P61" s="8">
        <v>90.93</v>
      </c>
      <c r="Q61" s="9">
        <v>1015563.52</v>
      </c>
      <c r="R61" s="9">
        <v>599410.56</v>
      </c>
      <c r="S61" s="9">
        <v>416152.95999999996</v>
      </c>
      <c r="T61" s="10">
        <f t="shared" si="3"/>
        <v>0.3300316122</v>
      </c>
    </row>
    <row r="62">
      <c r="A62" s="4">
        <v>9.7414726E8</v>
      </c>
      <c r="B62" s="5">
        <v>40681.0</v>
      </c>
      <c r="C62" s="5">
        <v>40702.0</v>
      </c>
      <c r="D62" s="6">
        <v>21.0</v>
      </c>
      <c r="E62" s="4"/>
      <c r="F62" s="4" t="s">
        <v>20</v>
      </c>
      <c r="G62" s="4" t="s">
        <v>32</v>
      </c>
      <c r="H62" s="4" t="str">
        <f t="shared" si="1"/>
        <v>AND</v>
      </c>
      <c r="I62" s="7" t="s">
        <v>33</v>
      </c>
      <c r="J62" s="4" t="s">
        <v>23</v>
      </c>
      <c r="K62" s="4" t="str">
        <f>IF(G62="","Unknown Country",IFERROR(VLOOKUP(TRIM(G62),countries!C:F, 4, FALSE), "Unknown Country"))</f>
        <v>Southern Europe</v>
      </c>
      <c r="L62" s="4">
        <v>2455.0</v>
      </c>
      <c r="M62" s="4" t="s">
        <v>24</v>
      </c>
      <c r="N62" s="4">
        <v>677.0</v>
      </c>
      <c r="O62" s="8">
        <v>109.28</v>
      </c>
      <c r="P62" s="8">
        <v>35.84</v>
      </c>
      <c r="Q62" s="9">
        <v>73982.56</v>
      </c>
      <c r="R62" s="9">
        <v>24263.680000000004</v>
      </c>
      <c r="S62" s="9">
        <v>49718.87999999999</v>
      </c>
      <c r="T62" s="10">
        <f t="shared" si="3"/>
        <v>0.258306538</v>
      </c>
    </row>
    <row r="63">
      <c r="A63" s="4">
        <v>1.04165685E8</v>
      </c>
      <c r="B63" s="5">
        <v>40958.0</v>
      </c>
      <c r="C63" s="5">
        <v>40974.0</v>
      </c>
      <c r="D63" s="6">
        <v>16.0</v>
      </c>
      <c r="E63" s="4"/>
      <c r="F63" s="4" t="s">
        <v>20</v>
      </c>
      <c r="G63" s="4" t="s">
        <v>34</v>
      </c>
      <c r="H63" s="4" t="str">
        <f t="shared" si="1"/>
        <v>ARM</v>
      </c>
      <c r="I63" s="7" t="s">
        <v>35</v>
      </c>
      <c r="J63" s="4" t="s">
        <v>36</v>
      </c>
      <c r="K63" s="4" t="str">
        <f>IF(G63="","Unknown Country",IFERROR(VLOOKUP(TRIM(G63),countries!C:F, 4, FALSE), "Unknown Country"))</f>
        <v>Western Asia</v>
      </c>
      <c r="L63" s="4">
        <v>7940.0</v>
      </c>
      <c r="M63" s="4" t="s">
        <v>28</v>
      </c>
      <c r="N63" s="4">
        <v>3796.0</v>
      </c>
      <c r="O63" s="8">
        <v>668.27</v>
      </c>
      <c r="P63" s="8">
        <v>502.54</v>
      </c>
      <c r="Q63" s="9">
        <v>2536752.92</v>
      </c>
      <c r="R63" s="9">
        <v>1907641.84</v>
      </c>
      <c r="S63" s="9">
        <v>629111.0799999998</v>
      </c>
      <c r="T63" s="10">
        <f t="shared" si="3"/>
        <v>0.6720351391</v>
      </c>
    </row>
    <row r="64">
      <c r="A64" s="4">
        <v>1.20977771E8</v>
      </c>
      <c r="B64" s="5">
        <v>40625.0</v>
      </c>
      <c r="C64" s="5">
        <v>40665.0</v>
      </c>
      <c r="D64" s="6">
        <v>40.0</v>
      </c>
      <c r="E64" s="4"/>
      <c r="F64" s="4" t="s">
        <v>30</v>
      </c>
      <c r="G64" s="4" t="s">
        <v>34</v>
      </c>
      <c r="H64" s="4" t="str">
        <f t="shared" si="1"/>
        <v>ARM</v>
      </c>
      <c r="I64" s="7" t="s">
        <v>35</v>
      </c>
      <c r="J64" s="4" t="s">
        <v>36</v>
      </c>
      <c r="K64" s="4" t="str">
        <f>IF(G64="","Unknown Country",IFERROR(VLOOKUP(TRIM(G64),countries!C:F, 4, FALSE), "Unknown Country"))</f>
        <v>Western Asia</v>
      </c>
      <c r="L64" s="4">
        <v>4594.0</v>
      </c>
      <c r="M64" s="4" t="s">
        <v>28</v>
      </c>
      <c r="N64" s="4">
        <v>8866.0</v>
      </c>
      <c r="O64" s="8">
        <v>9.33</v>
      </c>
      <c r="P64" s="8">
        <v>6.92</v>
      </c>
      <c r="Q64" s="9">
        <v>82719.78</v>
      </c>
      <c r="R64" s="9">
        <v>61352.72</v>
      </c>
      <c r="S64" s="9">
        <v>21367.059999999998</v>
      </c>
      <c r="T64" s="10">
        <f t="shared" si="3"/>
        <v>0.3300316122</v>
      </c>
    </row>
    <row r="65">
      <c r="A65" s="4">
        <v>1.94922626E8</v>
      </c>
      <c r="B65" s="5">
        <v>40931.0</v>
      </c>
      <c r="C65" s="5">
        <v>40946.0</v>
      </c>
      <c r="D65" s="6">
        <v>15.0</v>
      </c>
      <c r="E65" s="4"/>
      <c r="F65" s="4" t="s">
        <v>27</v>
      </c>
      <c r="G65" s="4" t="s">
        <v>34</v>
      </c>
      <c r="H65" s="4" t="str">
        <f t="shared" si="1"/>
        <v>ARM</v>
      </c>
      <c r="I65" s="7" t="s">
        <v>35</v>
      </c>
      <c r="J65" s="4" t="s">
        <v>36</v>
      </c>
      <c r="K65" s="4" t="str">
        <f>IF(G65="","Unknown Country",IFERROR(VLOOKUP(TRIM(G65),countries!C:F, 4, FALSE), "Unknown Country"))</f>
        <v>Western Asia</v>
      </c>
      <c r="L65" s="4">
        <v>7331.0</v>
      </c>
      <c r="M65" s="4" t="s">
        <v>24</v>
      </c>
      <c r="N65" s="4">
        <v>791.0</v>
      </c>
      <c r="O65" s="8">
        <v>255.28</v>
      </c>
      <c r="P65" s="8">
        <v>159.42</v>
      </c>
      <c r="Q65" s="9">
        <v>201926.48</v>
      </c>
      <c r="R65" s="9">
        <v>126101.21999999999</v>
      </c>
      <c r="S65" s="9">
        <v>75825.26000000002</v>
      </c>
      <c r="T65" s="10">
        <f t="shared" si="3"/>
        <v>0.4097754122</v>
      </c>
    </row>
    <row r="66">
      <c r="A66" s="4">
        <v>1.96346127E8</v>
      </c>
      <c r="B66" s="5">
        <v>40602.0</v>
      </c>
      <c r="C66" s="5">
        <v>40645.0</v>
      </c>
      <c r="D66" s="6">
        <v>43.0</v>
      </c>
      <c r="E66" s="4"/>
      <c r="F66" s="4" t="s">
        <v>27</v>
      </c>
      <c r="G66" s="4" t="s">
        <v>34</v>
      </c>
      <c r="H66" s="4" t="str">
        <f t="shared" si="1"/>
        <v>ARM</v>
      </c>
      <c r="I66" s="7" t="s">
        <v>35</v>
      </c>
      <c r="J66" s="4" t="s">
        <v>36</v>
      </c>
      <c r="K66" s="4" t="str">
        <f>IF(G66="","Unknown Country",IFERROR(VLOOKUP(TRIM(G66),countries!C:F, 4, FALSE), "Unknown Country"))</f>
        <v>Western Asia</v>
      </c>
      <c r="L66" s="4">
        <v>8969.0</v>
      </c>
      <c r="M66" s="4" t="s">
        <v>28</v>
      </c>
      <c r="N66" s="4">
        <v>2037.0</v>
      </c>
      <c r="O66" s="8">
        <v>152.58</v>
      </c>
      <c r="P66" s="8">
        <v>97.44</v>
      </c>
      <c r="Q66" s="9">
        <v>310805.46</v>
      </c>
      <c r="R66" s="9">
        <v>198485.28</v>
      </c>
      <c r="S66" s="9">
        <v>112320.18000000002</v>
      </c>
      <c r="T66" s="10">
        <f t="shared" si="3"/>
        <v>0.6720351391</v>
      </c>
    </row>
    <row r="67">
      <c r="A67" s="4">
        <v>2.31450879E8</v>
      </c>
      <c r="B67" s="5">
        <v>40181.0</v>
      </c>
      <c r="C67" s="5">
        <v>40231.0</v>
      </c>
      <c r="D67" s="6">
        <v>50.0</v>
      </c>
      <c r="E67" s="4"/>
      <c r="F67" s="4" t="s">
        <v>20</v>
      </c>
      <c r="G67" s="4" t="s">
        <v>34</v>
      </c>
      <c r="H67" s="4" t="str">
        <f t="shared" si="1"/>
        <v>ARM</v>
      </c>
      <c r="I67" s="7" t="s">
        <v>35</v>
      </c>
      <c r="J67" s="4" t="s">
        <v>36</v>
      </c>
      <c r="K67" s="4" t="str">
        <f>IF(G67="","Unknown Country",IFERROR(VLOOKUP(TRIM(G67),countries!C:F, 4, FALSE), "Unknown Country"))</f>
        <v>Western Asia</v>
      </c>
      <c r="L67" s="4">
        <v>2455.0</v>
      </c>
      <c r="M67" s="4" t="s">
        <v>28</v>
      </c>
      <c r="N67" s="4">
        <v>313.0</v>
      </c>
      <c r="O67" s="8">
        <v>109.28</v>
      </c>
      <c r="P67" s="8">
        <v>35.84</v>
      </c>
      <c r="Q67" s="9">
        <v>34204.64</v>
      </c>
      <c r="R67" s="9">
        <v>11217.920000000002</v>
      </c>
      <c r="S67" s="9">
        <v>22986.719999999998</v>
      </c>
      <c r="T67" s="10">
        <f t="shared" si="3"/>
        <v>0.2479985635</v>
      </c>
    </row>
    <row r="68">
      <c r="A68" s="4">
        <v>2.51208674E8</v>
      </c>
      <c r="B68" s="5">
        <v>42157.0</v>
      </c>
      <c r="C68" s="5">
        <v>42204.0</v>
      </c>
      <c r="D68" s="6">
        <v>47.0</v>
      </c>
      <c r="E68" s="4"/>
      <c r="F68" s="4" t="s">
        <v>30</v>
      </c>
      <c r="G68" s="4" t="s">
        <v>34</v>
      </c>
      <c r="H68" s="4" t="str">
        <f t="shared" si="1"/>
        <v>ARM</v>
      </c>
      <c r="I68" s="7" t="s">
        <v>35</v>
      </c>
      <c r="J68" s="4" t="s">
        <v>36</v>
      </c>
      <c r="K68" s="4" t="str">
        <f>IF(G68="","Unknown Country",IFERROR(VLOOKUP(TRIM(G68),countries!C:F, 4, FALSE), "Unknown Country"))</f>
        <v>Western Asia</v>
      </c>
      <c r="L68" s="4">
        <v>8875.0</v>
      </c>
      <c r="M68" s="4" t="s">
        <v>24</v>
      </c>
      <c r="N68" s="4">
        <v>7084.0</v>
      </c>
      <c r="O68" s="8">
        <v>421.89</v>
      </c>
      <c r="P68" s="8">
        <v>364.69</v>
      </c>
      <c r="Q68" s="9">
        <v>2988668.76</v>
      </c>
      <c r="R68" s="9">
        <v>2583463.96</v>
      </c>
      <c r="S68" s="9">
        <v>405204.7999999998</v>
      </c>
      <c r="T68" s="10">
        <f t="shared" si="3"/>
        <v>0.258306538</v>
      </c>
    </row>
    <row r="69">
      <c r="A69" s="4">
        <v>3.62258565E8</v>
      </c>
      <c r="B69" s="5">
        <v>41972.0</v>
      </c>
      <c r="C69" s="5">
        <v>41987.0</v>
      </c>
      <c r="D69" s="6">
        <v>15.0</v>
      </c>
      <c r="E69" s="4"/>
      <c r="F69" s="4" t="s">
        <v>31</v>
      </c>
      <c r="G69" s="4" t="s">
        <v>34</v>
      </c>
      <c r="H69" s="4" t="str">
        <f t="shared" si="1"/>
        <v>ARM</v>
      </c>
      <c r="I69" s="7" t="s">
        <v>35</v>
      </c>
      <c r="J69" s="4" t="s">
        <v>36</v>
      </c>
      <c r="K69" s="4" t="str">
        <f>IF(G69="","Unknown Country",IFERROR(VLOOKUP(TRIM(G69),countries!C:F, 4, FALSE), "Unknown Country"))</f>
        <v>Western Asia</v>
      </c>
      <c r="L69" s="4">
        <v>4594.0</v>
      </c>
      <c r="M69" s="4" t="s">
        <v>24</v>
      </c>
      <c r="N69" s="4">
        <v>9214.0</v>
      </c>
      <c r="O69" s="8">
        <v>9.33</v>
      </c>
      <c r="P69" s="8">
        <v>6.92</v>
      </c>
      <c r="Q69" s="9">
        <v>85966.62</v>
      </c>
      <c r="R69" s="9">
        <v>63760.88</v>
      </c>
      <c r="S69" s="9">
        <v>22205.739999999998</v>
      </c>
      <c r="T69" s="10">
        <f t="shared" si="3"/>
        <v>0.3755092448</v>
      </c>
    </row>
    <row r="70">
      <c r="A70" s="4">
        <v>4.18404281E8</v>
      </c>
      <c r="B70" s="5">
        <v>40604.0</v>
      </c>
      <c r="C70" s="5">
        <v>40648.0</v>
      </c>
      <c r="D70" s="6">
        <v>44.0</v>
      </c>
      <c r="E70" s="4"/>
      <c r="F70" s="4" t="s">
        <v>30</v>
      </c>
      <c r="G70" s="4" t="s">
        <v>34</v>
      </c>
      <c r="H70" s="4" t="str">
        <f t="shared" si="1"/>
        <v>ARM</v>
      </c>
      <c r="I70" s="7" t="s">
        <v>35</v>
      </c>
      <c r="J70" s="4" t="s">
        <v>36</v>
      </c>
      <c r="K70" s="4" t="str">
        <f>IF(G70="","Unknown Country",IFERROR(VLOOKUP(TRIM(G70),countries!C:F, 4, FALSE), "Unknown Country"))</f>
        <v>Western Asia</v>
      </c>
      <c r="L70" s="4">
        <v>8969.0</v>
      </c>
      <c r="M70" s="4" t="s">
        <v>24</v>
      </c>
      <c r="N70" s="4">
        <v>3979.0</v>
      </c>
      <c r="O70" s="8">
        <v>152.58</v>
      </c>
      <c r="P70" s="8">
        <v>97.44</v>
      </c>
      <c r="Q70" s="9">
        <v>607115.8200000001</v>
      </c>
      <c r="R70" s="9">
        <v>387713.76</v>
      </c>
      <c r="S70" s="9">
        <v>219402.06000000006</v>
      </c>
      <c r="T70" s="10">
        <f t="shared" si="3"/>
        <v>0.3613841919</v>
      </c>
    </row>
    <row r="71">
      <c r="A71" s="4">
        <v>4.24181544E8</v>
      </c>
      <c r="B71" s="5">
        <v>41310.0</v>
      </c>
      <c r="C71" s="5">
        <v>41337.0</v>
      </c>
      <c r="D71" s="6">
        <v>27.0</v>
      </c>
      <c r="E71" s="4"/>
      <c r="F71" s="4" t="s">
        <v>27</v>
      </c>
      <c r="G71" s="4" t="s">
        <v>34</v>
      </c>
      <c r="H71" s="4" t="str">
        <f t="shared" si="1"/>
        <v>ARM</v>
      </c>
      <c r="I71" s="7" t="s">
        <v>35</v>
      </c>
      <c r="J71" s="4" t="s">
        <v>36</v>
      </c>
      <c r="K71" s="4" t="str">
        <f>IF(G71="","Unknown Country",IFERROR(VLOOKUP(TRIM(G71),countries!C:F, 4, FALSE), "Unknown Country"))</f>
        <v>Western Asia</v>
      </c>
      <c r="L71" s="4">
        <v>2103.0</v>
      </c>
      <c r="M71" s="4" t="s">
        <v>28</v>
      </c>
      <c r="N71" s="4">
        <v>3600.0</v>
      </c>
      <c r="O71" s="8">
        <v>205.7</v>
      </c>
      <c r="P71" s="8">
        <v>117.11</v>
      </c>
      <c r="Q71" s="9">
        <v>740520.0</v>
      </c>
      <c r="R71" s="9">
        <v>421596.0</v>
      </c>
      <c r="S71" s="9">
        <v>318924.0</v>
      </c>
      <c r="T71" s="10">
        <f t="shared" si="3"/>
        <v>0.6720351391</v>
      </c>
    </row>
    <row r="72">
      <c r="A72" s="4">
        <v>4.32031619E8</v>
      </c>
      <c r="B72" s="5">
        <v>40699.0</v>
      </c>
      <c r="C72" s="5">
        <v>40723.0</v>
      </c>
      <c r="D72" s="6">
        <v>24.0</v>
      </c>
      <c r="E72" s="4"/>
      <c r="F72" s="4" t="s">
        <v>27</v>
      </c>
      <c r="G72" s="4" t="s">
        <v>34</v>
      </c>
      <c r="H72" s="4" t="str">
        <f t="shared" si="1"/>
        <v>ARM</v>
      </c>
      <c r="I72" s="7" t="s">
        <v>35</v>
      </c>
      <c r="J72" s="4" t="s">
        <v>36</v>
      </c>
      <c r="K72" s="4" t="str">
        <f>IF(G72="","Unknown Country",IFERROR(VLOOKUP(TRIM(G72),countries!C:F, 4, FALSE), "Unknown Country"))</f>
        <v>Western Asia</v>
      </c>
      <c r="L72" s="4">
        <v>1270.0</v>
      </c>
      <c r="M72" s="4" t="s">
        <v>28</v>
      </c>
      <c r="N72" s="4">
        <v>6612.0</v>
      </c>
      <c r="O72" s="8">
        <v>47.45</v>
      </c>
      <c r="P72" s="8">
        <v>31.79</v>
      </c>
      <c r="Q72" s="9">
        <v>313739.4</v>
      </c>
      <c r="R72" s="9">
        <v>210195.47999999998</v>
      </c>
      <c r="S72" s="9">
        <v>103543.92000000004</v>
      </c>
      <c r="T72" s="10">
        <f t="shared" si="3"/>
        <v>0.1355803646</v>
      </c>
    </row>
    <row r="73">
      <c r="A73" s="4">
        <v>4.39725911E8</v>
      </c>
      <c r="B73" s="5">
        <v>42080.0</v>
      </c>
      <c r="C73" s="5">
        <v>42101.0</v>
      </c>
      <c r="D73" s="6">
        <v>21.0</v>
      </c>
      <c r="E73" s="4"/>
      <c r="F73" s="4" t="s">
        <v>20</v>
      </c>
      <c r="G73" s="4" t="s">
        <v>34</v>
      </c>
      <c r="H73" s="4" t="str">
        <f t="shared" si="1"/>
        <v>ARM</v>
      </c>
      <c r="I73" s="7" t="s">
        <v>35</v>
      </c>
      <c r="J73" s="4" t="s">
        <v>36</v>
      </c>
      <c r="K73" s="4" t="str">
        <f>IF(G73="","Unknown Country",IFERROR(VLOOKUP(TRIM(G73),countries!C:F, 4, FALSE), "Unknown Country"))</f>
        <v>Western Asia</v>
      </c>
      <c r="L73" s="4">
        <v>4594.0</v>
      </c>
      <c r="M73" s="4" t="s">
        <v>24</v>
      </c>
      <c r="N73" s="4">
        <v>3524.0</v>
      </c>
      <c r="O73" s="8">
        <v>9.33</v>
      </c>
      <c r="P73" s="8">
        <v>6.92</v>
      </c>
      <c r="Q73" s="9">
        <v>32878.92</v>
      </c>
      <c r="R73" s="9">
        <v>24386.079999999998</v>
      </c>
      <c r="S73" s="9">
        <v>8492.84</v>
      </c>
      <c r="T73" s="10">
        <f t="shared" si="3"/>
        <v>0.258306538</v>
      </c>
    </row>
    <row r="74">
      <c r="A74" s="4">
        <v>4.77282845E8</v>
      </c>
      <c r="B74" s="5">
        <v>40198.0</v>
      </c>
      <c r="C74" s="5">
        <v>40213.0</v>
      </c>
      <c r="D74" s="6">
        <v>15.0</v>
      </c>
      <c r="E74" s="4"/>
      <c r="F74" s="4" t="s">
        <v>27</v>
      </c>
      <c r="G74" s="4" t="s">
        <v>34</v>
      </c>
      <c r="H74" s="4" t="str">
        <f t="shared" si="1"/>
        <v>ARM</v>
      </c>
      <c r="I74" s="7" t="s">
        <v>35</v>
      </c>
      <c r="J74" s="4" t="s">
        <v>36</v>
      </c>
      <c r="K74" s="4" t="str">
        <f>IF(G74="","Unknown Country",IFERROR(VLOOKUP(TRIM(G74),countries!C:F, 4, FALSE), "Unknown Country"))</f>
        <v>Western Asia</v>
      </c>
      <c r="L74" s="4">
        <v>2103.0</v>
      </c>
      <c r="M74" s="4" t="s">
        <v>24</v>
      </c>
      <c r="N74" s="4">
        <v>7455.0</v>
      </c>
      <c r="O74" s="8">
        <v>205.7</v>
      </c>
      <c r="P74" s="8">
        <v>117.11</v>
      </c>
      <c r="Q74" s="9">
        <v>1533493.5</v>
      </c>
      <c r="R74" s="9">
        <v>873055.05</v>
      </c>
      <c r="S74" s="9">
        <v>660438.45</v>
      </c>
      <c r="T74" s="10">
        <f t="shared" si="3"/>
        <v>0.3613841919</v>
      </c>
    </row>
    <row r="75">
      <c r="A75" s="4">
        <v>5.16460692E8</v>
      </c>
      <c r="B75" s="5">
        <v>41155.0</v>
      </c>
      <c r="C75" s="5">
        <v>41176.0</v>
      </c>
      <c r="D75" s="6">
        <v>21.0</v>
      </c>
      <c r="E75" s="4"/>
      <c r="F75" s="4" t="s">
        <v>30</v>
      </c>
      <c r="G75" s="4" t="s">
        <v>34</v>
      </c>
      <c r="H75" s="4" t="str">
        <f t="shared" si="1"/>
        <v>ARM</v>
      </c>
      <c r="I75" s="7" t="s">
        <v>35</v>
      </c>
      <c r="J75" s="4" t="s">
        <v>36</v>
      </c>
      <c r="K75" s="4" t="str">
        <f>IF(G75="","Unknown Country",IFERROR(VLOOKUP(TRIM(G75),countries!C:F, 4, FALSE), "Unknown Country"))</f>
        <v>Western Asia</v>
      </c>
      <c r="L75" s="4">
        <v>7940.0</v>
      </c>
      <c r="M75" s="4" t="s">
        <v>24</v>
      </c>
      <c r="N75" s="4">
        <v>1051.0</v>
      </c>
      <c r="O75" s="8">
        <v>668.27</v>
      </c>
      <c r="P75" s="8">
        <v>502.54</v>
      </c>
      <c r="Q75" s="9">
        <v>702351.77</v>
      </c>
      <c r="R75" s="9">
        <v>528169.54</v>
      </c>
      <c r="S75" s="9">
        <v>174182.22999999998</v>
      </c>
      <c r="T75" s="10">
        <f t="shared" si="3"/>
        <v>0.4306757414</v>
      </c>
    </row>
    <row r="76">
      <c r="A76" s="4">
        <v>5.71323239E8</v>
      </c>
      <c r="B76" s="5">
        <v>42711.0</v>
      </c>
      <c r="C76" s="5">
        <v>42736.0</v>
      </c>
      <c r="D76" s="6">
        <v>25.0</v>
      </c>
      <c r="E76" s="4"/>
      <c r="F76" s="4" t="s">
        <v>30</v>
      </c>
      <c r="G76" s="4" t="s">
        <v>34</v>
      </c>
      <c r="H76" s="4" t="str">
        <f t="shared" si="1"/>
        <v>ARM</v>
      </c>
      <c r="I76" s="7" t="s">
        <v>35</v>
      </c>
      <c r="J76" s="4" t="s">
        <v>36</v>
      </c>
      <c r="K76" s="4" t="str">
        <f>IF(G76="","Unknown Country",IFERROR(VLOOKUP(TRIM(G76),countries!C:F, 4, FALSE), "Unknown Country"))</f>
        <v>Western Asia</v>
      </c>
      <c r="L76" s="4">
        <v>5988.0</v>
      </c>
      <c r="M76" s="4" t="s">
        <v>28</v>
      </c>
      <c r="N76" s="4">
        <v>6097.0</v>
      </c>
      <c r="O76" s="8">
        <v>154.06</v>
      </c>
      <c r="P76" s="8">
        <v>90.93</v>
      </c>
      <c r="Q76" s="9">
        <v>939303.8200000001</v>
      </c>
      <c r="R76" s="9">
        <v>554400.2100000001</v>
      </c>
      <c r="S76" s="9">
        <v>384903.61</v>
      </c>
      <c r="T76" s="10">
        <f t="shared" si="3"/>
        <v>0.3300316122</v>
      </c>
    </row>
    <row r="77">
      <c r="A77" s="4">
        <v>5.80342328E8</v>
      </c>
      <c r="B77" s="5">
        <v>40796.0</v>
      </c>
      <c r="C77" s="5">
        <v>40830.0</v>
      </c>
      <c r="D77" s="6">
        <v>34.0</v>
      </c>
      <c r="E77" s="4"/>
      <c r="F77" s="4" t="s">
        <v>27</v>
      </c>
      <c r="G77" s="4" t="s">
        <v>34</v>
      </c>
      <c r="H77" s="4" t="str">
        <f t="shared" si="1"/>
        <v>ARM</v>
      </c>
      <c r="I77" s="7" t="s">
        <v>35</v>
      </c>
      <c r="J77" s="4" t="s">
        <v>36</v>
      </c>
      <c r="K77" s="4" t="str">
        <f>IF(G77="","Unknown Country",IFERROR(VLOOKUP(TRIM(G77),countries!C:F, 4, FALSE), "Unknown Country"))</f>
        <v>Western Asia</v>
      </c>
      <c r="L77" s="4">
        <v>2103.0</v>
      </c>
      <c r="M77" s="4" t="s">
        <v>24</v>
      </c>
      <c r="N77" s="4">
        <v>5046.0</v>
      </c>
      <c r="O77" s="8">
        <v>205.7</v>
      </c>
      <c r="P77" s="8">
        <v>117.11</v>
      </c>
      <c r="Q77" s="9">
        <v>1037962.2</v>
      </c>
      <c r="R77" s="9">
        <v>590937.0599999999</v>
      </c>
      <c r="S77" s="9">
        <v>447025.14</v>
      </c>
      <c r="T77" s="10">
        <f t="shared" si="3"/>
        <v>0.258306538</v>
      </c>
    </row>
    <row r="78">
      <c r="A78" s="4">
        <v>6.21577537E8</v>
      </c>
      <c r="B78" s="5">
        <v>42256.0</v>
      </c>
      <c r="C78" s="5">
        <v>42263.0</v>
      </c>
      <c r="D78" s="6">
        <v>7.0</v>
      </c>
      <c r="E78" s="4"/>
      <c r="F78" s="4" t="s">
        <v>20</v>
      </c>
      <c r="G78" s="4" t="s">
        <v>34</v>
      </c>
      <c r="H78" s="4" t="str">
        <f t="shared" si="1"/>
        <v>ARM</v>
      </c>
      <c r="I78" s="7" t="s">
        <v>35</v>
      </c>
      <c r="J78" s="4" t="s">
        <v>36</v>
      </c>
      <c r="K78" s="4" t="str">
        <f>IF(G78="","Unknown Country",IFERROR(VLOOKUP(TRIM(G78),countries!C:F, 4, FALSE), "Unknown Country"))</f>
        <v>Western Asia</v>
      </c>
      <c r="L78" s="4">
        <v>7940.0</v>
      </c>
      <c r="M78" s="4" t="s">
        <v>24</v>
      </c>
      <c r="N78" s="4">
        <v>7461.0</v>
      </c>
      <c r="O78" s="8">
        <v>668.27</v>
      </c>
      <c r="P78" s="8">
        <v>502.54</v>
      </c>
      <c r="Q78" s="9">
        <v>4985962.47</v>
      </c>
      <c r="R78" s="9">
        <v>3749450.94</v>
      </c>
      <c r="S78" s="9">
        <v>1236511.5299999998</v>
      </c>
      <c r="T78" s="10">
        <f t="shared" si="3"/>
        <v>0.4306757414</v>
      </c>
    </row>
    <row r="79">
      <c r="A79" s="4">
        <v>6.45309722E8</v>
      </c>
      <c r="B79" s="5">
        <v>42644.0</v>
      </c>
      <c r="C79" s="5">
        <v>42680.0</v>
      </c>
      <c r="D79" s="6">
        <v>36.0</v>
      </c>
      <c r="E79" s="4"/>
      <c r="F79" s="4" t="s">
        <v>31</v>
      </c>
      <c r="G79" s="4" t="s">
        <v>34</v>
      </c>
      <c r="H79" s="4" t="str">
        <f t="shared" si="1"/>
        <v>ARM</v>
      </c>
      <c r="I79" s="7" t="s">
        <v>35</v>
      </c>
      <c r="J79" s="4" t="s">
        <v>36</v>
      </c>
      <c r="K79" s="4" t="str">
        <f>IF(G79="","Unknown Country",IFERROR(VLOOKUP(TRIM(G79),countries!C:F, 4, FALSE), "Unknown Country"))</f>
        <v>Western Asia</v>
      </c>
      <c r="L79" s="4">
        <v>8875.0</v>
      </c>
      <c r="M79" s="4" t="s">
        <v>24</v>
      </c>
      <c r="N79" s="4">
        <v>342.0</v>
      </c>
      <c r="O79" s="8">
        <v>421.89</v>
      </c>
      <c r="P79" s="8">
        <v>364.69</v>
      </c>
      <c r="Q79" s="9">
        <v>144286.38</v>
      </c>
      <c r="R79" s="9">
        <v>124723.98</v>
      </c>
      <c r="S79" s="9">
        <v>19562.40000000001</v>
      </c>
      <c r="T79" s="10">
        <f t="shared" si="3"/>
        <v>0.2479985635</v>
      </c>
    </row>
    <row r="80">
      <c r="A80" s="4">
        <v>6.67420995E8</v>
      </c>
      <c r="B80" s="5">
        <v>40194.0</v>
      </c>
      <c r="C80" s="5">
        <v>40196.0</v>
      </c>
      <c r="D80" s="6">
        <v>2.0</v>
      </c>
      <c r="E80" s="4"/>
      <c r="F80" s="4" t="s">
        <v>31</v>
      </c>
      <c r="G80" s="4" t="s">
        <v>34</v>
      </c>
      <c r="H80" s="4" t="str">
        <f t="shared" si="1"/>
        <v>ARM</v>
      </c>
      <c r="I80" s="7" t="s">
        <v>35</v>
      </c>
      <c r="J80" s="4" t="s">
        <v>36</v>
      </c>
      <c r="K80" s="4" t="str">
        <f>IF(G80="","Unknown Country",IFERROR(VLOOKUP(TRIM(G80),countries!C:F, 4, FALSE), "Unknown Country"))</f>
        <v>Western Asia</v>
      </c>
      <c r="L80" s="4">
        <v>3127.0</v>
      </c>
      <c r="M80" s="4" t="s">
        <v>28</v>
      </c>
      <c r="N80" s="4">
        <v>3559.0</v>
      </c>
      <c r="O80" s="8">
        <v>81.73</v>
      </c>
      <c r="P80" s="8">
        <v>56.67</v>
      </c>
      <c r="Q80" s="9">
        <v>290877.07</v>
      </c>
      <c r="R80" s="9">
        <v>201688.53</v>
      </c>
      <c r="S80" s="9">
        <v>89188.54000000001</v>
      </c>
      <c r="T80" s="10">
        <f t="shared" si="3"/>
        <v>0.4097754122</v>
      </c>
    </row>
    <row r="81">
      <c r="A81" s="4">
        <v>6.93210542E8</v>
      </c>
      <c r="B81" s="5">
        <v>41085.0</v>
      </c>
      <c r="C81" s="5">
        <v>41134.0</v>
      </c>
      <c r="D81" s="6">
        <v>49.0</v>
      </c>
      <c r="E81" s="4"/>
      <c r="F81" s="4" t="s">
        <v>20</v>
      </c>
      <c r="G81" s="4" t="s">
        <v>34</v>
      </c>
      <c r="H81" s="4" t="str">
        <f t="shared" si="1"/>
        <v>ARM</v>
      </c>
      <c r="I81" s="7" t="s">
        <v>35</v>
      </c>
      <c r="J81" s="4" t="s">
        <v>36</v>
      </c>
      <c r="K81" s="4" t="str">
        <f>IF(G81="","Unknown Country",IFERROR(VLOOKUP(TRIM(G81),countries!C:F, 4, FALSE), "Unknown Country"))</f>
        <v>Western Asia</v>
      </c>
      <c r="L81" s="4">
        <v>8875.0</v>
      </c>
      <c r="M81" s="4" t="s">
        <v>28</v>
      </c>
      <c r="N81" s="4">
        <v>5259.0</v>
      </c>
      <c r="O81" s="8">
        <v>421.89</v>
      </c>
      <c r="P81" s="8">
        <v>364.69</v>
      </c>
      <c r="Q81" s="9">
        <v>2218719.51</v>
      </c>
      <c r="R81" s="9">
        <v>1917904.71</v>
      </c>
      <c r="S81" s="9">
        <v>300814.7999999998</v>
      </c>
      <c r="T81" s="10">
        <f t="shared" si="3"/>
        <v>0.4306757414</v>
      </c>
    </row>
    <row r="82">
      <c r="A82" s="4">
        <v>7.37095344E8</v>
      </c>
      <c r="B82" s="5">
        <v>41486.0</v>
      </c>
      <c r="C82" s="5">
        <v>41530.0</v>
      </c>
      <c r="D82" s="6">
        <v>44.0</v>
      </c>
      <c r="E82" s="4"/>
      <c r="F82" s="4" t="s">
        <v>20</v>
      </c>
      <c r="G82" s="4" t="s">
        <v>34</v>
      </c>
      <c r="H82" s="4" t="str">
        <f t="shared" si="1"/>
        <v>ARM</v>
      </c>
      <c r="I82" s="7" t="s">
        <v>35</v>
      </c>
      <c r="J82" s="4" t="s">
        <v>36</v>
      </c>
      <c r="K82" s="4" t="str">
        <f>IF(G82="","Unknown Country",IFERROR(VLOOKUP(TRIM(G82),countries!C:F, 4, FALSE), "Unknown Country"))</f>
        <v>Western Asia</v>
      </c>
      <c r="L82" s="4">
        <v>8969.0</v>
      </c>
      <c r="M82" s="4" t="s">
        <v>24</v>
      </c>
      <c r="N82" s="4">
        <v>1747.0</v>
      </c>
      <c r="O82" s="8">
        <v>152.58</v>
      </c>
      <c r="P82" s="8">
        <v>97.44</v>
      </c>
      <c r="Q82" s="9">
        <v>266557.26</v>
      </c>
      <c r="R82" s="9">
        <v>170227.68</v>
      </c>
      <c r="S82" s="9">
        <v>96329.58000000002</v>
      </c>
      <c r="T82" s="10">
        <f t="shared" si="3"/>
        <v>0.2479985635</v>
      </c>
    </row>
    <row r="83">
      <c r="A83" s="4">
        <v>7.81416594E8</v>
      </c>
      <c r="B83" s="5">
        <v>42317.0</v>
      </c>
      <c r="C83" s="5">
        <v>42361.0</v>
      </c>
      <c r="D83" s="6">
        <v>44.0</v>
      </c>
      <c r="E83" s="4"/>
      <c r="F83" s="4" t="s">
        <v>30</v>
      </c>
      <c r="G83" s="4" t="s">
        <v>34</v>
      </c>
      <c r="H83" s="4" t="str">
        <f t="shared" si="1"/>
        <v>ARM</v>
      </c>
      <c r="I83" s="7" t="s">
        <v>35</v>
      </c>
      <c r="J83" s="4" t="s">
        <v>36</v>
      </c>
      <c r="K83" s="4" t="str">
        <f>IF(G83="","Unknown Country",IFERROR(VLOOKUP(TRIM(G83),countries!C:F, 4, FALSE), "Unknown Country"))</f>
        <v>Western Asia</v>
      </c>
      <c r="L83" s="4">
        <v>8875.0</v>
      </c>
      <c r="M83" s="4" t="s">
        <v>24</v>
      </c>
      <c r="N83" s="4">
        <v>7390.0</v>
      </c>
      <c r="O83" s="8">
        <v>421.89</v>
      </c>
      <c r="P83" s="8">
        <v>364.69</v>
      </c>
      <c r="Q83" s="9">
        <v>3117767.1</v>
      </c>
      <c r="R83" s="9">
        <v>2695059.1</v>
      </c>
      <c r="S83" s="9">
        <v>422708.0</v>
      </c>
      <c r="T83" s="10">
        <f t="shared" si="3"/>
        <v>0.1355803646</v>
      </c>
    </row>
    <row r="84">
      <c r="A84" s="4">
        <v>7.89760196E8</v>
      </c>
      <c r="B84" s="5">
        <v>42710.0</v>
      </c>
      <c r="C84" s="5">
        <v>42737.0</v>
      </c>
      <c r="D84" s="6">
        <v>27.0</v>
      </c>
      <c r="E84" s="4"/>
      <c r="F84" s="4" t="s">
        <v>31</v>
      </c>
      <c r="G84" s="4" t="s">
        <v>34</v>
      </c>
      <c r="H84" s="4" t="str">
        <f t="shared" si="1"/>
        <v>ARM</v>
      </c>
      <c r="I84" s="7" t="s">
        <v>35</v>
      </c>
      <c r="J84" s="4" t="s">
        <v>36</v>
      </c>
      <c r="K84" s="4" t="str">
        <f>IF(G84="","Unknown Country",IFERROR(VLOOKUP(TRIM(G84),countries!C:F, 4, FALSE), "Unknown Country"))</f>
        <v>Western Asia</v>
      </c>
      <c r="L84" s="4">
        <v>3127.0</v>
      </c>
      <c r="M84" s="4" t="s">
        <v>28</v>
      </c>
      <c r="N84" s="4">
        <v>6447.0</v>
      </c>
      <c r="O84" s="8">
        <v>81.73</v>
      </c>
      <c r="P84" s="8">
        <v>56.67</v>
      </c>
      <c r="Q84" s="9">
        <v>526913.31</v>
      </c>
      <c r="R84" s="9">
        <v>365351.49</v>
      </c>
      <c r="S84" s="9">
        <v>161561.82000000007</v>
      </c>
      <c r="T84" s="10">
        <f t="shared" si="3"/>
        <v>0.3066193564</v>
      </c>
    </row>
    <row r="85">
      <c r="A85" s="4">
        <v>8.38788402E8</v>
      </c>
      <c r="B85" s="5">
        <v>40219.0</v>
      </c>
      <c r="C85" s="5">
        <v>40235.0</v>
      </c>
      <c r="D85" s="6">
        <v>16.0</v>
      </c>
      <c r="E85" s="4"/>
      <c r="F85" s="4" t="s">
        <v>30</v>
      </c>
      <c r="G85" s="4" t="s">
        <v>34</v>
      </c>
      <c r="H85" s="4" t="str">
        <f t="shared" si="1"/>
        <v>ARM</v>
      </c>
      <c r="I85" s="7" t="s">
        <v>35</v>
      </c>
      <c r="J85" s="4" t="s">
        <v>36</v>
      </c>
      <c r="K85" s="4" t="str">
        <f>IF(G85="","Unknown Country",IFERROR(VLOOKUP(TRIM(G85),countries!C:F, 4, FALSE), "Unknown Country"))</f>
        <v>Western Asia</v>
      </c>
      <c r="L85" s="4">
        <v>7331.0</v>
      </c>
      <c r="M85" s="4" t="s">
        <v>24</v>
      </c>
      <c r="N85" s="4">
        <v>4983.0</v>
      </c>
      <c r="O85" s="8">
        <v>255.28</v>
      </c>
      <c r="P85" s="8">
        <v>159.42</v>
      </c>
      <c r="Q85" s="9">
        <v>1272060.24</v>
      </c>
      <c r="R85" s="9">
        <v>794389.86</v>
      </c>
      <c r="S85" s="9">
        <v>477670.38</v>
      </c>
      <c r="T85" s="10">
        <f t="shared" si="3"/>
        <v>0.1355803646</v>
      </c>
    </row>
    <row r="86">
      <c r="A86" s="4">
        <v>8.40747058E8</v>
      </c>
      <c r="B86" s="5">
        <v>40522.0</v>
      </c>
      <c r="C86" s="5">
        <v>40538.0</v>
      </c>
      <c r="D86" s="6">
        <v>16.0</v>
      </c>
      <c r="E86" s="4"/>
      <c r="F86" s="4" t="s">
        <v>31</v>
      </c>
      <c r="G86" s="4" t="s">
        <v>34</v>
      </c>
      <c r="H86" s="4" t="str">
        <f t="shared" si="1"/>
        <v>ARM</v>
      </c>
      <c r="I86" s="7" t="s">
        <v>35</v>
      </c>
      <c r="J86" s="4" t="s">
        <v>36</v>
      </c>
      <c r="K86" s="4" t="str">
        <f>IF(G86="","Unknown Country",IFERROR(VLOOKUP(TRIM(G86),countries!C:F, 4, FALSE), "Unknown Country"))</f>
        <v>Western Asia</v>
      </c>
      <c r="L86" s="4">
        <v>3127.0</v>
      </c>
      <c r="M86" s="4" t="s">
        <v>28</v>
      </c>
      <c r="N86" s="4">
        <v>4593.0</v>
      </c>
      <c r="O86" s="8">
        <v>81.73</v>
      </c>
      <c r="P86" s="8">
        <v>56.67</v>
      </c>
      <c r="Q86" s="9">
        <v>375385.89</v>
      </c>
      <c r="R86" s="9">
        <v>260285.31</v>
      </c>
      <c r="S86" s="9">
        <v>115100.58000000002</v>
      </c>
      <c r="T86" s="10">
        <f t="shared" si="3"/>
        <v>0.3613841919</v>
      </c>
    </row>
    <row r="87">
      <c r="A87" s="4">
        <v>8.48737466E8</v>
      </c>
      <c r="B87" s="5">
        <v>42505.0</v>
      </c>
      <c r="C87" s="5">
        <v>42521.0</v>
      </c>
      <c r="D87" s="6">
        <v>16.0</v>
      </c>
      <c r="E87" s="4"/>
      <c r="F87" s="4" t="s">
        <v>20</v>
      </c>
      <c r="G87" s="4" t="s">
        <v>34</v>
      </c>
      <c r="H87" s="4" t="str">
        <f t="shared" si="1"/>
        <v>ARM</v>
      </c>
      <c r="I87" s="7" t="s">
        <v>35</v>
      </c>
      <c r="J87" s="4" t="s">
        <v>36</v>
      </c>
      <c r="K87" s="4" t="str">
        <f>IF(G87="","Unknown Country",IFERROR(VLOOKUP(TRIM(G87),countries!C:F, 4, FALSE), "Unknown Country"))</f>
        <v>Western Asia</v>
      </c>
      <c r="L87" s="4">
        <v>5988.0</v>
      </c>
      <c r="M87" s="4" t="s">
        <v>28</v>
      </c>
      <c r="N87" s="4">
        <v>9132.0</v>
      </c>
      <c r="O87" s="8">
        <v>154.06</v>
      </c>
      <c r="P87" s="8">
        <v>90.93</v>
      </c>
      <c r="Q87" s="9">
        <v>1406875.92</v>
      </c>
      <c r="R87" s="9">
        <v>830372.76</v>
      </c>
      <c r="S87" s="9">
        <v>576503.1599999999</v>
      </c>
      <c r="T87" s="10">
        <f t="shared" si="3"/>
        <v>0.1355803646</v>
      </c>
    </row>
    <row r="88">
      <c r="A88" s="4">
        <v>8.83504474E8</v>
      </c>
      <c r="B88" s="5">
        <v>41854.0</v>
      </c>
      <c r="C88" s="5">
        <v>41890.0</v>
      </c>
      <c r="D88" s="6">
        <v>36.0</v>
      </c>
      <c r="E88" s="4"/>
      <c r="F88" s="4" t="s">
        <v>27</v>
      </c>
      <c r="G88" s="4" t="s">
        <v>34</v>
      </c>
      <c r="H88" s="4" t="str">
        <f t="shared" si="1"/>
        <v>ARM</v>
      </c>
      <c r="I88" s="7" t="s">
        <v>35</v>
      </c>
      <c r="J88" s="4" t="s">
        <v>36</v>
      </c>
      <c r="K88" s="4" t="str">
        <f>IF(G88="","Unknown Country",IFERROR(VLOOKUP(TRIM(G88),countries!C:F, 4, FALSE), "Unknown Country"))</f>
        <v>Western Asia</v>
      </c>
      <c r="L88" s="4">
        <v>8681.0</v>
      </c>
      <c r="M88" s="4" t="s">
        <v>24</v>
      </c>
      <c r="N88" s="4">
        <v>7462.0</v>
      </c>
      <c r="O88" s="8">
        <v>651.21</v>
      </c>
      <c r="P88" s="8">
        <v>524.96</v>
      </c>
      <c r="Q88" s="9">
        <v>4859329.0200000005</v>
      </c>
      <c r="R88" s="9">
        <v>3917251.5200000005</v>
      </c>
      <c r="S88" s="9">
        <v>942077.5</v>
      </c>
      <c r="T88" s="10">
        <f t="shared" si="3"/>
        <v>0.3066193564</v>
      </c>
    </row>
    <row r="89">
      <c r="A89" s="4">
        <v>8.85998284E8</v>
      </c>
      <c r="B89" s="5">
        <v>42787.0</v>
      </c>
      <c r="C89" s="5">
        <v>42794.0</v>
      </c>
      <c r="D89" s="6">
        <v>7.0</v>
      </c>
      <c r="E89" s="4"/>
      <c r="F89" s="4" t="s">
        <v>31</v>
      </c>
      <c r="G89" s="4" t="s">
        <v>34</v>
      </c>
      <c r="H89" s="4" t="str">
        <f t="shared" si="1"/>
        <v>ARM</v>
      </c>
      <c r="I89" s="7" t="s">
        <v>35</v>
      </c>
      <c r="J89" s="4" t="s">
        <v>36</v>
      </c>
      <c r="K89" s="4" t="str">
        <f>IF(G89="","Unknown Country",IFERROR(VLOOKUP(TRIM(G89),countries!C:F, 4, FALSE), "Unknown Country"))</f>
        <v>Western Asia</v>
      </c>
      <c r="L89" s="4">
        <v>2455.0</v>
      </c>
      <c r="M89" s="4" t="s">
        <v>24</v>
      </c>
      <c r="N89" s="4">
        <v>5436.0</v>
      </c>
      <c r="O89" s="8">
        <v>109.28</v>
      </c>
      <c r="P89" s="8">
        <v>35.84</v>
      </c>
      <c r="Q89" s="9">
        <v>594046.08</v>
      </c>
      <c r="R89" s="9">
        <v>194826.24000000002</v>
      </c>
      <c r="S89" s="9">
        <v>399219.83999999997</v>
      </c>
      <c r="T89" s="10">
        <f t="shared" si="3"/>
        <v>0.3755092448</v>
      </c>
    </row>
    <row r="90">
      <c r="A90" s="4">
        <v>9.51698243E8</v>
      </c>
      <c r="B90" s="5">
        <v>42902.0</v>
      </c>
      <c r="C90" s="5">
        <v>42919.0</v>
      </c>
      <c r="D90" s="6">
        <v>17.0</v>
      </c>
      <c r="E90" s="4"/>
      <c r="F90" s="4" t="s">
        <v>20</v>
      </c>
      <c r="G90" s="4" t="s">
        <v>34</v>
      </c>
      <c r="H90" s="4" t="str">
        <f t="shared" si="1"/>
        <v>ARM</v>
      </c>
      <c r="I90" s="7" t="s">
        <v>35</v>
      </c>
      <c r="J90" s="4" t="s">
        <v>36</v>
      </c>
      <c r="K90" s="4" t="str">
        <f>IF(G90="","Unknown Country",IFERROR(VLOOKUP(TRIM(G90),countries!C:F, 4, FALSE), "Unknown Country"))</f>
        <v>Western Asia</v>
      </c>
      <c r="L90" s="4">
        <v>8969.0</v>
      </c>
      <c r="M90" s="4" t="s">
        <v>28</v>
      </c>
      <c r="N90" s="4">
        <v>7514.0</v>
      </c>
      <c r="O90" s="8">
        <v>152.58</v>
      </c>
      <c r="P90" s="8">
        <v>97.44</v>
      </c>
      <c r="Q90" s="9">
        <v>1146486.12</v>
      </c>
      <c r="R90" s="9">
        <v>732164.16</v>
      </c>
      <c r="S90" s="9">
        <v>414321.9600000001</v>
      </c>
      <c r="T90" s="10">
        <f t="shared" si="3"/>
        <v>0.3066193564</v>
      </c>
    </row>
    <row r="91">
      <c r="A91" s="4">
        <v>9.70427358E8</v>
      </c>
      <c r="B91" s="5">
        <v>40477.0</v>
      </c>
      <c r="C91" s="5">
        <v>40482.0</v>
      </c>
      <c r="D91" s="6">
        <v>5.0</v>
      </c>
      <c r="E91" s="4"/>
      <c r="F91" s="4" t="s">
        <v>27</v>
      </c>
      <c r="G91" s="4" t="s">
        <v>34</v>
      </c>
      <c r="H91" s="4" t="str">
        <f t="shared" si="1"/>
        <v>ARM</v>
      </c>
      <c r="I91" s="7" t="s">
        <v>35</v>
      </c>
      <c r="J91" s="4" t="s">
        <v>36</v>
      </c>
      <c r="K91" s="4" t="str">
        <f>IF(G91="","Unknown Country",IFERROR(VLOOKUP(TRIM(G91),countries!C:F, 4, FALSE), "Unknown Country"))</f>
        <v>Western Asia</v>
      </c>
      <c r="L91" s="4">
        <v>8875.0</v>
      </c>
      <c r="M91" s="4" t="s">
        <v>24</v>
      </c>
      <c r="N91" s="4">
        <v>9875.0</v>
      </c>
      <c r="O91" s="8">
        <v>421.89</v>
      </c>
      <c r="P91" s="8">
        <v>364.69</v>
      </c>
      <c r="Q91" s="9">
        <v>4166163.75</v>
      </c>
      <c r="R91" s="9">
        <v>3601313.75</v>
      </c>
      <c r="S91" s="9">
        <v>564850.0</v>
      </c>
      <c r="T91" s="10">
        <f t="shared" si="3"/>
        <v>0.4097754122</v>
      </c>
    </row>
    <row r="92">
      <c r="A92" s="4">
        <v>1.23544108E8</v>
      </c>
      <c r="B92" s="5">
        <v>40311.0</v>
      </c>
      <c r="C92" s="5">
        <v>40351.0</v>
      </c>
      <c r="D92" s="6">
        <v>40.0</v>
      </c>
      <c r="E92" s="4"/>
      <c r="F92" s="4" t="s">
        <v>30</v>
      </c>
      <c r="G92" s="4" t="s">
        <v>37</v>
      </c>
      <c r="H92" s="4" t="str">
        <f t="shared" si="1"/>
        <v>AUT</v>
      </c>
      <c r="I92" s="7" t="s">
        <v>38</v>
      </c>
      <c r="J92" s="4" t="s">
        <v>23</v>
      </c>
      <c r="K92" s="4" t="str">
        <f>IF(G92="","Unknown Country",IFERROR(VLOOKUP(TRIM(G92),countries!C:F, 4, FALSE), "Unknown Country"))</f>
        <v>Western Europe</v>
      </c>
      <c r="L92" s="4">
        <v>2103.0</v>
      </c>
      <c r="M92" s="4" t="s">
        <v>28</v>
      </c>
      <c r="N92" s="4">
        <v>8302.0</v>
      </c>
      <c r="O92" s="8">
        <v>205.7</v>
      </c>
      <c r="P92" s="8">
        <v>117.11</v>
      </c>
      <c r="Q92" s="9">
        <v>1707721.4</v>
      </c>
      <c r="R92" s="9">
        <v>972247.22</v>
      </c>
      <c r="S92" s="9">
        <v>735474.1799999999</v>
      </c>
      <c r="T92" s="10">
        <f t="shared" si="3"/>
        <v>0.193869873</v>
      </c>
    </row>
    <row r="93">
      <c r="A93" s="4">
        <v>1.32069671E8</v>
      </c>
      <c r="B93" s="5">
        <v>42925.0</v>
      </c>
      <c r="C93" s="5">
        <v>42936.0</v>
      </c>
      <c r="D93" s="6">
        <v>11.0</v>
      </c>
      <c r="E93" s="4"/>
      <c r="F93" s="4" t="s">
        <v>30</v>
      </c>
      <c r="G93" s="4" t="s">
        <v>37</v>
      </c>
      <c r="H93" s="4" t="str">
        <f t="shared" si="1"/>
        <v>AUT</v>
      </c>
      <c r="I93" s="7" t="s">
        <v>38</v>
      </c>
      <c r="J93" s="4" t="s">
        <v>23</v>
      </c>
      <c r="K93" s="4" t="str">
        <f>IF(G93="","Unknown Country",IFERROR(VLOOKUP(TRIM(G93),countries!C:F, 4, FALSE), "Unknown Country"))</f>
        <v>Western Europe</v>
      </c>
      <c r="L93" s="4">
        <v>3127.0</v>
      </c>
      <c r="M93" s="4" t="s">
        <v>28</v>
      </c>
      <c r="N93" s="4">
        <v>1205.0</v>
      </c>
      <c r="O93" s="8">
        <v>81.73</v>
      </c>
      <c r="P93" s="8">
        <v>56.67</v>
      </c>
      <c r="Q93" s="9">
        <v>98484.65000000001</v>
      </c>
      <c r="R93" s="9">
        <v>68287.35</v>
      </c>
      <c r="S93" s="9">
        <v>30197.300000000003</v>
      </c>
      <c r="T93" s="10">
        <f t="shared" si="3"/>
        <v>0.6720351391</v>
      </c>
    </row>
    <row r="94">
      <c r="A94" s="4">
        <v>1.78604066E8</v>
      </c>
      <c r="B94" s="5">
        <v>42267.0</v>
      </c>
      <c r="C94" s="5">
        <v>42295.0</v>
      </c>
      <c r="D94" s="6">
        <v>28.0</v>
      </c>
      <c r="E94" s="4"/>
      <c r="F94" s="4" t="s">
        <v>31</v>
      </c>
      <c r="G94" s="4" t="s">
        <v>37</v>
      </c>
      <c r="H94" s="4" t="str">
        <f t="shared" si="1"/>
        <v>AUT</v>
      </c>
      <c r="I94" s="7" t="s">
        <v>38</v>
      </c>
      <c r="J94" s="4" t="s">
        <v>23</v>
      </c>
      <c r="K94" s="4" t="str">
        <f>IF(G94="","Unknown Country",IFERROR(VLOOKUP(TRIM(G94),countries!C:F, 4, FALSE), "Unknown Country"))</f>
        <v>Western Europe</v>
      </c>
      <c r="L94" s="4">
        <v>7940.0</v>
      </c>
      <c r="M94" s="4" t="s">
        <v>28</v>
      </c>
      <c r="N94" s="4">
        <v>1767.0</v>
      </c>
      <c r="O94" s="8">
        <v>668.27</v>
      </c>
      <c r="P94" s="8">
        <v>502.54</v>
      </c>
      <c r="Q94" s="9">
        <v>1180833.09</v>
      </c>
      <c r="R94" s="9">
        <v>887988.18</v>
      </c>
      <c r="S94" s="9">
        <v>292844.91000000003</v>
      </c>
      <c r="T94" s="10">
        <f t="shared" si="3"/>
        <v>0.3613841919</v>
      </c>
    </row>
    <row r="95">
      <c r="A95" s="4">
        <v>1.85960614E8</v>
      </c>
      <c r="B95" s="5">
        <v>40653.0</v>
      </c>
      <c r="C95" s="5">
        <v>40691.0</v>
      </c>
      <c r="D95" s="6">
        <v>38.0</v>
      </c>
      <c r="E95" s="4"/>
      <c r="F95" s="4" t="s">
        <v>30</v>
      </c>
      <c r="G95" s="4" t="s">
        <v>37</v>
      </c>
      <c r="H95" s="4" t="str">
        <f t="shared" si="1"/>
        <v>AUT</v>
      </c>
      <c r="I95" s="7" t="s">
        <v>38</v>
      </c>
      <c r="J95" s="4" t="s">
        <v>23</v>
      </c>
      <c r="K95" s="4" t="str">
        <f>IF(G95="","Unknown Country",IFERROR(VLOOKUP(TRIM(G95),countries!C:F, 4, FALSE), "Unknown Country"))</f>
        <v>Western Europe</v>
      </c>
      <c r="L95" s="4">
        <v>4594.0</v>
      </c>
      <c r="M95" s="4" t="s">
        <v>24</v>
      </c>
      <c r="N95" s="4">
        <v>8733.0</v>
      </c>
      <c r="O95" s="8">
        <v>9.33</v>
      </c>
      <c r="P95" s="8">
        <v>6.92</v>
      </c>
      <c r="Q95" s="9">
        <v>81478.89</v>
      </c>
      <c r="R95" s="9">
        <v>60432.36</v>
      </c>
      <c r="S95" s="9">
        <v>21046.53</v>
      </c>
      <c r="T95" s="10">
        <f t="shared" si="3"/>
        <v>0.1355803646</v>
      </c>
    </row>
    <row r="96">
      <c r="A96" s="4">
        <v>1.92922341E8</v>
      </c>
      <c r="B96" s="5">
        <v>41001.0</v>
      </c>
      <c r="C96" s="5">
        <v>41030.0</v>
      </c>
      <c r="D96" s="6">
        <v>29.0</v>
      </c>
      <c r="E96" s="4"/>
      <c r="F96" s="4" t="s">
        <v>31</v>
      </c>
      <c r="G96" s="4" t="s">
        <v>37</v>
      </c>
      <c r="H96" s="4" t="str">
        <f t="shared" si="1"/>
        <v>AUT</v>
      </c>
      <c r="I96" s="7" t="s">
        <v>38</v>
      </c>
      <c r="J96" s="4" t="s">
        <v>23</v>
      </c>
      <c r="K96" s="4" t="str">
        <f>IF(G96="","Unknown Country",IFERROR(VLOOKUP(TRIM(G96),countries!C:F, 4, FALSE), "Unknown Country"))</f>
        <v>Western Europe</v>
      </c>
      <c r="L96" s="4">
        <v>1270.0</v>
      </c>
      <c r="M96" s="4" t="s">
        <v>24</v>
      </c>
      <c r="N96" s="4">
        <v>8863.0</v>
      </c>
      <c r="O96" s="8">
        <v>47.45</v>
      </c>
      <c r="P96" s="8">
        <v>31.79</v>
      </c>
      <c r="Q96" s="9">
        <v>420549.35000000003</v>
      </c>
      <c r="R96" s="9">
        <v>281754.77</v>
      </c>
      <c r="S96" s="9">
        <v>138794.58000000002</v>
      </c>
      <c r="T96" s="10">
        <f t="shared" si="3"/>
        <v>0.4306757414</v>
      </c>
    </row>
    <row r="97">
      <c r="A97" s="4">
        <v>2.6342796E8</v>
      </c>
      <c r="B97" s="5">
        <v>40761.0</v>
      </c>
      <c r="C97" s="5">
        <v>40806.0</v>
      </c>
      <c r="D97" s="6">
        <v>45.0</v>
      </c>
      <c r="E97" s="4"/>
      <c r="F97" s="4" t="s">
        <v>27</v>
      </c>
      <c r="G97" s="4" t="s">
        <v>37</v>
      </c>
      <c r="H97" s="4" t="str">
        <f t="shared" si="1"/>
        <v>AUT</v>
      </c>
      <c r="I97" s="7" t="s">
        <v>38</v>
      </c>
      <c r="J97" s="4" t="s">
        <v>23</v>
      </c>
      <c r="K97" s="4" t="str">
        <f>IF(G97="","Unknown Country",IFERROR(VLOOKUP(TRIM(G97),countries!C:F, 4, FALSE), "Unknown Country"))</f>
        <v>Western Europe</v>
      </c>
      <c r="L97" s="4">
        <v>4594.0</v>
      </c>
      <c r="M97" s="4" t="s">
        <v>24</v>
      </c>
      <c r="N97" s="4">
        <v>3042.0</v>
      </c>
      <c r="O97" s="8">
        <v>9.33</v>
      </c>
      <c r="P97" s="8">
        <v>6.92</v>
      </c>
      <c r="Q97" s="9">
        <v>28381.86</v>
      </c>
      <c r="R97" s="9">
        <v>21050.64</v>
      </c>
      <c r="S97" s="9">
        <v>7331.220000000001</v>
      </c>
      <c r="T97" s="10">
        <f t="shared" si="3"/>
        <v>0.3066193564</v>
      </c>
    </row>
    <row r="98">
      <c r="A98" s="4">
        <v>2.68373954E8</v>
      </c>
      <c r="B98" s="5">
        <v>40234.0</v>
      </c>
      <c r="C98" s="5">
        <v>40237.0</v>
      </c>
      <c r="D98" s="6">
        <v>3.0</v>
      </c>
      <c r="E98" s="4"/>
      <c r="F98" s="4" t="s">
        <v>27</v>
      </c>
      <c r="G98" s="4" t="s">
        <v>37</v>
      </c>
      <c r="H98" s="4" t="str">
        <f t="shared" si="1"/>
        <v>AUT</v>
      </c>
      <c r="I98" s="7" t="s">
        <v>38</v>
      </c>
      <c r="J98" s="4" t="s">
        <v>23</v>
      </c>
      <c r="K98" s="4" t="str">
        <f>IF(G98="","Unknown Country",IFERROR(VLOOKUP(TRIM(G98),countries!C:F, 4, FALSE), "Unknown Country"))</f>
        <v>Western Europe</v>
      </c>
      <c r="L98" s="4">
        <v>8681.0</v>
      </c>
      <c r="M98" s="4" t="s">
        <v>28</v>
      </c>
      <c r="N98" s="4">
        <v>6672.0</v>
      </c>
      <c r="O98" s="8">
        <v>651.21</v>
      </c>
      <c r="P98" s="8">
        <v>524.96</v>
      </c>
      <c r="Q98" s="9">
        <v>4344873.12</v>
      </c>
      <c r="R98" s="9">
        <v>3502533.12</v>
      </c>
      <c r="S98" s="9">
        <v>842340.0</v>
      </c>
      <c r="T98" s="10">
        <f t="shared" si="3"/>
        <v>0.2479985635</v>
      </c>
    </row>
    <row r="99">
      <c r="A99" s="4">
        <v>3.23293578E8</v>
      </c>
      <c r="B99" s="5">
        <v>42362.0</v>
      </c>
      <c r="C99" s="5">
        <v>42402.0</v>
      </c>
      <c r="D99" s="6">
        <v>40.0</v>
      </c>
      <c r="E99" s="4"/>
      <c r="F99" s="4" t="s">
        <v>27</v>
      </c>
      <c r="G99" s="4" t="s">
        <v>37</v>
      </c>
      <c r="H99" s="4" t="str">
        <f t="shared" si="1"/>
        <v>AUT</v>
      </c>
      <c r="I99" s="7" t="s">
        <v>38</v>
      </c>
      <c r="J99" s="4" t="s">
        <v>23</v>
      </c>
      <c r="K99" s="4" t="str">
        <f>IF(G99="","Unknown Country",IFERROR(VLOOKUP(TRIM(G99),countries!C:F, 4, FALSE), "Unknown Country"))</f>
        <v>Western Europe</v>
      </c>
      <c r="L99" s="4">
        <v>2103.0</v>
      </c>
      <c r="M99" s="4" t="s">
        <v>28</v>
      </c>
      <c r="N99" s="4">
        <v>8609.0</v>
      </c>
      <c r="O99" s="8">
        <v>205.7</v>
      </c>
      <c r="P99" s="8">
        <v>117.11</v>
      </c>
      <c r="Q99" s="9">
        <v>1770871.2999999998</v>
      </c>
      <c r="R99" s="9">
        <v>1008199.99</v>
      </c>
      <c r="S99" s="9">
        <v>762671.3099999998</v>
      </c>
      <c r="T99" s="10">
        <f t="shared" si="3"/>
        <v>0.258306538</v>
      </c>
    </row>
    <row r="100">
      <c r="A100" s="4">
        <v>3.84483993E8</v>
      </c>
      <c r="B100" s="5">
        <v>40668.0</v>
      </c>
      <c r="C100" s="5">
        <v>40713.0</v>
      </c>
      <c r="D100" s="6">
        <v>45.0</v>
      </c>
      <c r="E100" s="4"/>
      <c r="F100" s="4" t="s">
        <v>20</v>
      </c>
      <c r="G100" s="4" t="s">
        <v>37</v>
      </c>
      <c r="H100" s="4" t="str">
        <f t="shared" si="1"/>
        <v>AUT</v>
      </c>
      <c r="I100" s="7" t="s">
        <v>38</v>
      </c>
      <c r="J100" s="4" t="s">
        <v>23</v>
      </c>
      <c r="K100" s="4" t="str">
        <f>IF(G100="","Unknown Country",IFERROR(VLOOKUP(TRIM(G100),countries!C:F, 4, FALSE), "Unknown Country"))</f>
        <v>Western Europe</v>
      </c>
      <c r="L100" s="4">
        <v>5988.0</v>
      </c>
      <c r="M100" s="4" t="s">
        <v>24</v>
      </c>
      <c r="N100" s="4">
        <v>6212.0</v>
      </c>
      <c r="O100" s="8">
        <v>154.06</v>
      </c>
      <c r="P100" s="8">
        <v>90.93</v>
      </c>
      <c r="Q100" s="9">
        <v>957020.72</v>
      </c>
      <c r="R100" s="9">
        <v>564857.16</v>
      </c>
      <c r="S100" s="9">
        <v>392163.55999999994</v>
      </c>
      <c r="T100" s="10">
        <f t="shared" si="3"/>
        <v>0.3300316122</v>
      </c>
    </row>
    <row r="101">
      <c r="A101" s="4">
        <v>4.00267398E8</v>
      </c>
      <c r="B101" s="5">
        <v>41466.0</v>
      </c>
      <c r="C101" s="5">
        <v>41475.0</v>
      </c>
      <c r="D101" s="6">
        <v>9.0</v>
      </c>
      <c r="E101" s="4"/>
      <c r="F101" s="4" t="s">
        <v>30</v>
      </c>
      <c r="G101" s="4" t="s">
        <v>37</v>
      </c>
      <c r="H101" s="4" t="str">
        <f t="shared" si="1"/>
        <v>AUT</v>
      </c>
      <c r="I101" s="7" t="s">
        <v>38</v>
      </c>
      <c r="J101" s="4" t="s">
        <v>23</v>
      </c>
      <c r="K101" s="4" t="str">
        <f>IF(G101="","Unknown Country",IFERROR(VLOOKUP(TRIM(G101),countries!C:F, 4, FALSE), "Unknown Country"))</f>
        <v>Western Europe</v>
      </c>
      <c r="L101" s="4">
        <v>8969.0</v>
      </c>
      <c r="M101" s="4" t="s">
        <v>24</v>
      </c>
      <c r="N101" s="4">
        <v>6873.0</v>
      </c>
      <c r="O101" s="8">
        <v>152.58</v>
      </c>
      <c r="P101" s="8">
        <v>97.44</v>
      </c>
      <c r="Q101" s="9">
        <v>1048682.34</v>
      </c>
      <c r="R101" s="9">
        <v>669705.12</v>
      </c>
      <c r="S101" s="9">
        <v>378977.2200000001</v>
      </c>
      <c r="T101" s="10">
        <f t="shared" si="3"/>
        <v>0.258306538</v>
      </c>
    </row>
    <row r="102">
      <c r="A102" s="4">
        <v>4.13951814E8</v>
      </c>
      <c r="B102" s="5">
        <v>42134.0</v>
      </c>
      <c r="C102" s="5">
        <v>42155.0</v>
      </c>
      <c r="D102" s="6">
        <v>21.0</v>
      </c>
      <c r="E102" s="4"/>
      <c r="F102" s="4" t="s">
        <v>31</v>
      </c>
      <c r="G102" s="4" t="s">
        <v>37</v>
      </c>
      <c r="H102" s="4" t="str">
        <f t="shared" si="1"/>
        <v>AUT</v>
      </c>
      <c r="I102" s="7" t="s">
        <v>38</v>
      </c>
      <c r="J102" s="4" t="s">
        <v>23</v>
      </c>
      <c r="K102" s="4" t="str">
        <f>IF(G102="","Unknown Country",IFERROR(VLOOKUP(TRIM(G102),countries!C:F, 4, FALSE), "Unknown Country"))</f>
        <v>Western Europe</v>
      </c>
      <c r="L102" s="4">
        <v>1270.0</v>
      </c>
      <c r="M102" s="4" t="s">
        <v>24</v>
      </c>
      <c r="N102" s="4">
        <v>6395.0</v>
      </c>
      <c r="O102" s="8">
        <v>47.45</v>
      </c>
      <c r="P102" s="8">
        <v>31.79</v>
      </c>
      <c r="Q102" s="9">
        <v>303442.75</v>
      </c>
      <c r="R102" s="9">
        <v>203297.05</v>
      </c>
      <c r="S102" s="9">
        <v>100145.70000000001</v>
      </c>
      <c r="T102" s="10">
        <f t="shared" si="3"/>
        <v>0.193869873</v>
      </c>
    </row>
    <row r="103">
      <c r="A103" s="4">
        <v>4.68320834E8</v>
      </c>
      <c r="B103" s="5">
        <v>42686.0</v>
      </c>
      <c r="C103" s="5">
        <v>42725.0</v>
      </c>
      <c r="D103" s="6">
        <v>39.0</v>
      </c>
      <c r="E103" s="4"/>
      <c r="F103" s="4" t="s">
        <v>30</v>
      </c>
      <c r="G103" s="4" t="s">
        <v>37</v>
      </c>
      <c r="H103" s="4" t="str">
        <f t="shared" si="1"/>
        <v>AUT</v>
      </c>
      <c r="I103" s="7" t="s">
        <v>38</v>
      </c>
      <c r="J103" s="4" t="s">
        <v>23</v>
      </c>
      <c r="K103" s="4" t="str">
        <f>IF(G103="","Unknown Country",IFERROR(VLOOKUP(TRIM(G103),countries!C:F, 4, FALSE), "Unknown Country"))</f>
        <v>Western Europe</v>
      </c>
      <c r="L103" s="4">
        <v>5988.0</v>
      </c>
      <c r="M103" s="4" t="s">
        <v>24</v>
      </c>
      <c r="N103" s="4">
        <v>5397.0</v>
      </c>
      <c r="O103" s="8">
        <v>154.06</v>
      </c>
      <c r="P103" s="8">
        <v>90.93</v>
      </c>
      <c r="Q103" s="9">
        <v>831461.8200000001</v>
      </c>
      <c r="R103" s="9">
        <v>490749.21</v>
      </c>
      <c r="S103" s="9">
        <v>340712.61000000004</v>
      </c>
      <c r="T103" s="10">
        <f t="shared" si="3"/>
        <v>0.4306757414</v>
      </c>
    </row>
    <row r="104">
      <c r="A104" s="4">
        <v>4.89600837E8</v>
      </c>
      <c r="B104" s="5">
        <v>41768.0</v>
      </c>
      <c r="C104" s="5">
        <v>41799.0</v>
      </c>
      <c r="D104" s="6">
        <v>31.0</v>
      </c>
      <c r="E104" s="4"/>
      <c r="F104" s="4" t="s">
        <v>31</v>
      </c>
      <c r="G104" s="4" t="s">
        <v>37</v>
      </c>
      <c r="H104" s="4" t="str">
        <f t="shared" si="1"/>
        <v>AUT</v>
      </c>
      <c r="I104" s="7" t="s">
        <v>38</v>
      </c>
      <c r="J104" s="4" t="s">
        <v>23</v>
      </c>
      <c r="K104" s="4" t="str">
        <f>IF(G104="","Unknown Country",IFERROR(VLOOKUP(TRIM(G104),countries!C:F, 4, FALSE), "Unknown Country"))</f>
        <v>Western Europe</v>
      </c>
      <c r="L104" s="4">
        <v>5988.0</v>
      </c>
      <c r="M104" s="4" t="s">
        <v>24</v>
      </c>
      <c r="N104" s="4">
        <v>2622.0</v>
      </c>
      <c r="O104" s="8">
        <v>154.06</v>
      </c>
      <c r="P104" s="8">
        <v>90.93</v>
      </c>
      <c r="Q104" s="9">
        <v>403945.32</v>
      </c>
      <c r="R104" s="9">
        <v>238418.46000000002</v>
      </c>
      <c r="S104" s="9">
        <v>165526.86</v>
      </c>
      <c r="T104" s="10">
        <f t="shared" si="3"/>
        <v>0.4097754122</v>
      </c>
    </row>
    <row r="105">
      <c r="A105" s="4">
        <v>5.1171211E8</v>
      </c>
      <c r="B105" s="5">
        <v>42084.0</v>
      </c>
      <c r="C105" s="5">
        <v>42131.0</v>
      </c>
      <c r="D105" s="6">
        <v>47.0</v>
      </c>
      <c r="E105" s="4"/>
      <c r="F105" s="4" t="s">
        <v>31</v>
      </c>
      <c r="G105" s="4" t="s">
        <v>37</v>
      </c>
      <c r="H105" s="4" t="str">
        <f t="shared" si="1"/>
        <v>AUT</v>
      </c>
      <c r="I105" s="7" t="s">
        <v>38</v>
      </c>
      <c r="J105" s="4" t="s">
        <v>23</v>
      </c>
      <c r="K105" s="4" t="str">
        <f>IF(G105="","Unknown Country",IFERROR(VLOOKUP(TRIM(G105),countries!C:F, 4, FALSE), "Unknown Country"))</f>
        <v>Western Europe</v>
      </c>
      <c r="L105" s="4">
        <v>8681.0</v>
      </c>
      <c r="M105" s="4" t="s">
        <v>24</v>
      </c>
      <c r="N105" s="4">
        <v>5839.0</v>
      </c>
      <c r="O105" s="8">
        <v>651.21</v>
      </c>
      <c r="P105" s="8">
        <v>524.96</v>
      </c>
      <c r="Q105" s="9">
        <v>3802415.1900000004</v>
      </c>
      <c r="R105" s="9">
        <v>3065241.4400000004</v>
      </c>
      <c r="S105" s="9">
        <v>737173.75</v>
      </c>
      <c r="T105" s="10">
        <f t="shared" si="3"/>
        <v>0.3613841919</v>
      </c>
    </row>
    <row r="106">
      <c r="A106" s="4">
        <v>5.16122949E8</v>
      </c>
      <c r="B106" s="5">
        <v>40926.0</v>
      </c>
      <c r="C106" s="5">
        <v>40960.0</v>
      </c>
      <c r="D106" s="6">
        <v>34.0</v>
      </c>
      <c r="E106" s="4"/>
      <c r="F106" s="4" t="s">
        <v>30</v>
      </c>
      <c r="G106" s="4" t="s">
        <v>37</v>
      </c>
      <c r="H106" s="4" t="str">
        <f t="shared" si="1"/>
        <v>AUT</v>
      </c>
      <c r="I106" s="7" t="s">
        <v>38</v>
      </c>
      <c r="J106" s="4" t="s">
        <v>23</v>
      </c>
      <c r="K106" s="4" t="str">
        <f>IF(G106="","Unknown Country",IFERROR(VLOOKUP(TRIM(G106),countries!C:F, 4, FALSE), "Unknown Country"))</f>
        <v>Western Europe</v>
      </c>
      <c r="L106" s="4">
        <v>8969.0</v>
      </c>
      <c r="M106" s="4" t="s">
        <v>28</v>
      </c>
      <c r="N106" s="4">
        <v>1105.0</v>
      </c>
      <c r="O106" s="8">
        <v>152.58</v>
      </c>
      <c r="P106" s="8">
        <v>97.44</v>
      </c>
      <c r="Q106" s="9">
        <v>168600.90000000002</v>
      </c>
      <c r="R106" s="9">
        <v>107671.2</v>
      </c>
      <c r="S106" s="9">
        <v>60929.700000000026</v>
      </c>
      <c r="T106" s="10">
        <f t="shared" si="3"/>
        <v>0.3300316122</v>
      </c>
    </row>
    <row r="107">
      <c r="A107" s="4">
        <v>5.35740411E8</v>
      </c>
      <c r="B107" s="5">
        <v>40308.0</v>
      </c>
      <c r="C107" s="5">
        <v>40336.0</v>
      </c>
      <c r="D107" s="6">
        <v>28.0</v>
      </c>
      <c r="E107" s="4"/>
      <c r="F107" s="4" t="s">
        <v>30</v>
      </c>
      <c r="G107" s="4" t="s">
        <v>37</v>
      </c>
      <c r="H107" s="4" t="str">
        <f t="shared" si="1"/>
        <v>AUT</v>
      </c>
      <c r="I107" s="7" t="s">
        <v>38</v>
      </c>
      <c r="J107" s="4" t="s">
        <v>23</v>
      </c>
      <c r="K107" s="4" t="str">
        <f>IF(G107="","Unknown Country",IFERROR(VLOOKUP(TRIM(G107),countries!C:F, 4, FALSE), "Unknown Country"))</f>
        <v>Western Europe</v>
      </c>
      <c r="L107" s="4">
        <v>3127.0</v>
      </c>
      <c r="M107" s="4" t="s">
        <v>24</v>
      </c>
      <c r="N107" s="4">
        <v>6348.0</v>
      </c>
      <c r="O107" s="8">
        <v>81.73</v>
      </c>
      <c r="P107" s="8">
        <v>56.67</v>
      </c>
      <c r="Q107" s="9">
        <v>518822.04000000004</v>
      </c>
      <c r="R107" s="9">
        <v>359741.16000000003</v>
      </c>
      <c r="S107" s="9">
        <v>159080.88</v>
      </c>
      <c r="T107" s="10">
        <f t="shared" si="3"/>
        <v>0.4097754122</v>
      </c>
    </row>
    <row r="108">
      <c r="A108" s="4">
        <v>5.4098252E8</v>
      </c>
      <c r="B108" s="5">
        <v>40383.0</v>
      </c>
      <c r="C108" s="5">
        <v>40422.0</v>
      </c>
      <c r="D108" s="6">
        <v>39.0</v>
      </c>
      <c r="E108" s="4"/>
      <c r="F108" s="4" t="s">
        <v>20</v>
      </c>
      <c r="G108" s="4" t="s">
        <v>37</v>
      </c>
      <c r="H108" s="4" t="str">
        <f t="shared" si="1"/>
        <v>AUT</v>
      </c>
      <c r="I108" s="7" t="s">
        <v>38</v>
      </c>
      <c r="J108" s="4" t="s">
        <v>23</v>
      </c>
      <c r="K108" s="4" t="str">
        <f>IF(G108="","Unknown Country",IFERROR(VLOOKUP(TRIM(G108),countries!C:F, 4, FALSE), "Unknown Country"))</f>
        <v>Western Europe</v>
      </c>
      <c r="L108" s="4">
        <v>8293.0</v>
      </c>
      <c r="M108" s="4" t="s">
        <v>24</v>
      </c>
      <c r="N108" s="4">
        <v>7604.0</v>
      </c>
      <c r="O108" s="8">
        <v>437.2</v>
      </c>
      <c r="P108" s="8">
        <v>263.33</v>
      </c>
      <c r="Q108" s="9">
        <v>3324468.8</v>
      </c>
      <c r="R108" s="9">
        <v>2002361.3199999998</v>
      </c>
      <c r="S108" s="9">
        <v>1322107.48</v>
      </c>
      <c r="T108" s="10">
        <f t="shared" si="3"/>
        <v>0.4097754122</v>
      </c>
    </row>
    <row r="109">
      <c r="A109" s="4">
        <v>5.75552117E8</v>
      </c>
      <c r="B109" s="5">
        <v>42097.0</v>
      </c>
      <c r="C109" s="5">
        <v>42120.0</v>
      </c>
      <c r="D109" s="6">
        <v>23.0</v>
      </c>
      <c r="E109" s="4"/>
      <c r="F109" s="4" t="s">
        <v>31</v>
      </c>
      <c r="G109" s="4" t="s">
        <v>37</v>
      </c>
      <c r="H109" s="4" t="str">
        <f t="shared" si="1"/>
        <v>AUT</v>
      </c>
      <c r="I109" s="7" t="s">
        <v>38</v>
      </c>
      <c r="J109" s="4" t="s">
        <v>23</v>
      </c>
      <c r="K109" s="4" t="str">
        <f>IF(G109="","Unknown Country",IFERROR(VLOOKUP(TRIM(G109),countries!C:F, 4, FALSE), "Unknown Country"))</f>
        <v>Western Europe</v>
      </c>
      <c r="L109" s="4">
        <v>8681.0</v>
      </c>
      <c r="M109" s="4" t="s">
        <v>24</v>
      </c>
      <c r="N109" s="4">
        <v>7516.0</v>
      </c>
      <c r="O109" s="8">
        <v>651.21</v>
      </c>
      <c r="P109" s="8">
        <v>524.96</v>
      </c>
      <c r="Q109" s="9">
        <v>4894494.36</v>
      </c>
      <c r="R109" s="9">
        <v>3945599.3600000003</v>
      </c>
      <c r="S109" s="9">
        <v>948895.0</v>
      </c>
      <c r="T109" s="10">
        <f t="shared" si="3"/>
        <v>0.193869873</v>
      </c>
    </row>
    <row r="110">
      <c r="A110" s="4">
        <v>6.46691596E8</v>
      </c>
      <c r="B110" s="5">
        <v>42688.0</v>
      </c>
      <c r="C110" s="5">
        <v>42717.0</v>
      </c>
      <c r="D110" s="6">
        <v>29.0</v>
      </c>
      <c r="E110" s="4"/>
      <c r="F110" s="4" t="s">
        <v>27</v>
      </c>
      <c r="G110" s="4" t="s">
        <v>37</v>
      </c>
      <c r="H110" s="4" t="str">
        <f t="shared" si="1"/>
        <v>AUT</v>
      </c>
      <c r="I110" s="7" t="s">
        <v>38</v>
      </c>
      <c r="J110" s="4" t="s">
        <v>23</v>
      </c>
      <c r="K110" s="4" t="str">
        <f>IF(G110="","Unknown Country",IFERROR(VLOOKUP(TRIM(G110),countries!C:F, 4, FALSE), "Unknown Country"))</f>
        <v>Western Europe</v>
      </c>
      <c r="L110" s="4">
        <v>1270.0</v>
      </c>
      <c r="M110" s="4" t="s">
        <v>28</v>
      </c>
      <c r="N110" s="4">
        <v>9269.0</v>
      </c>
      <c r="O110" s="8">
        <v>47.45</v>
      </c>
      <c r="P110" s="8">
        <v>31.79</v>
      </c>
      <c r="Q110" s="9">
        <v>439814.05000000005</v>
      </c>
      <c r="R110" s="9">
        <v>294661.51</v>
      </c>
      <c r="S110" s="9">
        <v>145152.54000000004</v>
      </c>
      <c r="T110" s="10">
        <f t="shared" si="3"/>
        <v>0.3613841919</v>
      </c>
    </row>
    <row r="111">
      <c r="A111" s="4">
        <v>7.50047194E8</v>
      </c>
      <c r="B111" s="5">
        <v>41121.0</v>
      </c>
      <c r="C111" s="5">
        <v>41170.0</v>
      </c>
      <c r="D111" s="6">
        <v>49.0</v>
      </c>
      <c r="E111" s="4"/>
      <c r="F111" s="4" t="s">
        <v>30</v>
      </c>
      <c r="G111" s="4" t="s">
        <v>37</v>
      </c>
      <c r="H111" s="4" t="str">
        <f t="shared" si="1"/>
        <v>AUT</v>
      </c>
      <c r="I111" s="7" t="s">
        <v>38</v>
      </c>
      <c r="J111" s="4" t="s">
        <v>23</v>
      </c>
      <c r="K111" s="4" t="str">
        <f>IF(G111="","Unknown Country",IFERROR(VLOOKUP(TRIM(G111),countries!C:F, 4, FALSE), "Unknown Country"))</f>
        <v>Western Europe</v>
      </c>
      <c r="L111" s="4">
        <v>4594.0</v>
      </c>
      <c r="M111" s="4" t="s">
        <v>28</v>
      </c>
      <c r="N111" s="4">
        <v>4487.0</v>
      </c>
      <c r="O111" s="8">
        <v>9.33</v>
      </c>
      <c r="P111" s="8">
        <v>6.92</v>
      </c>
      <c r="Q111" s="9">
        <v>41863.71</v>
      </c>
      <c r="R111" s="9">
        <v>31050.04</v>
      </c>
      <c r="S111" s="9">
        <v>10813.669999999998</v>
      </c>
      <c r="T111" s="10">
        <f t="shared" si="3"/>
        <v>0.3066193564</v>
      </c>
    </row>
    <row r="112">
      <c r="A112" s="4">
        <v>8.3526591E8</v>
      </c>
      <c r="B112" s="5">
        <v>40417.0</v>
      </c>
      <c r="C112" s="5">
        <v>40452.0</v>
      </c>
      <c r="D112" s="6">
        <v>35.0</v>
      </c>
      <c r="E112" s="4"/>
      <c r="F112" s="4" t="s">
        <v>30</v>
      </c>
      <c r="G112" s="4" t="s">
        <v>37</v>
      </c>
      <c r="H112" s="4" t="str">
        <f t="shared" si="1"/>
        <v>AUT</v>
      </c>
      <c r="I112" s="7" t="s">
        <v>38</v>
      </c>
      <c r="J112" s="4" t="s">
        <v>23</v>
      </c>
      <c r="K112" s="4" t="str">
        <f>IF(G112="","Unknown Country",IFERROR(VLOOKUP(TRIM(G112),countries!C:F, 4, FALSE), "Unknown Country"))</f>
        <v>Western Europe</v>
      </c>
      <c r="L112" s="4">
        <v>7940.0</v>
      </c>
      <c r="M112" s="4" t="s">
        <v>24</v>
      </c>
      <c r="N112" s="4">
        <v>2599.0</v>
      </c>
      <c r="O112" s="8">
        <v>668.27</v>
      </c>
      <c r="P112" s="8">
        <v>502.54</v>
      </c>
      <c r="Q112" s="9">
        <v>1736833.73</v>
      </c>
      <c r="R112" s="9">
        <v>1306101.46</v>
      </c>
      <c r="S112" s="9">
        <v>430732.27</v>
      </c>
      <c r="T112" s="10">
        <f t="shared" si="3"/>
        <v>0.3976898445</v>
      </c>
    </row>
    <row r="113">
      <c r="A113" s="4">
        <v>8.61252868E8</v>
      </c>
      <c r="B113" s="5">
        <v>41710.0</v>
      </c>
      <c r="C113" s="5">
        <v>41726.0</v>
      </c>
      <c r="D113" s="6">
        <v>16.0</v>
      </c>
      <c r="E113" s="4"/>
      <c r="F113" s="4" t="s">
        <v>20</v>
      </c>
      <c r="G113" s="4" t="s">
        <v>37</v>
      </c>
      <c r="H113" s="4" t="str">
        <f t="shared" si="1"/>
        <v>AUT</v>
      </c>
      <c r="I113" s="7" t="s">
        <v>38</v>
      </c>
      <c r="J113" s="4" t="s">
        <v>23</v>
      </c>
      <c r="K113" s="4" t="str">
        <f>IF(G113="","Unknown Country",IFERROR(VLOOKUP(TRIM(G113),countries!C:F, 4, FALSE), "Unknown Country"))</f>
        <v>Western Europe</v>
      </c>
      <c r="L113" s="4">
        <v>8681.0</v>
      </c>
      <c r="M113" s="4" t="s">
        <v>28</v>
      </c>
      <c r="N113" s="4">
        <v>2717.0</v>
      </c>
      <c r="O113" s="8">
        <v>651.21</v>
      </c>
      <c r="P113" s="8">
        <v>524.96</v>
      </c>
      <c r="Q113" s="9">
        <v>1769337.57</v>
      </c>
      <c r="R113" s="9">
        <v>1426316.32</v>
      </c>
      <c r="S113" s="9">
        <v>343021.25</v>
      </c>
      <c r="T113" s="10">
        <f t="shared" si="3"/>
        <v>0.193869873</v>
      </c>
    </row>
    <row r="114">
      <c r="A114" s="4">
        <v>8.66396272E8</v>
      </c>
      <c r="B114" s="5">
        <v>41584.0</v>
      </c>
      <c r="C114" s="5">
        <v>41594.0</v>
      </c>
      <c r="D114" s="6">
        <v>10.0</v>
      </c>
      <c r="E114" s="4"/>
      <c r="F114" s="4" t="s">
        <v>27</v>
      </c>
      <c r="G114" s="4" t="s">
        <v>37</v>
      </c>
      <c r="H114" s="4" t="str">
        <f t="shared" si="1"/>
        <v>AUT</v>
      </c>
      <c r="I114" s="7" t="s">
        <v>38</v>
      </c>
      <c r="J114" s="4" t="s">
        <v>23</v>
      </c>
      <c r="K114" s="4" t="str">
        <f>IF(G114="","Unknown Country",IFERROR(VLOOKUP(TRIM(G114),countries!C:F, 4, FALSE), "Unknown Country"))</f>
        <v>Western Europe</v>
      </c>
      <c r="L114" s="4">
        <v>8875.0</v>
      </c>
      <c r="M114" s="4" t="s">
        <v>28</v>
      </c>
      <c r="N114" s="4">
        <v>4765.0</v>
      </c>
      <c r="O114" s="8">
        <v>421.89</v>
      </c>
      <c r="P114" s="8">
        <v>364.69</v>
      </c>
      <c r="Q114" s="9">
        <v>2010305.8499999999</v>
      </c>
      <c r="R114" s="9">
        <v>1737747.85</v>
      </c>
      <c r="S114" s="9">
        <v>272557.99999999977</v>
      </c>
      <c r="T114" s="10">
        <f t="shared" si="3"/>
        <v>0.3300316122</v>
      </c>
    </row>
    <row r="115">
      <c r="A115" s="4">
        <v>8.70173251E8</v>
      </c>
      <c r="B115" s="5">
        <v>42361.0</v>
      </c>
      <c r="C115" s="5">
        <v>42368.0</v>
      </c>
      <c r="D115" s="6">
        <v>7.0</v>
      </c>
      <c r="E115" s="4"/>
      <c r="F115" s="4" t="s">
        <v>30</v>
      </c>
      <c r="G115" s="4" t="s">
        <v>37</v>
      </c>
      <c r="H115" s="4" t="str">
        <f t="shared" si="1"/>
        <v>AUT</v>
      </c>
      <c r="I115" s="7" t="s">
        <v>38</v>
      </c>
      <c r="J115" s="4" t="s">
        <v>23</v>
      </c>
      <c r="K115" s="4" t="str">
        <f>IF(G115="","Unknown Country",IFERROR(VLOOKUP(TRIM(G115),countries!C:F, 4, FALSE), "Unknown Country"))</f>
        <v>Western Europe</v>
      </c>
      <c r="L115" s="4">
        <v>2455.0</v>
      </c>
      <c r="M115" s="4" t="s">
        <v>28</v>
      </c>
      <c r="N115" s="4">
        <v>2457.0</v>
      </c>
      <c r="O115" s="8">
        <v>109.28</v>
      </c>
      <c r="P115" s="8">
        <v>35.84</v>
      </c>
      <c r="Q115" s="9">
        <v>268500.96</v>
      </c>
      <c r="R115" s="9">
        <v>88058.88</v>
      </c>
      <c r="S115" s="9">
        <v>180442.08000000002</v>
      </c>
      <c r="T115" s="10">
        <f t="shared" si="3"/>
        <v>0.258306538</v>
      </c>
    </row>
    <row r="116">
      <c r="A116" s="4">
        <v>9.17835032E8</v>
      </c>
      <c r="B116" s="5">
        <v>40772.0</v>
      </c>
      <c r="C116" s="5">
        <v>40822.0</v>
      </c>
      <c r="D116" s="6">
        <v>50.0</v>
      </c>
      <c r="E116" s="4"/>
      <c r="F116" s="4" t="s">
        <v>31</v>
      </c>
      <c r="G116" s="4" t="s">
        <v>37</v>
      </c>
      <c r="H116" s="4" t="str">
        <f t="shared" si="1"/>
        <v>AUT</v>
      </c>
      <c r="I116" s="7" t="s">
        <v>38</v>
      </c>
      <c r="J116" s="4" t="s">
        <v>23</v>
      </c>
      <c r="K116" s="4" t="str">
        <f>IF(G116="","Unknown Country",IFERROR(VLOOKUP(TRIM(G116),countries!C:F, 4, FALSE), "Unknown Country"))</f>
        <v>Western Europe</v>
      </c>
      <c r="L116" s="4">
        <v>5988.0</v>
      </c>
      <c r="M116" s="4" t="s">
        <v>24</v>
      </c>
      <c r="N116" s="4">
        <v>6637.0</v>
      </c>
      <c r="O116" s="8">
        <v>154.06</v>
      </c>
      <c r="P116" s="8">
        <v>90.93</v>
      </c>
      <c r="Q116" s="9">
        <v>1022496.22</v>
      </c>
      <c r="R116" s="9">
        <v>603502.41</v>
      </c>
      <c r="S116" s="9">
        <v>418993.80999999994</v>
      </c>
      <c r="T116" s="10">
        <f t="shared" si="3"/>
        <v>0.2479985635</v>
      </c>
    </row>
    <row r="117">
      <c r="A117" s="4">
        <v>9.26064479E8</v>
      </c>
      <c r="B117" s="5">
        <v>42784.0</v>
      </c>
      <c r="C117" s="5">
        <v>42804.0</v>
      </c>
      <c r="D117" s="6">
        <v>20.0</v>
      </c>
      <c r="E117" s="4"/>
      <c r="F117" s="4" t="s">
        <v>20</v>
      </c>
      <c r="G117" s="4" t="s">
        <v>37</v>
      </c>
      <c r="H117" s="4" t="str">
        <f t="shared" si="1"/>
        <v>AUT</v>
      </c>
      <c r="I117" s="7" t="s">
        <v>38</v>
      </c>
      <c r="J117" s="4" t="s">
        <v>23</v>
      </c>
      <c r="K117" s="4" t="str">
        <f>IF(G117="","Unknown Country",IFERROR(VLOOKUP(TRIM(G117),countries!C:F, 4, FALSE), "Unknown Country"))</f>
        <v>Western Europe</v>
      </c>
      <c r="L117" s="4">
        <v>8681.0</v>
      </c>
      <c r="M117" s="4" t="s">
        <v>28</v>
      </c>
      <c r="N117" s="4">
        <v>1913.0</v>
      </c>
      <c r="O117" s="8">
        <v>651.21</v>
      </c>
      <c r="P117" s="8">
        <v>524.96</v>
      </c>
      <c r="Q117" s="9">
        <v>1245764.73</v>
      </c>
      <c r="R117" s="9">
        <v>1004248.4800000001</v>
      </c>
      <c r="S117" s="9">
        <v>241516.24999999988</v>
      </c>
      <c r="T117" s="10">
        <f t="shared" si="3"/>
        <v>0.193869873</v>
      </c>
    </row>
    <row r="118">
      <c r="A118" s="4">
        <v>9.67258059E8</v>
      </c>
      <c r="B118" s="5">
        <v>41851.0</v>
      </c>
      <c r="C118" s="5">
        <v>41859.0</v>
      </c>
      <c r="D118" s="6">
        <v>8.0</v>
      </c>
      <c r="E118" s="4"/>
      <c r="F118" s="4" t="s">
        <v>30</v>
      </c>
      <c r="G118" s="4" t="s">
        <v>37</v>
      </c>
      <c r="H118" s="4" t="str">
        <f t="shared" si="1"/>
        <v>AUT</v>
      </c>
      <c r="I118" s="7" t="s">
        <v>38</v>
      </c>
      <c r="J118" s="4" t="s">
        <v>23</v>
      </c>
      <c r="K118" s="4" t="str">
        <f>IF(G118="","Unknown Country",IFERROR(VLOOKUP(TRIM(G118),countries!C:F, 4, FALSE), "Unknown Country"))</f>
        <v>Western Europe</v>
      </c>
      <c r="L118" s="4">
        <v>3127.0</v>
      </c>
      <c r="M118" s="4" t="s">
        <v>28</v>
      </c>
      <c r="N118" s="4">
        <v>2009.0</v>
      </c>
      <c r="O118" s="8">
        <v>81.73</v>
      </c>
      <c r="P118" s="8">
        <v>56.67</v>
      </c>
      <c r="Q118" s="9">
        <v>164195.57</v>
      </c>
      <c r="R118" s="9">
        <v>113850.03</v>
      </c>
      <c r="S118" s="9">
        <v>50345.54000000001</v>
      </c>
      <c r="T118" s="10">
        <f t="shared" si="3"/>
        <v>0.1355803646</v>
      </c>
    </row>
    <row r="119">
      <c r="A119" s="4">
        <v>9.87410676E8</v>
      </c>
      <c r="B119" s="5">
        <v>41864.0</v>
      </c>
      <c r="C119" s="5">
        <v>41888.0</v>
      </c>
      <c r="D119" s="6">
        <v>24.0</v>
      </c>
      <c r="E119" s="4"/>
      <c r="F119" s="4" t="s">
        <v>31</v>
      </c>
      <c r="G119" s="4" t="s">
        <v>37</v>
      </c>
      <c r="H119" s="4" t="str">
        <f t="shared" si="1"/>
        <v>AUT</v>
      </c>
      <c r="I119" s="7" t="s">
        <v>38</v>
      </c>
      <c r="J119" s="4" t="s">
        <v>23</v>
      </c>
      <c r="K119" s="4" t="str">
        <f>IF(G119="","Unknown Country",IFERROR(VLOOKUP(TRIM(G119),countries!C:F, 4, FALSE), "Unknown Country"))</f>
        <v>Western Europe</v>
      </c>
      <c r="L119" s="4">
        <v>2103.0</v>
      </c>
      <c r="M119" s="4" t="s">
        <v>24</v>
      </c>
      <c r="N119" s="4">
        <v>5616.0</v>
      </c>
      <c r="O119" s="8">
        <v>205.7</v>
      </c>
      <c r="P119" s="8">
        <v>117.11</v>
      </c>
      <c r="Q119" s="9">
        <v>1155211.2</v>
      </c>
      <c r="R119" s="9">
        <v>657689.76</v>
      </c>
      <c r="S119" s="9">
        <v>497521.43999999994</v>
      </c>
      <c r="T119" s="10">
        <f t="shared" si="3"/>
        <v>0.6720351391</v>
      </c>
    </row>
    <row r="120">
      <c r="A120" s="4">
        <v>1.22967326E8</v>
      </c>
      <c r="B120" s="5">
        <v>42818.0</v>
      </c>
      <c r="C120" s="5">
        <v>42850.0</v>
      </c>
      <c r="D120" s="6">
        <v>32.0</v>
      </c>
      <c r="E120" s="4"/>
      <c r="F120" s="4" t="s">
        <v>27</v>
      </c>
      <c r="G120" s="4" t="s">
        <v>39</v>
      </c>
      <c r="H120" s="4" t="str">
        <f t="shared" si="1"/>
        <v>BLR</v>
      </c>
      <c r="I120" s="7" t="s">
        <v>40</v>
      </c>
      <c r="J120" s="4" t="s">
        <v>23</v>
      </c>
      <c r="K120" s="4" t="str">
        <f>IF(G120="","Unknown Country",IFERROR(VLOOKUP(TRIM(G120),countries!C:F, 4, FALSE), "Unknown Country"))</f>
        <v>Eastern Europe</v>
      </c>
      <c r="L120" s="4">
        <v>1270.0</v>
      </c>
      <c r="M120" s="4" t="s">
        <v>28</v>
      </c>
      <c r="N120" s="4">
        <v>7619.0</v>
      </c>
      <c r="O120" s="8">
        <v>47.45</v>
      </c>
      <c r="P120" s="8">
        <v>31.79</v>
      </c>
      <c r="Q120" s="9">
        <v>361521.55000000005</v>
      </c>
      <c r="R120" s="9">
        <v>242208.00999999998</v>
      </c>
      <c r="S120" s="9">
        <v>119313.54000000007</v>
      </c>
      <c r="T120" s="10">
        <f t="shared" si="3"/>
        <v>0.4097754122</v>
      </c>
    </row>
    <row r="121">
      <c r="A121" s="4">
        <v>1.2393893E8</v>
      </c>
      <c r="B121" s="5">
        <v>41114.0</v>
      </c>
      <c r="C121" s="5">
        <v>41123.0</v>
      </c>
      <c r="D121" s="6">
        <v>9.0</v>
      </c>
      <c r="E121" s="4"/>
      <c r="F121" s="4" t="s">
        <v>30</v>
      </c>
      <c r="G121" s="4" t="s">
        <v>39</v>
      </c>
      <c r="H121" s="4" t="str">
        <f t="shared" si="1"/>
        <v>BLR</v>
      </c>
      <c r="I121" s="7" t="s">
        <v>40</v>
      </c>
      <c r="J121" s="4" t="s">
        <v>23</v>
      </c>
      <c r="K121" s="4" t="str">
        <f>IF(G121="","Unknown Country",IFERROR(VLOOKUP(TRIM(G121),countries!C:F, 4, FALSE), "Unknown Country"))</f>
        <v>Eastern Europe</v>
      </c>
      <c r="L121" s="4">
        <v>1270.0</v>
      </c>
      <c r="M121" s="4" t="s">
        <v>28</v>
      </c>
      <c r="N121" s="4">
        <v>5138.0</v>
      </c>
      <c r="O121" s="8">
        <v>47.45</v>
      </c>
      <c r="P121" s="8">
        <v>31.79</v>
      </c>
      <c r="Q121" s="9">
        <v>243798.1</v>
      </c>
      <c r="R121" s="9">
        <v>163337.02</v>
      </c>
      <c r="S121" s="9">
        <v>80461.08000000002</v>
      </c>
      <c r="T121" s="10">
        <f t="shared" si="3"/>
        <v>0.193869873</v>
      </c>
    </row>
    <row r="122">
      <c r="A122" s="4">
        <v>1.73122918E8</v>
      </c>
      <c r="B122" s="5">
        <v>42163.0</v>
      </c>
      <c r="C122" s="5">
        <v>42210.0</v>
      </c>
      <c r="D122" s="6">
        <v>47.0</v>
      </c>
      <c r="E122" s="4"/>
      <c r="F122" s="4" t="s">
        <v>30</v>
      </c>
      <c r="G122" s="4" t="s">
        <v>39</v>
      </c>
      <c r="H122" s="4" t="str">
        <f t="shared" si="1"/>
        <v>BLR</v>
      </c>
      <c r="I122" s="7" t="s">
        <v>40</v>
      </c>
      <c r="J122" s="4" t="s">
        <v>23</v>
      </c>
      <c r="K122" s="4" t="str">
        <f>IF(G122="","Unknown Country",IFERROR(VLOOKUP(TRIM(G122),countries!C:F, 4, FALSE), "Unknown Country"))</f>
        <v>Eastern Europe</v>
      </c>
      <c r="L122" s="4">
        <v>2455.0</v>
      </c>
      <c r="M122" s="4" t="s">
        <v>24</v>
      </c>
      <c r="N122" s="4">
        <v>9773.0</v>
      </c>
      <c r="O122" s="8">
        <v>109.28</v>
      </c>
      <c r="P122" s="8">
        <v>35.84</v>
      </c>
      <c r="Q122" s="9">
        <v>1067993.44</v>
      </c>
      <c r="R122" s="9">
        <v>350264.32</v>
      </c>
      <c r="S122" s="9">
        <v>717729.1199999999</v>
      </c>
      <c r="T122" s="10">
        <f t="shared" si="3"/>
        <v>0.3066193564</v>
      </c>
    </row>
    <row r="123">
      <c r="A123" s="4">
        <v>1.80479466E8</v>
      </c>
      <c r="B123" s="5">
        <v>40548.0</v>
      </c>
      <c r="C123" s="5">
        <v>40555.0</v>
      </c>
      <c r="D123" s="6">
        <v>7.0</v>
      </c>
      <c r="E123" s="4"/>
      <c r="F123" s="4" t="s">
        <v>31</v>
      </c>
      <c r="G123" s="4" t="s">
        <v>39</v>
      </c>
      <c r="H123" s="4" t="str">
        <f t="shared" si="1"/>
        <v>BLR</v>
      </c>
      <c r="I123" s="7" t="s">
        <v>40</v>
      </c>
      <c r="J123" s="4" t="s">
        <v>23</v>
      </c>
      <c r="K123" s="4" t="str">
        <f>IF(G123="","Unknown Country",IFERROR(VLOOKUP(TRIM(G123),countries!C:F, 4, FALSE), "Unknown Country"))</f>
        <v>Eastern Europe</v>
      </c>
      <c r="L123" s="4">
        <v>5988.0</v>
      </c>
      <c r="M123" s="4" t="s">
        <v>28</v>
      </c>
      <c r="N123" s="4">
        <v>6740.0</v>
      </c>
      <c r="O123" s="8">
        <v>154.06</v>
      </c>
      <c r="P123" s="8">
        <v>90.93</v>
      </c>
      <c r="Q123" s="9">
        <v>1038364.4</v>
      </c>
      <c r="R123" s="9">
        <v>612868.2000000001</v>
      </c>
      <c r="S123" s="9">
        <v>425496.19999999995</v>
      </c>
      <c r="T123" s="10">
        <f t="shared" si="3"/>
        <v>0.4306757414</v>
      </c>
    </row>
    <row r="124">
      <c r="A124" s="4">
        <v>2.15584218E8</v>
      </c>
      <c r="B124" s="5">
        <v>42893.0</v>
      </c>
      <c r="C124" s="5">
        <v>42907.0</v>
      </c>
      <c r="D124" s="6">
        <v>14.0</v>
      </c>
      <c r="E124" s="4"/>
      <c r="F124" s="4" t="s">
        <v>30</v>
      </c>
      <c r="G124" s="4" t="s">
        <v>39</v>
      </c>
      <c r="H124" s="4" t="str">
        <f t="shared" si="1"/>
        <v>BLR</v>
      </c>
      <c r="I124" s="7" t="s">
        <v>40</v>
      </c>
      <c r="J124" s="4" t="s">
        <v>23</v>
      </c>
      <c r="K124" s="4" t="str">
        <f>IF(G124="","Unknown Country",IFERROR(VLOOKUP(TRIM(G124),countries!C:F, 4, FALSE), "Unknown Country"))</f>
        <v>Eastern Europe</v>
      </c>
      <c r="L124" s="4">
        <v>5988.0</v>
      </c>
      <c r="M124" s="4" t="s">
        <v>24</v>
      </c>
      <c r="N124" s="4">
        <v>5016.0</v>
      </c>
      <c r="O124" s="8">
        <v>154.06</v>
      </c>
      <c r="P124" s="8">
        <v>90.93</v>
      </c>
      <c r="Q124" s="9">
        <v>772764.96</v>
      </c>
      <c r="R124" s="9">
        <v>456104.88000000006</v>
      </c>
      <c r="S124" s="9">
        <v>316660.0799999999</v>
      </c>
      <c r="T124" s="10">
        <f t="shared" si="3"/>
        <v>0.3300316122</v>
      </c>
    </row>
    <row r="125">
      <c r="A125" s="4">
        <v>2.3186115E8</v>
      </c>
      <c r="B125" s="5">
        <v>41929.0</v>
      </c>
      <c r="C125" s="5">
        <v>41944.0</v>
      </c>
      <c r="D125" s="6">
        <v>15.0</v>
      </c>
      <c r="E125" s="4"/>
      <c r="F125" s="4" t="s">
        <v>20</v>
      </c>
      <c r="G125" s="4" t="s">
        <v>39</v>
      </c>
      <c r="H125" s="4" t="str">
        <f t="shared" si="1"/>
        <v>BLR</v>
      </c>
      <c r="I125" s="7" t="s">
        <v>40</v>
      </c>
      <c r="J125" s="4" t="s">
        <v>23</v>
      </c>
      <c r="K125" s="4" t="str">
        <f>IF(G125="","Unknown Country",IFERROR(VLOOKUP(TRIM(G125),countries!C:F, 4, FALSE), "Unknown Country"))</f>
        <v>Eastern Europe</v>
      </c>
      <c r="L125" s="4">
        <v>8293.0</v>
      </c>
      <c r="M125" s="4" t="s">
        <v>28</v>
      </c>
      <c r="N125" s="4">
        <v>1722.0</v>
      </c>
      <c r="O125" s="8">
        <v>437.2</v>
      </c>
      <c r="P125" s="8">
        <v>263.33</v>
      </c>
      <c r="Q125" s="9">
        <v>752858.4</v>
      </c>
      <c r="R125" s="9">
        <v>453454.25999999995</v>
      </c>
      <c r="S125" s="9">
        <v>299404.1400000001</v>
      </c>
      <c r="T125" s="10">
        <f t="shared" si="3"/>
        <v>0.3300316122</v>
      </c>
    </row>
    <row r="126">
      <c r="A126" s="4">
        <v>3.11921012E8</v>
      </c>
      <c r="B126" s="5">
        <v>40405.0</v>
      </c>
      <c r="C126" s="5">
        <v>40416.0</v>
      </c>
      <c r="D126" s="6">
        <v>11.0</v>
      </c>
      <c r="E126" s="4"/>
      <c r="F126" s="4" t="s">
        <v>27</v>
      </c>
      <c r="G126" s="4" t="s">
        <v>39</v>
      </c>
      <c r="H126" s="4" t="str">
        <f t="shared" si="1"/>
        <v>BLR</v>
      </c>
      <c r="I126" s="7" t="s">
        <v>40</v>
      </c>
      <c r="J126" s="4" t="s">
        <v>23</v>
      </c>
      <c r="K126" s="4" t="str">
        <f>IF(G126="","Unknown Country",IFERROR(VLOOKUP(TRIM(G126),countries!C:F, 4, FALSE), "Unknown Country"))</f>
        <v>Eastern Europe</v>
      </c>
      <c r="L126" s="4">
        <v>1270.0</v>
      </c>
      <c r="M126" s="4" t="s">
        <v>28</v>
      </c>
      <c r="N126" s="4">
        <v>3214.0</v>
      </c>
      <c r="O126" s="8">
        <v>47.45</v>
      </c>
      <c r="P126" s="8">
        <v>31.79</v>
      </c>
      <c r="Q126" s="9">
        <v>152504.30000000002</v>
      </c>
      <c r="R126" s="9">
        <v>102173.06</v>
      </c>
      <c r="S126" s="9">
        <v>50331.24000000002</v>
      </c>
      <c r="T126" s="10">
        <f t="shared" si="3"/>
        <v>0.6720351391</v>
      </c>
    </row>
    <row r="127">
      <c r="A127" s="4">
        <v>3.83611094E8</v>
      </c>
      <c r="B127" s="5">
        <v>42573.0</v>
      </c>
      <c r="C127" s="5">
        <v>42608.0</v>
      </c>
      <c r="D127" s="6">
        <v>35.0</v>
      </c>
      <c r="E127" s="4"/>
      <c r="F127" s="4" t="s">
        <v>27</v>
      </c>
      <c r="G127" s="4" t="s">
        <v>39</v>
      </c>
      <c r="H127" s="4" t="str">
        <f t="shared" si="1"/>
        <v>BLR</v>
      </c>
      <c r="I127" s="7" t="s">
        <v>40</v>
      </c>
      <c r="J127" s="4" t="s">
        <v>23</v>
      </c>
      <c r="K127" s="4" t="str">
        <f>IF(G127="","Unknown Country",IFERROR(VLOOKUP(TRIM(G127),countries!C:F, 4, FALSE), "Unknown Country"))</f>
        <v>Eastern Europe</v>
      </c>
      <c r="L127" s="4">
        <v>2455.0</v>
      </c>
      <c r="M127" s="4" t="s">
        <v>28</v>
      </c>
      <c r="N127" s="4">
        <v>7902.0</v>
      </c>
      <c r="O127" s="8">
        <v>109.28</v>
      </c>
      <c r="P127" s="8">
        <v>35.84</v>
      </c>
      <c r="Q127" s="9">
        <v>863530.56</v>
      </c>
      <c r="R127" s="9">
        <v>283207.68000000005</v>
      </c>
      <c r="S127" s="9">
        <v>580322.88</v>
      </c>
      <c r="T127" s="10">
        <f t="shared" si="3"/>
        <v>0.4097754122</v>
      </c>
    </row>
    <row r="128">
      <c r="A128" s="4">
        <v>4.03665006E8</v>
      </c>
      <c r="B128" s="5">
        <v>42385.0</v>
      </c>
      <c r="C128" s="5">
        <v>42419.0</v>
      </c>
      <c r="D128" s="6">
        <v>34.0</v>
      </c>
      <c r="E128" s="4"/>
      <c r="F128" s="4" t="s">
        <v>31</v>
      </c>
      <c r="G128" s="4" t="s">
        <v>39</v>
      </c>
      <c r="H128" s="4" t="str">
        <f t="shared" si="1"/>
        <v>BLR</v>
      </c>
      <c r="I128" s="7" t="s">
        <v>40</v>
      </c>
      <c r="J128" s="4" t="s">
        <v>23</v>
      </c>
      <c r="K128" s="4" t="str">
        <f>IF(G128="","Unknown Country",IFERROR(VLOOKUP(TRIM(G128),countries!C:F, 4, FALSE), "Unknown Country"))</f>
        <v>Eastern Europe</v>
      </c>
      <c r="L128" s="4">
        <v>8969.0</v>
      </c>
      <c r="M128" s="4" t="s">
        <v>24</v>
      </c>
      <c r="N128" s="4">
        <v>2300.0</v>
      </c>
      <c r="O128" s="8">
        <v>152.58</v>
      </c>
      <c r="P128" s="8">
        <v>97.44</v>
      </c>
      <c r="Q128" s="9">
        <v>350934.0</v>
      </c>
      <c r="R128" s="9">
        <v>224112.0</v>
      </c>
      <c r="S128" s="9">
        <v>126822.0</v>
      </c>
      <c r="T128" s="10">
        <f t="shared" si="3"/>
        <v>0.4097754122</v>
      </c>
    </row>
    <row r="129">
      <c r="A129" s="4">
        <v>4.13078916E8</v>
      </c>
      <c r="B129" s="5">
        <v>41274.0</v>
      </c>
      <c r="C129" s="5">
        <v>41285.0</v>
      </c>
      <c r="D129" s="6">
        <v>11.0</v>
      </c>
      <c r="E129" s="4"/>
      <c r="F129" s="4" t="s">
        <v>20</v>
      </c>
      <c r="G129" s="4" t="s">
        <v>39</v>
      </c>
      <c r="H129" s="4" t="str">
        <f t="shared" si="1"/>
        <v>BLR</v>
      </c>
      <c r="I129" s="7" t="s">
        <v>40</v>
      </c>
      <c r="J129" s="4" t="s">
        <v>23</v>
      </c>
      <c r="K129" s="4" t="str">
        <f>IF(G129="","Unknown Country",IFERROR(VLOOKUP(TRIM(G129),countries!C:F, 4, FALSE), "Unknown Country"))</f>
        <v>Eastern Europe</v>
      </c>
      <c r="L129" s="4">
        <v>5988.0</v>
      </c>
      <c r="M129" s="4" t="s">
        <v>28</v>
      </c>
      <c r="N129" s="4">
        <v>8086.0</v>
      </c>
      <c r="O129" s="8">
        <v>154.06</v>
      </c>
      <c r="P129" s="8">
        <v>90.93</v>
      </c>
      <c r="Q129" s="9">
        <v>1245729.16</v>
      </c>
      <c r="R129" s="9">
        <v>735259.9800000001</v>
      </c>
      <c r="S129" s="9">
        <v>510469.1799999998</v>
      </c>
      <c r="T129" s="10">
        <f t="shared" si="3"/>
        <v>0.3976898445</v>
      </c>
    </row>
    <row r="130">
      <c r="A130" s="4">
        <v>4.66517961E8</v>
      </c>
      <c r="B130" s="5">
        <v>40391.0</v>
      </c>
      <c r="C130" s="5">
        <v>40428.0</v>
      </c>
      <c r="D130" s="6">
        <v>37.0</v>
      </c>
      <c r="E130" s="4"/>
      <c r="F130" s="4" t="s">
        <v>20</v>
      </c>
      <c r="G130" s="4" t="s">
        <v>39</v>
      </c>
      <c r="H130" s="4" t="str">
        <f t="shared" si="1"/>
        <v>BLR</v>
      </c>
      <c r="I130" s="7" t="s">
        <v>40</v>
      </c>
      <c r="J130" s="4" t="s">
        <v>23</v>
      </c>
      <c r="K130" s="4" t="str">
        <f>IF(G130="","Unknown Country",IFERROR(VLOOKUP(TRIM(G130),countries!C:F, 4, FALSE), "Unknown Country"))</f>
        <v>Eastern Europe</v>
      </c>
      <c r="L130" s="4">
        <v>4594.0</v>
      </c>
      <c r="M130" s="4" t="s">
        <v>28</v>
      </c>
      <c r="N130" s="4">
        <v>1886.0</v>
      </c>
      <c r="O130" s="8">
        <v>9.33</v>
      </c>
      <c r="P130" s="8">
        <v>6.92</v>
      </c>
      <c r="Q130" s="9">
        <v>17596.38</v>
      </c>
      <c r="R130" s="9">
        <v>13051.119999999999</v>
      </c>
      <c r="S130" s="9">
        <v>4545.260000000002</v>
      </c>
      <c r="T130" s="10">
        <f t="shared" si="3"/>
        <v>0.3300316122</v>
      </c>
    </row>
    <row r="131">
      <c r="A131" s="4">
        <v>5.21874034E8</v>
      </c>
      <c r="B131" s="5">
        <v>40184.0</v>
      </c>
      <c r="C131" s="5">
        <v>40212.0</v>
      </c>
      <c r="D131" s="6">
        <v>28.0</v>
      </c>
      <c r="E131" s="4"/>
      <c r="F131" s="4" t="s">
        <v>30</v>
      </c>
      <c r="G131" s="4" t="s">
        <v>39</v>
      </c>
      <c r="H131" s="4" t="str">
        <f t="shared" si="1"/>
        <v>BLR</v>
      </c>
      <c r="I131" s="7" t="s">
        <v>40</v>
      </c>
      <c r="J131" s="4" t="s">
        <v>23</v>
      </c>
      <c r="K131" s="4" t="str">
        <f>IF(G131="","Unknown Country",IFERROR(VLOOKUP(TRIM(G131),countries!C:F, 4, FALSE), "Unknown Country"))</f>
        <v>Eastern Europe</v>
      </c>
      <c r="L131" s="4">
        <v>8293.0</v>
      </c>
      <c r="M131" s="4" t="s">
        <v>24</v>
      </c>
      <c r="N131" s="4">
        <v>2979.0</v>
      </c>
      <c r="O131" s="8">
        <v>437.2</v>
      </c>
      <c r="P131" s="8">
        <v>263.33</v>
      </c>
      <c r="Q131" s="9">
        <v>1302418.8</v>
      </c>
      <c r="R131" s="9">
        <v>784460.07</v>
      </c>
      <c r="S131" s="9">
        <v>517958.7300000001</v>
      </c>
      <c r="T131" s="10">
        <f t="shared" si="3"/>
        <v>0.6720351391</v>
      </c>
    </row>
    <row r="132">
      <c r="A132" s="4">
        <v>5.25749719E8</v>
      </c>
      <c r="B132" s="5">
        <v>41161.0</v>
      </c>
      <c r="C132" s="5">
        <v>41204.0</v>
      </c>
      <c r="D132" s="6">
        <v>43.0</v>
      </c>
      <c r="E132" s="4"/>
      <c r="F132" s="4" t="s">
        <v>20</v>
      </c>
      <c r="G132" s="4" t="s">
        <v>39</v>
      </c>
      <c r="H132" s="4" t="str">
        <f t="shared" si="1"/>
        <v>BLR</v>
      </c>
      <c r="I132" s="7" t="s">
        <v>40</v>
      </c>
      <c r="J132" s="4" t="s">
        <v>23</v>
      </c>
      <c r="K132" s="4" t="str">
        <f>IF(G132="","Unknown Country",IFERROR(VLOOKUP(TRIM(G132),countries!C:F, 4, FALSE), "Unknown Country"))</f>
        <v>Eastern Europe</v>
      </c>
      <c r="L132" s="4">
        <v>8969.0</v>
      </c>
      <c r="M132" s="4" t="s">
        <v>28</v>
      </c>
      <c r="N132" s="4">
        <v>9880.0</v>
      </c>
      <c r="O132" s="8">
        <v>152.58</v>
      </c>
      <c r="P132" s="8">
        <v>97.44</v>
      </c>
      <c r="Q132" s="9">
        <v>1507490.4000000001</v>
      </c>
      <c r="R132" s="9">
        <v>962707.2</v>
      </c>
      <c r="S132" s="9">
        <v>544783.2000000002</v>
      </c>
      <c r="T132" s="10">
        <f t="shared" si="3"/>
        <v>0.3613841919</v>
      </c>
    </row>
    <row r="133">
      <c r="A133" s="4">
        <v>6.13166129E8</v>
      </c>
      <c r="B133" s="5">
        <v>40788.0</v>
      </c>
      <c r="C133" s="5">
        <v>40837.0</v>
      </c>
      <c r="D133" s="6">
        <v>49.0</v>
      </c>
      <c r="E133" s="4"/>
      <c r="F133" s="4" t="s">
        <v>30</v>
      </c>
      <c r="G133" s="4" t="s">
        <v>39</v>
      </c>
      <c r="H133" s="4" t="str">
        <f t="shared" si="1"/>
        <v>BLR</v>
      </c>
      <c r="I133" s="7" t="s">
        <v>40</v>
      </c>
      <c r="J133" s="4" t="s">
        <v>23</v>
      </c>
      <c r="K133" s="4" t="str">
        <f>IF(G133="","Unknown Country",IFERROR(VLOOKUP(TRIM(G133),countries!C:F, 4, FALSE), "Unknown Country"))</f>
        <v>Eastern Europe</v>
      </c>
      <c r="L133" s="4">
        <v>8293.0</v>
      </c>
      <c r="M133" s="4" t="s">
        <v>24</v>
      </c>
      <c r="N133" s="4">
        <v>8338.0</v>
      </c>
      <c r="O133" s="8">
        <v>437.2</v>
      </c>
      <c r="P133" s="8">
        <v>263.33</v>
      </c>
      <c r="Q133" s="9">
        <v>3645373.6</v>
      </c>
      <c r="R133" s="9">
        <v>2195645.54</v>
      </c>
      <c r="S133" s="9">
        <v>1449728.06</v>
      </c>
      <c r="T133" s="10">
        <f t="shared" si="3"/>
        <v>0.4097754122</v>
      </c>
    </row>
    <row r="134">
      <c r="A134" s="4">
        <v>6.14054477E8</v>
      </c>
      <c r="B134" s="5">
        <v>42594.0</v>
      </c>
      <c r="C134" s="5">
        <v>42598.0</v>
      </c>
      <c r="D134" s="6">
        <v>4.0</v>
      </c>
      <c r="E134" s="4"/>
      <c r="F134" s="4" t="s">
        <v>31</v>
      </c>
      <c r="G134" s="4" t="s">
        <v>39</v>
      </c>
      <c r="H134" s="4" t="str">
        <f t="shared" si="1"/>
        <v>BLR</v>
      </c>
      <c r="I134" s="7" t="s">
        <v>40</v>
      </c>
      <c r="J134" s="4" t="s">
        <v>23</v>
      </c>
      <c r="K134" s="4" t="str">
        <f>IF(G134="","Unknown Country",IFERROR(VLOOKUP(TRIM(G134),countries!C:F, 4, FALSE), "Unknown Country"))</f>
        <v>Eastern Europe</v>
      </c>
      <c r="L134" s="4">
        <v>5988.0</v>
      </c>
      <c r="M134" s="4" t="s">
        <v>28</v>
      </c>
      <c r="N134" s="4">
        <v>1220.0</v>
      </c>
      <c r="O134" s="8">
        <v>154.06</v>
      </c>
      <c r="P134" s="8">
        <v>90.93</v>
      </c>
      <c r="Q134" s="9">
        <v>187953.2</v>
      </c>
      <c r="R134" s="9">
        <v>110934.6</v>
      </c>
      <c r="S134" s="9">
        <v>77018.6</v>
      </c>
      <c r="T134" s="10">
        <f t="shared" si="3"/>
        <v>0.258306538</v>
      </c>
    </row>
    <row r="135">
      <c r="A135" s="4">
        <v>6.24398362E8</v>
      </c>
      <c r="B135" s="5">
        <v>42916.0</v>
      </c>
      <c r="C135" s="5">
        <v>42940.0</v>
      </c>
      <c r="D135" s="6">
        <v>24.0</v>
      </c>
      <c r="E135" s="4"/>
      <c r="F135" s="4" t="s">
        <v>31</v>
      </c>
      <c r="G135" s="4" t="s">
        <v>39</v>
      </c>
      <c r="H135" s="4" t="str">
        <f t="shared" si="1"/>
        <v>BLR</v>
      </c>
      <c r="I135" s="7" t="s">
        <v>40</v>
      </c>
      <c r="J135" s="4" t="s">
        <v>23</v>
      </c>
      <c r="K135" s="4" t="str">
        <f>IF(G135="","Unknown Country",IFERROR(VLOOKUP(TRIM(G135),countries!C:F, 4, FALSE), "Unknown Country"))</f>
        <v>Eastern Europe</v>
      </c>
      <c r="L135" s="4">
        <v>8681.0</v>
      </c>
      <c r="M135" s="4" t="s">
        <v>24</v>
      </c>
      <c r="N135" s="4">
        <v>2206.0</v>
      </c>
      <c r="O135" s="8">
        <v>651.21</v>
      </c>
      <c r="P135" s="8">
        <v>524.96</v>
      </c>
      <c r="Q135" s="9">
        <v>1436569.26</v>
      </c>
      <c r="R135" s="9">
        <v>1158061.76</v>
      </c>
      <c r="S135" s="9">
        <v>278507.5</v>
      </c>
      <c r="T135" s="10">
        <f t="shared" si="3"/>
        <v>0.3976898445</v>
      </c>
    </row>
    <row r="136">
      <c r="A136" s="4">
        <v>6.38856971E8</v>
      </c>
      <c r="B136" s="5">
        <v>41479.0</v>
      </c>
      <c r="C136" s="5">
        <v>41507.0</v>
      </c>
      <c r="D136" s="6">
        <v>28.0</v>
      </c>
      <c r="E136" s="4"/>
      <c r="F136" s="4" t="s">
        <v>30</v>
      </c>
      <c r="G136" s="4" t="s">
        <v>39</v>
      </c>
      <c r="H136" s="4" t="str">
        <f t="shared" si="1"/>
        <v>BLR</v>
      </c>
      <c r="I136" s="7" t="s">
        <v>40</v>
      </c>
      <c r="J136" s="4" t="s">
        <v>23</v>
      </c>
      <c r="K136" s="4" t="str">
        <f>IF(G136="","Unknown Country",IFERROR(VLOOKUP(TRIM(G136),countries!C:F, 4, FALSE), "Unknown Country"))</f>
        <v>Eastern Europe</v>
      </c>
      <c r="L136" s="4">
        <v>3127.0</v>
      </c>
      <c r="M136" s="4" t="s">
        <v>28</v>
      </c>
      <c r="N136" s="4">
        <v>829.0</v>
      </c>
      <c r="O136" s="8">
        <v>81.73</v>
      </c>
      <c r="P136" s="8">
        <v>56.67</v>
      </c>
      <c r="Q136" s="9">
        <v>67754.17</v>
      </c>
      <c r="R136" s="9">
        <v>46979.43</v>
      </c>
      <c r="S136" s="9">
        <v>20774.739999999998</v>
      </c>
      <c r="T136" s="10">
        <f t="shared" si="3"/>
        <v>0.3613841919</v>
      </c>
    </row>
    <row r="137">
      <c r="A137" s="4">
        <v>6.44592607E8</v>
      </c>
      <c r="B137" s="5">
        <v>42557.0</v>
      </c>
      <c r="C137" s="5">
        <v>42582.0</v>
      </c>
      <c r="D137" s="6">
        <v>25.0</v>
      </c>
      <c r="E137" s="4"/>
      <c r="F137" s="4" t="s">
        <v>27</v>
      </c>
      <c r="G137" s="4" t="s">
        <v>39</v>
      </c>
      <c r="H137" s="4" t="str">
        <f t="shared" si="1"/>
        <v>BLR</v>
      </c>
      <c r="I137" s="7" t="s">
        <v>40</v>
      </c>
      <c r="J137" s="4" t="s">
        <v>23</v>
      </c>
      <c r="K137" s="4" t="str">
        <f>IF(G137="","Unknown Country",IFERROR(VLOOKUP(TRIM(G137),countries!C:F, 4, FALSE), "Unknown Country"))</f>
        <v>Eastern Europe</v>
      </c>
      <c r="L137" s="4">
        <v>8681.0</v>
      </c>
      <c r="M137" s="4" t="s">
        <v>24</v>
      </c>
      <c r="N137" s="4">
        <v>8131.0</v>
      </c>
      <c r="O137" s="8">
        <v>651.21</v>
      </c>
      <c r="P137" s="8">
        <v>524.96</v>
      </c>
      <c r="Q137" s="9">
        <v>5294988.510000001</v>
      </c>
      <c r="R137" s="9">
        <v>4268449.760000001</v>
      </c>
      <c r="S137" s="9">
        <v>1026538.75</v>
      </c>
      <c r="T137" s="10">
        <f t="shared" si="3"/>
        <v>0.3976898445</v>
      </c>
    </row>
    <row r="138">
      <c r="A138" s="4">
        <v>6.69353473E8</v>
      </c>
      <c r="B138" s="5">
        <v>41814.0</v>
      </c>
      <c r="C138" s="5">
        <v>41827.0</v>
      </c>
      <c r="D138" s="6">
        <v>13.0</v>
      </c>
      <c r="E138" s="4"/>
      <c r="F138" s="4" t="s">
        <v>31</v>
      </c>
      <c r="G138" s="4" t="s">
        <v>39</v>
      </c>
      <c r="H138" s="4" t="str">
        <f t="shared" si="1"/>
        <v>BLR</v>
      </c>
      <c r="I138" s="7" t="s">
        <v>40</v>
      </c>
      <c r="J138" s="4" t="s">
        <v>23</v>
      </c>
      <c r="K138" s="4" t="str">
        <f>IF(G138="","Unknown Country",IFERROR(VLOOKUP(TRIM(G138),countries!C:F, 4, FALSE), "Unknown Country"))</f>
        <v>Eastern Europe</v>
      </c>
      <c r="L138" s="4">
        <v>4594.0</v>
      </c>
      <c r="M138" s="4" t="s">
        <v>28</v>
      </c>
      <c r="N138" s="4">
        <v>5422.0</v>
      </c>
      <c r="O138" s="8">
        <v>9.33</v>
      </c>
      <c r="P138" s="8">
        <v>6.92</v>
      </c>
      <c r="Q138" s="9">
        <v>50587.26</v>
      </c>
      <c r="R138" s="9">
        <v>37520.24</v>
      </c>
      <c r="S138" s="9">
        <v>13067.020000000004</v>
      </c>
      <c r="T138" s="10">
        <f t="shared" si="3"/>
        <v>0.4097754122</v>
      </c>
    </row>
    <row r="139">
      <c r="A139" s="4">
        <v>6.69550883E8</v>
      </c>
      <c r="B139" s="5">
        <v>42215.0</v>
      </c>
      <c r="C139" s="5">
        <v>42263.0</v>
      </c>
      <c r="D139" s="6">
        <v>48.0</v>
      </c>
      <c r="E139" s="4"/>
      <c r="F139" s="4" t="s">
        <v>27</v>
      </c>
      <c r="G139" s="4" t="s">
        <v>39</v>
      </c>
      <c r="H139" s="4" t="str">
        <f t="shared" si="1"/>
        <v>BLR</v>
      </c>
      <c r="I139" s="7" t="s">
        <v>40</v>
      </c>
      <c r="J139" s="4" t="s">
        <v>23</v>
      </c>
      <c r="K139" s="4" t="str">
        <f>IF(G139="","Unknown Country",IFERROR(VLOOKUP(TRIM(G139),countries!C:F, 4, FALSE), "Unknown Country"))</f>
        <v>Eastern Europe</v>
      </c>
      <c r="L139" s="4">
        <v>8293.0</v>
      </c>
      <c r="M139" s="4" t="s">
        <v>24</v>
      </c>
      <c r="N139" s="4">
        <v>3840.0</v>
      </c>
      <c r="O139" s="8">
        <v>437.2</v>
      </c>
      <c r="P139" s="8">
        <v>263.33</v>
      </c>
      <c r="Q139" s="9">
        <v>1678848.0</v>
      </c>
      <c r="R139" s="9">
        <v>1011187.2</v>
      </c>
      <c r="S139" s="9">
        <v>667660.8</v>
      </c>
      <c r="T139" s="10">
        <f t="shared" si="3"/>
        <v>0.193869873</v>
      </c>
    </row>
    <row r="140">
      <c r="A140" s="4">
        <v>6.74060428E8</v>
      </c>
      <c r="B140" s="5">
        <v>41258.0</v>
      </c>
      <c r="C140" s="5">
        <v>41260.0</v>
      </c>
      <c r="D140" s="6">
        <v>2.0</v>
      </c>
      <c r="E140" s="4"/>
      <c r="F140" s="4" t="s">
        <v>20</v>
      </c>
      <c r="G140" s="4" t="s">
        <v>39</v>
      </c>
      <c r="H140" s="4" t="str">
        <f t="shared" si="1"/>
        <v>BLR</v>
      </c>
      <c r="I140" s="7" t="s">
        <v>40</v>
      </c>
      <c r="J140" s="4" t="s">
        <v>23</v>
      </c>
      <c r="K140" s="4" t="str">
        <f>IF(G140="","Unknown Country",IFERROR(VLOOKUP(TRIM(G140),countries!C:F, 4, FALSE), "Unknown Country"))</f>
        <v>Eastern Europe</v>
      </c>
      <c r="L140" s="4">
        <v>2103.0</v>
      </c>
      <c r="M140" s="4" t="s">
        <v>28</v>
      </c>
      <c r="N140" s="4">
        <v>8315.0</v>
      </c>
      <c r="O140" s="8">
        <v>205.7</v>
      </c>
      <c r="P140" s="8">
        <v>117.11</v>
      </c>
      <c r="Q140" s="9">
        <v>1710395.5</v>
      </c>
      <c r="R140" s="9">
        <v>973769.65</v>
      </c>
      <c r="S140" s="9">
        <v>736625.85</v>
      </c>
      <c r="T140" s="10">
        <f t="shared" si="3"/>
        <v>0.3066193564</v>
      </c>
    </row>
    <row r="141">
      <c r="A141" s="4">
        <v>6.81713092E8</v>
      </c>
      <c r="B141" s="5">
        <v>40245.0</v>
      </c>
      <c r="C141" s="5">
        <v>40259.0</v>
      </c>
      <c r="D141" s="6">
        <v>14.0</v>
      </c>
      <c r="E141" s="4"/>
      <c r="F141" s="4" t="s">
        <v>27</v>
      </c>
      <c r="G141" s="4" t="s">
        <v>39</v>
      </c>
      <c r="H141" s="4" t="str">
        <f t="shared" si="1"/>
        <v>BLR</v>
      </c>
      <c r="I141" s="7" t="s">
        <v>40</v>
      </c>
      <c r="J141" s="4" t="s">
        <v>23</v>
      </c>
      <c r="K141" s="4" t="str">
        <f>IF(G141="","Unknown Country",IFERROR(VLOOKUP(TRIM(G141),countries!C:F, 4, FALSE), "Unknown Country"))</f>
        <v>Eastern Europe</v>
      </c>
      <c r="L141" s="4">
        <v>1270.0</v>
      </c>
      <c r="M141" s="4" t="s">
        <v>28</v>
      </c>
      <c r="N141" s="4">
        <v>2908.0</v>
      </c>
      <c r="O141" s="8">
        <v>47.45</v>
      </c>
      <c r="P141" s="8">
        <v>31.79</v>
      </c>
      <c r="Q141" s="9">
        <v>137984.6</v>
      </c>
      <c r="R141" s="9">
        <v>92445.31999999999</v>
      </c>
      <c r="S141" s="9">
        <v>45539.28000000001</v>
      </c>
      <c r="T141" s="10">
        <f t="shared" si="3"/>
        <v>0.193869873</v>
      </c>
    </row>
    <row r="142">
      <c r="A142" s="4">
        <v>6.91760861E8</v>
      </c>
      <c r="B142" s="5">
        <v>42731.0</v>
      </c>
      <c r="C142" s="5">
        <v>42763.0</v>
      </c>
      <c r="D142" s="6">
        <v>32.0</v>
      </c>
      <c r="E142" s="4"/>
      <c r="F142" s="4" t="s">
        <v>31</v>
      </c>
      <c r="G142" s="4" t="s">
        <v>39</v>
      </c>
      <c r="H142" s="4" t="str">
        <f t="shared" si="1"/>
        <v>BLR</v>
      </c>
      <c r="I142" s="7" t="s">
        <v>40</v>
      </c>
      <c r="J142" s="4" t="s">
        <v>23</v>
      </c>
      <c r="K142" s="4" t="str">
        <f>IF(G142="","Unknown Country",IFERROR(VLOOKUP(TRIM(G142),countries!C:F, 4, FALSE), "Unknown Country"))</f>
        <v>Eastern Europe</v>
      </c>
      <c r="L142" s="4">
        <v>2455.0</v>
      </c>
      <c r="M142" s="4" t="s">
        <v>24</v>
      </c>
      <c r="N142" s="4">
        <v>6266.0</v>
      </c>
      <c r="O142" s="8">
        <v>109.28</v>
      </c>
      <c r="P142" s="8">
        <v>35.84</v>
      </c>
      <c r="Q142" s="9">
        <v>684748.48</v>
      </c>
      <c r="R142" s="9">
        <v>224573.44000000003</v>
      </c>
      <c r="S142" s="9">
        <v>460175.0399999999</v>
      </c>
      <c r="T142" s="10">
        <f t="shared" si="3"/>
        <v>0.258306538</v>
      </c>
    </row>
    <row r="143">
      <c r="A143" s="4">
        <v>7.85364806E8</v>
      </c>
      <c r="B143" s="5">
        <v>42047.0</v>
      </c>
      <c r="C143" s="5">
        <v>42084.0</v>
      </c>
      <c r="D143" s="6">
        <v>37.0</v>
      </c>
      <c r="E143" s="4"/>
      <c r="F143" s="4" t="s">
        <v>30</v>
      </c>
      <c r="G143" s="4" t="s">
        <v>39</v>
      </c>
      <c r="H143" s="4" t="str">
        <f t="shared" si="1"/>
        <v>BLR</v>
      </c>
      <c r="I143" s="7" t="s">
        <v>40</v>
      </c>
      <c r="J143" s="4" t="s">
        <v>23</v>
      </c>
      <c r="K143" s="4" t="str">
        <f>IF(G143="","Unknown Country",IFERROR(VLOOKUP(TRIM(G143),countries!C:F, 4, FALSE), "Unknown Country"))</f>
        <v>Eastern Europe</v>
      </c>
      <c r="L143" s="4">
        <v>7940.0</v>
      </c>
      <c r="M143" s="4" t="s">
        <v>24</v>
      </c>
      <c r="N143" s="4">
        <v>5754.0</v>
      </c>
      <c r="O143" s="8">
        <v>668.27</v>
      </c>
      <c r="P143" s="8">
        <v>502.54</v>
      </c>
      <c r="Q143" s="9">
        <v>3845225.58</v>
      </c>
      <c r="R143" s="9">
        <v>2891615.16</v>
      </c>
      <c r="S143" s="9">
        <v>953610.4199999999</v>
      </c>
      <c r="T143" s="10">
        <f t="shared" si="3"/>
        <v>0.3976898445</v>
      </c>
    </row>
    <row r="144">
      <c r="A144" s="4">
        <v>8.39437711E8</v>
      </c>
      <c r="B144" s="5">
        <v>41996.0</v>
      </c>
      <c r="C144" s="5">
        <v>41997.0</v>
      </c>
      <c r="D144" s="6">
        <v>1.0</v>
      </c>
      <c r="E144" s="4"/>
      <c r="F144" s="4" t="s">
        <v>20</v>
      </c>
      <c r="G144" s="4" t="s">
        <v>39</v>
      </c>
      <c r="H144" s="4" t="str">
        <f t="shared" si="1"/>
        <v>BLR</v>
      </c>
      <c r="I144" s="7" t="s">
        <v>40</v>
      </c>
      <c r="J144" s="4" t="s">
        <v>23</v>
      </c>
      <c r="K144" s="4" t="str">
        <f>IF(G144="","Unknown Country",IFERROR(VLOOKUP(TRIM(G144),countries!C:F, 4, FALSE), "Unknown Country"))</f>
        <v>Eastern Europe</v>
      </c>
      <c r="L144" s="4">
        <v>2455.0</v>
      </c>
      <c r="M144" s="4" t="s">
        <v>24</v>
      </c>
      <c r="N144" s="4">
        <v>7128.0</v>
      </c>
      <c r="O144" s="8">
        <v>109.28</v>
      </c>
      <c r="P144" s="8">
        <v>35.84</v>
      </c>
      <c r="Q144" s="9">
        <v>778947.84</v>
      </c>
      <c r="R144" s="9">
        <v>255467.52000000002</v>
      </c>
      <c r="S144" s="9">
        <v>523480.31999999995</v>
      </c>
      <c r="T144" s="10">
        <f t="shared" si="3"/>
        <v>0.4306757414</v>
      </c>
    </row>
    <row r="145">
      <c r="A145" s="4">
        <v>8.794052E8</v>
      </c>
      <c r="B145" s="5">
        <v>41793.0</v>
      </c>
      <c r="C145" s="5">
        <v>41840.0</v>
      </c>
      <c r="D145" s="6">
        <v>47.0</v>
      </c>
      <c r="E145" s="4"/>
      <c r="F145" s="4" t="s">
        <v>20</v>
      </c>
      <c r="G145" s="4" t="s">
        <v>39</v>
      </c>
      <c r="H145" s="4" t="str">
        <f t="shared" si="1"/>
        <v>BLR</v>
      </c>
      <c r="I145" s="7" t="s">
        <v>40</v>
      </c>
      <c r="J145" s="4" t="s">
        <v>23</v>
      </c>
      <c r="K145" s="4" t="str">
        <f>IF(G145="","Unknown Country",IFERROR(VLOOKUP(TRIM(G145),countries!C:F, 4, FALSE), "Unknown Country"))</f>
        <v>Eastern Europe</v>
      </c>
      <c r="L145" s="4">
        <v>1270.0</v>
      </c>
      <c r="M145" s="4" t="s">
        <v>28</v>
      </c>
      <c r="N145" s="4">
        <v>4396.0</v>
      </c>
      <c r="O145" s="8">
        <v>47.45</v>
      </c>
      <c r="P145" s="8">
        <v>31.79</v>
      </c>
      <c r="Q145" s="9">
        <v>208590.2</v>
      </c>
      <c r="R145" s="9">
        <v>139748.84</v>
      </c>
      <c r="S145" s="9">
        <v>68841.36000000002</v>
      </c>
      <c r="T145" s="10">
        <f t="shared" si="3"/>
        <v>0.3300316122</v>
      </c>
    </row>
    <row r="146">
      <c r="A146" s="4">
        <v>9.35789954E8</v>
      </c>
      <c r="B146" s="5">
        <v>40454.0</v>
      </c>
      <c r="C146" s="5">
        <v>40500.0</v>
      </c>
      <c r="D146" s="6">
        <v>46.0</v>
      </c>
      <c r="E146" s="4"/>
      <c r="F146" s="4" t="s">
        <v>20</v>
      </c>
      <c r="G146" s="4" t="s">
        <v>39</v>
      </c>
      <c r="H146" s="4" t="str">
        <f t="shared" si="1"/>
        <v>BLR</v>
      </c>
      <c r="I146" s="7" t="s">
        <v>40</v>
      </c>
      <c r="J146" s="4" t="s">
        <v>23</v>
      </c>
      <c r="K146" s="4" t="str">
        <f>IF(G146="","Unknown Country",IFERROR(VLOOKUP(TRIM(G146),countries!C:F, 4, FALSE), "Unknown Country"))</f>
        <v>Eastern Europe</v>
      </c>
      <c r="L146" s="4">
        <v>1270.0</v>
      </c>
      <c r="M146" s="4" t="s">
        <v>28</v>
      </c>
      <c r="N146" s="4">
        <v>9898.0</v>
      </c>
      <c r="O146" s="8">
        <v>47.45</v>
      </c>
      <c r="P146" s="8">
        <v>31.79</v>
      </c>
      <c r="Q146" s="9">
        <v>469660.10000000003</v>
      </c>
      <c r="R146" s="9">
        <v>314657.42</v>
      </c>
      <c r="S146" s="9">
        <v>155002.68000000005</v>
      </c>
      <c r="T146" s="10">
        <f t="shared" si="3"/>
        <v>0.6720351391</v>
      </c>
    </row>
    <row r="147">
      <c r="A147" s="4">
        <v>9.9045509E8</v>
      </c>
      <c r="B147" s="5">
        <v>41608.0</v>
      </c>
      <c r="C147" s="5">
        <v>41622.0</v>
      </c>
      <c r="D147" s="6">
        <v>14.0</v>
      </c>
      <c r="E147" s="4"/>
      <c r="F147" s="4" t="s">
        <v>30</v>
      </c>
      <c r="G147" s="4" t="s">
        <v>39</v>
      </c>
      <c r="H147" s="4" t="str">
        <f t="shared" si="1"/>
        <v>BLR</v>
      </c>
      <c r="I147" s="7" t="s">
        <v>40</v>
      </c>
      <c r="J147" s="4" t="s">
        <v>23</v>
      </c>
      <c r="K147" s="4" t="str">
        <f>IF(G147="","Unknown Country",IFERROR(VLOOKUP(TRIM(G147),countries!C:F, 4, FALSE), "Unknown Country"))</f>
        <v>Eastern Europe</v>
      </c>
      <c r="L147" s="4">
        <v>7940.0</v>
      </c>
      <c r="M147" s="4" t="s">
        <v>28</v>
      </c>
      <c r="N147" s="4">
        <v>6526.0</v>
      </c>
      <c r="O147" s="8">
        <v>668.27</v>
      </c>
      <c r="P147" s="8">
        <v>502.54</v>
      </c>
      <c r="Q147" s="9">
        <v>4361130.02</v>
      </c>
      <c r="R147" s="9">
        <v>3279576.04</v>
      </c>
      <c r="S147" s="9">
        <v>1081553.9799999995</v>
      </c>
      <c r="T147" s="10">
        <f t="shared" si="3"/>
        <v>0.2479985635</v>
      </c>
    </row>
    <row r="148">
      <c r="A148" s="4">
        <v>1.11496055E8</v>
      </c>
      <c r="B148" s="5">
        <v>40661.0</v>
      </c>
      <c r="C148" s="5">
        <v>40698.0</v>
      </c>
      <c r="D148" s="6">
        <v>37.0</v>
      </c>
      <c r="E148" s="4"/>
      <c r="F148" s="4" t="s">
        <v>30</v>
      </c>
      <c r="G148" s="4" t="s">
        <v>41</v>
      </c>
      <c r="H148" s="4" t="str">
        <f t="shared" si="1"/>
        <v>BEL</v>
      </c>
      <c r="I148" s="7" t="s">
        <v>42</v>
      </c>
      <c r="J148" s="4" t="s">
        <v>23</v>
      </c>
      <c r="K148" s="4" t="str">
        <f>IF(G148="","Unknown Country",IFERROR(VLOOKUP(TRIM(G148),countries!C:F, 4, FALSE), "Unknown Country"))</f>
        <v>Western Europe</v>
      </c>
      <c r="L148" s="4">
        <v>4594.0</v>
      </c>
      <c r="M148" s="4" t="s">
        <v>28</v>
      </c>
      <c r="N148" s="4">
        <v>3015.0</v>
      </c>
      <c r="O148" s="8">
        <v>9.33</v>
      </c>
      <c r="P148" s="8">
        <v>6.92</v>
      </c>
      <c r="Q148" s="9">
        <v>28129.95</v>
      </c>
      <c r="R148" s="9">
        <v>20863.8</v>
      </c>
      <c r="S148" s="9">
        <v>7266.1500000000015</v>
      </c>
      <c r="T148" s="10">
        <f t="shared" si="3"/>
        <v>0.6720351391</v>
      </c>
    </row>
    <row r="149">
      <c r="A149" s="4">
        <v>1.47826898E8</v>
      </c>
      <c r="B149" s="5">
        <v>42276.0</v>
      </c>
      <c r="C149" s="5">
        <v>42313.0</v>
      </c>
      <c r="D149" s="6">
        <v>37.0</v>
      </c>
      <c r="E149" s="4"/>
      <c r="F149" s="4" t="s">
        <v>30</v>
      </c>
      <c r="G149" s="4" t="s">
        <v>41</v>
      </c>
      <c r="H149" s="4" t="str">
        <f t="shared" si="1"/>
        <v>BEL</v>
      </c>
      <c r="I149" s="7" t="s">
        <v>42</v>
      </c>
      <c r="J149" s="4" t="s">
        <v>23</v>
      </c>
      <c r="K149" s="4" t="str">
        <f>IF(G149="","Unknown Country",IFERROR(VLOOKUP(TRIM(G149),countries!C:F, 4, FALSE), "Unknown Country"))</f>
        <v>Western Europe</v>
      </c>
      <c r="L149" s="4">
        <v>8293.0</v>
      </c>
      <c r="M149" s="4" t="s">
        <v>28</v>
      </c>
      <c r="N149" s="4">
        <v>4119.0</v>
      </c>
      <c r="O149" s="8">
        <v>437.2</v>
      </c>
      <c r="P149" s="8">
        <v>263.33</v>
      </c>
      <c r="Q149" s="9">
        <v>1800826.8</v>
      </c>
      <c r="R149" s="9">
        <v>1084656.27</v>
      </c>
      <c r="S149" s="9">
        <v>716170.53</v>
      </c>
      <c r="T149" s="10">
        <f t="shared" si="3"/>
        <v>0.3300316122</v>
      </c>
    </row>
    <row r="150">
      <c r="A150" s="4">
        <v>1.64259612E8</v>
      </c>
      <c r="B150" s="5">
        <v>42085.0</v>
      </c>
      <c r="C150" s="5">
        <v>42123.0</v>
      </c>
      <c r="D150" s="6">
        <v>38.0</v>
      </c>
      <c r="E150" s="4"/>
      <c r="F150" s="4" t="s">
        <v>30</v>
      </c>
      <c r="G150" s="4" t="s">
        <v>41</v>
      </c>
      <c r="H150" s="4" t="str">
        <f t="shared" si="1"/>
        <v>BEL</v>
      </c>
      <c r="I150" s="7" t="s">
        <v>42</v>
      </c>
      <c r="J150" s="4" t="s">
        <v>23</v>
      </c>
      <c r="K150" s="4" t="str">
        <f>IF(G150="","Unknown Country",IFERROR(VLOOKUP(TRIM(G150),countries!C:F, 4, FALSE), "Unknown Country"))</f>
        <v>Western Europe</v>
      </c>
      <c r="L150" s="4">
        <v>8875.0</v>
      </c>
      <c r="M150" s="4" t="s">
        <v>24</v>
      </c>
      <c r="N150" s="4">
        <v>6924.0</v>
      </c>
      <c r="O150" s="8">
        <v>421.89</v>
      </c>
      <c r="P150" s="8">
        <v>364.69</v>
      </c>
      <c r="Q150" s="9">
        <v>2921166.36</v>
      </c>
      <c r="R150" s="9">
        <v>2525113.56</v>
      </c>
      <c r="S150" s="9">
        <v>396052.7999999998</v>
      </c>
      <c r="T150" s="10">
        <f t="shared" si="3"/>
        <v>0.3300316122</v>
      </c>
    </row>
    <row r="151">
      <c r="A151" s="4">
        <v>1.8710345E8</v>
      </c>
      <c r="B151" s="5">
        <v>40667.0</v>
      </c>
      <c r="C151" s="5">
        <v>40677.0</v>
      </c>
      <c r="D151" s="6">
        <v>10.0</v>
      </c>
      <c r="E151" s="4"/>
      <c r="F151" s="4" t="s">
        <v>30</v>
      </c>
      <c r="G151" s="4" t="s">
        <v>41</v>
      </c>
      <c r="H151" s="4" t="str">
        <f t="shared" si="1"/>
        <v>BEL</v>
      </c>
      <c r="I151" s="7" t="s">
        <v>42</v>
      </c>
      <c r="J151" s="4" t="s">
        <v>23</v>
      </c>
      <c r="K151" s="4" t="str">
        <f>IF(G151="","Unknown Country",IFERROR(VLOOKUP(TRIM(G151),countries!C:F, 4, FALSE), "Unknown Country"))</f>
        <v>Western Europe</v>
      </c>
      <c r="L151" s="4">
        <v>4594.0</v>
      </c>
      <c r="M151" s="4" t="s">
        <v>24</v>
      </c>
      <c r="N151" s="4">
        <v>6924.0</v>
      </c>
      <c r="O151" s="8">
        <v>9.33</v>
      </c>
      <c r="P151" s="8">
        <v>6.92</v>
      </c>
      <c r="Q151" s="9">
        <v>64600.92</v>
      </c>
      <c r="R151" s="9">
        <v>47914.08</v>
      </c>
      <c r="S151" s="9">
        <v>16686.839999999997</v>
      </c>
      <c r="T151" s="10">
        <f t="shared" si="3"/>
        <v>0.2479985635</v>
      </c>
    </row>
    <row r="152">
      <c r="A152" s="4">
        <v>1.93472945E8</v>
      </c>
      <c r="B152" s="5">
        <v>42578.0</v>
      </c>
      <c r="C152" s="5">
        <v>42626.0</v>
      </c>
      <c r="D152" s="6">
        <v>48.0</v>
      </c>
      <c r="E152" s="4"/>
      <c r="F152" s="4" t="s">
        <v>30</v>
      </c>
      <c r="G152" s="4" t="s">
        <v>41</v>
      </c>
      <c r="H152" s="4" t="str">
        <f t="shared" si="1"/>
        <v>BEL</v>
      </c>
      <c r="I152" s="7" t="s">
        <v>42</v>
      </c>
      <c r="J152" s="4" t="s">
        <v>23</v>
      </c>
      <c r="K152" s="4" t="str">
        <f>IF(G152="","Unknown Country",IFERROR(VLOOKUP(TRIM(G152),countries!C:F, 4, FALSE), "Unknown Country"))</f>
        <v>Western Europe</v>
      </c>
      <c r="L152" s="4">
        <v>8293.0</v>
      </c>
      <c r="M152" s="4" t="s">
        <v>24</v>
      </c>
      <c r="N152" s="4">
        <v>1799.0</v>
      </c>
      <c r="O152" s="8">
        <v>437.2</v>
      </c>
      <c r="P152" s="8">
        <v>263.33</v>
      </c>
      <c r="Q152" s="9">
        <v>786522.7999999999</v>
      </c>
      <c r="R152" s="9">
        <v>473730.67</v>
      </c>
      <c r="S152" s="9">
        <v>312792.12999999995</v>
      </c>
      <c r="T152" s="10">
        <f t="shared" si="3"/>
        <v>0.258306538</v>
      </c>
    </row>
    <row r="153">
      <c r="A153" s="4">
        <v>2.33440434E8</v>
      </c>
      <c r="B153" s="5">
        <v>42374.0</v>
      </c>
      <c r="C153" s="5">
        <v>42417.0</v>
      </c>
      <c r="D153" s="6">
        <v>43.0</v>
      </c>
      <c r="E153" s="4"/>
      <c r="F153" s="4" t="s">
        <v>30</v>
      </c>
      <c r="G153" s="4" t="s">
        <v>41</v>
      </c>
      <c r="H153" s="4" t="str">
        <f t="shared" si="1"/>
        <v>BEL</v>
      </c>
      <c r="I153" s="7" t="s">
        <v>42</v>
      </c>
      <c r="J153" s="4" t="s">
        <v>23</v>
      </c>
      <c r="K153" s="4" t="str">
        <f>IF(G153="","Unknown Country",IFERROR(VLOOKUP(TRIM(G153),countries!C:F, 4, FALSE), "Unknown Country"))</f>
        <v>Western Europe</v>
      </c>
      <c r="L153" s="4">
        <v>8681.0</v>
      </c>
      <c r="M153" s="4" t="s">
        <v>24</v>
      </c>
      <c r="N153" s="4">
        <v>9067.0</v>
      </c>
      <c r="O153" s="8">
        <v>651.21</v>
      </c>
      <c r="P153" s="8">
        <v>524.96</v>
      </c>
      <c r="Q153" s="9">
        <v>5904521.07</v>
      </c>
      <c r="R153" s="9">
        <v>4759812.32</v>
      </c>
      <c r="S153" s="9">
        <v>1144708.75</v>
      </c>
      <c r="T153" s="10">
        <f t="shared" si="3"/>
        <v>0.3976898445</v>
      </c>
    </row>
    <row r="154">
      <c r="A154" s="4">
        <v>2.44023358E8</v>
      </c>
      <c r="B154" s="5">
        <v>42725.0</v>
      </c>
      <c r="C154" s="5">
        <v>42757.0</v>
      </c>
      <c r="D154" s="6">
        <v>32.0</v>
      </c>
      <c r="E154" s="4"/>
      <c r="F154" s="4" t="s">
        <v>20</v>
      </c>
      <c r="G154" s="4" t="s">
        <v>41</v>
      </c>
      <c r="H154" s="4" t="str">
        <f t="shared" si="1"/>
        <v>BEL</v>
      </c>
      <c r="I154" s="7" t="s">
        <v>42</v>
      </c>
      <c r="J154" s="4" t="s">
        <v>23</v>
      </c>
      <c r="K154" s="4" t="str">
        <f>IF(G154="","Unknown Country",IFERROR(VLOOKUP(TRIM(G154),countries!C:F, 4, FALSE), "Unknown Country"))</f>
        <v>Western Europe</v>
      </c>
      <c r="L154" s="4">
        <v>1270.0</v>
      </c>
      <c r="M154" s="4" t="s">
        <v>24</v>
      </c>
      <c r="N154" s="4">
        <v>789.0</v>
      </c>
      <c r="O154" s="8">
        <v>47.45</v>
      </c>
      <c r="P154" s="8">
        <v>31.79</v>
      </c>
      <c r="Q154" s="9">
        <v>37438.05</v>
      </c>
      <c r="R154" s="9">
        <v>25082.309999999998</v>
      </c>
      <c r="S154" s="9">
        <v>12355.740000000005</v>
      </c>
      <c r="T154" s="10">
        <f t="shared" si="3"/>
        <v>0.1355803646</v>
      </c>
    </row>
    <row r="155">
      <c r="A155" s="4">
        <v>2.59032571E8</v>
      </c>
      <c r="B155" s="5">
        <v>42864.0</v>
      </c>
      <c r="C155" s="5">
        <v>42868.0</v>
      </c>
      <c r="D155" s="6">
        <v>4.0</v>
      </c>
      <c r="E155" s="4"/>
      <c r="F155" s="4" t="s">
        <v>20</v>
      </c>
      <c r="G155" s="4" t="s">
        <v>41</v>
      </c>
      <c r="H155" s="4" t="str">
        <f t="shared" si="1"/>
        <v>BEL</v>
      </c>
      <c r="I155" s="7" t="s">
        <v>42</v>
      </c>
      <c r="J155" s="4" t="s">
        <v>23</v>
      </c>
      <c r="K155" s="4" t="str">
        <f>IF(G155="","Unknown Country",IFERROR(VLOOKUP(TRIM(G155),countries!C:F, 4, FALSE), "Unknown Country"))</f>
        <v>Western Europe</v>
      </c>
      <c r="L155" s="4">
        <v>5988.0</v>
      </c>
      <c r="M155" s="4" t="s">
        <v>28</v>
      </c>
      <c r="N155" s="4">
        <v>2349.0</v>
      </c>
      <c r="O155" s="8">
        <v>154.06</v>
      </c>
      <c r="P155" s="8">
        <v>90.93</v>
      </c>
      <c r="Q155" s="9">
        <v>361886.94</v>
      </c>
      <c r="R155" s="9">
        <v>213594.57</v>
      </c>
      <c r="S155" s="9">
        <v>148292.37</v>
      </c>
      <c r="T155" s="10">
        <f t="shared" si="3"/>
        <v>0.258306538</v>
      </c>
    </row>
    <row r="156">
      <c r="A156" s="4">
        <v>3.09188163E8</v>
      </c>
      <c r="B156" s="5">
        <v>42209.0</v>
      </c>
      <c r="C156" s="5">
        <v>42228.0</v>
      </c>
      <c r="D156" s="6">
        <v>19.0</v>
      </c>
      <c r="E156" s="4"/>
      <c r="F156" s="4" t="s">
        <v>31</v>
      </c>
      <c r="G156" s="4" t="s">
        <v>41</v>
      </c>
      <c r="H156" s="4" t="str">
        <f t="shared" si="1"/>
        <v>BEL</v>
      </c>
      <c r="I156" s="7" t="s">
        <v>42</v>
      </c>
      <c r="J156" s="4" t="s">
        <v>23</v>
      </c>
      <c r="K156" s="4" t="str">
        <f>IF(G156="","Unknown Country",IFERROR(VLOOKUP(TRIM(G156),countries!C:F, 4, FALSE), "Unknown Country"))</f>
        <v>Western Europe</v>
      </c>
      <c r="L156" s="4">
        <v>4594.0</v>
      </c>
      <c r="M156" s="4" t="s">
        <v>28</v>
      </c>
      <c r="N156" s="4">
        <v>4503.0</v>
      </c>
      <c r="O156" s="8">
        <v>9.33</v>
      </c>
      <c r="P156" s="8">
        <v>6.92</v>
      </c>
      <c r="Q156" s="9">
        <v>42012.99</v>
      </c>
      <c r="R156" s="9">
        <v>31160.76</v>
      </c>
      <c r="S156" s="9">
        <v>10852.23</v>
      </c>
      <c r="T156" s="10">
        <f t="shared" si="3"/>
        <v>0.3976898445</v>
      </c>
    </row>
    <row r="157">
      <c r="A157" s="4">
        <v>3.94110763E8</v>
      </c>
      <c r="B157" s="5">
        <v>40903.0</v>
      </c>
      <c r="C157" s="5">
        <v>40906.0</v>
      </c>
      <c r="D157" s="6">
        <v>3.0</v>
      </c>
      <c r="E157" s="4"/>
      <c r="F157" s="4" t="s">
        <v>31</v>
      </c>
      <c r="G157" s="4" t="s">
        <v>41</v>
      </c>
      <c r="H157" s="4" t="str">
        <f t="shared" si="1"/>
        <v>BEL</v>
      </c>
      <c r="I157" s="7" t="s">
        <v>42</v>
      </c>
      <c r="J157" s="4" t="s">
        <v>23</v>
      </c>
      <c r="K157" s="4" t="str">
        <f>IF(G157="","Unknown Country",IFERROR(VLOOKUP(TRIM(G157),countries!C:F, 4, FALSE), "Unknown Country"))</f>
        <v>Western Europe</v>
      </c>
      <c r="L157" s="4">
        <v>5988.0</v>
      </c>
      <c r="M157" s="4" t="s">
        <v>24</v>
      </c>
      <c r="N157" s="4">
        <v>4988.0</v>
      </c>
      <c r="O157" s="8">
        <v>154.06</v>
      </c>
      <c r="P157" s="8">
        <v>90.93</v>
      </c>
      <c r="Q157" s="9">
        <v>768451.28</v>
      </c>
      <c r="R157" s="9">
        <v>453558.84</v>
      </c>
      <c r="S157" s="9">
        <v>314892.44</v>
      </c>
      <c r="T157" s="10">
        <f t="shared" si="3"/>
        <v>0.193869873</v>
      </c>
    </row>
    <row r="158">
      <c r="A158" s="4">
        <v>4.56527268E8</v>
      </c>
      <c r="B158" s="5">
        <v>41244.0</v>
      </c>
      <c r="C158" s="5">
        <v>41245.0</v>
      </c>
      <c r="D158" s="6">
        <v>1.0</v>
      </c>
      <c r="E158" s="4"/>
      <c r="F158" s="4" t="s">
        <v>20</v>
      </c>
      <c r="G158" s="4" t="s">
        <v>41</v>
      </c>
      <c r="H158" s="4" t="str">
        <f t="shared" si="1"/>
        <v>BEL</v>
      </c>
      <c r="I158" s="7" t="s">
        <v>42</v>
      </c>
      <c r="J158" s="4" t="s">
        <v>23</v>
      </c>
      <c r="K158" s="4" t="str">
        <f>IF(G158="","Unknown Country",IFERROR(VLOOKUP(TRIM(G158),countries!C:F, 4, FALSE), "Unknown Country"))</f>
        <v>Western Europe</v>
      </c>
      <c r="L158" s="4">
        <v>8681.0</v>
      </c>
      <c r="M158" s="4" t="s">
        <v>24</v>
      </c>
      <c r="N158" s="4">
        <v>5419.0</v>
      </c>
      <c r="O158" s="8">
        <v>651.21</v>
      </c>
      <c r="P158" s="8">
        <v>524.96</v>
      </c>
      <c r="Q158" s="9">
        <v>3528906.99</v>
      </c>
      <c r="R158" s="9">
        <v>2844758.24</v>
      </c>
      <c r="S158" s="9">
        <v>684148.75</v>
      </c>
      <c r="T158" s="10">
        <f t="shared" si="3"/>
        <v>0.3300316122</v>
      </c>
    </row>
    <row r="159">
      <c r="A159" s="4">
        <v>4.95450627E8</v>
      </c>
      <c r="B159" s="5">
        <v>41227.0</v>
      </c>
      <c r="C159" s="5">
        <v>41269.0</v>
      </c>
      <c r="D159" s="6">
        <v>42.0</v>
      </c>
      <c r="E159" s="4"/>
      <c r="F159" s="4" t="s">
        <v>20</v>
      </c>
      <c r="G159" s="4" t="s">
        <v>41</v>
      </c>
      <c r="H159" s="4" t="str">
        <f t="shared" si="1"/>
        <v>BEL</v>
      </c>
      <c r="I159" s="7" t="s">
        <v>42</v>
      </c>
      <c r="J159" s="4" t="s">
        <v>23</v>
      </c>
      <c r="K159" s="4" t="str">
        <f>IF(G159="","Unknown Country",IFERROR(VLOOKUP(TRIM(G159),countries!C:F, 4, FALSE), "Unknown Country"))</f>
        <v>Western Europe</v>
      </c>
      <c r="L159" s="4">
        <v>2103.0</v>
      </c>
      <c r="M159" s="4" t="s">
        <v>24</v>
      </c>
      <c r="N159" s="4">
        <v>3705.0</v>
      </c>
      <c r="O159" s="8">
        <v>205.7</v>
      </c>
      <c r="P159" s="8">
        <v>117.11</v>
      </c>
      <c r="Q159" s="9">
        <v>762118.5</v>
      </c>
      <c r="R159" s="9">
        <v>433892.55</v>
      </c>
      <c r="S159" s="9">
        <v>328225.95</v>
      </c>
      <c r="T159" s="10">
        <f t="shared" si="3"/>
        <v>0.4097754122</v>
      </c>
    </row>
    <row r="160">
      <c r="A160" s="4">
        <v>4.97466361E8</v>
      </c>
      <c r="B160" s="5">
        <v>42102.0</v>
      </c>
      <c r="C160" s="5">
        <v>42125.0</v>
      </c>
      <c r="D160" s="6">
        <v>23.0</v>
      </c>
      <c r="E160" s="4"/>
      <c r="F160" s="4" t="s">
        <v>31</v>
      </c>
      <c r="G160" s="4" t="s">
        <v>41</v>
      </c>
      <c r="H160" s="4" t="str">
        <f t="shared" si="1"/>
        <v>BEL</v>
      </c>
      <c r="I160" s="7" t="s">
        <v>42</v>
      </c>
      <c r="J160" s="4" t="s">
        <v>23</v>
      </c>
      <c r="K160" s="4" t="str">
        <f>IF(G160="","Unknown Country",IFERROR(VLOOKUP(TRIM(G160),countries!C:F, 4, FALSE), "Unknown Country"))</f>
        <v>Western Europe</v>
      </c>
      <c r="L160" s="4">
        <v>7940.0</v>
      </c>
      <c r="M160" s="4" t="s">
        <v>24</v>
      </c>
      <c r="N160" s="4">
        <v>206.0</v>
      </c>
      <c r="O160" s="8">
        <v>668.27</v>
      </c>
      <c r="P160" s="8">
        <v>502.54</v>
      </c>
      <c r="Q160" s="9">
        <v>137663.62</v>
      </c>
      <c r="R160" s="9">
        <v>103523.24</v>
      </c>
      <c r="S160" s="9">
        <v>34140.37999999999</v>
      </c>
      <c r="T160" s="10">
        <f t="shared" si="3"/>
        <v>0.258306538</v>
      </c>
    </row>
    <row r="161">
      <c r="A161" s="4">
        <v>5.12714612E8</v>
      </c>
      <c r="B161" s="5">
        <v>42270.0</v>
      </c>
      <c r="C161" s="5">
        <v>42286.0</v>
      </c>
      <c r="D161" s="6">
        <v>16.0</v>
      </c>
      <c r="E161" s="4"/>
      <c r="F161" s="4" t="s">
        <v>27</v>
      </c>
      <c r="G161" s="4" t="s">
        <v>41</v>
      </c>
      <c r="H161" s="4" t="str">
        <f t="shared" si="1"/>
        <v>BEL</v>
      </c>
      <c r="I161" s="7" t="s">
        <v>42</v>
      </c>
      <c r="J161" s="4" t="s">
        <v>23</v>
      </c>
      <c r="K161" s="4" t="str">
        <f>IF(G161="","Unknown Country",IFERROR(VLOOKUP(TRIM(G161),countries!C:F, 4, FALSE), "Unknown Country"))</f>
        <v>Western Europe</v>
      </c>
      <c r="L161" s="4">
        <v>8875.0</v>
      </c>
      <c r="M161" s="4" t="s">
        <v>28</v>
      </c>
      <c r="N161" s="4">
        <v>2502.0</v>
      </c>
      <c r="O161" s="8">
        <v>421.89</v>
      </c>
      <c r="P161" s="8">
        <v>364.69</v>
      </c>
      <c r="Q161" s="9">
        <v>1055568.78</v>
      </c>
      <c r="R161" s="9">
        <v>912454.38</v>
      </c>
      <c r="S161" s="9">
        <v>143114.40000000002</v>
      </c>
      <c r="T161" s="10">
        <f t="shared" si="3"/>
        <v>0.4097754122</v>
      </c>
    </row>
    <row r="162">
      <c r="A162" s="4">
        <v>5.19380223E8</v>
      </c>
      <c r="B162" s="5">
        <v>42016.0</v>
      </c>
      <c r="C162" s="5">
        <v>42021.0</v>
      </c>
      <c r="D162" s="6">
        <v>5.0</v>
      </c>
      <c r="E162" s="4"/>
      <c r="F162" s="4" t="s">
        <v>30</v>
      </c>
      <c r="G162" s="4" t="s">
        <v>41</v>
      </c>
      <c r="H162" s="4" t="str">
        <f t="shared" si="1"/>
        <v>BEL</v>
      </c>
      <c r="I162" s="7" t="s">
        <v>42</v>
      </c>
      <c r="J162" s="4" t="s">
        <v>23</v>
      </c>
      <c r="K162" s="4" t="str">
        <f>IF(G162="","Unknown Country",IFERROR(VLOOKUP(TRIM(G162),countries!C:F, 4, FALSE), "Unknown Country"))</f>
        <v>Western Europe</v>
      </c>
      <c r="L162" s="4">
        <v>8969.0</v>
      </c>
      <c r="M162" s="4" t="s">
        <v>28</v>
      </c>
      <c r="N162" s="4">
        <v>5005.0</v>
      </c>
      <c r="O162" s="8">
        <v>152.58</v>
      </c>
      <c r="P162" s="8">
        <v>97.44</v>
      </c>
      <c r="Q162" s="9">
        <v>763662.9</v>
      </c>
      <c r="R162" s="9">
        <v>487687.2</v>
      </c>
      <c r="S162" s="9">
        <v>275975.7</v>
      </c>
      <c r="T162" s="10">
        <f t="shared" si="3"/>
        <v>0.193869873</v>
      </c>
    </row>
    <row r="163">
      <c r="A163" s="4">
        <v>6.09939754E8</v>
      </c>
      <c r="B163" s="5">
        <v>41588.0</v>
      </c>
      <c r="C163" s="5">
        <v>41608.0</v>
      </c>
      <c r="D163" s="6">
        <v>20.0</v>
      </c>
      <c r="E163" s="4"/>
      <c r="F163" s="4" t="s">
        <v>30</v>
      </c>
      <c r="G163" s="4" t="s">
        <v>41</v>
      </c>
      <c r="H163" s="4" t="str">
        <f t="shared" si="1"/>
        <v>BEL</v>
      </c>
      <c r="I163" s="7" t="s">
        <v>42</v>
      </c>
      <c r="J163" s="4" t="s">
        <v>23</v>
      </c>
      <c r="K163" s="4" t="str">
        <f>IF(G163="","Unknown Country",IFERROR(VLOOKUP(TRIM(G163),countries!C:F, 4, FALSE), "Unknown Country"))</f>
        <v>Western Europe</v>
      </c>
      <c r="L163" s="4">
        <v>4594.0</v>
      </c>
      <c r="M163" s="4" t="s">
        <v>28</v>
      </c>
      <c r="N163" s="4">
        <v>3582.0</v>
      </c>
      <c r="O163" s="8">
        <v>9.33</v>
      </c>
      <c r="P163" s="8">
        <v>6.92</v>
      </c>
      <c r="Q163" s="9">
        <v>33420.06</v>
      </c>
      <c r="R163" s="9">
        <v>24787.44</v>
      </c>
      <c r="S163" s="9">
        <v>8632.619999999999</v>
      </c>
      <c r="T163" s="10">
        <f t="shared" si="3"/>
        <v>0.4306757414</v>
      </c>
    </row>
    <row r="164">
      <c r="A164" s="4">
        <v>6.82066285E8</v>
      </c>
      <c r="B164" s="5">
        <v>41420.0</v>
      </c>
      <c r="C164" s="5">
        <v>41468.0</v>
      </c>
      <c r="D164" s="6">
        <v>48.0</v>
      </c>
      <c r="E164" s="4"/>
      <c r="F164" s="4" t="s">
        <v>27</v>
      </c>
      <c r="G164" s="4" t="s">
        <v>41</v>
      </c>
      <c r="H164" s="4" t="str">
        <f t="shared" si="1"/>
        <v>BEL</v>
      </c>
      <c r="I164" s="7" t="s">
        <v>42</v>
      </c>
      <c r="J164" s="4" t="s">
        <v>23</v>
      </c>
      <c r="K164" s="4" t="str">
        <f>IF(G164="","Unknown Country",IFERROR(VLOOKUP(TRIM(G164),countries!C:F, 4, FALSE), "Unknown Country"))</f>
        <v>Western Europe</v>
      </c>
      <c r="L164" s="4">
        <v>5988.0</v>
      </c>
      <c r="M164" s="4" t="s">
        <v>28</v>
      </c>
      <c r="N164" s="4">
        <v>7426.0</v>
      </c>
      <c r="O164" s="8">
        <v>154.06</v>
      </c>
      <c r="P164" s="8">
        <v>90.93</v>
      </c>
      <c r="Q164" s="9">
        <v>1144049.56</v>
      </c>
      <c r="R164" s="9">
        <v>675246.18</v>
      </c>
      <c r="S164" s="9">
        <v>468803.38</v>
      </c>
      <c r="T164" s="10">
        <f t="shared" si="3"/>
        <v>0.2479985635</v>
      </c>
    </row>
    <row r="165">
      <c r="A165" s="4">
        <v>6.95059764E8</v>
      </c>
      <c r="B165" s="5">
        <v>40684.0</v>
      </c>
      <c r="C165" s="5">
        <v>40723.0</v>
      </c>
      <c r="D165" s="6">
        <v>39.0</v>
      </c>
      <c r="E165" s="4"/>
      <c r="F165" s="4" t="s">
        <v>31</v>
      </c>
      <c r="G165" s="4" t="s">
        <v>41</v>
      </c>
      <c r="H165" s="4" t="str">
        <f t="shared" si="1"/>
        <v>BEL</v>
      </c>
      <c r="I165" s="7" t="s">
        <v>42</v>
      </c>
      <c r="J165" s="4" t="s">
        <v>23</v>
      </c>
      <c r="K165" s="4" t="str">
        <f>IF(G165="","Unknown Country",IFERROR(VLOOKUP(TRIM(G165),countries!C:F, 4, FALSE), "Unknown Country"))</f>
        <v>Western Europe</v>
      </c>
      <c r="L165" s="4">
        <v>8293.0</v>
      </c>
      <c r="M165" s="4" t="s">
        <v>24</v>
      </c>
      <c r="N165" s="4">
        <v>2485.0</v>
      </c>
      <c r="O165" s="8">
        <v>437.2</v>
      </c>
      <c r="P165" s="8">
        <v>263.33</v>
      </c>
      <c r="Q165" s="9">
        <v>1086442.0</v>
      </c>
      <c r="R165" s="9">
        <v>654375.0499999999</v>
      </c>
      <c r="S165" s="9">
        <v>432066.95000000007</v>
      </c>
      <c r="T165" s="10">
        <f t="shared" si="3"/>
        <v>0.1355803646</v>
      </c>
    </row>
    <row r="166">
      <c r="A166" s="4">
        <v>7.61887109E8</v>
      </c>
      <c r="B166" s="5">
        <v>42633.0</v>
      </c>
      <c r="C166" s="5">
        <v>42657.0</v>
      </c>
      <c r="D166" s="6">
        <v>24.0</v>
      </c>
      <c r="E166" s="4"/>
      <c r="F166" s="4" t="s">
        <v>30</v>
      </c>
      <c r="G166" s="4" t="s">
        <v>41</v>
      </c>
      <c r="H166" s="4" t="str">
        <f t="shared" si="1"/>
        <v>BEL</v>
      </c>
      <c r="I166" s="7" t="s">
        <v>42</v>
      </c>
      <c r="J166" s="4" t="s">
        <v>23</v>
      </c>
      <c r="K166" s="4" t="str">
        <f>IF(G166="","Unknown Country",IFERROR(VLOOKUP(TRIM(G166),countries!C:F, 4, FALSE), "Unknown Country"))</f>
        <v>Western Europe</v>
      </c>
      <c r="L166" s="4">
        <v>2455.0</v>
      </c>
      <c r="M166" s="4" t="s">
        <v>24</v>
      </c>
      <c r="N166" s="4">
        <v>8181.0</v>
      </c>
      <c r="O166" s="8">
        <v>109.28</v>
      </c>
      <c r="P166" s="8">
        <v>35.84</v>
      </c>
      <c r="Q166" s="9">
        <v>894019.68</v>
      </c>
      <c r="R166" s="9">
        <v>293207.04000000004</v>
      </c>
      <c r="S166" s="9">
        <v>600812.64</v>
      </c>
      <c r="T166" s="10">
        <f t="shared" si="3"/>
        <v>0.3613841919</v>
      </c>
    </row>
    <row r="167">
      <c r="A167" s="4">
        <v>7.91692674E8</v>
      </c>
      <c r="B167" s="5">
        <v>41564.0</v>
      </c>
      <c r="C167" s="5">
        <v>41602.0</v>
      </c>
      <c r="D167" s="6">
        <v>38.0</v>
      </c>
      <c r="E167" s="4"/>
      <c r="F167" s="4" t="s">
        <v>20</v>
      </c>
      <c r="G167" s="4" t="s">
        <v>41</v>
      </c>
      <c r="H167" s="4" t="str">
        <f t="shared" si="1"/>
        <v>BEL</v>
      </c>
      <c r="I167" s="7" t="s">
        <v>42</v>
      </c>
      <c r="J167" s="4" t="s">
        <v>23</v>
      </c>
      <c r="K167" s="4" t="str">
        <f>IF(G167="","Unknown Country",IFERROR(VLOOKUP(TRIM(G167),countries!C:F, 4, FALSE), "Unknown Country"))</f>
        <v>Western Europe</v>
      </c>
      <c r="L167" s="4">
        <v>4594.0</v>
      </c>
      <c r="M167" s="4" t="s">
        <v>28</v>
      </c>
      <c r="N167" s="4">
        <v>8310.0</v>
      </c>
      <c r="O167" s="8">
        <v>9.33</v>
      </c>
      <c r="P167" s="8">
        <v>6.92</v>
      </c>
      <c r="Q167" s="9">
        <v>77532.3</v>
      </c>
      <c r="R167" s="9">
        <v>57505.2</v>
      </c>
      <c r="S167" s="9">
        <v>20027.100000000006</v>
      </c>
      <c r="T167" s="10">
        <f t="shared" si="3"/>
        <v>0.258306538</v>
      </c>
    </row>
    <row r="168">
      <c r="A168" s="4">
        <v>7.91890084E8</v>
      </c>
      <c r="B168" s="5">
        <v>41965.0</v>
      </c>
      <c r="C168" s="5">
        <v>41988.0</v>
      </c>
      <c r="D168" s="6">
        <v>23.0</v>
      </c>
      <c r="E168" s="4"/>
      <c r="F168" s="4" t="s">
        <v>27</v>
      </c>
      <c r="G168" s="4" t="s">
        <v>41</v>
      </c>
      <c r="H168" s="4" t="str">
        <f t="shared" si="1"/>
        <v>BEL</v>
      </c>
      <c r="I168" s="7" t="s">
        <v>42</v>
      </c>
      <c r="J168" s="4" t="s">
        <v>23</v>
      </c>
      <c r="K168" s="4" t="str">
        <f>IF(G168="","Unknown Country",IFERROR(VLOOKUP(TRIM(G168),countries!C:F, 4, FALSE), "Unknown Country"))</f>
        <v>Western Europe</v>
      </c>
      <c r="L168" s="4">
        <v>2103.0</v>
      </c>
      <c r="M168" s="4" t="s">
        <v>24</v>
      </c>
      <c r="N168" s="4">
        <v>6728.0</v>
      </c>
      <c r="O168" s="8">
        <v>205.7</v>
      </c>
      <c r="P168" s="8">
        <v>117.11</v>
      </c>
      <c r="Q168" s="9">
        <v>1383949.5999999999</v>
      </c>
      <c r="R168" s="9">
        <v>787916.08</v>
      </c>
      <c r="S168" s="9">
        <v>596033.5199999999</v>
      </c>
      <c r="T168" s="10">
        <f t="shared" si="3"/>
        <v>0.4097754122</v>
      </c>
    </row>
    <row r="169">
      <c r="A169" s="4">
        <v>8.8171705E8</v>
      </c>
      <c r="B169" s="5">
        <v>40504.0</v>
      </c>
      <c r="C169" s="5">
        <v>40535.0</v>
      </c>
      <c r="D169" s="6">
        <v>31.0</v>
      </c>
      <c r="E169" s="4"/>
      <c r="F169" s="4" t="s">
        <v>30</v>
      </c>
      <c r="G169" s="4" t="s">
        <v>41</v>
      </c>
      <c r="H169" s="4" t="str">
        <f t="shared" si="1"/>
        <v>BEL</v>
      </c>
      <c r="I169" s="7" t="s">
        <v>42</v>
      </c>
      <c r="J169" s="4" t="s">
        <v>23</v>
      </c>
      <c r="K169" s="4" t="str">
        <f>IF(G169="","Unknown Country",IFERROR(VLOOKUP(TRIM(G169),countries!C:F, 4, FALSE), "Unknown Country"))</f>
        <v>Western Europe</v>
      </c>
      <c r="L169" s="4">
        <v>8969.0</v>
      </c>
      <c r="M169" s="4" t="s">
        <v>28</v>
      </c>
      <c r="N169" s="4">
        <v>8524.0</v>
      </c>
      <c r="O169" s="8">
        <v>152.58</v>
      </c>
      <c r="P169" s="8">
        <v>97.44</v>
      </c>
      <c r="Q169" s="9">
        <v>1300591.9200000002</v>
      </c>
      <c r="R169" s="9">
        <v>830578.5599999999</v>
      </c>
      <c r="S169" s="9">
        <v>470013.3600000002</v>
      </c>
      <c r="T169" s="10">
        <f t="shared" si="3"/>
        <v>0.3976898445</v>
      </c>
    </row>
    <row r="170">
      <c r="A170" s="4">
        <v>9.16089236E8</v>
      </c>
      <c r="B170" s="5">
        <v>41817.0</v>
      </c>
      <c r="C170" s="5">
        <v>41848.0</v>
      </c>
      <c r="D170" s="6">
        <v>31.0</v>
      </c>
      <c r="E170" s="4"/>
      <c r="F170" s="4" t="s">
        <v>31</v>
      </c>
      <c r="G170" s="4" t="s">
        <v>41</v>
      </c>
      <c r="H170" s="4" t="str">
        <f t="shared" si="1"/>
        <v>BEL</v>
      </c>
      <c r="I170" s="7" t="s">
        <v>42</v>
      </c>
      <c r="J170" s="4" t="s">
        <v>23</v>
      </c>
      <c r="K170" s="4" t="str">
        <f>IF(G170="","Unknown Country",IFERROR(VLOOKUP(TRIM(G170),countries!C:F, 4, FALSE), "Unknown Country"))</f>
        <v>Western Europe</v>
      </c>
      <c r="L170" s="4">
        <v>8293.0</v>
      </c>
      <c r="M170" s="4" t="s">
        <v>24</v>
      </c>
      <c r="N170" s="4">
        <v>17.0</v>
      </c>
      <c r="O170" s="8">
        <v>437.2</v>
      </c>
      <c r="P170" s="8">
        <v>263.33</v>
      </c>
      <c r="Q170" s="9">
        <v>7432.4</v>
      </c>
      <c r="R170" s="9">
        <v>4476.61</v>
      </c>
      <c r="S170" s="9">
        <v>2955.79</v>
      </c>
      <c r="T170" s="10">
        <f t="shared" si="3"/>
        <v>0.6720351391</v>
      </c>
    </row>
    <row r="171">
      <c r="A171" s="4">
        <v>9.21133935E8</v>
      </c>
      <c r="B171" s="5">
        <v>41491.0</v>
      </c>
      <c r="C171" s="5">
        <v>41497.0</v>
      </c>
      <c r="D171" s="6">
        <v>6.0</v>
      </c>
      <c r="E171" s="4"/>
      <c r="F171" s="4" t="s">
        <v>20</v>
      </c>
      <c r="G171" s="4" t="s">
        <v>41</v>
      </c>
      <c r="H171" s="4" t="str">
        <f t="shared" si="1"/>
        <v>BEL</v>
      </c>
      <c r="I171" s="7" t="s">
        <v>42</v>
      </c>
      <c r="J171" s="4" t="s">
        <v>23</v>
      </c>
      <c r="K171" s="4" t="str">
        <f>IF(G171="","Unknown Country",IFERROR(VLOOKUP(TRIM(G171),countries!C:F, 4, FALSE), "Unknown Country"))</f>
        <v>Western Europe</v>
      </c>
      <c r="L171" s="4">
        <v>8969.0</v>
      </c>
      <c r="M171" s="4" t="s">
        <v>28</v>
      </c>
      <c r="N171" s="4">
        <v>2856.0</v>
      </c>
      <c r="O171" s="8">
        <v>152.58</v>
      </c>
      <c r="P171" s="8">
        <v>97.44</v>
      </c>
      <c r="Q171" s="9">
        <v>435768.48000000004</v>
      </c>
      <c r="R171" s="9">
        <v>278288.64</v>
      </c>
      <c r="S171" s="9">
        <v>157479.84000000003</v>
      </c>
      <c r="T171" s="10">
        <f t="shared" si="3"/>
        <v>0.258306538</v>
      </c>
    </row>
    <row r="172">
      <c r="A172" s="4">
        <v>9.3147782E8</v>
      </c>
      <c r="B172" s="5">
        <v>41813.0</v>
      </c>
      <c r="C172" s="5">
        <v>41839.0</v>
      </c>
      <c r="D172" s="6">
        <v>26.0</v>
      </c>
      <c r="E172" s="4"/>
      <c r="F172" s="4" t="s">
        <v>20</v>
      </c>
      <c r="G172" s="4" t="s">
        <v>41</v>
      </c>
      <c r="H172" s="4" t="str">
        <f t="shared" si="1"/>
        <v>BEL</v>
      </c>
      <c r="I172" s="7" t="s">
        <v>42</v>
      </c>
      <c r="J172" s="4" t="s">
        <v>23</v>
      </c>
      <c r="K172" s="4" t="str">
        <f>IF(G172="","Unknown Country",IFERROR(VLOOKUP(TRIM(G172),countries!C:F, 4, FALSE), "Unknown Country"))</f>
        <v>Western Europe</v>
      </c>
      <c r="L172" s="4">
        <v>1270.0</v>
      </c>
      <c r="M172" s="4" t="s">
        <v>28</v>
      </c>
      <c r="N172" s="4">
        <v>3841.0</v>
      </c>
      <c r="O172" s="8">
        <v>47.45</v>
      </c>
      <c r="P172" s="8">
        <v>31.79</v>
      </c>
      <c r="Q172" s="9">
        <v>182255.45</v>
      </c>
      <c r="R172" s="9">
        <v>122105.39</v>
      </c>
      <c r="S172" s="9">
        <v>60150.06000000001</v>
      </c>
      <c r="T172" s="10">
        <f t="shared" si="3"/>
        <v>0.4306757414</v>
      </c>
    </row>
    <row r="173">
      <c r="A173" s="4">
        <v>9.60213077E8</v>
      </c>
      <c r="B173" s="5">
        <v>42247.0</v>
      </c>
      <c r="C173" s="5">
        <v>42293.0</v>
      </c>
      <c r="D173" s="6">
        <v>46.0</v>
      </c>
      <c r="E173" s="4"/>
      <c r="F173" s="4" t="s">
        <v>27</v>
      </c>
      <c r="G173" s="4" t="s">
        <v>41</v>
      </c>
      <c r="H173" s="4" t="str">
        <f t="shared" si="1"/>
        <v>BEL</v>
      </c>
      <c r="I173" s="7" t="s">
        <v>42</v>
      </c>
      <c r="J173" s="4" t="s">
        <v>23</v>
      </c>
      <c r="K173" s="4" t="str">
        <f>IF(G173="","Unknown Country",IFERROR(VLOOKUP(TRIM(G173),countries!C:F, 4, FALSE), "Unknown Country"))</f>
        <v>Western Europe</v>
      </c>
      <c r="L173" s="4">
        <v>1270.0</v>
      </c>
      <c r="M173" s="4" t="s">
        <v>28</v>
      </c>
      <c r="N173" s="4">
        <v>7242.0</v>
      </c>
      <c r="O173" s="8">
        <v>47.45</v>
      </c>
      <c r="P173" s="8">
        <v>31.79</v>
      </c>
      <c r="Q173" s="9">
        <v>343632.9</v>
      </c>
      <c r="R173" s="9">
        <v>230223.18</v>
      </c>
      <c r="S173" s="9">
        <v>113409.72000000003</v>
      </c>
      <c r="T173" s="10">
        <f t="shared" si="3"/>
        <v>0.3613841919</v>
      </c>
    </row>
    <row r="174">
      <c r="A174" s="4">
        <v>1.52746713E8</v>
      </c>
      <c r="B174" s="5">
        <v>40300.0</v>
      </c>
      <c r="C174" s="5">
        <v>40306.0</v>
      </c>
      <c r="D174" s="6">
        <v>6.0</v>
      </c>
      <c r="E174" s="4"/>
      <c r="F174" s="4" t="s">
        <v>31</v>
      </c>
      <c r="G174" s="4" t="s">
        <v>43</v>
      </c>
      <c r="H174" s="4" t="str">
        <f t="shared" si="1"/>
        <v>BIH</v>
      </c>
      <c r="I174" s="7" t="s">
        <v>44</v>
      </c>
      <c r="J174" s="4" t="s">
        <v>23</v>
      </c>
      <c r="K174" s="4" t="str">
        <f>IF(G174="","Unknown Country",IFERROR(VLOOKUP(TRIM(G174),countries!C:F, 4, FALSE), "Unknown Country"))</f>
        <v>Southern Europe</v>
      </c>
      <c r="L174" s="4">
        <v>8681.0</v>
      </c>
      <c r="M174" s="4" t="s">
        <v>24</v>
      </c>
      <c r="N174" s="4">
        <v>2.0</v>
      </c>
      <c r="O174" s="8">
        <v>651.21</v>
      </c>
      <c r="P174" s="8">
        <v>524.96</v>
      </c>
      <c r="Q174" s="9">
        <v>1302.42</v>
      </c>
      <c r="R174" s="9">
        <v>1049.92</v>
      </c>
      <c r="S174" s="9">
        <v>252.5</v>
      </c>
      <c r="T174" s="10">
        <f t="shared" si="3"/>
        <v>0.3976898445</v>
      </c>
    </row>
    <row r="175">
      <c r="A175" s="4">
        <v>1.668105E8</v>
      </c>
      <c r="B175" s="5">
        <v>40826.0</v>
      </c>
      <c r="C175" s="5">
        <v>40868.0</v>
      </c>
      <c r="D175" s="6">
        <v>42.0</v>
      </c>
      <c r="E175" s="4"/>
      <c r="F175" s="4" t="s">
        <v>30</v>
      </c>
      <c r="G175" s="4" t="s">
        <v>43</v>
      </c>
      <c r="H175" s="4" t="str">
        <f t="shared" si="1"/>
        <v>BIH</v>
      </c>
      <c r="I175" s="7" t="s">
        <v>44</v>
      </c>
      <c r="J175" s="4" t="s">
        <v>23</v>
      </c>
      <c r="K175" s="4" t="str">
        <f>IF(G175="","Unknown Country",IFERROR(VLOOKUP(TRIM(G175),countries!C:F, 4, FALSE), "Unknown Country"))</f>
        <v>Southern Europe</v>
      </c>
      <c r="L175" s="4">
        <v>2455.0</v>
      </c>
      <c r="M175" s="4" t="s">
        <v>28</v>
      </c>
      <c r="N175" s="4">
        <v>1789.0</v>
      </c>
      <c r="O175" s="8">
        <v>109.28</v>
      </c>
      <c r="P175" s="8">
        <v>35.84</v>
      </c>
      <c r="Q175" s="9">
        <v>195501.92</v>
      </c>
      <c r="R175" s="9">
        <v>64117.76000000001</v>
      </c>
      <c r="S175" s="9">
        <v>131384.16</v>
      </c>
      <c r="T175" s="10">
        <f t="shared" si="3"/>
        <v>0.3613841919</v>
      </c>
    </row>
    <row r="176">
      <c r="A176" s="4">
        <v>1.83778369E8</v>
      </c>
      <c r="B176" s="5">
        <v>41267.0</v>
      </c>
      <c r="C176" s="5">
        <v>41281.0</v>
      </c>
      <c r="D176" s="6">
        <v>14.0</v>
      </c>
      <c r="E176" s="4"/>
      <c r="F176" s="4" t="s">
        <v>20</v>
      </c>
      <c r="G176" s="4" t="s">
        <v>43</v>
      </c>
      <c r="H176" s="4" t="str">
        <f t="shared" si="1"/>
        <v>BIH</v>
      </c>
      <c r="I176" s="7" t="s">
        <v>44</v>
      </c>
      <c r="J176" s="4" t="s">
        <v>23</v>
      </c>
      <c r="K176" s="4" t="str">
        <f>IF(G176="","Unknown Country",IFERROR(VLOOKUP(TRIM(G176),countries!C:F, 4, FALSE), "Unknown Country"))</f>
        <v>Southern Europe</v>
      </c>
      <c r="L176" s="4">
        <v>8969.0</v>
      </c>
      <c r="M176" s="4" t="s">
        <v>28</v>
      </c>
      <c r="N176" s="4">
        <v>2958.0</v>
      </c>
      <c r="O176" s="8">
        <v>152.58</v>
      </c>
      <c r="P176" s="8">
        <v>97.44</v>
      </c>
      <c r="Q176" s="9">
        <v>451331.64</v>
      </c>
      <c r="R176" s="9">
        <v>288227.52</v>
      </c>
      <c r="S176" s="9">
        <v>163104.12</v>
      </c>
      <c r="T176" s="10">
        <f t="shared" si="3"/>
        <v>0.3300316122</v>
      </c>
    </row>
    <row r="177">
      <c r="A177" s="4">
        <v>1.84412229E8</v>
      </c>
      <c r="B177" s="5">
        <v>42098.0</v>
      </c>
      <c r="C177" s="5">
        <v>42101.0</v>
      </c>
      <c r="D177" s="6">
        <v>3.0</v>
      </c>
      <c r="E177" s="4"/>
      <c r="F177" s="4" t="s">
        <v>31</v>
      </c>
      <c r="G177" s="4" t="s">
        <v>43</v>
      </c>
      <c r="H177" s="4" t="str">
        <f t="shared" si="1"/>
        <v>BIH</v>
      </c>
      <c r="I177" s="7" t="s">
        <v>44</v>
      </c>
      <c r="J177" s="4" t="s">
        <v>23</v>
      </c>
      <c r="K177" s="4" t="str">
        <f>IF(G177="","Unknown Country",IFERROR(VLOOKUP(TRIM(G177),countries!C:F, 4, FALSE), "Unknown Country"))</f>
        <v>Southern Europe</v>
      </c>
      <c r="L177" s="4">
        <v>7331.0</v>
      </c>
      <c r="M177" s="4" t="s">
        <v>28</v>
      </c>
      <c r="N177" s="4">
        <v>531.0</v>
      </c>
      <c r="O177" s="8">
        <v>255.28</v>
      </c>
      <c r="P177" s="8">
        <v>159.42</v>
      </c>
      <c r="Q177" s="9">
        <v>135553.68</v>
      </c>
      <c r="R177" s="9">
        <v>84652.01999999999</v>
      </c>
      <c r="S177" s="9">
        <v>50901.66</v>
      </c>
      <c r="T177" s="10">
        <f t="shared" si="3"/>
        <v>0.3300316122</v>
      </c>
    </row>
    <row r="178">
      <c r="A178" s="4">
        <v>1.84708344E8</v>
      </c>
      <c r="B178" s="5">
        <v>42701.0</v>
      </c>
      <c r="C178" s="5">
        <v>42706.0</v>
      </c>
      <c r="D178" s="6">
        <v>5.0</v>
      </c>
      <c r="E178" s="4"/>
      <c r="F178" s="4" t="s">
        <v>27</v>
      </c>
      <c r="G178" s="4" t="s">
        <v>43</v>
      </c>
      <c r="H178" s="4" t="str">
        <f t="shared" si="1"/>
        <v>BIH</v>
      </c>
      <c r="I178" s="7" t="s">
        <v>44</v>
      </c>
      <c r="J178" s="4" t="s">
        <v>23</v>
      </c>
      <c r="K178" s="4" t="str">
        <f>IF(G178="","Unknown Country",IFERROR(VLOOKUP(TRIM(G178),countries!C:F, 4, FALSE), "Unknown Country"))</f>
        <v>Southern Europe</v>
      </c>
      <c r="L178" s="4">
        <v>5988.0</v>
      </c>
      <c r="M178" s="4" t="s">
        <v>28</v>
      </c>
      <c r="N178" s="4">
        <v>8159.0</v>
      </c>
      <c r="O178" s="8">
        <v>154.06</v>
      </c>
      <c r="P178" s="8">
        <v>90.93</v>
      </c>
      <c r="Q178" s="9">
        <v>1256975.54</v>
      </c>
      <c r="R178" s="9">
        <v>741897.8700000001</v>
      </c>
      <c r="S178" s="9">
        <v>515077.6699999999</v>
      </c>
      <c r="T178" s="10">
        <f t="shared" si="3"/>
        <v>0.193869873</v>
      </c>
    </row>
    <row r="179">
      <c r="A179" s="4">
        <v>2.05354487E8</v>
      </c>
      <c r="B179" s="5">
        <v>40951.0</v>
      </c>
      <c r="C179" s="5">
        <v>40959.0</v>
      </c>
      <c r="D179" s="6">
        <v>8.0</v>
      </c>
      <c r="E179" s="4"/>
      <c r="F179" s="4" t="s">
        <v>27</v>
      </c>
      <c r="G179" s="4" t="s">
        <v>43</v>
      </c>
      <c r="H179" s="4" t="str">
        <f t="shared" si="1"/>
        <v>BIH</v>
      </c>
      <c r="I179" s="7" t="s">
        <v>44</v>
      </c>
      <c r="J179" s="4" t="s">
        <v>23</v>
      </c>
      <c r="K179" s="4" t="str">
        <f>IF(G179="","Unknown Country",IFERROR(VLOOKUP(TRIM(G179),countries!C:F, 4, FALSE), "Unknown Country"))</f>
        <v>Southern Europe</v>
      </c>
      <c r="L179" s="4">
        <v>8293.0</v>
      </c>
      <c r="M179" s="4" t="s">
        <v>24</v>
      </c>
      <c r="N179" s="4">
        <v>7811.0</v>
      </c>
      <c r="O179" s="8">
        <v>437.2</v>
      </c>
      <c r="P179" s="8">
        <v>263.33</v>
      </c>
      <c r="Q179" s="9">
        <v>3414969.1999999997</v>
      </c>
      <c r="R179" s="9">
        <v>2056870.63</v>
      </c>
      <c r="S179" s="9">
        <v>1358098.5699999998</v>
      </c>
      <c r="T179" s="10">
        <f t="shared" si="3"/>
        <v>0.6720351391</v>
      </c>
    </row>
    <row r="180">
      <c r="A180" s="4">
        <v>2.31341445E8</v>
      </c>
      <c r="B180" s="5">
        <v>42244.0</v>
      </c>
      <c r="C180" s="5">
        <v>42284.0</v>
      </c>
      <c r="D180" s="6">
        <v>40.0</v>
      </c>
      <c r="E180" s="4"/>
      <c r="F180" s="4" t="s">
        <v>30</v>
      </c>
      <c r="G180" s="4" t="s">
        <v>43</v>
      </c>
      <c r="H180" s="4" t="str">
        <f t="shared" si="1"/>
        <v>BIH</v>
      </c>
      <c r="I180" s="7" t="s">
        <v>44</v>
      </c>
      <c r="J180" s="4" t="s">
        <v>23</v>
      </c>
      <c r="K180" s="4" t="str">
        <f>IF(G180="","Unknown Country",IFERROR(VLOOKUP(TRIM(G180),countries!C:F, 4, FALSE), "Unknown Country"))</f>
        <v>Southern Europe</v>
      </c>
      <c r="L180" s="4">
        <v>1270.0</v>
      </c>
      <c r="M180" s="4" t="s">
        <v>28</v>
      </c>
      <c r="N180" s="4">
        <v>7929.0</v>
      </c>
      <c r="O180" s="8">
        <v>47.45</v>
      </c>
      <c r="P180" s="8">
        <v>31.79</v>
      </c>
      <c r="Q180" s="9">
        <v>376231.05000000005</v>
      </c>
      <c r="R180" s="9">
        <v>252062.91</v>
      </c>
      <c r="S180" s="9">
        <v>124168.14000000004</v>
      </c>
      <c r="T180" s="10">
        <f t="shared" si="3"/>
        <v>0.3613841919</v>
      </c>
    </row>
    <row r="181">
      <c r="A181" s="4">
        <v>2.61640536E8</v>
      </c>
      <c r="B181" s="5">
        <v>42177.0</v>
      </c>
      <c r="C181" s="5">
        <v>42217.0</v>
      </c>
      <c r="D181" s="6">
        <v>40.0</v>
      </c>
      <c r="E181" s="4"/>
      <c r="F181" s="4" t="s">
        <v>30</v>
      </c>
      <c r="G181" s="4" t="s">
        <v>43</v>
      </c>
      <c r="H181" s="4" t="str">
        <f t="shared" si="1"/>
        <v>BIH</v>
      </c>
      <c r="I181" s="7" t="s">
        <v>44</v>
      </c>
      <c r="J181" s="4" t="s">
        <v>23</v>
      </c>
      <c r="K181" s="4" t="str">
        <f>IF(G181="","Unknown Country",IFERROR(VLOOKUP(TRIM(G181),countries!C:F, 4, FALSE), "Unknown Country"))</f>
        <v>Southern Europe</v>
      </c>
      <c r="L181" s="4">
        <v>7940.0</v>
      </c>
      <c r="M181" s="4" t="s">
        <v>24</v>
      </c>
      <c r="N181" s="4">
        <v>4104.0</v>
      </c>
      <c r="O181" s="8">
        <v>668.27</v>
      </c>
      <c r="P181" s="8">
        <v>502.54</v>
      </c>
      <c r="Q181" s="9">
        <v>2742580.08</v>
      </c>
      <c r="R181" s="9">
        <v>2062424.1600000001</v>
      </c>
      <c r="S181" s="9">
        <v>680155.9199999999</v>
      </c>
      <c r="T181" s="10">
        <f t="shared" si="3"/>
        <v>0.3755092448</v>
      </c>
    </row>
    <row r="182">
      <c r="A182" s="4">
        <v>2.88656175E8</v>
      </c>
      <c r="B182" s="5">
        <v>42338.0</v>
      </c>
      <c r="C182" s="5">
        <v>42368.0</v>
      </c>
      <c r="D182" s="6">
        <v>30.0</v>
      </c>
      <c r="E182" s="4"/>
      <c r="F182" s="4" t="s">
        <v>20</v>
      </c>
      <c r="G182" s="4" t="s">
        <v>43</v>
      </c>
      <c r="H182" s="4" t="str">
        <f t="shared" si="1"/>
        <v>BIH</v>
      </c>
      <c r="I182" s="7" t="s">
        <v>44</v>
      </c>
      <c r="J182" s="4" t="s">
        <v>23</v>
      </c>
      <c r="K182" s="4" t="str">
        <f>IF(G182="","Unknown Country",IFERROR(VLOOKUP(TRIM(G182),countries!C:F, 4, FALSE), "Unknown Country"))</f>
        <v>Southern Europe</v>
      </c>
      <c r="L182" s="4">
        <v>8681.0</v>
      </c>
      <c r="M182" s="4" t="s">
        <v>24</v>
      </c>
      <c r="N182" s="4">
        <v>8632.0</v>
      </c>
      <c r="O182" s="8">
        <v>651.21</v>
      </c>
      <c r="P182" s="8">
        <v>524.96</v>
      </c>
      <c r="Q182" s="9">
        <v>5621244.720000001</v>
      </c>
      <c r="R182" s="9">
        <v>4531454.720000001</v>
      </c>
      <c r="S182" s="9">
        <v>1089790.0</v>
      </c>
      <c r="T182" s="10">
        <f t="shared" si="3"/>
        <v>0.4097754122</v>
      </c>
    </row>
    <row r="183">
      <c r="A183" s="4">
        <v>2.91305768E8</v>
      </c>
      <c r="B183" s="5">
        <v>41279.0</v>
      </c>
      <c r="C183" s="5">
        <v>41280.0</v>
      </c>
      <c r="D183" s="6">
        <v>1.0</v>
      </c>
      <c r="E183" s="4"/>
      <c r="F183" s="4" t="s">
        <v>27</v>
      </c>
      <c r="G183" s="4" t="s">
        <v>43</v>
      </c>
      <c r="H183" s="4" t="str">
        <f t="shared" si="1"/>
        <v>BIH</v>
      </c>
      <c r="I183" s="7" t="s">
        <v>44</v>
      </c>
      <c r="J183" s="4" t="s">
        <v>23</v>
      </c>
      <c r="K183" s="4" t="str">
        <f>IF(G183="","Unknown Country",IFERROR(VLOOKUP(TRIM(G183),countries!C:F, 4, FALSE), "Unknown Country"))</f>
        <v>Southern Europe</v>
      </c>
      <c r="L183" s="4">
        <v>4594.0</v>
      </c>
      <c r="M183" s="4" t="s">
        <v>28</v>
      </c>
      <c r="N183" s="4">
        <v>2705.0</v>
      </c>
      <c r="O183" s="8">
        <v>9.33</v>
      </c>
      <c r="P183" s="8">
        <v>6.92</v>
      </c>
      <c r="Q183" s="9">
        <v>25237.65</v>
      </c>
      <c r="R183" s="9">
        <v>18718.6</v>
      </c>
      <c r="S183" s="9">
        <v>6519.050000000003</v>
      </c>
      <c r="T183" s="10">
        <f t="shared" si="3"/>
        <v>0.3976898445</v>
      </c>
    </row>
    <row r="184">
      <c r="A184" s="4">
        <v>3.56413495E8</v>
      </c>
      <c r="B184" s="5">
        <v>40190.0</v>
      </c>
      <c r="C184" s="5">
        <v>40196.0</v>
      </c>
      <c r="D184" s="6">
        <v>6.0</v>
      </c>
      <c r="E184" s="4"/>
      <c r="F184" s="4" t="s">
        <v>20</v>
      </c>
      <c r="G184" s="4" t="s">
        <v>43</v>
      </c>
      <c r="H184" s="4" t="str">
        <f t="shared" si="1"/>
        <v>BIH</v>
      </c>
      <c r="I184" s="7" t="s">
        <v>44</v>
      </c>
      <c r="J184" s="4" t="s">
        <v>23</v>
      </c>
      <c r="K184" s="4" t="str">
        <f>IF(G184="","Unknown Country",IFERROR(VLOOKUP(TRIM(G184),countries!C:F, 4, FALSE), "Unknown Country"))</f>
        <v>Southern Europe</v>
      </c>
      <c r="L184" s="4">
        <v>3127.0</v>
      </c>
      <c r="M184" s="4" t="s">
        <v>24</v>
      </c>
      <c r="N184" s="4">
        <v>9528.0</v>
      </c>
      <c r="O184" s="8">
        <v>81.73</v>
      </c>
      <c r="P184" s="8">
        <v>56.67</v>
      </c>
      <c r="Q184" s="9">
        <v>778723.4400000001</v>
      </c>
      <c r="R184" s="9">
        <v>539951.76</v>
      </c>
      <c r="S184" s="9">
        <v>238771.68000000005</v>
      </c>
      <c r="T184" s="10">
        <f t="shared" si="3"/>
        <v>0.3300316122</v>
      </c>
    </row>
    <row r="185">
      <c r="A185" s="4">
        <v>3.8872832E8</v>
      </c>
      <c r="B185" s="5">
        <v>40999.0</v>
      </c>
      <c r="C185" s="5">
        <v>41039.0</v>
      </c>
      <c r="D185" s="6">
        <v>40.0</v>
      </c>
      <c r="E185" s="4"/>
      <c r="F185" s="4" t="s">
        <v>31</v>
      </c>
      <c r="G185" s="4" t="s">
        <v>43</v>
      </c>
      <c r="H185" s="4" t="str">
        <f t="shared" si="1"/>
        <v>BIH</v>
      </c>
      <c r="I185" s="7" t="s">
        <v>44</v>
      </c>
      <c r="J185" s="4" t="s">
        <v>23</v>
      </c>
      <c r="K185" s="4" t="str">
        <f>IF(G185="","Unknown Country",IFERROR(VLOOKUP(TRIM(G185),countries!C:F, 4, FALSE), "Unknown Country"))</f>
        <v>Southern Europe</v>
      </c>
      <c r="L185" s="4">
        <v>8969.0</v>
      </c>
      <c r="M185" s="4" t="s">
        <v>24</v>
      </c>
      <c r="N185" s="4">
        <v>2203.0</v>
      </c>
      <c r="O185" s="8">
        <v>152.58</v>
      </c>
      <c r="P185" s="8">
        <v>97.44</v>
      </c>
      <c r="Q185" s="9">
        <v>336133.74000000005</v>
      </c>
      <c r="R185" s="9">
        <v>214660.32</v>
      </c>
      <c r="S185" s="9">
        <v>121473.42000000004</v>
      </c>
      <c r="T185" s="10">
        <f t="shared" si="3"/>
        <v>0.2479985635</v>
      </c>
    </row>
    <row r="186">
      <c r="A186" s="4">
        <v>3.96718728E8</v>
      </c>
      <c r="B186" s="5">
        <v>40216.0</v>
      </c>
      <c r="C186" s="5">
        <v>40255.0</v>
      </c>
      <c r="D186" s="6">
        <v>39.0</v>
      </c>
      <c r="E186" s="4"/>
      <c r="F186" s="4" t="s">
        <v>20</v>
      </c>
      <c r="G186" s="4" t="s">
        <v>43</v>
      </c>
      <c r="H186" s="4" t="str">
        <f t="shared" si="1"/>
        <v>BIH</v>
      </c>
      <c r="I186" s="7" t="s">
        <v>44</v>
      </c>
      <c r="J186" s="4" t="s">
        <v>23</v>
      </c>
      <c r="K186" s="4" t="str">
        <f>IF(G186="","Unknown Country",IFERROR(VLOOKUP(TRIM(G186),countries!C:F, 4, FALSE), "Unknown Country"))</f>
        <v>Southern Europe</v>
      </c>
      <c r="L186" s="4">
        <v>3127.0</v>
      </c>
      <c r="M186" s="4" t="s">
        <v>24</v>
      </c>
      <c r="N186" s="4">
        <v>6742.0</v>
      </c>
      <c r="O186" s="8">
        <v>81.73</v>
      </c>
      <c r="P186" s="8">
        <v>56.67</v>
      </c>
      <c r="Q186" s="9">
        <v>551023.66</v>
      </c>
      <c r="R186" s="9">
        <v>382069.14</v>
      </c>
      <c r="S186" s="9">
        <v>168954.52000000002</v>
      </c>
      <c r="T186" s="10">
        <f t="shared" si="3"/>
        <v>0.193869873</v>
      </c>
    </row>
    <row r="187">
      <c r="A187" s="4">
        <v>4.09514796E8</v>
      </c>
      <c r="B187" s="5">
        <v>41844.0</v>
      </c>
      <c r="C187" s="5">
        <v>41889.0</v>
      </c>
      <c r="D187" s="6">
        <v>45.0</v>
      </c>
      <c r="E187" s="4"/>
      <c r="F187" s="4" t="s">
        <v>20</v>
      </c>
      <c r="G187" s="4" t="s">
        <v>43</v>
      </c>
      <c r="H187" s="4" t="str">
        <f t="shared" si="1"/>
        <v>BIH</v>
      </c>
      <c r="I187" s="7" t="s">
        <v>44</v>
      </c>
      <c r="J187" s="4" t="s">
        <v>23</v>
      </c>
      <c r="K187" s="4" t="str">
        <f>IF(G187="","Unknown Country",IFERROR(VLOOKUP(TRIM(G187),countries!C:F, 4, FALSE), "Unknown Country"))</f>
        <v>Southern Europe</v>
      </c>
      <c r="L187" s="4">
        <v>3127.0</v>
      </c>
      <c r="M187" s="4" t="s">
        <v>28</v>
      </c>
      <c r="N187" s="4">
        <v>3383.0</v>
      </c>
      <c r="O187" s="8">
        <v>81.73</v>
      </c>
      <c r="P187" s="8">
        <v>56.67</v>
      </c>
      <c r="Q187" s="9">
        <v>276492.59</v>
      </c>
      <c r="R187" s="9">
        <v>191714.61000000002</v>
      </c>
      <c r="S187" s="9">
        <v>84777.98000000001</v>
      </c>
      <c r="T187" s="10">
        <f t="shared" si="3"/>
        <v>0.258306538</v>
      </c>
    </row>
    <row r="188">
      <c r="A188" s="4">
        <v>4.10740888E8</v>
      </c>
      <c r="B188" s="5">
        <v>41114.0</v>
      </c>
      <c r="C188" s="5">
        <v>41153.0</v>
      </c>
      <c r="D188" s="6">
        <v>39.0</v>
      </c>
      <c r="E188" s="4"/>
      <c r="F188" s="4" t="s">
        <v>27</v>
      </c>
      <c r="G188" s="4" t="s">
        <v>43</v>
      </c>
      <c r="H188" s="4" t="str">
        <f t="shared" si="1"/>
        <v>BIH</v>
      </c>
      <c r="I188" s="7" t="s">
        <v>44</v>
      </c>
      <c r="J188" s="4" t="s">
        <v>23</v>
      </c>
      <c r="K188" s="4" t="str">
        <f>IF(G188="","Unknown Country",IFERROR(VLOOKUP(TRIM(G188),countries!C:F, 4, FALSE), "Unknown Country"))</f>
        <v>Southern Europe</v>
      </c>
      <c r="L188" s="4">
        <v>8875.0</v>
      </c>
      <c r="M188" s="4" t="s">
        <v>28</v>
      </c>
      <c r="N188" s="4">
        <v>6211.0</v>
      </c>
      <c r="O188" s="8">
        <v>421.89</v>
      </c>
      <c r="P188" s="8">
        <v>364.69</v>
      </c>
      <c r="Q188" s="9">
        <v>2620358.79</v>
      </c>
      <c r="R188" s="9">
        <v>2265089.59</v>
      </c>
      <c r="S188" s="9">
        <v>355269.2000000002</v>
      </c>
      <c r="T188" s="10">
        <f t="shared" si="3"/>
        <v>0.3066193564</v>
      </c>
    </row>
    <row r="189">
      <c r="A189" s="4">
        <v>4.34275662E8</v>
      </c>
      <c r="B189" s="5">
        <v>41101.0</v>
      </c>
      <c r="C189" s="5">
        <v>41134.0</v>
      </c>
      <c r="D189" s="6">
        <v>33.0</v>
      </c>
      <c r="E189" s="4"/>
      <c r="F189" s="4" t="s">
        <v>27</v>
      </c>
      <c r="G189" s="4" t="s">
        <v>43</v>
      </c>
      <c r="H189" s="4" t="str">
        <f t="shared" si="1"/>
        <v>BIH</v>
      </c>
      <c r="I189" s="7" t="s">
        <v>44</v>
      </c>
      <c r="J189" s="4" t="s">
        <v>23</v>
      </c>
      <c r="K189" s="4" t="str">
        <f>IF(G189="","Unknown Country",IFERROR(VLOOKUP(TRIM(G189),countries!C:F, 4, FALSE), "Unknown Country"))</f>
        <v>Southern Europe</v>
      </c>
      <c r="L189" s="4">
        <v>8681.0</v>
      </c>
      <c r="M189" s="4" t="s">
        <v>24</v>
      </c>
      <c r="N189" s="4">
        <v>674.0</v>
      </c>
      <c r="O189" s="8">
        <v>651.21</v>
      </c>
      <c r="P189" s="8">
        <v>524.96</v>
      </c>
      <c r="Q189" s="9">
        <v>438915.54000000004</v>
      </c>
      <c r="R189" s="9">
        <v>353823.04000000004</v>
      </c>
      <c r="S189" s="9">
        <v>85092.5</v>
      </c>
      <c r="T189" s="10">
        <f t="shared" si="3"/>
        <v>0.3613841919</v>
      </c>
    </row>
    <row r="190">
      <c r="A190" s="4">
        <v>4.9894694E8</v>
      </c>
      <c r="B190" s="5">
        <v>42347.0</v>
      </c>
      <c r="C190" s="5">
        <v>42380.0</v>
      </c>
      <c r="D190" s="6">
        <v>33.0</v>
      </c>
      <c r="E190" s="4"/>
      <c r="F190" s="4" t="s">
        <v>31</v>
      </c>
      <c r="G190" s="4" t="s">
        <v>43</v>
      </c>
      <c r="H190" s="4" t="str">
        <f t="shared" si="1"/>
        <v>BIH</v>
      </c>
      <c r="I190" s="7" t="s">
        <v>44</v>
      </c>
      <c r="J190" s="4" t="s">
        <v>23</v>
      </c>
      <c r="K190" s="4" t="str">
        <f>IF(G190="","Unknown Country",IFERROR(VLOOKUP(TRIM(G190),countries!C:F, 4, FALSE), "Unknown Country"))</f>
        <v>Southern Europe</v>
      </c>
      <c r="L190" s="4">
        <v>8875.0</v>
      </c>
      <c r="M190" s="4" t="s">
        <v>24</v>
      </c>
      <c r="N190" s="4">
        <v>8342.0</v>
      </c>
      <c r="O190" s="8">
        <v>421.89</v>
      </c>
      <c r="P190" s="8">
        <v>364.69</v>
      </c>
      <c r="Q190" s="9">
        <v>3519406.38</v>
      </c>
      <c r="R190" s="9">
        <v>3042243.98</v>
      </c>
      <c r="S190" s="9">
        <v>477162.3999999999</v>
      </c>
      <c r="T190" s="10">
        <f t="shared" si="3"/>
        <v>0.3066193564</v>
      </c>
    </row>
    <row r="191">
      <c r="A191" s="4">
        <v>5.23707807E8</v>
      </c>
      <c r="B191" s="5">
        <v>41603.0</v>
      </c>
      <c r="C191" s="5">
        <v>41624.0</v>
      </c>
      <c r="D191" s="6">
        <v>21.0</v>
      </c>
      <c r="E191" s="4"/>
      <c r="F191" s="4" t="s">
        <v>30</v>
      </c>
      <c r="G191" s="4" t="s">
        <v>43</v>
      </c>
      <c r="H191" s="4" t="str">
        <f t="shared" si="1"/>
        <v>BIH</v>
      </c>
      <c r="I191" s="7" t="s">
        <v>44</v>
      </c>
      <c r="J191" s="4" t="s">
        <v>23</v>
      </c>
      <c r="K191" s="4" t="str">
        <f>IF(G191="","Unknown Country",IFERROR(VLOOKUP(TRIM(G191),countries!C:F, 4, FALSE), "Unknown Country"))</f>
        <v>Southern Europe</v>
      </c>
      <c r="L191" s="4">
        <v>5988.0</v>
      </c>
      <c r="M191" s="4" t="s">
        <v>28</v>
      </c>
      <c r="N191" s="4">
        <v>5633.0</v>
      </c>
      <c r="O191" s="8">
        <v>154.06</v>
      </c>
      <c r="P191" s="8">
        <v>90.93</v>
      </c>
      <c r="Q191" s="9">
        <v>867819.98</v>
      </c>
      <c r="R191" s="9">
        <v>512208.69000000006</v>
      </c>
      <c r="S191" s="9">
        <v>355611.2899999999</v>
      </c>
      <c r="T191" s="10">
        <f t="shared" si="3"/>
        <v>0.3066193564</v>
      </c>
    </row>
    <row r="192">
      <c r="A192" s="4">
        <v>5.51118266E8</v>
      </c>
      <c r="B192" s="5">
        <v>42567.0</v>
      </c>
      <c r="C192" s="5">
        <v>42597.0</v>
      </c>
      <c r="D192" s="6">
        <v>30.0</v>
      </c>
      <c r="E192" s="4"/>
      <c r="F192" s="4" t="s">
        <v>20</v>
      </c>
      <c r="G192" s="4" t="s">
        <v>43</v>
      </c>
      <c r="H192" s="4" t="str">
        <f t="shared" si="1"/>
        <v>BIH</v>
      </c>
      <c r="I192" s="7" t="s">
        <v>44</v>
      </c>
      <c r="J192" s="4" t="s">
        <v>23</v>
      </c>
      <c r="K192" s="4" t="str">
        <f>IF(G192="","Unknown Country",IFERROR(VLOOKUP(TRIM(G192),countries!C:F, 4, FALSE), "Unknown Country"))</f>
        <v>Southern Europe</v>
      </c>
      <c r="L192" s="4">
        <v>7331.0</v>
      </c>
      <c r="M192" s="4" t="s">
        <v>28</v>
      </c>
      <c r="N192" s="4">
        <v>6997.0</v>
      </c>
      <c r="O192" s="8">
        <v>255.28</v>
      </c>
      <c r="P192" s="8">
        <v>159.42</v>
      </c>
      <c r="Q192" s="9">
        <v>1786194.16</v>
      </c>
      <c r="R192" s="9">
        <v>1115461.74</v>
      </c>
      <c r="S192" s="9">
        <v>670732.4199999999</v>
      </c>
      <c r="T192" s="10">
        <f t="shared" si="3"/>
        <v>0.1355803646</v>
      </c>
    </row>
    <row r="193">
      <c r="A193" s="4">
        <v>5.75583016E8</v>
      </c>
      <c r="B193" s="5">
        <v>41221.0</v>
      </c>
      <c r="C193" s="5">
        <v>41237.0</v>
      </c>
      <c r="D193" s="6">
        <v>16.0</v>
      </c>
      <c r="E193" s="4"/>
      <c r="F193" s="4" t="s">
        <v>31</v>
      </c>
      <c r="G193" s="4" t="s">
        <v>43</v>
      </c>
      <c r="H193" s="4" t="str">
        <f t="shared" si="1"/>
        <v>BIH</v>
      </c>
      <c r="I193" s="7" t="s">
        <v>44</v>
      </c>
      <c r="J193" s="4" t="s">
        <v>23</v>
      </c>
      <c r="K193" s="4" t="str">
        <f>IF(G193="","Unknown Country",IFERROR(VLOOKUP(TRIM(G193),countries!C:F, 4, FALSE), "Unknown Country"))</f>
        <v>Southern Europe</v>
      </c>
      <c r="L193" s="4">
        <v>8681.0</v>
      </c>
      <c r="M193" s="4" t="s">
        <v>24</v>
      </c>
      <c r="N193" s="4">
        <v>6660.0</v>
      </c>
      <c r="O193" s="8">
        <v>651.21</v>
      </c>
      <c r="P193" s="8">
        <v>524.96</v>
      </c>
      <c r="Q193" s="9">
        <v>4337058.600000001</v>
      </c>
      <c r="R193" s="9">
        <v>3496233.6</v>
      </c>
      <c r="S193" s="9">
        <v>840825.0000000005</v>
      </c>
      <c r="T193" s="10">
        <f t="shared" si="3"/>
        <v>0.193869873</v>
      </c>
    </row>
    <row r="194">
      <c r="A194" s="4">
        <v>6.2382158E8</v>
      </c>
      <c r="B194" s="5">
        <v>42658.0</v>
      </c>
      <c r="C194" s="5">
        <v>42674.0</v>
      </c>
      <c r="D194" s="6">
        <v>16.0</v>
      </c>
      <c r="E194" s="4"/>
      <c r="F194" s="4" t="s">
        <v>20</v>
      </c>
      <c r="G194" s="4" t="s">
        <v>43</v>
      </c>
      <c r="H194" s="4" t="str">
        <f t="shared" si="1"/>
        <v>BIH</v>
      </c>
      <c r="I194" s="7" t="s">
        <v>44</v>
      </c>
      <c r="J194" s="4" t="s">
        <v>23</v>
      </c>
      <c r="K194" s="4" t="str">
        <f>IF(G194="","Unknown Country",IFERROR(VLOOKUP(TRIM(G194),countries!C:F, 4, FALSE), "Unknown Country"))</f>
        <v>Southern Europe</v>
      </c>
      <c r="L194" s="4">
        <v>4594.0</v>
      </c>
      <c r="M194" s="4" t="s">
        <v>24</v>
      </c>
      <c r="N194" s="4">
        <v>1523.0</v>
      </c>
      <c r="O194" s="8">
        <v>9.33</v>
      </c>
      <c r="P194" s="8">
        <v>6.92</v>
      </c>
      <c r="Q194" s="9">
        <v>14209.59</v>
      </c>
      <c r="R194" s="9">
        <v>10539.16</v>
      </c>
      <c r="S194" s="9">
        <v>3670.4300000000003</v>
      </c>
      <c r="T194" s="10">
        <f t="shared" si="3"/>
        <v>0.1355803646</v>
      </c>
    </row>
    <row r="195">
      <c r="A195" s="4">
        <v>6.3804115E8</v>
      </c>
      <c r="B195" s="5">
        <v>41191.0</v>
      </c>
      <c r="C195" s="5">
        <v>41241.0</v>
      </c>
      <c r="D195" s="6">
        <v>50.0</v>
      </c>
      <c r="E195" s="4"/>
      <c r="F195" s="4" t="s">
        <v>20</v>
      </c>
      <c r="G195" s="4" t="s">
        <v>43</v>
      </c>
      <c r="H195" s="4" t="str">
        <f t="shared" si="1"/>
        <v>BIH</v>
      </c>
      <c r="I195" s="7" t="s">
        <v>44</v>
      </c>
      <c r="J195" s="4" t="s">
        <v>23</v>
      </c>
      <c r="K195" s="4" t="str">
        <f>IF(G195="","Unknown Country",IFERROR(VLOOKUP(TRIM(G195),countries!C:F, 4, FALSE), "Unknown Country"))</f>
        <v>Southern Europe</v>
      </c>
      <c r="L195" s="4">
        <v>7331.0</v>
      </c>
      <c r="M195" s="4" t="s">
        <v>28</v>
      </c>
      <c r="N195" s="4">
        <v>9410.0</v>
      </c>
      <c r="O195" s="8">
        <v>255.28</v>
      </c>
      <c r="P195" s="8">
        <v>159.42</v>
      </c>
      <c r="Q195" s="9">
        <v>2402184.8</v>
      </c>
      <c r="R195" s="9">
        <v>1500142.2</v>
      </c>
      <c r="S195" s="9">
        <v>902042.5999999999</v>
      </c>
      <c r="T195" s="10">
        <f t="shared" si="3"/>
        <v>0.4097754122</v>
      </c>
    </row>
    <row r="196">
      <c r="A196" s="4">
        <v>6.39126908E8</v>
      </c>
      <c r="B196" s="5">
        <v>40632.0</v>
      </c>
      <c r="C196" s="5">
        <v>40673.0</v>
      </c>
      <c r="D196" s="6">
        <v>41.0</v>
      </c>
      <c r="E196" s="4"/>
      <c r="F196" s="4" t="s">
        <v>31</v>
      </c>
      <c r="G196" s="4" t="s">
        <v>43</v>
      </c>
      <c r="H196" s="4" t="str">
        <f t="shared" si="1"/>
        <v>BIH</v>
      </c>
      <c r="I196" s="7" t="s">
        <v>44</v>
      </c>
      <c r="J196" s="4" t="s">
        <v>23</v>
      </c>
      <c r="K196" s="4" t="str">
        <f>IF(G196="","Unknown Country",IFERROR(VLOOKUP(TRIM(G196),countries!C:F, 4, FALSE), "Unknown Country"))</f>
        <v>Southern Europe</v>
      </c>
      <c r="L196" s="4">
        <v>2103.0</v>
      </c>
      <c r="M196" s="4" t="s">
        <v>28</v>
      </c>
      <c r="N196" s="4">
        <v>710.0</v>
      </c>
      <c r="O196" s="8">
        <v>205.7</v>
      </c>
      <c r="P196" s="8">
        <v>117.11</v>
      </c>
      <c r="Q196" s="9">
        <v>146047.0</v>
      </c>
      <c r="R196" s="9">
        <v>83148.1</v>
      </c>
      <c r="S196" s="9">
        <v>62898.899999999994</v>
      </c>
      <c r="T196" s="10">
        <f t="shared" si="3"/>
        <v>0.3755092448</v>
      </c>
    </row>
    <row r="197">
      <c r="A197" s="4">
        <v>6.40295922E8</v>
      </c>
      <c r="B197" s="5">
        <v>42095.0</v>
      </c>
      <c r="C197" s="5">
        <v>42097.0</v>
      </c>
      <c r="D197" s="6">
        <v>2.0</v>
      </c>
      <c r="E197" s="4"/>
      <c r="F197" s="4" t="s">
        <v>30</v>
      </c>
      <c r="G197" s="4" t="s">
        <v>43</v>
      </c>
      <c r="H197" s="4" t="str">
        <f t="shared" si="1"/>
        <v>BIH</v>
      </c>
      <c r="I197" s="7" t="s">
        <v>44</v>
      </c>
      <c r="J197" s="4" t="s">
        <v>23</v>
      </c>
      <c r="K197" s="4" t="str">
        <f>IF(G197="","Unknown Country",IFERROR(VLOOKUP(TRIM(G197),countries!C:F, 4, FALSE), "Unknown Country"))</f>
        <v>Southern Europe</v>
      </c>
      <c r="L197" s="4">
        <v>7331.0</v>
      </c>
      <c r="M197" s="4" t="s">
        <v>28</v>
      </c>
      <c r="N197" s="4">
        <v>6647.0</v>
      </c>
      <c r="O197" s="8">
        <v>255.28</v>
      </c>
      <c r="P197" s="8">
        <v>159.42</v>
      </c>
      <c r="Q197" s="9">
        <v>1696846.16</v>
      </c>
      <c r="R197" s="9">
        <v>1059664.74</v>
      </c>
      <c r="S197" s="9">
        <v>637181.4199999999</v>
      </c>
      <c r="T197" s="10">
        <f t="shared" si="3"/>
        <v>0.193869873</v>
      </c>
    </row>
    <row r="198">
      <c r="A198" s="4">
        <v>6.40394628E8</v>
      </c>
      <c r="B198" s="5">
        <v>42296.0</v>
      </c>
      <c r="C198" s="5">
        <v>42315.0</v>
      </c>
      <c r="D198" s="6">
        <v>19.0</v>
      </c>
      <c r="E198" s="4"/>
      <c r="F198" s="4" t="s">
        <v>27</v>
      </c>
      <c r="G198" s="4" t="s">
        <v>43</v>
      </c>
      <c r="H198" s="4" t="str">
        <f t="shared" si="1"/>
        <v>BIH</v>
      </c>
      <c r="I198" s="7" t="s">
        <v>44</v>
      </c>
      <c r="J198" s="4" t="s">
        <v>23</v>
      </c>
      <c r="K198" s="4" t="str">
        <f>IF(G198="","Unknown Country",IFERROR(VLOOKUP(TRIM(G198),countries!C:F, 4, FALSE), "Unknown Country"))</f>
        <v>Southern Europe</v>
      </c>
      <c r="L198" s="4">
        <v>8681.0</v>
      </c>
      <c r="M198" s="4" t="s">
        <v>24</v>
      </c>
      <c r="N198" s="4">
        <v>5856.0</v>
      </c>
      <c r="O198" s="8">
        <v>651.21</v>
      </c>
      <c r="P198" s="8">
        <v>524.96</v>
      </c>
      <c r="Q198" s="9">
        <v>3813485.7600000002</v>
      </c>
      <c r="R198" s="9">
        <v>3074165.7600000002</v>
      </c>
      <c r="S198" s="9">
        <v>739320.0</v>
      </c>
      <c r="T198" s="10">
        <f t="shared" si="3"/>
        <v>0.258306538</v>
      </c>
    </row>
    <row r="199">
      <c r="A199" s="4">
        <v>7.23893725E8</v>
      </c>
      <c r="B199" s="5">
        <v>41318.0</v>
      </c>
      <c r="C199" s="5">
        <v>41344.0</v>
      </c>
      <c r="D199" s="6">
        <v>26.0</v>
      </c>
      <c r="E199" s="4"/>
      <c r="F199" s="4" t="s">
        <v>31</v>
      </c>
      <c r="G199" s="4" t="s">
        <v>43</v>
      </c>
      <c r="H199" s="4" t="str">
        <f t="shared" si="1"/>
        <v>BIH</v>
      </c>
      <c r="I199" s="7" t="s">
        <v>44</v>
      </c>
      <c r="J199" s="4" t="s">
        <v>23</v>
      </c>
      <c r="K199" s="4" t="str">
        <f>IF(G199="","Unknown Country",IFERROR(VLOOKUP(TRIM(G199),countries!C:F, 4, FALSE), "Unknown Country"))</f>
        <v>Southern Europe</v>
      </c>
      <c r="L199" s="4">
        <v>7940.0</v>
      </c>
      <c r="M199" s="4" t="s">
        <v>28</v>
      </c>
      <c r="N199" s="4">
        <v>5095.0</v>
      </c>
      <c r="O199" s="8">
        <v>668.27</v>
      </c>
      <c r="P199" s="8">
        <v>502.54</v>
      </c>
      <c r="Q199" s="9">
        <v>3404835.65</v>
      </c>
      <c r="R199" s="9">
        <v>2560441.3000000003</v>
      </c>
      <c r="S199" s="9">
        <v>844394.3499999996</v>
      </c>
      <c r="T199" s="10">
        <f t="shared" si="3"/>
        <v>0.3755092448</v>
      </c>
    </row>
    <row r="200">
      <c r="A200" s="4">
        <v>7.6061939E8</v>
      </c>
      <c r="B200" s="5">
        <v>40970.0</v>
      </c>
      <c r="C200" s="5">
        <v>41015.0</v>
      </c>
      <c r="D200" s="6">
        <v>45.0</v>
      </c>
      <c r="E200" s="4"/>
      <c r="F200" s="4" t="s">
        <v>31</v>
      </c>
      <c r="G200" s="4" t="s">
        <v>43</v>
      </c>
      <c r="H200" s="4" t="str">
        <f t="shared" si="1"/>
        <v>BIH</v>
      </c>
      <c r="I200" s="7" t="s">
        <v>44</v>
      </c>
      <c r="J200" s="4" t="s">
        <v>23</v>
      </c>
      <c r="K200" s="4" t="str">
        <f>IF(G200="","Unknown Country",IFERROR(VLOOKUP(TRIM(G200),countries!C:F, 4, FALSE), "Unknown Country"))</f>
        <v>Southern Europe</v>
      </c>
      <c r="L200" s="4">
        <v>5988.0</v>
      </c>
      <c r="M200" s="4" t="s">
        <v>28</v>
      </c>
      <c r="N200" s="4">
        <v>3035.0</v>
      </c>
      <c r="O200" s="8">
        <v>154.06</v>
      </c>
      <c r="P200" s="8">
        <v>90.93</v>
      </c>
      <c r="Q200" s="9">
        <v>467572.10000000003</v>
      </c>
      <c r="R200" s="9">
        <v>275972.55000000005</v>
      </c>
      <c r="S200" s="9">
        <v>191599.55</v>
      </c>
      <c r="T200" s="10">
        <f t="shared" si="3"/>
        <v>0.4306757414</v>
      </c>
    </row>
    <row r="201">
      <c r="A201" s="4">
        <v>8.71923768E8</v>
      </c>
      <c r="B201" s="5">
        <v>41759.0</v>
      </c>
      <c r="C201" s="5">
        <v>41789.0</v>
      </c>
      <c r="D201" s="6">
        <v>30.0</v>
      </c>
      <c r="E201" s="4"/>
      <c r="F201" s="4" t="s">
        <v>31</v>
      </c>
      <c r="G201" s="4" t="s">
        <v>43</v>
      </c>
      <c r="H201" s="4" t="str">
        <f t="shared" si="1"/>
        <v>BIH</v>
      </c>
      <c r="I201" s="7" t="s">
        <v>44</v>
      </c>
      <c r="J201" s="4" t="s">
        <v>23</v>
      </c>
      <c r="K201" s="4" t="str">
        <f>IF(G201="","Unknown Country",IFERROR(VLOOKUP(TRIM(G201),countries!C:F, 4, FALSE), "Unknown Country"))</f>
        <v>Southern Europe</v>
      </c>
      <c r="L201" s="4">
        <v>7331.0</v>
      </c>
      <c r="M201" s="4" t="s">
        <v>28</v>
      </c>
      <c r="N201" s="4">
        <v>474.0</v>
      </c>
      <c r="O201" s="8">
        <v>255.28</v>
      </c>
      <c r="P201" s="8">
        <v>159.42</v>
      </c>
      <c r="Q201" s="9">
        <v>121002.72</v>
      </c>
      <c r="R201" s="9">
        <v>75565.07999999999</v>
      </c>
      <c r="S201" s="9">
        <v>45437.640000000014</v>
      </c>
      <c r="T201" s="10">
        <f t="shared" si="3"/>
        <v>0.3755092448</v>
      </c>
    </row>
    <row r="202">
      <c r="A202" s="4">
        <v>8.91681563E8</v>
      </c>
      <c r="B202" s="5">
        <v>40969.0</v>
      </c>
      <c r="C202" s="5">
        <v>40995.0</v>
      </c>
      <c r="D202" s="6">
        <v>26.0</v>
      </c>
      <c r="E202" s="4"/>
      <c r="F202" s="4" t="s">
        <v>30</v>
      </c>
      <c r="G202" s="4" t="s">
        <v>43</v>
      </c>
      <c r="H202" s="4" t="str">
        <f t="shared" si="1"/>
        <v>BIH</v>
      </c>
      <c r="I202" s="7" t="s">
        <v>44</v>
      </c>
      <c r="J202" s="4" t="s">
        <v>23</v>
      </c>
      <c r="K202" s="4" t="str">
        <f>IF(G202="","Unknown Country",IFERROR(VLOOKUP(TRIM(G202),countries!C:F, 4, FALSE), "Unknown Country"))</f>
        <v>Southern Europe</v>
      </c>
      <c r="L202" s="4">
        <v>7940.0</v>
      </c>
      <c r="M202" s="4" t="s">
        <v>24</v>
      </c>
      <c r="N202" s="4">
        <v>7245.0</v>
      </c>
      <c r="O202" s="8">
        <v>668.27</v>
      </c>
      <c r="P202" s="8">
        <v>502.54</v>
      </c>
      <c r="Q202" s="9">
        <v>4841616.149999999</v>
      </c>
      <c r="R202" s="9">
        <v>3640902.3000000003</v>
      </c>
      <c r="S202" s="9">
        <v>1200713.8499999992</v>
      </c>
      <c r="T202" s="10">
        <f t="shared" si="3"/>
        <v>0.193869873</v>
      </c>
    </row>
    <row r="203">
      <c r="A203" s="4">
        <v>9.19133651E8</v>
      </c>
      <c r="B203" s="5">
        <v>41561.0</v>
      </c>
      <c r="C203" s="5">
        <v>41582.0</v>
      </c>
      <c r="D203" s="6">
        <v>21.0</v>
      </c>
      <c r="E203" s="4"/>
      <c r="F203" s="4" t="s">
        <v>30</v>
      </c>
      <c r="G203" s="4" t="s">
        <v>43</v>
      </c>
      <c r="H203" s="4" t="str">
        <f t="shared" si="1"/>
        <v>BIH</v>
      </c>
      <c r="I203" s="7" t="s">
        <v>44</v>
      </c>
      <c r="J203" s="4" t="s">
        <v>23</v>
      </c>
      <c r="K203" s="4" t="str">
        <f>IF(G203="","Unknown Country",IFERROR(VLOOKUP(TRIM(G203),countries!C:F, 4, FALSE), "Unknown Country"))</f>
        <v>Southern Europe</v>
      </c>
      <c r="L203" s="4">
        <v>2455.0</v>
      </c>
      <c r="M203" s="4" t="s">
        <v>28</v>
      </c>
      <c r="N203" s="4">
        <v>927.0</v>
      </c>
      <c r="O203" s="8">
        <v>109.28</v>
      </c>
      <c r="P203" s="8">
        <v>35.84</v>
      </c>
      <c r="Q203" s="9">
        <v>101302.56</v>
      </c>
      <c r="R203" s="9">
        <v>33223.68</v>
      </c>
      <c r="S203" s="9">
        <v>68078.88</v>
      </c>
      <c r="T203" s="10">
        <f t="shared" si="3"/>
        <v>0.2479985635</v>
      </c>
    </row>
    <row r="204">
      <c r="A204" s="4">
        <v>9.4237231E8</v>
      </c>
      <c r="B204" s="5">
        <v>40945.0</v>
      </c>
      <c r="C204" s="5">
        <v>40958.0</v>
      </c>
      <c r="D204" s="6">
        <v>13.0</v>
      </c>
      <c r="E204" s="4"/>
      <c r="F204" s="4" t="s">
        <v>30</v>
      </c>
      <c r="G204" s="4" t="s">
        <v>43</v>
      </c>
      <c r="H204" s="4" t="str">
        <f t="shared" si="1"/>
        <v>BIH</v>
      </c>
      <c r="I204" s="7" t="s">
        <v>44</v>
      </c>
      <c r="J204" s="4" t="s">
        <v>23</v>
      </c>
      <c r="K204" s="4" t="str">
        <f>IF(G204="","Unknown Country",IFERROR(VLOOKUP(TRIM(G204),countries!C:F, 4, FALSE), "Unknown Country"))</f>
        <v>Southern Europe</v>
      </c>
      <c r="L204" s="4">
        <v>5988.0</v>
      </c>
      <c r="M204" s="4" t="s">
        <v>24</v>
      </c>
      <c r="N204" s="4">
        <v>7763.0</v>
      </c>
      <c r="O204" s="8">
        <v>154.06</v>
      </c>
      <c r="P204" s="8">
        <v>90.93</v>
      </c>
      <c r="Q204" s="9">
        <v>1195967.78</v>
      </c>
      <c r="R204" s="9">
        <v>705889.5900000001</v>
      </c>
      <c r="S204" s="9">
        <v>490078.18999999994</v>
      </c>
      <c r="T204" s="10">
        <f t="shared" si="3"/>
        <v>0.4097754122</v>
      </c>
    </row>
    <row r="205">
      <c r="A205" s="4">
        <v>9.54040992E8</v>
      </c>
      <c r="B205" s="5">
        <v>40738.0</v>
      </c>
      <c r="C205" s="5">
        <v>40782.0</v>
      </c>
      <c r="D205" s="6">
        <v>44.0</v>
      </c>
      <c r="E205" s="4"/>
      <c r="F205" s="4" t="s">
        <v>20</v>
      </c>
      <c r="G205" s="4" t="s">
        <v>43</v>
      </c>
      <c r="H205" s="4" t="str">
        <f t="shared" si="1"/>
        <v>BIH</v>
      </c>
      <c r="I205" s="7" t="s">
        <v>44</v>
      </c>
      <c r="J205" s="4" t="s">
        <v>23</v>
      </c>
      <c r="K205" s="4" t="str">
        <f>IF(G205="","Unknown Country",IFERROR(VLOOKUP(TRIM(G205),countries!C:F, 4, FALSE), "Unknown Country"))</f>
        <v>Southern Europe</v>
      </c>
      <c r="L205" s="4">
        <v>8969.0</v>
      </c>
      <c r="M205" s="4" t="s">
        <v>24</v>
      </c>
      <c r="N205" s="4">
        <v>785.0</v>
      </c>
      <c r="O205" s="8">
        <v>152.58</v>
      </c>
      <c r="P205" s="8">
        <v>97.44</v>
      </c>
      <c r="Q205" s="9">
        <v>119775.3</v>
      </c>
      <c r="R205" s="9">
        <v>76490.4</v>
      </c>
      <c r="S205" s="9">
        <v>43284.90000000001</v>
      </c>
      <c r="T205" s="10">
        <f t="shared" si="3"/>
        <v>0.3755092448</v>
      </c>
    </row>
    <row r="206">
      <c r="A206" s="4">
        <v>9.69289243E8</v>
      </c>
      <c r="B206" s="5">
        <v>40905.0</v>
      </c>
      <c r="C206" s="5">
        <v>40941.0</v>
      </c>
      <c r="D206" s="6">
        <v>36.0</v>
      </c>
      <c r="E206" s="4"/>
      <c r="F206" s="4" t="s">
        <v>31</v>
      </c>
      <c r="G206" s="4" t="s">
        <v>43</v>
      </c>
      <c r="H206" s="4" t="str">
        <f t="shared" si="1"/>
        <v>BIH</v>
      </c>
      <c r="I206" s="7" t="s">
        <v>44</v>
      </c>
      <c r="J206" s="4" t="s">
        <v>23</v>
      </c>
      <c r="K206" s="4" t="str">
        <f>IF(G206="","Unknown Country",IFERROR(VLOOKUP(TRIM(G206),countries!C:F, 4, FALSE), "Unknown Country"))</f>
        <v>Southern Europe</v>
      </c>
      <c r="L206" s="4">
        <v>7940.0</v>
      </c>
      <c r="M206" s="4" t="s">
        <v>28</v>
      </c>
      <c r="N206" s="4">
        <v>3082.0</v>
      </c>
      <c r="O206" s="8">
        <v>668.27</v>
      </c>
      <c r="P206" s="8">
        <v>502.54</v>
      </c>
      <c r="Q206" s="9">
        <v>2059608.14</v>
      </c>
      <c r="R206" s="9">
        <v>1548828.28</v>
      </c>
      <c r="S206" s="9">
        <v>510779.85999999987</v>
      </c>
      <c r="T206" s="10">
        <f t="shared" si="3"/>
        <v>0.2479985635</v>
      </c>
    </row>
    <row r="207">
      <c r="A207" s="4">
        <v>1.29902875E8</v>
      </c>
      <c r="B207" s="5">
        <v>41719.0</v>
      </c>
      <c r="C207" s="5">
        <v>41753.0</v>
      </c>
      <c r="D207" s="6">
        <v>34.0</v>
      </c>
      <c r="E207" s="4"/>
      <c r="F207" s="4" t="s">
        <v>31</v>
      </c>
      <c r="G207" s="4" t="s">
        <v>45</v>
      </c>
      <c r="H207" s="4" t="str">
        <f t="shared" si="1"/>
        <v>BGR</v>
      </c>
      <c r="I207" s="7" t="s">
        <v>46</v>
      </c>
      <c r="J207" s="4" t="s">
        <v>23</v>
      </c>
      <c r="K207" s="4" t="str">
        <f>IF(G207="","Unknown Country",IFERROR(VLOOKUP(TRIM(G207),countries!C:F, 4, FALSE), "Unknown Country"))</f>
        <v>Eastern Europe</v>
      </c>
      <c r="L207" s="4">
        <v>7940.0</v>
      </c>
      <c r="M207" s="4" t="s">
        <v>28</v>
      </c>
      <c r="N207" s="4">
        <v>2.0</v>
      </c>
      <c r="O207" s="8">
        <v>668.27</v>
      </c>
      <c r="P207" s="8">
        <v>502.54</v>
      </c>
      <c r="Q207" s="9">
        <v>1336.54</v>
      </c>
      <c r="R207" s="9">
        <v>1005.08</v>
      </c>
      <c r="S207" s="9">
        <v>331.4599999999999</v>
      </c>
      <c r="T207" s="10">
        <f t="shared" si="3"/>
        <v>0.6720351391</v>
      </c>
    </row>
    <row r="208">
      <c r="A208" s="4">
        <v>1.79819428E8</v>
      </c>
      <c r="B208" s="5">
        <v>41034.0</v>
      </c>
      <c r="C208" s="5">
        <v>41062.0</v>
      </c>
      <c r="D208" s="6">
        <v>28.0</v>
      </c>
      <c r="E208" s="4"/>
      <c r="F208" s="4" t="s">
        <v>31</v>
      </c>
      <c r="G208" s="4" t="s">
        <v>45</v>
      </c>
      <c r="H208" s="4" t="str">
        <f t="shared" si="1"/>
        <v>BGR</v>
      </c>
      <c r="I208" s="7" t="s">
        <v>46</v>
      </c>
      <c r="J208" s="4" t="s">
        <v>23</v>
      </c>
      <c r="K208" s="4" t="str">
        <f>IF(G208="","Unknown Country",IFERROR(VLOOKUP(TRIM(G208),countries!C:F, 4, FALSE), "Unknown Country"))</f>
        <v>Eastern Europe</v>
      </c>
      <c r="L208" s="4">
        <v>8293.0</v>
      </c>
      <c r="M208" s="4" t="s">
        <v>28</v>
      </c>
      <c r="N208" s="4">
        <v>1420.0</v>
      </c>
      <c r="O208" s="8">
        <v>437.2</v>
      </c>
      <c r="P208" s="8">
        <v>263.33</v>
      </c>
      <c r="Q208" s="9">
        <v>620824.0</v>
      </c>
      <c r="R208" s="9">
        <v>373928.6</v>
      </c>
      <c r="S208" s="9">
        <v>246895.40000000002</v>
      </c>
      <c r="T208" s="10">
        <f t="shared" si="3"/>
        <v>0.4097754122</v>
      </c>
    </row>
    <row r="209">
      <c r="A209" s="4">
        <v>2.00507199E8</v>
      </c>
      <c r="B209" s="5">
        <v>41679.0</v>
      </c>
      <c r="C209" s="5">
        <v>41695.0</v>
      </c>
      <c r="D209" s="6">
        <v>16.0</v>
      </c>
      <c r="E209" s="4"/>
      <c r="F209" s="4" t="s">
        <v>31</v>
      </c>
      <c r="G209" s="4" t="s">
        <v>45</v>
      </c>
      <c r="H209" s="4" t="str">
        <f t="shared" si="1"/>
        <v>BGR</v>
      </c>
      <c r="I209" s="7" t="s">
        <v>46</v>
      </c>
      <c r="J209" s="4" t="s">
        <v>23</v>
      </c>
      <c r="K209" s="4" t="str">
        <f>IF(G209="","Unknown Country",IFERROR(VLOOKUP(TRIM(G209),countries!C:F, 4, FALSE), "Unknown Country"))</f>
        <v>Eastern Europe</v>
      </c>
      <c r="L209" s="4">
        <v>8681.0</v>
      </c>
      <c r="M209" s="4" t="s">
        <v>24</v>
      </c>
      <c r="N209" s="4">
        <v>3391.0</v>
      </c>
      <c r="O209" s="8">
        <v>651.21</v>
      </c>
      <c r="P209" s="8">
        <v>524.96</v>
      </c>
      <c r="Q209" s="9">
        <v>2208253.1100000003</v>
      </c>
      <c r="R209" s="9">
        <v>1780139.36</v>
      </c>
      <c r="S209" s="9">
        <v>428113.75000000023</v>
      </c>
      <c r="T209" s="10">
        <f t="shared" si="3"/>
        <v>0.3613841919</v>
      </c>
    </row>
    <row r="210">
      <c r="A210" s="4">
        <v>2.11344611E8</v>
      </c>
      <c r="B210" s="5">
        <v>40238.0</v>
      </c>
      <c r="C210" s="5">
        <v>40260.0</v>
      </c>
      <c r="D210" s="6">
        <v>22.0</v>
      </c>
      <c r="E210" s="4"/>
      <c r="F210" s="4" t="s">
        <v>20</v>
      </c>
      <c r="G210" s="4" t="s">
        <v>45</v>
      </c>
      <c r="H210" s="4" t="str">
        <f t="shared" si="1"/>
        <v>BGR</v>
      </c>
      <c r="I210" s="7" t="s">
        <v>46</v>
      </c>
      <c r="J210" s="4" t="s">
        <v>23</v>
      </c>
      <c r="K210" s="4" t="str">
        <f>IF(G210="","Unknown Country",IFERROR(VLOOKUP(TRIM(G210),countries!C:F, 4, FALSE), "Unknown Country"))</f>
        <v>Eastern Europe</v>
      </c>
      <c r="L210" s="4">
        <v>8969.0</v>
      </c>
      <c r="M210" s="4" t="s">
        <v>24</v>
      </c>
      <c r="N210" s="4">
        <v>422.0</v>
      </c>
      <c r="O210" s="8">
        <v>152.58</v>
      </c>
      <c r="P210" s="8">
        <v>97.44</v>
      </c>
      <c r="Q210" s="9">
        <v>64388.76</v>
      </c>
      <c r="R210" s="9">
        <v>41119.68</v>
      </c>
      <c r="S210" s="9">
        <v>23269.08</v>
      </c>
      <c r="T210" s="10">
        <f t="shared" si="3"/>
        <v>0.2479985635</v>
      </c>
    </row>
    <row r="211">
      <c r="A211" s="4">
        <v>2.73662412E8</v>
      </c>
      <c r="B211" s="5">
        <v>40379.0</v>
      </c>
      <c r="C211" s="5">
        <v>40382.0</v>
      </c>
      <c r="D211" s="6">
        <v>3.0</v>
      </c>
      <c r="E211" s="4"/>
      <c r="F211" s="4" t="s">
        <v>31</v>
      </c>
      <c r="G211" s="4" t="s">
        <v>45</v>
      </c>
      <c r="H211" s="4" t="str">
        <f t="shared" si="1"/>
        <v>BGR</v>
      </c>
      <c r="I211" s="7" t="s">
        <v>46</v>
      </c>
      <c r="J211" s="4" t="s">
        <v>23</v>
      </c>
      <c r="K211" s="4" t="str">
        <f>IF(G211="","Unknown Country",IFERROR(VLOOKUP(TRIM(G211),countries!C:F, 4, FALSE), "Unknown Country"))</f>
        <v>Eastern Europe</v>
      </c>
      <c r="L211" s="4">
        <v>8875.0</v>
      </c>
      <c r="M211" s="4" t="s">
        <v>28</v>
      </c>
      <c r="N211" s="4">
        <v>1644.0</v>
      </c>
      <c r="O211" s="8">
        <v>421.89</v>
      </c>
      <c r="P211" s="8">
        <v>364.69</v>
      </c>
      <c r="Q211" s="9">
        <v>693587.16</v>
      </c>
      <c r="R211" s="9">
        <v>599550.36</v>
      </c>
      <c r="S211" s="9">
        <v>94036.80000000005</v>
      </c>
      <c r="T211" s="10">
        <f t="shared" si="3"/>
        <v>0.2479985635</v>
      </c>
    </row>
    <row r="212">
      <c r="A212" s="4">
        <v>3.13178002E8</v>
      </c>
      <c r="B212" s="5">
        <v>41566.0</v>
      </c>
      <c r="C212" s="5">
        <v>41614.0</v>
      </c>
      <c r="D212" s="6">
        <v>48.0</v>
      </c>
      <c r="E212" s="4"/>
      <c r="F212" s="4" t="s">
        <v>31</v>
      </c>
      <c r="G212" s="4" t="s">
        <v>45</v>
      </c>
      <c r="H212" s="4" t="str">
        <f t="shared" si="1"/>
        <v>BGR</v>
      </c>
      <c r="I212" s="7" t="s">
        <v>46</v>
      </c>
      <c r="J212" s="4" t="s">
        <v>23</v>
      </c>
      <c r="K212" s="4" t="str">
        <f>IF(G212="","Unknown Country",IFERROR(VLOOKUP(TRIM(G212),countries!C:F, 4, FALSE), "Unknown Country"))</f>
        <v>Eastern Europe</v>
      </c>
      <c r="L212" s="4">
        <v>1270.0</v>
      </c>
      <c r="M212" s="4" t="s">
        <v>24</v>
      </c>
      <c r="N212" s="4">
        <v>5185.0</v>
      </c>
      <c r="O212" s="8">
        <v>47.45</v>
      </c>
      <c r="P212" s="8">
        <v>31.79</v>
      </c>
      <c r="Q212" s="9">
        <v>246028.25000000003</v>
      </c>
      <c r="R212" s="9">
        <v>164831.15</v>
      </c>
      <c r="S212" s="9">
        <v>81197.10000000003</v>
      </c>
      <c r="T212" s="10">
        <f t="shared" si="3"/>
        <v>0.3976898445</v>
      </c>
    </row>
    <row r="213">
      <c r="A213" s="4">
        <v>3.49212729E8</v>
      </c>
      <c r="B213" s="5">
        <v>42578.0</v>
      </c>
      <c r="C213" s="5">
        <v>42624.0</v>
      </c>
      <c r="D213" s="6">
        <v>46.0</v>
      </c>
      <c r="E213" s="4"/>
      <c r="F213" s="4" t="s">
        <v>31</v>
      </c>
      <c r="G213" s="4" t="s">
        <v>45</v>
      </c>
      <c r="H213" s="4" t="str">
        <f t="shared" si="1"/>
        <v>BGR</v>
      </c>
      <c r="I213" s="7" t="s">
        <v>46</v>
      </c>
      <c r="J213" s="4" t="s">
        <v>23</v>
      </c>
      <c r="K213" s="4" t="str">
        <f>IF(G213="","Unknown Country",IFERROR(VLOOKUP(TRIM(G213),countries!C:F, 4, FALSE), "Unknown Country"))</f>
        <v>Eastern Europe</v>
      </c>
      <c r="L213" s="4">
        <v>8875.0</v>
      </c>
      <c r="M213" s="4" t="s">
        <v>28</v>
      </c>
      <c r="N213" s="4">
        <v>8662.0</v>
      </c>
      <c r="O213" s="8">
        <v>421.89</v>
      </c>
      <c r="P213" s="8">
        <v>364.69</v>
      </c>
      <c r="Q213" s="9">
        <v>3654411.1799999997</v>
      </c>
      <c r="R213" s="9">
        <v>3158944.78</v>
      </c>
      <c r="S213" s="9">
        <v>495466.3999999999</v>
      </c>
      <c r="T213" s="10">
        <f t="shared" si="3"/>
        <v>0.193869873</v>
      </c>
    </row>
    <row r="214">
      <c r="A214" s="4">
        <v>3.80498874E8</v>
      </c>
      <c r="B214" s="5">
        <v>41753.0</v>
      </c>
      <c r="C214" s="5">
        <v>41772.0</v>
      </c>
      <c r="D214" s="6">
        <v>19.0</v>
      </c>
      <c r="E214" s="4"/>
      <c r="F214" s="4" t="s">
        <v>27</v>
      </c>
      <c r="G214" s="4" t="s">
        <v>45</v>
      </c>
      <c r="H214" s="4" t="str">
        <f t="shared" si="1"/>
        <v>BGR</v>
      </c>
      <c r="I214" s="7" t="s">
        <v>46</v>
      </c>
      <c r="J214" s="4" t="s">
        <v>23</v>
      </c>
      <c r="K214" s="4" t="str">
        <f>IF(G214="","Unknown Country",IFERROR(VLOOKUP(TRIM(G214),countries!C:F, 4, FALSE), "Unknown Country"))</f>
        <v>Eastern Europe</v>
      </c>
      <c r="L214" s="4">
        <v>2455.0</v>
      </c>
      <c r="M214" s="4" t="s">
        <v>28</v>
      </c>
      <c r="N214" s="4">
        <v>6927.0</v>
      </c>
      <c r="O214" s="8">
        <v>109.28</v>
      </c>
      <c r="P214" s="8">
        <v>35.84</v>
      </c>
      <c r="Q214" s="9">
        <v>756982.56</v>
      </c>
      <c r="R214" s="9">
        <v>248263.68000000002</v>
      </c>
      <c r="S214" s="9">
        <v>508718.88</v>
      </c>
      <c r="T214" s="10">
        <f t="shared" si="3"/>
        <v>0.3613841919</v>
      </c>
    </row>
    <row r="215">
      <c r="A215" s="4">
        <v>4.68803632E8</v>
      </c>
      <c r="B215" s="5">
        <v>40421.0</v>
      </c>
      <c r="C215" s="5">
        <v>40453.0</v>
      </c>
      <c r="D215" s="6">
        <v>32.0</v>
      </c>
      <c r="E215" s="4"/>
      <c r="F215" s="4" t="s">
        <v>20</v>
      </c>
      <c r="G215" s="4" t="s">
        <v>45</v>
      </c>
      <c r="H215" s="4" t="str">
        <f t="shared" si="1"/>
        <v>BGR</v>
      </c>
      <c r="I215" s="7" t="s">
        <v>46</v>
      </c>
      <c r="J215" s="4" t="s">
        <v>23</v>
      </c>
      <c r="K215" s="4" t="str">
        <f>IF(G215="","Unknown Country",IFERROR(VLOOKUP(TRIM(G215),countries!C:F, 4, FALSE), "Unknown Country"))</f>
        <v>Eastern Europe</v>
      </c>
      <c r="L215" s="4">
        <v>4594.0</v>
      </c>
      <c r="M215" s="4" t="s">
        <v>28</v>
      </c>
      <c r="N215" s="4">
        <v>8267.0</v>
      </c>
      <c r="O215" s="8">
        <v>9.33</v>
      </c>
      <c r="P215" s="8">
        <v>6.92</v>
      </c>
      <c r="Q215" s="9">
        <v>77131.11</v>
      </c>
      <c r="R215" s="9">
        <v>57207.64</v>
      </c>
      <c r="S215" s="9">
        <v>19923.47</v>
      </c>
      <c r="T215" s="10">
        <f t="shared" si="3"/>
        <v>0.1355803646</v>
      </c>
    </row>
    <row r="216">
      <c r="A216" s="4">
        <v>4.7679404E8</v>
      </c>
      <c r="B216" s="5">
        <v>42404.0</v>
      </c>
      <c r="C216" s="5">
        <v>42436.0</v>
      </c>
      <c r="D216" s="6">
        <v>32.0</v>
      </c>
      <c r="E216" s="4"/>
      <c r="F216" s="4" t="s">
        <v>27</v>
      </c>
      <c r="G216" s="4" t="s">
        <v>45</v>
      </c>
      <c r="H216" s="4" t="str">
        <f t="shared" si="1"/>
        <v>BGR</v>
      </c>
      <c r="I216" s="7" t="s">
        <v>46</v>
      </c>
      <c r="J216" s="4" t="s">
        <v>23</v>
      </c>
      <c r="K216" s="4" t="str">
        <f>IF(G216="","Unknown Country",IFERROR(VLOOKUP(TRIM(G216),countries!C:F, 4, FALSE), "Unknown Country"))</f>
        <v>Eastern Europe</v>
      </c>
      <c r="L216" s="4">
        <v>1270.0</v>
      </c>
      <c r="M216" s="4" t="s">
        <v>28</v>
      </c>
      <c r="N216" s="4">
        <v>2807.0</v>
      </c>
      <c r="O216" s="8">
        <v>47.45</v>
      </c>
      <c r="P216" s="8">
        <v>31.79</v>
      </c>
      <c r="Q216" s="9">
        <v>133192.15</v>
      </c>
      <c r="R216" s="9">
        <v>89234.53</v>
      </c>
      <c r="S216" s="9">
        <v>43957.619999999995</v>
      </c>
      <c r="T216" s="10">
        <f t="shared" si="3"/>
        <v>0.3300316122</v>
      </c>
    </row>
    <row r="217">
      <c r="A217" s="4">
        <v>4.7699145E8</v>
      </c>
      <c r="B217" s="5">
        <v>42805.0</v>
      </c>
      <c r="C217" s="5">
        <v>42821.0</v>
      </c>
      <c r="D217" s="6">
        <v>16.0</v>
      </c>
      <c r="E217" s="4"/>
      <c r="F217" s="4" t="s">
        <v>20</v>
      </c>
      <c r="G217" s="4" t="s">
        <v>45</v>
      </c>
      <c r="H217" s="4" t="str">
        <f t="shared" si="1"/>
        <v>BGR</v>
      </c>
      <c r="I217" s="7" t="s">
        <v>46</v>
      </c>
      <c r="J217" s="4" t="s">
        <v>23</v>
      </c>
      <c r="K217" s="4" t="str">
        <f>IF(G217="","Unknown Country",IFERROR(VLOOKUP(TRIM(G217),countries!C:F, 4, FALSE), "Unknown Country"))</f>
        <v>Eastern Europe</v>
      </c>
      <c r="L217" s="4">
        <v>8969.0</v>
      </c>
      <c r="M217" s="4" t="s">
        <v>24</v>
      </c>
      <c r="N217" s="4">
        <v>1225.0</v>
      </c>
      <c r="O217" s="8">
        <v>152.58</v>
      </c>
      <c r="P217" s="8">
        <v>97.44</v>
      </c>
      <c r="Q217" s="9">
        <v>186910.50000000003</v>
      </c>
      <c r="R217" s="9">
        <v>119364.0</v>
      </c>
      <c r="S217" s="9">
        <v>67546.50000000003</v>
      </c>
      <c r="T217" s="10">
        <f t="shared" si="3"/>
        <v>0.1355803646</v>
      </c>
    </row>
    <row r="218">
      <c r="A218" s="4">
        <v>5.0586704E8</v>
      </c>
      <c r="B218" s="5">
        <v>40302.0</v>
      </c>
      <c r="C218" s="5">
        <v>40341.0</v>
      </c>
      <c r="D218" s="6">
        <v>39.0</v>
      </c>
      <c r="E218" s="4"/>
      <c r="F218" s="4" t="s">
        <v>20</v>
      </c>
      <c r="G218" s="4" t="s">
        <v>45</v>
      </c>
      <c r="H218" s="4" t="str">
        <f t="shared" si="1"/>
        <v>BGR</v>
      </c>
      <c r="I218" s="7" t="s">
        <v>46</v>
      </c>
      <c r="J218" s="4" t="s">
        <v>23</v>
      </c>
      <c r="K218" s="4" t="str">
        <f>IF(G218="","Unknown Country",IFERROR(VLOOKUP(TRIM(G218),countries!C:F, 4, FALSE), "Unknown Country"))</f>
        <v>Eastern Europe</v>
      </c>
      <c r="L218" s="4">
        <v>2455.0</v>
      </c>
      <c r="M218" s="4" t="s">
        <v>24</v>
      </c>
      <c r="N218" s="4">
        <v>6153.0</v>
      </c>
      <c r="O218" s="8">
        <v>109.28</v>
      </c>
      <c r="P218" s="8">
        <v>35.84</v>
      </c>
      <c r="Q218" s="9">
        <v>672399.84</v>
      </c>
      <c r="R218" s="9">
        <v>220523.52000000002</v>
      </c>
      <c r="S218" s="9">
        <v>451876.31999999995</v>
      </c>
      <c r="T218" s="10">
        <f t="shared" si="3"/>
        <v>0.6720351391</v>
      </c>
    </row>
    <row r="219">
      <c r="A219" s="4">
        <v>5.13026177E8</v>
      </c>
      <c r="B219" s="5">
        <v>41051.0</v>
      </c>
      <c r="C219" s="5">
        <v>41065.0</v>
      </c>
      <c r="D219" s="6">
        <v>14.0</v>
      </c>
      <c r="E219" s="4"/>
      <c r="F219" s="4" t="s">
        <v>30</v>
      </c>
      <c r="G219" s="4" t="s">
        <v>45</v>
      </c>
      <c r="H219" s="4" t="str">
        <f t="shared" si="1"/>
        <v>BGR</v>
      </c>
      <c r="I219" s="7" t="s">
        <v>46</v>
      </c>
      <c r="J219" s="4" t="s">
        <v>23</v>
      </c>
      <c r="K219" s="4" t="str">
        <f>IF(G219="","Unknown Country",IFERROR(VLOOKUP(TRIM(G219),countries!C:F, 4, FALSE), "Unknown Country"))</f>
        <v>Eastern Europe</v>
      </c>
      <c r="L219" s="4">
        <v>8681.0</v>
      </c>
      <c r="M219" s="4" t="s">
        <v>28</v>
      </c>
      <c r="N219" s="4">
        <v>4701.0</v>
      </c>
      <c r="O219" s="8">
        <v>651.21</v>
      </c>
      <c r="P219" s="8">
        <v>524.96</v>
      </c>
      <c r="Q219" s="9">
        <v>3061338.21</v>
      </c>
      <c r="R219" s="9">
        <v>2467836.96</v>
      </c>
      <c r="S219" s="9">
        <v>593501.25</v>
      </c>
      <c r="T219" s="10">
        <f t="shared" si="3"/>
        <v>0.258306538</v>
      </c>
    </row>
    <row r="220">
      <c r="A220" s="4">
        <v>5.20777547E8</v>
      </c>
      <c r="B220" s="5">
        <v>40239.0</v>
      </c>
      <c r="C220" s="5">
        <v>40283.0</v>
      </c>
      <c r="D220" s="6">
        <v>44.0</v>
      </c>
      <c r="E220" s="4"/>
      <c r="F220" s="4" t="s">
        <v>31</v>
      </c>
      <c r="G220" s="4" t="s">
        <v>45</v>
      </c>
      <c r="H220" s="4" t="str">
        <f t="shared" si="1"/>
        <v>BGR</v>
      </c>
      <c r="I220" s="7" t="s">
        <v>46</v>
      </c>
      <c r="J220" s="4" t="s">
        <v>23</v>
      </c>
      <c r="K220" s="4" t="str">
        <f>IF(G220="","Unknown Country",IFERROR(VLOOKUP(TRIM(G220),countries!C:F, 4, FALSE), "Unknown Country"))</f>
        <v>Eastern Europe</v>
      </c>
      <c r="L220" s="4">
        <v>2455.0</v>
      </c>
      <c r="M220" s="4" t="s">
        <v>24</v>
      </c>
      <c r="N220" s="4">
        <v>8504.0</v>
      </c>
      <c r="O220" s="8">
        <v>109.28</v>
      </c>
      <c r="P220" s="8">
        <v>35.84</v>
      </c>
      <c r="Q220" s="9">
        <v>929317.12</v>
      </c>
      <c r="R220" s="9">
        <v>304783.36000000004</v>
      </c>
      <c r="S220" s="9">
        <v>624533.76</v>
      </c>
      <c r="T220" s="10">
        <f t="shared" si="3"/>
        <v>0.3300316122</v>
      </c>
    </row>
    <row r="221">
      <c r="A221" s="4">
        <v>5.95496594E8</v>
      </c>
      <c r="B221" s="5">
        <v>41206.0</v>
      </c>
      <c r="C221" s="5">
        <v>41217.0</v>
      </c>
      <c r="D221" s="6">
        <v>11.0</v>
      </c>
      <c r="E221" s="4"/>
      <c r="F221" s="4" t="s">
        <v>27</v>
      </c>
      <c r="G221" s="4" t="s">
        <v>45</v>
      </c>
      <c r="H221" s="4" t="str">
        <f t="shared" si="1"/>
        <v>BGR</v>
      </c>
      <c r="I221" s="7" t="s">
        <v>46</v>
      </c>
      <c r="J221" s="4" t="s">
        <v>23</v>
      </c>
      <c r="K221" s="4" t="str">
        <f>IF(G221="","Unknown Country",IFERROR(VLOOKUP(TRIM(G221),countries!C:F, 4, FALSE), "Unknown Country"))</f>
        <v>Eastern Europe</v>
      </c>
      <c r="L221" s="4">
        <v>3127.0</v>
      </c>
      <c r="M221" s="4" t="s">
        <v>24</v>
      </c>
      <c r="N221" s="4">
        <v>9530.0</v>
      </c>
      <c r="O221" s="8">
        <v>81.73</v>
      </c>
      <c r="P221" s="8">
        <v>56.67</v>
      </c>
      <c r="Q221" s="9">
        <v>778886.9</v>
      </c>
      <c r="R221" s="9">
        <v>540065.1</v>
      </c>
      <c r="S221" s="9">
        <v>238821.80000000005</v>
      </c>
      <c r="T221" s="10">
        <f t="shared" si="3"/>
        <v>0.3613841919</v>
      </c>
    </row>
    <row r="222">
      <c r="A222" s="4">
        <v>6.41537463E8</v>
      </c>
      <c r="B222" s="5">
        <v>42310.0</v>
      </c>
      <c r="C222" s="5">
        <v>42352.0</v>
      </c>
      <c r="D222" s="6">
        <v>42.0</v>
      </c>
      <c r="E222" s="4"/>
      <c r="F222" s="4" t="s">
        <v>27</v>
      </c>
      <c r="G222" s="4" t="s">
        <v>45</v>
      </c>
      <c r="H222" s="4" t="str">
        <f t="shared" si="1"/>
        <v>BGR</v>
      </c>
      <c r="I222" s="7" t="s">
        <v>46</v>
      </c>
      <c r="J222" s="4" t="s">
        <v>23</v>
      </c>
      <c r="K222" s="4" t="str">
        <f>IF(G222="","Unknown Country",IFERROR(VLOOKUP(TRIM(G222),countries!C:F, 4, FALSE), "Unknown Country"))</f>
        <v>Eastern Europe</v>
      </c>
      <c r="L222" s="4">
        <v>8681.0</v>
      </c>
      <c r="M222" s="4" t="s">
        <v>28</v>
      </c>
      <c r="N222" s="4">
        <v>4047.0</v>
      </c>
      <c r="O222" s="8">
        <v>651.21</v>
      </c>
      <c r="P222" s="8">
        <v>524.96</v>
      </c>
      <c r="Q222" s="9">
        <v>2635446.87</v>
      </c>
      <c r="R222" s="9">
        <v>2124513.12</v>
      </c>
      <c r="S222" s="9">
        <v>510933.75</v>
      </c>
      <c r="T222" s="10">
        <f t="shared" si="3"/>
        <v>0.6720351391</v>
      </c>
    </row>
    <row r="223">
      <c r="A223" s="4">
        <v>6.51247489E8</v>
      </c>
      <c r="B223" s="5">
        <v>41801.0</v>
      </c>
      <c r="C223" s="5">
        <v>41822.0</v>
      </c>
      <c r="D223" s="6">
        <v>21.0</v>
      </c>
      <c r="E223" s="4"/>
      <c r="F223" s="4" t="s">
        <v>31</v>
      </c>
      <c r="G223" s="4" t="s">
        <v>45</v>
      </c>
      <c r="H223" s="4" t="str">
        <f t="shared" si="1"/>
        <v>BGR</v>
      </c>
      <c r="I223" s="7" t="s">
        <v>46</v>
      </c>
      <c r="J223" s="4" t="s">
        <v>23</v>
      </c>
      <c r="K223" s="4" t="str">
        <f>IF(G223="","Unknown Country",IFERROR(VLOOKUP(TRIM(G223),countries!C:F, 4, FALSE), "Unknown Country"))</f>
        <v>Eastern Europe</v>
      </c>
      <c r="L223" s="4">
        <v>5988.0</v>
      </c>
      <c r="M223" s="4" t="s">
        <v>24</v>
      </c>
      <c r="N223" s="4">
        <v>7459.0</v>
      </c>
      <c r="O223" s="8">
        <v>154.06</v>
      </c>
      <c r="P223" s="8">
        <v>90.93</v>
      </c>
      <c r="Q223" s="9">
        <v>1149133.54</v>
      </c>
      <c r="R223" s="9">
        <v>678246.87</v>
      </c>
      <c r="S223" s="9">
        <v>470886.67000000004</v>
      </c>
      <c r="T223" s="10">
        <f t="shared" si="3"/>
        <v>0.193869873</v>
      </c>
    </row>
    <row r="224">
      <c r="A224" s="4">
        <v>6.72330081E8</v>
      </c>
      <c r="B224" s="5">
        <v>40482.0</v>
      </c>
      <c r="C224" s="5">
        <v>40511.0</v>
      </c>
      <c r="D224" s="6">
        <v>29.0</v>
      </c>
      <c r="E224" s="4"/>
      <c r="F224" s="4" t="s">
        <v>20</v>
      </c>
      <c r="G224" s="4" t="s">
        <v>45</v>
      </c>
      <c r="H224" s="4" t="str">
        <f t="shared" si="1"/>
        <v>BGR</v>
      </c>
      <c r="I224" s="7" t="s">
        <v>46</v>
      </c>
      <c r="J224" s="4" t="s">
        <v>23</v>
      </c>
      <c r="K224" s="4" t="str">
        <f>IF(G224="","Unknown Country",IFERROR(VLOOKUP(TRIM(G224),countries!C:F, 4, FALSE), "Unknown Country"))</f>
        <v>Eastern Europe</v>
      </c>
      <c r="L224" s="4">
        <v>8681.0</v>
      </c>
      <c r="M224" s="4" t="s">
        <v>28</v>
      </c>
      <c r="N224" s="4">
        <v>6266.0</v>
      </c>
      <c r="O224" s="8">
        <v>651.21</v>
      </c>
      <c r="P224" s="8">
        <v>524.96</v>
      </c>
      <c r="Q224" s="9">
        <v>4080481.8600000003</v>
      </c>
      <c r="R224" s="9">
        <v>3289399.3600000003</v>
      </c>
      <c r="S224" s="9">
        <v>791082.5</v>
      </c>
      <c r="T224" s="10">
        <f t="shared" si="3"/>
        <v>0.6720351391</v>
      </c>
    </row>
    <row r="225">
      <c r="A225" s="4">
        <v>6.88903129E8</v>
      </c>
      <c r="B225" s="5">
        <v>42886.0</v>
      </c>
      <c r="C225" s="5">
        <v>42918.0</v>
      </c>
      <c r="D225" s="6">
        <v>32.0</v>
      </c>
      <c r="E225" s="4"/>
      <c r="F225" s="4" t="s">
        <v>30</v>
      </c>
      <c r="G225" s="4" t="s">
        <v>45</v>
      </c>
      <c r="H225" s="4" t="str">
        <f t="shared" si="1"/>
        <v>BGR</v>
      </c>
      <c r="I225" s="7" t="s">
        <v>46</v>
      </c>
      <c r="J225" s="4" t="s">
        <v>23</v>
      </c>
      <c r="K225" s="4" t="str">
        <f>IF(G225="","Unknown Country",IFERROR(VLOOKUP(TRIM(G225),countries!C:F, 4, FALSE), "Unknown Country"))</f>
        <v>Eastern Europe</v>
      </c>
      <c r="L225" s="4">
        <v>7940.0</v>
      </c>
      <c r="M225" s="4" t="s">
        <v>28</v>
      </c>
      <c r="N225" s="4">
        <v>600.0</v>
      </c>
      <c r="O225" s="8">
        <v>668.27</v>
      </c>
      <c r="P225" s="8">
        <v>502.54</v>
      </c>
      <c r="Q225" s="9">
        <v>400962.0</v>
      </c>
      <c r="R225" s="9">
        <v>301524.0</v>
      </c>
      <c r="S225" s="9">
        <v>99438.0</v>
      </c>
      <c r="T225" s="10">
        <f t="shared" si="3"/>
        <v>0.3066193564</v>
      </c>
    </row>
    <row r="226">
      <c r="A226" s="4">
        <v>7.68230426E8</v>
      </c>
      <c r="B226" s="5">
        <v>40329.0</v>
      </c>
      <c r="C226" s="5">
        <v>40351.0</v>
      </c>
      <c r="D226" s="6">
        <v>22.0</v>
      </c>
      <c r="E226" s="4"/>
      <c r="F226" s="4" t="s">
        <v>31</v>
      </c>
      <c r="G226" s="4" t="s">
        <v>45</v>
      </c>
      <c r="H226" s="4" t="str">
        <f t="shared" si="1"/>
        <v>BGR</v>
      </c>
      <c r="I226" s="7" t="s">
        <v>46</v>
      </c>
      <c r="J226" s="4" t="s">
        <v>23</v>
      </c>
      <c r="K226" s="4" t="str">
        <f>IF(G226="","Unknown Country",IFERROR(VLOOKUP(TRIM(G226),countries!C:F, 4, FALSE), "Unknown Country"))</f>
        <v>Eastern Europe</v>
      </c>
      <c r="L226" s="4">
        <v>8969.0</v>
      </c>
      <c r="M226" s="4" t="s">
        <v>28</v>
      </c>
      <c r="N226" s="4">
        <v>5310.0</v>
      </c>
      <c r="O226" s="8">
        <v>152.58</v>
      </c>
      <c r="P226" s="8">
        <v>97.44</v>
      </c>
      <c r="Q226" s="9">
        <v>810199.8</v>
      </c>
      <c r="R226" s="9">
        <v>517406.39999999997</v>
      </c>
      <c r="S226" s="9">
        <v>292793.4000000001</v>
      </c>
      <c r="T226" s="10">
        <f t="shared" si="3"/>
        <v>0.193869873</v>
      </c>
    </row>
    <row r="227">
      <c r="A227" s="4">
        <v>7.74698626E8</v>
      </c>
      <c r="B227" s="5">
        <v>42441.0</v>
      </c>
      <c r="C227" s="5">
        <v>42467.0</v>
      </c>
      <c r="D227" s="6">
        <v>26.0</v>
      </c>
      <c r="E227" s="4"/>
      <c r="F227" s="4" t="s">
        <v>20</v>
      </c>
      <c r="G227" s="4" t="s">
        <v>45</v>
      </c>
      <c r="H227" s="4" t="str">
        <f t="shared" si="1"/>
        <v>BGR</v>
      </c>
      <c r="I227" s="7" t="s">
        <v>46</v>
      </c>
      <c r="J227" s="4" t="s">
        <v>23</v>
      </c>
      <c r="K227" s="4" t="str">
        <f>IF(G227="","Unknown Country",IFERROR(VLOOKUP(TRIM(G227),countries!C:F, 4, FALSE), "Unknown Country"))</f>
        <v>Eastern Europe</v>
      </c>
      <c r="L227" s="4">
        <v>4594.0</v>
      </c>
      <c r="M227" s="4" t="s">
        <v>28</v>
      </c>
      <c r="N227" s="4">
        <v>9394.0</v>
      </c>
      <c r="O227" s="8">
        <v>9.33</v>
      </c>
      <c r="P227" s="8">
        <v>6.92</v>
      </c>
      <c r="Q227" s="9">
        <v>87646.02</v>
      </c>
      <c r="R227" s="9">
        <v>65006.479999999996</v>
      </c>
      <c r="S227" s="9">
        <v>22639.540000000008</v>
      </c>
      <c r="T227" s="10">
        <f t="shared" si="3"/>
        <v>0.4097754122</v>
      </c>
    </row>
    <row r="228">
      <c r="A228" s="4">
        <v>7.80590045E8</v>
      </c>
      <c r="B228" s="5">
        <v>41527.0</v>
      </c>
      <c r="C228" s="5">
        <v>41550.0</v>
      </c>
      <c r="D228" s="6">
        <v>23.0</v>
      </c>
      <c r="E228" s="4"/>
      <c r="F228" s="4" t="s">
        <v>27</v>
      </c>
      <c r="G228" s="4" t="s">
        <v>45</v>
      </c>
      <c r="H228" s="4" t="str">
        <f t="shared" si="1"/>
        <v>BGR</v>
      </c>
      <c r="I228" s="7" t="s">
        <v>46</v>
      </c>
      <c r="J228" s="4" t="s">
        <v>23</v>
      </c>
      <c r="K228" s="4" t="str">
        <f>IF(G228="","Unknown Country",IFERROR(VLOOKUP(TRIM(G228),countries!C:F, 4, FALSE), "Unknown Country"))</f>
        <v>Eastern Europe</v>
      </c>
      <c r="L228" s="4">
        <v>8875.0</v>
      </c>
      <c r="M228" s="4" t="s">
        <v>24</v>
      </c>
      <c r="N228" s="4">
        <v>2796.0</v>
      </c>
      <c r="O228" s="8">
        <v>421.89</v>
      </c>
      <c r="P228" s="8">
        <v>364.69</v>
      </c>
      <c r="Q228" s="9">
        <v>1179604.44</v>
      </c>
      <c r="R228" s="9">
        <v>1019673.24</v>
      </c>
      <c r="S228" s="9">
        <v>159931.19999999995</v>
      </c>
      <c r="T228" s="10">
        <f t="shared" si="3"/>
        <v>0.193869873</v>
      </c>
    </row>
    <row r="229">
      <c r="A229" s="4">
        <v>8.17061221E8</v>
      </c>
      <c r="B229" s="5">
        <v>40204.0</v>
      </c>
      <c r="C229" s="5">
        <v>40230.0</v>
      </c>
      <c r="D229" s="6">
        <v>26.0</v>
      </c>
      <c r="E229" s="4"/>
      <c r="F229" s="4" t="s">
        <v>31</v>
      </c>
      <c r="G229" s="4" t="s">
        <v>45</v>
      </c>
      <c r="H229" s="4" t="str">
        <f t="shared" si="1"/>
        <v>BGR</v>
      </c>
      <c r="I229" s="7" t="s">
        <v>46</v>
      </c>
      <c r="J229" s="4" t="s">
        <v>23</v>
      </c>
      <c r="K229" s="4" t="str">
        <f>IF(G229="","Unknown Country",IFERROR(VLOOKUP(TRIM(G229),countries!C:F, 4, FALSE), "Unknown Country"))</f>
        <v>Eastern Europe</v>
      </c>
      <c r="L229" s="4">
        <v>5988.0</v>
      </c>
      <c r="M229" s="4" t="s">
        <v>24</v>
      </c>
      <c r="N229" s="4">
        <v>5427.0</v>
      </c>
      <c r="O229" s="8">
        <v>154.06</v>
      </c>
      <c r="P229" s="8">
        <v>90.93</v>
      </c>
      <c r="Q229" s="9">
        <v>836083.62</v>
      </c>
      <c r="R229" s="9">
        <v>493477.11000000004</v>
      </c>
      <c r="S229" s="9">
        <v>342606.50999999995</v>
      </c>
      <c r="T229" s="10">
        <f t="shared" si="3"/>
        <v>0.2479985635</v>
      </c>
    </row>
    <row r="230">
      <c r="A230" s="4">
        <v>8.26968657E8</v>
      </c>
      <c r="B230" s="5">
        <v>42861.0</v>
      </c>
      <c r="C230" s="5">
        <v>42901.0</v>
      </c>
      <c r="D230" s="6">
        <v>40.0</v>
      </c>
      <c r="E230" s="4"/>
      <c r="F230" s="4" t="s">
        <v>27</v>
      </c>
      <c r="G230" s="4" t="s">
        <v>45</v>
      </c>
      <c r="H230" s="4" t="str">
        <f t="shared" si="1"/>
        <v>BGR</v>
      </c>
      <c r="I230" s="7" t="s">
        <v>46</v>
      </c>
      <c r="J230" s="4" t="s">
        <v>23</v>
      </c>
      <c r="K230" s="4" t="str">
        <f>IF(G230="","Unknown Country",IFERROR(VLOOKUP(TRIM(G230),countries!C:F, 4, FALSE), "Unknown Country"))</f>
        <v>Eastern Europe</v>
      </c>
      <c r="L230" s="4">
        <v>8293.0</v>
      </c>
      <c r="M230" s="4" t="s">
        <v>24</v>
      </c>
      <c r="N230" s="4">
        <v>7258.0</v>
      </c>
      <c r="O230" s="8">
        <v>437.2</v>
      </c>
      <c r="P230" s="8">
        <v>263.33</v>
      </c>
      <c r="Q230" s="9">
        <v>3173197.6</v>
      </c>
      <c r="R230" s="9">
        <v>1911249.14</v>
      </c>
      <c r="S230" s="9">
        <v>1261948.4600000002</v>
      </c>
      <c r="T230" s="10">
        <f t="shared" si="3"/>
        <v>0.3613841919</v>
      </c>
    </row>
    <row r="231">
      <c r="A231" s="4">
        <v>8.37608659E8</v>
      </c>
      <c r="B231" s="5">
        <v>41020.0</v>
      </c>
      <c r="C231" s="5">
        <v>41031.0</v>
      </c>
      <c r="D231" s="6">
        <v>11.0</v>
      </c>
      <c r="E231" s="4"/>
      <c r="F231" s="4" t="s">
        <v>27</v>
      </c>
      <c r="G231" s="4" t="s">
        <v>45</v>
      </c>
      <c r="H231" s="4" t="str">
        <f t="shared" si="1"/>
        <v>BGR</v>
      </c>
      <c r="I231" s="7" t="s">
        <v>46</v>
      </c>
      <c r="J231" s="4" t="s">
        <v>23</v>
      </c>
      <c r="K231" s="4" t="str">
        <f>IF(G231="","Unknown Country",IFERROR(VLOOKUP(TRIM(G231),countries!C:F, 4, FALSE), "Unknown Country"))</f>
        <v>Eastern Europe</v>
      </c>
      <c r="L231" s="4">
        <v>7940.0</v>
      </c>
      <c r="M231" s="4" t="s">
        <v>28</v>
      </c>
      <c r="N231" s="4">
        <v>5871.0</v>
      </c>
      <c r="O231" s="8">
        <v>668.27</v>
      </c>
      <c r="P231" s="8">
        <v>502.54</v>
      </c>
      <c r="Q231" s="9">
        <v>3923413.17</v>
      </c>
      <c r="R231" s="9">
        <v>2950412.3400000003</v>
      </c>
      <c r="S231" s="9">
        <v>973000.8299999996</v>
      </c>
      <c r="T231" s="10">
        <f t="shared" si="3"/>
        <v>0.258306538</v>
      </c>
    </row>
    <row r="232">
      <c r="A232" s="4">
        <v>9.11891257E8</v>
      </c>
      <c r="B232" s="5">
        <v>41555.0</v>
      </c>
      <c r="C232" s="5">
        <v>41579.0</v>
      </c>
      <c r="D232" s="6">
        <v>24.0</v>
      </c>
      <c r="E232" s="4"/>
      <c r="F232" s="4" t="s">
        <v>31</v>
      </c>
      <c r="G232" s="4" t="s">
        <v>45</v>
      </c>
      <c r="H232" s="4" t="str">
        <f t="shared" si="1"/>
        <v>BGR</v>
      </c>
      <c r="I232" s="7" t="s">
        <v>46</v>
      </c>
      <c r="J232" s="4" t="s">
        <v>23</v>
      </c>
      <c r="K232" s="4" t="str">
        <f>IF(G232="","Unknown Country",IFERROR(VLOOKUP(TRIM(G232),countries!C:F, 4, FALSE), "Unknown Country"))</f>
        <v>Eastern Europe</v>
      </c>
      <c r="L232" s="4">
        <v>4594.0</v>
      </c>
      <c r="M232" s="4" t="s">
        <v>24</v>
      </c>
      <c r="N232" s="4">
        <v>7742.0</v>
      </c>
      <c r="O232" s="8">
        <v>9.33</v>
      </c>
      <c r="P232" s="8">
        <v>6.92</v>
      </c>
      <c r="Q232" s="9">
        <v>72232.86</v>
      </c>
      <c r="R232" s="9">
        <v>53574.64</v>
      </c>
      <c r="S232" s="9">
        <v>18658.22</v>
      </c>
      <c r="T232" s="10">
        <f t="shared" si="3"/>
        <v>0.1355803646</v>
      </c>
    </row>
    <row r="233">
      <c r="A233" s="4">
        <v>9.28168189E8</v>
      </c>
      <c r="B233" s="5">
        <v>40591.0</v>
      </c>
      <c r="C233" s="5">
        <v>40617.0</v>
      </c>
      <c r="D233" s="6">
        <v>26.0</v>
      </c>
      <c r="E233" s="4"/>
      <c r="F233" s="4" t="s">
        <v>27</v>
      </c>
      <c r="G233" s="4" t="s">
        <v>45</v>
      </c>
      <c r="H233" s="4" t="str">
        <f t="shared" si="1"/>
        <v>BGR</v>
      </c>
      <c r="I233" s="7" t="s">
        <v>46</v>
      </c>
      <c r="J233" s="4" t="s">
        <v>23</v>
      </c>
      <c r="K233" s="4" t="str">
        <f>IF(G233="","Unknown Country",IFERROR(VLOOKUP(TRIM(G233),countries!C:F, 4, FALSE), "Unknown Country"))</f>
        <v>Eastern Europe</v>
      </c>
      <c r="L233" s="4">
        <v>2103.0</v>
      </c>
      <c r="M233" s="4" t="s">
        <v>24</v>
      </c>
      <c r="N233" s="4">
        <v>4448.0</v>
      </c>
      <c r="O233" s="8">
        <v>205.7</v>
      </c>
      <c r="P233" s="8">
        <v>117.11</v>
      </c>
      <c r="Q233" s="9">
        <v>914953.6</v>
      </c>
      <c r="R233" s="9">
        <v>520905.27999999997</v>
      </c>
      <c r="S233" s="9">
        <v>394048.32</v>
      </c>
      <c r="T233" s="10">
        <f t="shared" si="3"/>
        <v>0.4097754122</v>
      </c>
    </row>
    <row r="234">
      <c r="A234" s="4">
        <v>9.4424771E8</v>
      </c>
      <c r="B234" s="5">
        <v>41992.0</v>
      </c>
      <c r="C234" s="5">
        <v>42035.0</v>
      </c>
      <c r="D234" s="6">
        <v>43.0</v>
      </c>
      <c r="E234" s="4"/>
      <c r="F234" s="4" t="s">
        <v>27</v>
      </c>
      <c r="G234" s="4" t="s">
        <v>45</v>
      </c>
      <c r="H234" s="4" t="str">
        <f t="shared" si="1"/>
        <v>BGR</v>
      </c>
      <c r="I234" s="7" t="s">
        <v>46</v>
      </c>
      <c r="J234" s="4" t="s">
        <v>23</v>
      </c>
      <c r="K234" s="4" t="str">
        <f>IF(G234="","Unknown Country",IFERROR(VLOOKUP(TRIM(G234),countries!C:F, 4, FALSE), "Unknown Country"))</f>
        <v>Eastern Europe</v>
      </c>
      <c r="L234" s="4">
        <v>7331.0</v>
      </c>
      <c r="M234" s="4" t="s">
        <v>28</v>
      </c>
      <c r="N234" s="4">
        <v>2736.0</v>
      </c>
      <c r="O234" s="8">
        <v>255.28</v>
      </c>
      <c r="P234" s="8">
        <v>159.42</v>
      </c>
      <c r="Q234" s="9">
        <v>698446.08</v>
      </c>
      <c r="R234" s="9">
        <v>436173.11999999994</v>
      </c>
      <c r="S234" s="9">
        <v>262272.96</v>
      </c>
      <c r="T234" s="10">
        <f t="shared" si="3"/>
        <v>0.3976898445</v>
      </c>
    </row>
    <row r="235">
      <c r="A235" s="4">
        <v>9.48518216E8</v>
      </c>
      <c r="B235" s="5">
        <v>41006.0</v>
      </c>
      <c r="C235" s="5">
        <v>41033.0</v>
      </c>
      <c r="D235" s="6">
        <v>27.0</v>
      </c>
      <c r="E235" s="4"/>
      <c r="F235" s="4" t="s">
        <v>27</v>
      </c>
      <c r="G235" s="4" t="s">
        <v>45</v>
      </c>
      <c r="H235" s="4" t="str">
        <f t="shared" si="1"/>
        <v>BGR</v>
      </c>
      <c r="I235" s="7" t="s">
        <v>46</v>
      </c>
      <c r="J235" s="4" t="s">
        <v>23</v>
      </c>
      <c r="K235" s="4" t="str">
        <f>IF(G235="","Unknown Country",IFERROR(VLOOKUP(TRIM(G235),countries!C:F, 4, FALSE), "Unknown Country"))</f>
        <v>Eastern Europe</v>
      </c>
      <c r="L235" s="4">
        <v>8875.0</v>
      </c>
      <c r="M235" s="4" t="s">
        <v>24</v>
      </c>
      <c r="N235" s="4">
        <v>6473.0</v>
      </c>
      <c r="O235" s="8">
        <v>421.89</v>
      </c>
      <c r="P235" s="8">
        <v>364.69</v>
      </c>
      <c r="Q235" s="9">
        <v>2730893.9699999997</v>
      </c>
      <c r="R235" s="9">
        <v>2360638.37</v>
      </c>
      <c r="S235" s="9">
        <v>370255.5999999996</v>
      </c>
      <c r="T235" s="10">
        <f t="shared" si="3"/>
        <v>0.2479985635</v>
      </c>
    </row>
    <row r="236">
      <c r="A236" s="4">
        <v>9.80381143E8</v>
      </c>
      <c r="B236" s="5">
        <v>40439.0</v>
      </c>
      <c r="C236" s="5">
        <v>40447.0</v>
      </c>
      <c r="D236" s="6">
        <v>8.0</v>
      </c>
      <c r="E236" s="4"/>
      <c r="F236" s="4" t="s">
        <v>31</v>
      </c>
      <c r="G236" s="4" t="s">
        <v>45</v>
      </c>
      <c r="H236" s="4" t="str">
        <f t="shared" si="1"/>
        <v>BGR</v>
      </c>
      <c r="I236" s="7" t="s">
        <v>46</v>
      </c>
      <c r="J236" s="4" t="s">
        <v>23</v>
      </c>
      <c r="K236" s="4" t="str">
        <f>IF(G236="","Unknown Country",IFERROR(VLOOKUP(TRIM(G236),countries!C:F, 4, FALSE), "Unknown Country"))</f>
        <v>Eastern Europe</v>
      </c>
      <c r="L236" s="4">
        <v>7331.0</v>
      </c>
      <c r="M236" s="4" t="s">
        <v>24</v>
      </c>
      <c r="N236" s="4">
        <v>5421.0</v>
      </c>
      <c r="O236" s="8">
        <v>255.28</v>
      </c>
      <c r="P236" s="8">
        <v>159.42</v>
      </c>
      <c r="Q236" s="9">
        <v>1383872.8800000001</v>
      </c>
      <c r="R236" s="9">
        <v>864215.82</v>
      </c>
      <c r="S236" s="9">
        <v>519657.0600000002</v>
      </c>
      <c r="T236" s="10">
        <f t="shared" si="3"/>
        <v>0.258306538</v>
      </c>
    </row>
    <row r="237">
      <c r="A237" s="4">
        <v>1.03832662E8</v>
      </c>
      <c r="B237" s="5">
        <v>41171.0</v>
      </c>
      <c r="C237" s="5">
        <v>41202.0</v>
      </c>
      <c r="D237" s="6">
        <v>31.0</v>
      </c>
      <c r="E237" s="4"/>
      <c r="F237" s="4" t="s">
        <v>27</v>
      </c>
      <c r="G237" s="4" t="s">
        <v>47</v>
      </c>
      <c r="H237" s="4" t="str">
        <f t="shared" si="1"/>
        <v>HRV</v>
      </c>
      <c r="I237" s="7" t="s">
        <v>48</v>
      </c>
      <c r="J237" s="4" t="s">
        <v>23</v>
      </c>
      <c r="K237" s="4" t="str">
        <f>IF(G237="","Unknown Country",IFERROR(VLOOKUP(TRIM(G237),countries!C:F, 4, FALSE), "Unknown Country"))</f>
        <v>Southern Europe</v>
      </c>
      <c r="L237" s="4">
        <v>7331.0</v>
      </c>
      <c r="M237" s="4" t="s">
        <v>24</v>
      </c>
      <c r="N237" s="4">
        <v>5247.0</v>
      </c>
      <c r="O237" s="8">
        <v>255.28</v>
      </c>
      <c r="P237" s="8">
        <v>159.42</v>
      </c>
      <c r="Q237" s="9">
        <v>1339454.16</v>
      </c>
      <c r="R237" s="9">
        <v>836476.74</v>
      </c>
      <c r="S237" s="9">
        <v>502977.4199999999</v>
      </c>
      <c r="T237" s="10">
        <f t="shared" si="3"/>
        <v>0.4306757414</v>
      </c>
    </row>
    <row r="238">
      <c r="A238" s="4">
        <v>1.07651269E8</v>
      </c>
      <c r="B238" s="5">
        <v>41575.0</v>
      </c>
      <c r="C238" s="5">
        <v>41589.0</v>
      </c>
      <c r="D238" s="6">
        <v>14.0</v>
      </c>
      <c r="E238" s="4"/>
      <c r="F238" s="4" t="s">
        <v>30</v>
      </c>
      <c r="G238" s="4" t="s">
        <v>47</v>
      </c>
      <c r="H238" s="4" t="str">
        <f t="shared" si="1"/>
        <v>HRV</v>
      </c>
      <c r="I238" s="7" t="s">
        <v>48</v>
      </c>
      <c r="J238" s="4" t="s">
        <v>23</v>
      </c>
      <c r="K238" s="4" t="str">
        <f>IF(G238="","Unknown Country",IFERROR(VLOOKUP(TRIM(G238),countries!C:F, 4, FALSE), "Unknown Country"))</f>
        <v>Southern Europe</v>
      </c>
      <c r="L238" s="4">
        <v>7940.0</v>
      </c>
      <c r="M238" s="4" t="s">
        <v>28</v>
      </c>
      <c r="N238" s="4">
        <v>5258.0</v>
      </c>
      <c r="O238" s="8">
        <v>668.27</v>
      </c>
      <c r="P238" s="8">
        <v>502.54</v>
      </c>
      <c r="Q238" s="9">
        <v>3513763.6599999997</v>
      </c>
      <c r="R238" s="9">
        <v>2642355.3200000003</v>
      </c>
      <c r="S238" s="9">
        <v>871408.3399999994</v>
      </c>
      <c r="T238" s="10">
        <f t="shared" si="3"/>
        <v>0.3755092448</v>
      </c>
    </row>
    <row r="239">
      <c r="A239" s="4">
        <v>1.89924275E8</v>
      </c>
      <c r="B239" s="5">
        <v>41327.0</v>
      </c>
      <c r="C239" s="5">
        <v>41354.0</v>
      </c>
      <c r="D239" s="6">
        <v>27.0</v>
      </c>
      <c r="E239" s="4"/>
      <c r="F239" s="4" t="s">
        <v>20</v>
      </c>
      <c r="G239" s="4" t="s">
        <v>47</v>
      </c>
      <c r="H239" s="4" t="str">
        <f t="shared" si="1"/>
        <v>HRV</v>
      </c>
      <c r="I239" s="7" t="s">
        <v>48</v>
      </c>
      <c r="J239" s="4" t="s">
        <v>23</v>
      </c>
      <c r="K239" s="4" t="str">
        <f>IF(G239="","Unknown Country",IFERROR(VLOOKUP(TRIM(G239),countries!C:F, 4, FALSE), "Unknown Country"))</f>
        <v>Southern Europe</v>
      </c>
      <c r="L239" s="4">
        <v>1270.0</v>
      </c>
      <c r="M239" s="4" t="s">
        <v>24</v>
      </c>
      <c r="N239" s="4">
        <v>1668.0</v>
      </c>
      <c r="O239" s="8">
        <v>47.45</v>
      </c>
      <c r="P239" s="8">
        <v>31.79</v>
      </c>
      <c r="Q239" s="9">
        <v>79146.6</v>
      </c>
      <c r="R239" s="9">
        <v>53025.72</v>
      </c>
      <c r="S239" s="9">
        <v>26120.880000000005</v>
      </c>
      <c r="T239" s="10">
        <f t="shared" si="3"/>
        <v>0.1355803646</v>
      </c>
    </row>
    <row r="240">
      <c r="A240" s="4">
        <v>1.92236125E8</v>
      </c>
      <c r="B240" s="5">
        <v>42805.0</v>
      </c>
      <c r="C240" s="5">
        <v>42816.0</v>
      </c>
      <c r="D240" s="6">
        <v>11.0</v>
      </c>
      <c r="E240" s="4"/>
      <c r="F240" s="4" t="s">
        <v>27</v>
      </c>
      <c r="G240" s="4" t="s">
        <v>47</v>
      </c>
      <c r="H240" s="4" t="str">
        <f t="shared" si="1"/>
        <v>HRV</v>
      </c>
      <c r="I240" s="7" t="s">
        <v>48</v>
      </c>
      <c r="J240" s="4" t="s">
        <v>23</v>
      </c>
      <c r="K240" s="4" t="str">
        <f>IF(G240="","Unknown Country",IFERROR(VLOOKUP(TRIM(G240),countries!C:F, 4, FALSE), "Unknown Country"))</f>
        <v>Southern Europe</v>
      </c>
      <c r="L240" s="4">
        <v>1270.0</v>
      </c>
      <c r="M240" s="4" t="s">
        <v>24</v>
      </c>
      <c r="N240" s="4">
        <v>5796.0</v>
      </c>
      <c r="O240" s="8">
        <v>47.45</v>
      </c>
      <c r="P240" s="8">
        <v>31.79</v>
      </c>
      <c r="Q240" s="9">
        <v>275020.2</v>
      </c>
      <c r="R240" s="9">
        <v>184254.84</v>
      </c>
      <c r="S240" s="9">
        <v>90765.36000000002</v>
      </c>
      <c r="T240" s="10">
        <f t="shared" si="3"/>
        <v>0.3755092448</v>
      </c>
    </row>
    <row r="241">
      <c r="A241" s="4">
        <v>2.59006392E8</v>
      </c>
      <c r="B241" s="5">
        <v>41416.0</v>
      </c>
      <c r="C241" s="5">
        <v>41431.0</v>
      </c>
      <c r="D241" s="6">
        <v>15.0</v>
      </c>
      <c r="E241" s="4"/>
      <c r="F241" s="4" t="s">
        <v>31</v>
      </c>
      <c r="G241" s="4" t="s">
        <v>47</v>
      </c>
      <c r="H241" s="4" t="str">
        <f t="shared" si="1"/>
        <v>HRV</v>
      </c>
      <c r="I241" s="7" t="s">
        <v>48</v>
      </c>
      <c r="J241" s="4" t="s">
        <v>23</v>
      </c>
      <c r="K241" s="4" t="str">
        <f>IF(G241="","Unknown Country",IFERROR(VLOOKUP(TRIM(G241),countries!C:F, 4, FALSE), "Unknown Country"))</f>
        <v>Southern Europe</v>
      </c>
      <c r="L241" s="4">
        <v>8681.0</v>
      </c>
      <c r="M241" s="4" t="s">
        <v>28</v>
      </c>
      <c r="N241" s="4">
        <v>4602.0</v>
      </c>
      <c r="O241" s="8">
        <v>651.21</v>
      </c>
      <c r="P241" s="8">
        <v>524.96</v>
      </c>
      <c r="Q241" s="9">
        <v>2996868.4200000004</v>
      </c>
      <c r="R241" s="9">
        <v>2415865.9200000004</v>
      </c>
      <c r="S241" s="9">
        <v>581002.5</v>
      </c>
      <c r="T241" s="10">
        <f t="shared" si="3"/>
        <v>0.3755092448</v>
      </c>
    </row>
    <row r="242">
      <c r="A242" s="4">
        <v>3.09655511E8</v>
      </c>
      <c r="B242" s="5">
        <v>41764.0</v>
      </c>
      <c r="C242" s="5">
        <v>41780.0</v>
      </c>
      <c r="D242" s="6">
        <v>16.0</v>
      </c>
      <c r="E242" s="4"/>
      <c r="F242" s="4" t="s">
        <v>31</v>
      </c>
      <c r="G242" s="4" t="s">
        <v>47</v>
      </c>
      <c r="H242" s="4" t="str">
        <f t="shared" si="1"/>
        <v>HRV</v>
      </c>
      <c r="I242" s="7" t="s">
        <v>48</v>
      </c>
      <c r="J242" s="4" t="s">
        <v>23</v>
      </c>
      <c r="K242" s="4" t="str">
        <f>IF(G242="","Unknown Country",IFERROR(VLOOKUP(TRIM(G242),countries!C:F, 4, FALSE), "Unknown Country"))</f>
        <v>Southern Europe</v>
      </c>
      <c r="L242" s="4">
        <v>3127.0</v>
      </c>
      <c r="M242" s="4" t="s">
        <v>24</v>
      </c>
      <c r="O242" s="8">
        <v>81.73</v>
      </c>
      <c r="P242" s="8">
        <v>56.67</v>
      </c>
      <c r="Q242" s="9">
        <v>0.0</v>
      </c>
      <c r="R242" s="9">
        <v>0.0</v>
      </c>
      <c r="S242" s="9">
        <v>0.0</v>
      </c>
      <c r="T242" s="10">
        <f t="shared" si="3"/>
        <v>0.2479985635</v>
      </c>
    </row>
    <row r="243">
      <c r="A243" s="4">
        <v>3.54667699E8</v>
      </c>
      <c r="B243" s="5">
        <v>41234.0</v>
      </c>
      <c r="C243" s="5">
        <v>41272.0</v>
      </c>
      <c r="D243" s="6">
        <v>38.0</v>
      </c>
      <c r="E243" s="4"/>
      <c r="F243" s="4" t="s">
        <v>20</v>
      </c>
      <c r="G243" s="4" t="s">
        <v>47</v>
      </c>
      <c r="H243" s="4" t="str">
        <f t="shared" si="1"/>
        <v>HRV</v>
      </c>
      <c r="I243" s="7" t="s">
        <v>48</v>
      </c>
      <c r="J243" s="4" t="s">
        <v>23</v>
      </c>
      <c r="K243" s="4" t="str">
        <f>IF(G243="","Unknown Country",IFERROR(VLOOKUP(TRIM(G243),countries!C:F, 4, FALSE), "Unknown Country"))</f>
        <v>Southern Europe</v>
      </c>
      <c r="L243" s="4">
        <v>8681.0</v>
      </c>
      <c r="M243" s="4" t="s">
        <v>24</v>
      </c>
      <c r="N243" s="4">
        <v>2908.0</v>
      </c>
      <c r="O243" s="8">
        <v>651.21</v>
      </c>
      <c r="P243" s="8">
        <v>524.96</v>
      </c>
      <c r="Q243" s="9">
        <v>1893718.6800000002</v>
      </c>
      <c r="R243" s="9">
        <v>1526583.6800000002</v>
      </c>
      <c r="S243" s="9">
        <v>367135.0</v>
      </c>
      <c r="T243" s="10">
        <f t="shared" si="3"/>
        <v>0.3300316122</v>
      </c>
    </row>
    <row r="244">
      <c r="A244" s="4">
        <v>3.64715468E8</v>
      </c>
      <c r="B244" s="5">
        <v>40954.0</v>
      </c>
      <c r="C244" s="5">
        <v>40958.0</v>
      </c>
      <c r="D244" s="6">
        <v>4.0</v>
      </c>
      <c r="E244" s="4"/>
      <c r="F244" s="4" t="s">
        <v>30</v>
      </c>
      <c r="G244" s="4" t="s">
        <v>47</v>
      </c>
      <c r="H244" s="4" t="str">
        <f t="shared" si="1"/>
        <v>HRV</v>
      </c>
      <c r="I244" s="7" t="s">
        <v>48</v>
      </c>
      <c r="J244" s="4" t="s">
        <v>23</v>
      </c>
      <c r="K244" s="4" t="str">
        <f>IF(G244="","Unknown Country",IFERROR(VLOOKUP(TRIM(G244),countries!C:F, 4, FALSE), "Unknown Country"))</f>
        <v>Southern Europe</v>
      </c>
      <c r="L244" s="4">
        <v>8293.0</v>
      </c>
      <c r="M244" s="4" t="s">
        <v>24</v>
      </c>
      <c r="N244" s="4">
        <v>6267.0</v>
      </c>
      <c r="O244" s="8">
        <v>437.2</v>
      </c>
      <c r="P244" s="8">
        <v>263.33</v>
      </c>
      <c r="Q244" s="9">
        <v>2739932.4</v>
      </c>
      <c r="R244" s="9">
        <v>1650289.1099999999</v>
      </c>
      <c r="S244" s="9">
        <v>1089643.29</v>
      </c>
      <c r="T244" s="10">
        <f t="shared" si="3"/>
        <v>0.3300316122</v>
      </c>
    </row>
    <row r="245">
      <c r="A245" s="4">
        <v>3.96832883E8</v>
      </c>
      <c r="B245" s="5">
        <v>41362.0</v>
      </c>
      <c r="C245" s="5">
        <v>41364.0</v>
      </c>
      <c r="D245" s="6">
        <v>2.0</v>
      </c>
      <c r="E245" s="4"/>
      <c r="F245" s="4" t="s">
        <v>30</v>
      </c>
      <c r="G245" s="4" t="s">
        <v>47</v>
      </c>
      <c r="H245" s="4" t="str">
        <f t="shared" si="1"/>
        <v>HRV</v>
      </c>
      <c r="I245" s="7" t="s">
        <v>48</v>
      </c>
      <c r="J245" s="4" t="s">
        <v>23</v>
      </c>
      <c r="K245" s="4" t="str">
        <f>IF(G245="","Unknown Country",IFERROR(VLOOKUP(TRIM(G245),countries!C:F, 4, FALSE), "Unknown Country"))</f>
        <v>Southern Europe</v>
      </c>
      <c r="L245" s="4">
        <v>3127.0</v>
      </c>
      <c r="M245" s="4" t="s">
        <v>24</v>
      </c>
      <c r="N245" s="4">
        <v>523.0</v>
      </c>
      <c r="O245" s="8">
        <v>81.73</v>
      </c>
      <c r="P245" s="8">
        <v>56.67</v>
      </c>
      <c r="Q245" s="9">
        <v>42744.79</v>
      </c>
      <c r="R245" s="9">
        <v>29638.41</v>
      </c>
      <c r="S245" s="9">
        <v>13106.380000000001</v>
      </c>
      <c r="T245" s="10">
        <f t="shared" si="3"/>
        <v>0.193869873</v>
      </c>
    </row>
    <row r="246">
      <c r="A246" s="4">
        <v>4.88815915E8</v>
      </c>
      <c r="B246" s="5">
        <v>40605.0</v>
      </c>
      <c r="C246" s="5">
        <v>40650.0</v>
      </c>
      <c r="D246" s="6">
        <v>45.0</v>
      </c>
      <c r="E246" s="4"/>
      <c r="F246" s="4" t="s">
        <v>30</v>
      </c>
      <c r="G246" s="4" t="s">
        <v>47</v>
      </c>
      <c r="H246" s="4" t="str">
        <f t="shared" si="1"/>
        <v>HRV</v>
      </c>
      <c r="I246" s="7" t="s">
        <v>48</v>
      </c>
      <c r="J246" s="4" t="s">
        <v>23</v>
      </c>
      <c r="K246" s="4" t="str">
        <f>IF(G246="","Unknown Country",IFERROR(VLOOKUP(TRIM(G246),countries!C:F, 4, FALSE), "Unknown Country"))</f>
        <v>Southern Europe</v>
      </c>
      <c r="L246" s="4">
        <v>8969.0</v>
      </c>
      <c r="M246" s="4" t="s">
        <v>24</v>
      </c>
      <c r="N246" s="4">
        <v>347.0</v>
      </c>
      <c r="O246" s="8">
        <v>152.58</v>
      </c>
      <c r="P246" s="8">
        <v>97.44</v>
      </c>
      <c r="Q246" s="9">
        <v>52945.26</v>
      </c>
      <c r="R246" s="9">
        <v>33811.68</v>
      </c>
      <c r="S246" s="9">
        <v>19133.58</v>
      </c>
      <c r="T246" s="10" t="str">
        <f t="shared" si="3"/>
        <v>#DIV/0!</v>
      </c>
    </row>
    <row r="247">
      <c r="A247" s="4">
        <v>5.30882394E8</v>
      </c>
      <c r="B247" s="5">
        <v>40533.0</v>
      </c>
      <c r="C247" s="5">
        <v>40576.0</v>
      </c>
      <c r="D247" s="6">
        <v>43.0</v>
      </c>
      <c r="E247" s="4"/>
      <c r="F247" s="4" t="s">
        <v>30</v>
      </c>
      <c r="G247" s="4" t="s">
        <v>47</v>
      </c>
      <c r="H247" s="4" t="str">
        <f t="shared" si="1"/>
        <v>HRV</v>
      </c>
      <c r="I247" s="7" t="s">
        <v>48</v>
      </c>
      <c r="J247" s="4" t="s">
        <v>23</v>
      </c>
      <c r="K247" s="4" t="str">
        <f>IF(G247="","Unknown Country",IFERROR(VLOOKUP(TRIM(G247),countries!C:F, 4, FALSE), "Unknown Country"))</f>
        <v>Southern Europe</v>
      </c>
      <c r="L247" s="4">
        <v>8875.0</v>
      </c>
      <c r="M247" s="4" t="s">
        <v>28</v>
      </c>
      <c r="N247" s="4">
        <v>8753.0</v>
      </c>
      <c r="O247" s="8">
        <v>421.89</v>
      </c>
      <c r="P247" s="8">
        <v>364.69</v>
      </c>
      <c r="Q247" s="9">
        <v>3692803.17</v>
      </c>
      <c r="R247" s="9">
        <v>3192131.57</v>
      </c>
      <c r="S247" s="9">
        <v>500671.6000000001</v>
      </c>
      <c r="T247" s="10">
        <f t="shared" si="3"/>
        <v>0.193869873</v>
      </c>
    </row>
    <row r="248">
      <c r="A248" s="4">
        <v>5.82560193E8</v>
      </c>
      <c r="B248" s="5">
        <v>42515.0</v>
      </c>
      <c r="C248" s="5">
        <v>42518.0</v>
      </c>
      <c r="D248" s="6">
        <v>3.0</v>
      </c>
      <c r="E248" s="4"/>
      <c r="F248" s="4" t="s">
        <v>20</v>
      </c>
      <c r="G248" s="4" t="s">
        <v>47</v>
      </c>
      <c r="H248" s="4" t="str">
        <f t="shared" si="1"/>
        <v>HRV</v>
      </c>
      <c r="I248" s="7" t="s">
        <v>48</v>
      </c>
      <c r="J248" s="4" t="s">
        <v>23</v>
      </c>
      <c r="K248" s="4" t="str">
        <f>IF(G248="","Unknown Country",IFERROR(VLOOKUP(TRIM(G248),countries!C:F, 4, FALSE), "Unknown Country"))</f>
        <v>Southern Europe</v>
      </c>
      <c r="L248" s="4">
        <v>7940.0</v>
      </c>
      <c r="M248" s="4" t="s">
        <v>28</v>
      </c>
      <c r="N248" s="4">
        <v>1362.0</v>
      </c>
      <c r="O248" s="8">
        <v>668.27</v>
      </c>
      <c r="P248" s="8">
        <v>502.54</v>
      </c>
      <c r="Q248" s="9">
        <v>910183.74</v>
      </c>
      <c r="R248" s="9">
        <v>684459.48</v>
      </c>
      <c r="S248" s="9">
        <v>225724.26</v>
      </c>
      <c r="T248" s="10">
        <f t="shared" si="3"/>
        <v>0.3976898445</v>
      </c>
    </row>
    <row r="249">
      <c r="A249" s="4">
        <v>6.50078475E8</v>
      </c>
      <c r="B249" s="5">
        <v>40338.0</v>
      </c>
      <c r="C249" s="5">
        <v>40347.0</v>
      </c>
      <c r="D249" s="6">
        <v>9.0</v>
      </c>
      <c r="E249" s="4"/>
      <c r="F249" s="4" t="s">
        <v>27</v>
      </c>
      <c r="G249" s="4" t="s">
        <v>47</v>
      </c>
      <c r="H249" s="4" t="str">
        <f t="shared" si="1"/>
        <v>HRV</v>
      </c>
      <c r="I249" s="7" t="s">
        <v>48</v>
      </c>
      <c r="J249" s="4" t="s">
        <v>23</v>
      </c>
      <c r="K249" s="4" t="str">
        <f>IF(G249="","Unknown Country",IFERROR(VLOOKUP(TRIM(G249),countries!C:F, 4, FALSE), "Unknown Country"))</f>
        <v>Southern Europe</v>
      </c>
      <c r="L249" s="4">
        <v>8681.0</v>
      </c>
      <c r="M249" s="4" t="s">
        <v>28</v>
      </c>
      <c r="N249" s="4">
        <v>1522.0</v>
      </c>
      <c r="O249" s="8">
        <v>651.21</v>
      </c>
      <c r="P249" s="8">
        <v>524.96</v>
      </c>
      <c r="Q249" s="9">
        <v>991141.6200000001</v>
      </c>
      <c r="R249" s="9">
        <v>798989.1200000001</v>
      </c>
      <c r="S249" s="9">
        <v>192152.5</v>
      </c>
      <c r="T249" s="10">
        <f t="shared" si="3"/>
        <v>0.3066193564</v>
      </c>
    </row>
    <row r="250">
      <c r="A250" s="4">
        <v>6.59196269E8</v>
      </c>
      <c r="B250" s="5">
        <v>41390.0</v>
      </c>
      <c r="C250" s="5">
        <v>41426.0</v>
      </c>
      <c r="D250" s="6">
        <v>36.0</v>
      </c>
      <c r="E250" s="4"/>
      <c r="F250" s="4" t="s">
        <v>20</v>
      </c>
      <c r="G250" s="4" t="s">
        <v>47</v>
      </c>
      <c r="H250" s="4" t="str">
        <f t="shared" si="1"/>
        <v>HRV</v>
      </c>
      <c r="I250" s="7" t="s">
        <v>48</v>
      </c>
      <c r="J250" s="4" t="s">
        <v>23</v>
      </c>
      <c r="K250" s="4" t="str">
        <f>IF(G250="","Unknown Country",IFERROR(VLOOKUP(TRIM(G250),countries!C:F, 4, FALSE), "Unknown Country"))</f>
        <v>Southern Europe</v>
      </c>
      <c r="L250" s="4">
        <v>7940.0</v>
      </c>
      <c r="M250" s="4" t="s">
        <v>28</v>
      </c>
      <c r="N250" s="4">
        <v>9680.0</v>
      </c>
      <c r="O250" s="8">
        <v>668.27</v>
      </c>
      <c r="P250" s="8">
        <v>502.54</v>
      </c>
      <c r="Q250" s="9">
        <v>6468853.6</v>
      </c>
      <c r="R250" s="9">
        <v>4864587.2</v>
      </c>
      <c r="S250" s="9">
        <v>1604266.3999999994</v>
      </c>
      <c r="T250" s="10">
        <f t="shared" si="3"/>
        <v>0.3613841919</v>
      </c>
    </row>
    <row r="251">
      <c r="A251" s="4">
        <v>7.75347936E8</v>
      </c>
      <c r="B251" s="5">
        <v>41452.0</v>
      </c>
      <c r="C251" s="5">
        <v>41463.0</v>
      </c>
      <c r="D251" s="6">
        <v>11.0</v>
      </c>
      <c r="E251" s="4"/>
      <c r="F251" s="4" t="s">
        <v>31</v>
      </c>
      <c r="G251" s="4" t="s">
        <v>47</v>
      </c>
      <c r="H251" s="4" t="str">
        <f t="shared" si="1"/>
        <v>HRV</v>
      </c>
      <c r="I251" s="7" t="s">
        <v>48</v>
      </c>
      <c r="J251" s="4" t="s">
        <v>23</v>
      </c>
      <c r="K251" s="4" t="str">
        <f>IF(G251="","Unknown Country",IFERROR(VLOOKUP(TRIM(G251),countries!C:F, 4, FALSE), "Unknown Country"))</f>
        <v>Southern Europe</v>
      </c>
      <c r="L251" s="4">
        <v>7331.0</v>
      </c>
      <c r="M251" s="4" t="s">
        <v>24</v>
      </c>
      <c r="N251" s="4">
        <v>1539.0</v>
      </c>
      <c r="O251" s="8">
        <v>255.28</v>
      </c>
      <c r="P251" s="8">
        <v>159.42</v>
      </c>
      <c r="Q251" s="9">
        <v>392875.92</v>
      </c>
      <c r="R251" s="9">
        <v>245347.37999999998</v>
      </c>
      <c r="S251" s="9">
        <v>147528.54</v>
      </c>
      <c r="T251" s="10">
        <f t="shared" si="3"/>
        <v>0.1355803646</v>
      </c>
    </row>
    <row r="252">
      <c r="A252" s="4">
        <v>7.81083571E8</v>
      </c>
      <c r="B252" s="5">
        <v>42530.0</v>
      </c>
      <c r="C252" s="5">
        <v>42539.0</v>
      </c>
      <c r="D252" s="6">
        <v>9.0</v>
      </c>
      <c r="E252" s="4"/>
      <c r="F252" s="4" t="s">
        <v>31</v>
      </c>
      <c r="G252" s="4" t="s">
        <v>47</v>
      </c>
      <c r="H252" s="4" t="str">
        <f t="shared" si="1"/>
        <v>HRV</v>
      </c>
      <c r="I252" s="7" t="s">
        <v>48</v>
      </c>
      <c r="J252" s="4" t="s">
        <v>23</v>
      </c>
      <c r="K252" s="4" t="str">
        <f>IF(G252="","Unknown Country",IFERROR(VLOOKUP(TRIM(G252),countries!C:F, 4, FALSE), "Unknown Country"))</f>
        <v>Southern Europe</v>
      </c>
      <c r="L252" s="4">
        <v>2455.0</v>
      </c>
      <c r="M252" s="4" t="s">
        <v>28</v>
      </c>
      <c r="N252" s="4">
        <v>8841.0</v>
      </c>
      <c r="O252" s="8">
        <v>109.28</v>
      </c>
      <c r="P252" s="8">
        <v>35.84</v>
      </c>
      <c r="Q252" s="9">
        <v>966144.48</v>
      </c>
      <c r="R252" s="9">
        <v>316861.44</v>
      </c>
      <c r="S252" s="9">
        <v>649283.04</v>
      </c>
      <c r="T252" s="10">
        <f t="shared" si="3"/>
        <v>0.2479985635</v>
      </c>
    </row>
    <row r="253">
      <c r="A253" s="4">
        <v>9.06508815E8</v>
      </c>
      <c r="B253" s="5">
        <v>41652.0</v>
      </c>
      <c r="C253" s="5">
        <v>41662.0</v>
      </c>
      <c r="D253" s="6">
        <v>10.0</v>
      </c>
      <c r="E253" s="4"/>
      <c r="F253" s="4" t="s">
        <v>27</v>
      </c>
      <c r="G253" s="4" t="s">
        <v>47</v>
      </c>
      <c r="H253" s="4" t="str">
        <f t="shared" si="1"/>
        <v>HRV</v>
      </c>
      <c r="I253" s="7" t="s">
        <v>48</v>
      </c>
      <c r="J253" s="4" t="s">
        <v>23</v>
      </c>
      <c r="K253" s="4" t="str">
        <f>IF(G253="","Unknown Country",IFERROR(VLOOKUP(TRIM(G253),countries!C:F, 4, FALSE), "Unknown Country"))</f>
        <v>Southern Europe</v>
      </c>
      <c r="L253" s="4">
        <v>2455.0</v>
      </c>
      <c r="M253" s="4" t="s">
        <v>28</v>
      </c>
      <c r="N253" s="4">
        <v>4958.0</v>
      </c>
      <c r="O253" s="8">
        <v>109.28</v>
      </c>
      <c r="P253" s="8">
        <v>35.84</v>
      </c>
      <c r="Q253" s="9">
        <v>541810.24</v>
      </c>
      <c r="R253" s="9">
        <v>177694.72000000003</v>
      </c>
      <c r="S253" s="9">
        <v>364115.51999999996</v>
      </c>
      <c r="T253" s="10">
        <f t="shared" si="3"/>
        <v>0.193869873</v>
      </c>
    </row>
    <row r="254">
      <c r="A254" s="4">
        <v>9.76323497E8</v>
      </c>
      <c r="B254" s="5">
        <v>42772.0</v>
      </c>
      <c r="C254" s="5">
        <v>42776.0</v>
      </c>
      <c r="D254" s="6">
        <v>4.0</v>
      </c>
      <c r="E254" s="4"/>
      <c r="F254" s="4" t="s">
        <v>30</v>
      </c>
      <c r="G254" s="4" t="s">
        <v>47</v>
      </c>
      <c r="H254" s="4" t="str">
        <f t="shared" si="1"/>
        <v>HRV</v>
      </c>
      <c r="I254" s="7" t="s">
        <v>48</v>
      </c>
      <c r="J254" s="4" t="s">
        <v>23</v>
      </c>
      <c r="K254" s="4" t="str">
        <f>IF(G254="","Unknown Country",IFERROR(VLOOKUP(TRIM(G254),countries!C:F, 4, FALSE), "Unknown Country"))</f>
        <v>Southern Europe</v>
      </c>
      <c r="L254" s="4">
        <v>1270.0</v>
      </c>
      <c r="M254" s="4" t="s">
        <v>28</v>
      </c>
      <c r="N254" s="4">
        <v>4674.0</v>
      </c>
      <c r="O254" s="8">
        <v>47.45</v>
      </c>
      <c r="P254" s="8">
        <v>31.79</v>
      </c>
      <c r="Q254" s="9">
        <v>221781.30000000002</v>
      </c>
      <c r="R254" s="9">
        <v>148586.46</v>
      </c>
      <c r="S254" s="9">
        <v>73194.84000000003</v>
      </c>
      <c r="T254" s="10">
        <f t="shared" si="3"/>
        <v>0.2479985635</v>
      </c>
    </row>
    <row r="255">
      <c r="A255" s="4">
        <v>1.11246287E8</v>
      </c>
      <c r="B255" s="5">
        <v>42895.0</v>
      </c>
      <c r="C255" s="5">
        <v>42918.0</v>
      </c>
      <c r="D255" s="6">
        <v>23.0</v>
      </c>
      <c r="E255" s="4"/>
      <c r="F255" s="4" t="s">
        <v>30</v>
      </c>
      <c r="G255" s="4" t="s">
        <v>49</v>
      </c>
      <c r="H255" s="4" t="str">
        <f t="shared" si="1"/>
        <v>CYP</v>
      </c>
      <c r="I255" s="7" t="s">
        <v>50</v>
      </c>
      <c r="J255" s="4" t="s">
        <v>36</v>
      </c>
      <c r="K255" s="4" t="str">
        <f>IF(G255="","Unknown Country",IFERROR(VLOOKUP(TRIM(G255),countries!C:F, 4, FALSE), "Unknown Country"))</f>
        <v>Western Asia</v>
      </c>
      <c r="L255" s="4">
        <v>8875.0</v>
      </c>
      <c r="M255" s="4" t="s">
        <v>24</v>
      </c>
      <c r="N255" s="4">
        <v>9103.0</v>
      </c>
      <c r="O255" s="8">
        <v>421.89</v>
      </c>
      <c r="P255" s="8">
        <v>364.69</v>
      </c>
      <c r="Q255" s="9">
        <v>3840464.67</v>
      </c>
      <c r="R255" s="9">
        <v>3319773.07</v>
      </c>
      <c r="S255" s="9">
        <v>520691.6000000001</v>
      </c>
      <c r="T255" s="10">
        <f t="shared" si="3"/>
        <v>0.3755092448</v>
      </c>
    </row>
    <row r="256">
      <c r="A256" s="4">
        <v>2.09598815E8</v>
      </c>
      <c r="B256" s="5">
        <v>41283.0</v>
      </c>
      <c r="C256" s="5">
        <v>41285.0</v>
      </c>
      <c r="D256" s="6">
        <v>2.0</v>
      </c>
      <c r="E256" s="4"/>
      <c r="F256" s="4" t="s">
        <v>20</v>
      </c>
      <c r="G256" s="4" t="s">
        <v>49</v>
      </c>
      <c r="H256" s="4" t="str">
        <f t="shared" si="1"/>
        <v>CYP</v>
      </c>
      <c r="I256" s="7" t="s">
        <v>50</v>
      </c>
      <c r="J256" s="4" t="s">
        <v>36</v>
      </c>
      <c r="K256" s="4" t="str">
        <f>IF(G256="","Unknown Country",IFERROR(VLOOKUP(TRIM(G256),countries!C:F, 4, FALSE), "Unknown Country"))</f>
        <v>Western Asia</v>
      </c>
      <c r="L256" s="4">
        <v>2455.0</v>
      </c>
      <c r="M256" s="4" t="s">
        <v>24</v>
      </c>
      <c r="N256" s="4">
        <v>3802.0</v>
      </c>
      <c r="O256" s="8">
        <v>109.28</v>
      </c>
      <c r="P256" s="8">
        <v>35.84</v>
      </c>
      <c r="Q256" s="9">
        <v>415482.56</v>
      </c>
      <c r="R256" s="9">
        <v>136263.68000000002</v>
      </c>
      <c r="S256" s="9">
        <v>279218.88</v>
      </c>
      <c r="T256" s="10">
        <f t="shared" si="3"/>
        <v>0.6720351391</v>
      </c>
    </row>
    <row r="257">
      <c r="A257" s="4">
        <v>2.55047452E8</v>
      </c>
      <c r="B257" s="5">
        <v>41183.0</v>
      </c>
      <c r="C257" s="5">
        <v>41212.0</v>
      </c>
      <c r="D257" s="6">
        <v>29.0</v>
      </c>
      <c r="E257" s="4"/>
      <c r="F257" s="4" t="s">
        <v>27</v>
      </c>
      <c r="G257" s="4" t="s">
        <v>49</v>
      </c>
      <c r="H257" s="4" t="str">
        <f t="shared" si="1"/>
        <v>CYP</v>
      </c>
      <c r="I257" s="7" t="s">
        <v>50</v>
      </c>
      <c r="J257" s="4" t="s">
        <v>36</v>
      </c>
      <c r="K257" s="4" t="str">
        <f>IF(G257="","Unknown Country",IFERROR(VLOOKUP(TRIM(G257),countries!C:F, 4, FALSE), "Unknown Country"))</f>
        <v>Western Asia</v>
      </c>
      <c r="L257" s="4">
        <v>8969.0</v>
      </c>
      <c r="M257" s="4" t="s">
        <v>28</v>
      </c>
      <c r="N257" s="4">
        <v>3064.0</v>
      </c>
      <c r="O257" s="8">
        <v>152.58</v>
      </c>
      <c r="P257" s="8">
        <v>97.44</v>
      </c>
      <c r="Q257" s="9">
        <v>467505.12000000005</v>
      </c>
      <c r="R257" s="9">
        <v>298556.16</v>
      </c>
      <c r="S257" s="9">
        <v>168948.96000000008</v>
      </c>
      <c r="T257" s="10">
        <f t="shared" si="3"/>
        <v>0.6720351391</v>
      </c>
    </row>
    <row r="258">
      <c r="A258" s="4">
        <v>2.64856183E8</v>
      </c>
      <c r="B258" s="5">
        <v>40874.0</v>
      </c>
      <c r="C258" s="5">
        <v>40900.0</v>
      </c>
      <c r="D258" s="6">
        <v>26.0</v>
      </c>
      <c r="E258" s="4"/>
      <c r="F258" s="4" t="s">
        <v>20</v>
      </c>
      <c r="G258" s="4" t="s">
        <v>49</v>
      </c>
      <c r="H258" s="4" t="str">
        <f t="shared" si="1"/>
        <v>CYP</v>
      </c>
      <c r="I258" s="7" t="s">
        <v>50</v>
      </c>
      <c r="J258" s="4" t="s">
        <v>36</v>
      </c>
      <c r="K258" s="4" t="str">
        <f>IF(G258="","Unknown Country",IFERROR(VLOOKUP(TRIM(G258),countries!C:F, 4, FALSE), "Unknown Country"))</f>
        <v>Western Asia</v>
      </c>
      <c r="L258" s="4">
        <v>4594.0</v>
      </c>
      <c r="M258" s="4" t="s">
        <v>28</v>
      </c>
      <c r="N258" s="4">
        <v>5685.0</v>
      </c>
      <c r="O258" s="8">
        <v>9.33</v>
      </c>
      <c r="P258" s="8">
        <v>6.92</v>
      </c>
      <c r="Q258" s="9">
        <v>53041.05</v>
      </c>
      <c r="R258" s="9">
        <v>39340.2</v>
      </c>
      <c r="S258" s="9">
        <v>13700.850000000006</v>
      </c>
      <c r="T258" s="10">
        <f t="shared" si="3"/>
        <v>0.3300316122</v>
      </c>
    </row>
    <row r="259">
      <c r="A259" s="4">
        <v>3.25314033E8</v>
      </c>
      <c r="B259" s="5">
        <v>40914.0</v>
      </c>
      <c r="C259" s="5">
        <v>40938.0</v>
      </c>
      <c r="D259" s="6">
        <v>24.0</v>
      </c>
      <c r="E259" s="4"/>
      <c r="F259" s="4" t="s">
        <v>27</v>
      </c>
      <c r="G259" s="4" t="s">
        <v>49</v>
      </c>
      <c r="H259" s="4" t="str">
        <f t="shared" si="1"/>
        <v>CYP</v>
      </c>
      <c r="I259" s="7" t="s">
        <v>50</v>
      </c>
      <c r="J259" s="4" t="s">
        <v>36</v>
      </c>
      <c r="K259" s="4" t="str">
        <f>IF(G259="","Unknown Country",IFERROR(VLOOKUP(TRIM(G259),countries!C:F, 4, FALSE), "Unknown Country"))</f>
        <v>Western Asia</v>
      </c>
      <c r="L259" s="4">
        <v>2455.0</v>
      </c>
      <c r="M259" s="4" t="s">
        <v>28</v>
      </c>
      <c r="N259" s="4">
        <v>6506.0</v>
      </c>
      <c r="O259" s="8">
        <v>109.28</v>
      </c>
      <c r="P259" s="8">
        <v>35.84</v>
      </c>
      <c r="Q259" s="9">
        <v>710975.68</v>
      </c>
      <c r="R259" s="9">
        <v>233175.04</v>
      </c>
      <c r="S259" s="9">
        <v>477800.64</v>
      </c>
      <c r="T259" s="10">
        <f t="shared" si="3"/>
        <v>0.1355803646</v>
      </c>
    </row>
    <row r="260">
      <c r="A260" s="4">
        <v>3.3330444E8</v>
      </c>
      <c r="B260" s="5">
        <v>42897.0</v>
      </c>
      <c r="C260" s="5">
        <v>42921.0</v>
      </c>
      <c r="D260" s="6">
        <v>24.0</v>
      </c>
      <c r="E260" s="4"/>
      <c r="F260" s="4" t="s">
        <v>20</v>
      </c>
      <c r="G260" s="4" t="s">
        <v>49</v>
      </c>
      <c r="H260" s="4" t="str">
        <f t="shared" si="1"/>
        <v>CYP</v>
      </c>
      <c r="I260" s="7" t="s">
        <v>50</v>
      </c>
      <c r="J260" s="4" t="s">
        <v>36</v>
      </c>
      <c r="K260" s="4" t="str">
        <f>IF(G260="","Unknown Country",IFERROR(VLOOKUP(TRIM(G260),countries!C:F, 4, FALSE), "Unknown Country"))</f>
        <v>Western Asia</v>
      </c>
      <c r="L260" s="4">
        <v>8875.0</v>
      </c>
      <c r="M260" s="4" t="s">
        <v>28</v>
      </c>
      <c r="N260" s="4">
        <v>1046.0</v>
      </c>
      <c r="O260" s="8">
        <v>421.89</v>
      </c>
      <c r="P260" s="8">
        <v>364.69</v>
      </c>
      <c r="Q260" s="9">
        <v>441296.94</v>
      </c>
      <c r="R260" s="9">
        <v>381465.74</v>
      </c>
      <c r="S260" s="9">
        <v>59831.20000000001</v>
      </c>
      <c r="T260" s="10">
        <f t="shared" si="3"/>
        <v>0.6720351391</v>
      </c>
    </row>
    <row r="261">
      <c r="A261" s="4">
        <v>3.85080945E8</v>
      </c>
      <c r="B261" s="5">
        <v>42314.0</v>
      </c>
      <c r="C261" s="5">
        <v>42315.0</v>
      </c>
      <c r="D261" s="6">
        <v>1.0</v>
      </c>
      <c r="E261" s="4"/>
      <c r="F261" s="4" t="s">
        <v>30</v>
      </c>
      <c r="G261" s="4" t="s">
        <v>49</v>
      </c>
      <c r="H261" s="4" t="str">
        <f t="shared" si="1"/>
        <v>CYP</v>
      </c>
      <c r="I261" s="7" t="s">
        <v>50</v>
      </c>
      <c r="J261" s="4" t="s">
        <v>36</v>
      </c>
      <c r="K261" s="4" t="str">
        <f>IF(G261="","Unknown Country",IFERROR(VLOOKUP(TRIM(G261),countries!C:F, 4, FALSE), "Unknown Country"))</f>
        <v>Western Asia</v>
      </c>
      <c r="L261" s="4">
        <v>8293.0</v>
      </c>
      <c r="M261" s="4" t="s">
        <v>24</v>
      </c>
      <c r="N261" s="4">
        <v>2864.0</v>
      </c>
      <c r="O261" s="8">
        <v>437.2</v>
      </c>
      <c r="P261" s="8">
        <v>263.33</v>
      </c>
      <c r="Q261" s="9">
        <v>1252140.8</v>
      </c>
      <c r="R261" s="9">
        <v>754177.12</v>
      </c>
      <c r="S261" s="9">
        <v>497963.68000000005</v>
      </c>
      <c r="T261" s="10">
        <f t="shared" si="3"/>
        <v>0.3613841919</v>
      </c>
    </row>
    <row r="262">
      <c r="A262" s="4">
        <v>3.92676532E8</v>
      </c>
      <c r="B262" s="5">
        <v>40729.0</v>
      </c>
      <c r="C262" s="5">
        <v>40761.0</v>
      </c>
      <c r="D262" s="6">
        <v>32.0</v>
      </c>
      <c r="E262" s="4"/>
      <c r="F262" s="4" t="s">
        <v>27</v>
      </c>
      <c r="G262" s="4" t="s">
        <v>49</v>
      </c>
      <c r="H262" s="4" t="str">
        <f t="shared" si="1"/>
        <v>CYP</v>
      </c>
      <c r="I262" s="7" t="s">
        <v>50</v>
      </c>
      <c r="J262" s="4" t="s">
        <v>36</v>
      </c>
      <c r="K262" s="4" t="str">
        <f>IF(G262="","Unknown Country",IFERROR(VLOOKUP(TRIM(G262),countries!C:F, 4, FALSE), "Unknown Country"))</f>
        <v>Western Asia</v>
      </c>
      <c r="L262" s="4">
        <v>2103.0</v>
      </c>
      <c r="M262" s="4" t="s">
        <v>24</v>
      </c>
      <c r="N262" s="4">
        <v>567.0</v>
      </c>
      <c r="O262" s="8">
        <v>205.7</v>
      </c>
      <c r="P262" s="8">
        <v>117.11</v>
      </c>
      <c r="Q262" s="9">
        <v>116631.9</v>
      </c>
      <c r="R262" s="9">
        <v>66401.37</v>
      </c>
      <c r="S262" s="9">
        <v>50230.53</v>
      </c>
      <c r="T262" s="10">
        <f t="shared" si="3"/>
        <v>0.258306538</v>
      </c>
    </row>
    <row r="263">
      <c r="A263" s="4">
        <v>3.96552217E8</v>
      </c>
      <c r="B263" s="5">
        <v>41706.0</v>
      </c>
      <c r="C263" s="5">
        <v>41753.0</v>
      </c>
      <c r="D263" s="6">
        <v>47.0</v>
      </c>
      <c r="E263" s="4"/>
      <c r="F263" s="4" t="s">
        <v>30</v>
      </c>
      <c r="G263" s="4" t="s">
        <v>49</v>
      </c>
      <c r="H263" s="4" t="str">
        <f t="shared" si="1"/>
        <v>CYP</v>
      </c>
      <c r="I263" s="7" t="s">
        <v>50</v>
      </c>
      <c r="J263" s="4" t="s">
        <v>36</v>
      </c>
      <c r="K263" s="4" t="str">
        <f>IF(G263="","Unknown Country",IFERROR(VLOOKUP(TRIM(G263),countries!C:F, 4, FALSE), "Unknown Country"))</f>
        <v>Western Asia</v>
      </c>
      <c r="L263" s="4">
        <v>2455.0</v>
      </c>
      <c r="M263" s="4" t="s">
        <v>24</v>
      </c>
      <c r="N263" s="4">
        <v>7468.0</v>
      </c>
      <c r="O263" s="8">
        <v>109.28</v>
      </c>
      <c r="P263" s="8">
        <v>35.84</v>
      </c>
      <c r="Q263" s="9">
        <v>816103.04</v>
      </c>
      <c r="R263" s="9">
        <v>267653.12000000005</v>
      </c>
      <c r="S263" s="9">
        <v>548449.9199999999</v>
      </c>
      <c r="T263" s="10">
        <f t="shared" si="3"/>
        <v>0.6720351391</v>
      </c>
    </row>
    <row r="264">
      <c r="A264" s="4">
        <v>4.92353856E8</v>
      </c>
      <c r="B264" s="5">
        <v>41353.0</v>
      </c>
      <c r="C264" s="5">
        <v>41375.0</v>
      </c>
      <c r="D264" s="6">
        <v>22.0</v>
      </c>
      <c r="E264" s="4"/>
      <c r="F264" s="4" t="s">
        <v>20</v>
      </c>
      <c r="G264" s="4" t="s">
        <v>49</v>
      </c>
      <c r="H264" s="4" t="str">
        <f t="shared" si="1"/>
        <v>CYP</v>
      </c>
      <c r="I264" s="7" t="s">
        <v>50</v>
      </c>
      <c r="J264" s="4" t="s">
        <v>36</v>
      </c>
      <c r="K264" s="4" t="str">
        <f>IF(G264="","Unknown Country",IFERROR(VLOOKUP(TRIM(G264),countries!C:F, 4, FALSE), "Unknown Country"))</f>
        <v>Western Asia</v>
      </c>
      <c r="L264" s="4">
        <v>7940.0</v>
      </c>
      <c r="M264" s="4" t="s">
        <v>28</v>
      </c>
      <c r="N264" s="4">
        <v>7302.0</v>
      </c>
      <c r="O264" s="8">
        <v>668.27</v>
      </c>
      <c r="P264" s="8">
        <v>502.54</v>
      </c>
      <c r="Q264" s="9">
        <v>4879707.54</v>
      </c>
      <c r="R264" s="9">
        <v>3669547.08</v>
      </c>
      <c r="S264" s="9">
        <v>1210160.46</v>
      </c>
      <c r="T264" s="10">
        <f t="shared" si="3"/>
        <v>0.1355803646</v>
      </c>
    </row>
    <row r="265">
      <c r="A265" s="4">
        <v>4.97554337E8</v>
      </c>
      <c r="B265" s="5">
        <v>41800.0</v>
      </c>
      <c r="C265" s="5">
        <v>41848.0</v>
      </c>
      <c r="D265" s="6">
        <v>48.0</v>
      </c>
      <c r="E265" s="4"/>
      <c r="F265" s="4" t="s">
        <v>27</v>
      </c>
      <c r="G265" s="4" t="s">
        <v>49</v>
      </c>
      <c r="H265" s="4" t="str">
        <f t="shared" si="1"/>
        <v>CYP</v>
      </c>
      <c r="I265" s="7" t="s">
        <v>50</v>
      </c>
      <c r="J265" s="4" t="s">
        <v>36</v>
      </c>
      <c r="K265" s="4" t="str">
        <f>IF(G265="","Unknown Country",IFERROR(VLOOKUP(TRIM(G265),countries!C:F, 4, FALSE), "Unknown Country"))</f>
        <v>Western Asia</v>
      </c>
      <c r="L265" s="4">
        <v>2455.0</v>
      </c>
      <c r="M265" s="4" t="s">
        <v>28</v>
      </c>
      <c r="N265" s="4">
        <v>6240.0</v>
      </c>
      <c r="O265" s="8">
        <v>109.28</v>
      </c>
      <c r="P265" s="8">
        <v>35.84</v>
      </c>
      <c r="Q265" s="9">
        <v>681907.2</v>
      </c>
      <c r="R265" s="9">
        <v>223641.60000000003</v>
      </c>
      <c r="S265" s="9">
        <v>458265.5999999999</v>
      </c>
      <c r="T265" s="10">
        <f t="shared" si="3"/>
        <v>0.3976898445</v>
      </c>
    </row>
    <row r="266">
      <c r="A266" s="4">
        <v>4.98089492E8</v>
      </c>
      <c r="B266" s="5">
        <v>42431.0</v>
      </c>
      <c r="C266" s="5">
        <v>42451.0</v>
      </c>
      <c r="D266" s="6">
        <v>20.0</v>
      </c>
      <c r="E266" s="4"/>
      <c r="F266" s="4" t="s">
        <v>20</v>
      </c>
      <c r="G266" s="4" t="s">
        <v>49</v>
      </c>
      <c r="H266" s="4" t="str">
        <f t="shared" si="1"/>
        <v>CYP</v>
      </c>
      <c r="I266" s="7" t="s">
        <v>50</v>
      </c>
      <c r="J266" s="4" t="s">
        <v>36</v>
      </c>
      <c r="K266" s="4" t="str">
        <f>IF(G266="","Unknown Country",IFERROR(VLOOKUP(TRIM(G266),countries!C:F, 4, FALSE), "Unknown Country"))</f>
        <v>Western Asia</v>
      </c>
      <c r="L266" s="4">
        <v>8875.0</v>
      </c>
      <c r="M266" s="4" t="s">
        <v>28</v>
      </c>
      <c r="N266" s="4">
        <v>4604.0</v>
      </c>
      <c r="O266" s="8">
        <v>421.89</v>
      </c>
      <c r="P266" s="8">
        <v>364.69</v>
      </c>
      <c r="Q266" s="9">
        <v>1942381.5599999998</v>
      </c>
      <c r="R266" s="9">
        <v>1679032.76</v>
      </c>
      <c r="S266" s="9">
        <v>263348.7999999998</v>
      </c>
      <c r="T266" s="10">
        <f t="shared" si="3"/>
        <v>0.4306757414</v>
      </c>
    </row>
    <row r="267">
      <c r="A267" s="4">
        <v>5.48343789E8</v>
      </c>
      <c r="B267" s="5">
        <v>41977.0</v>
      </c>
      <c r="C267" s="5">
        <v>41979.0</v>
      </c>
      <c r="D267" s="6">
        <v>2.0</v>
      </c>
      <c r="E267" s="4"/>
      <c r="F267" s="4" t="s">
        <v>20</v>
      </c>
      <c r="G267" s="4" t="s">
        <v>49</v>
      </c>
      <c r="H267" s="4" t="str">
        <f t="shared" si="1"/>
        <v>CYP</v>
      </c>
      <c r="I267" s="7" t="s">
        <v>50</v>
      </c>
      <c r="J267" s="4" t="s">
        <v>36</v>
      </c>
      <c r="K267" s="4" t="str">
        <f>IF(G267="","Unknown Country",IFERROR(VLOOKUP(TRIM(G267),countries!C:F, 4, FALSE), "Unknown Country"))</f>
        <v>Western Asia</v>
      </c>
      <c r="L267" s="4">
        <v>8969.0</v>
      </c>
      <c r="M267" s="4" t="s">
        <v>24</v>
      </c>
      <c r="N267" s="4">
        <v>5967.0</v>
      </c>
      <c r="O267" s="8">
        <v>152.58</v>
      </c>
      <c r="P267" s="8">
        <v>97.44</v>
      </c>
      <c r="Q267" s="9">
        <v>910444.8600000001</v>
      </c>
      <c r="R267" s="9">
        <v>581424.48</v>
      </c>
      <c r="S267" s="9">
        <v>329020.3800000001</v>
      </c>
      <c r="T267" s="10">
        <f t="shared" si="3"/>
        <v>0.6720351391</v>
      </c>
    </row>
    <row r="268">
      <c r="A268" s="4">
        <v>5.53107821E8</v>
      </c>
      <c r="B268" s="5">
        <v>41994.0</v>
      </c>
      <c r="C268" s="5">
        <v>42017.0</v>
      </c>
      <c r="D268" s="6">
        <v>23.0</v>
      </c>
      <c r="E268" s="4"/>
      <c r="F268" s="4" t="s">
        <v>30</v>
      </c>
      <c r="G268" s="4" t="s">
        <v>49</v>
      </c>
      <c r="H268" s="4" t="str">
        <f t="shared" si="1"/>
        <v>CYP</v>
      </c>
      <c r="I268" s="7" t="s">
        <v>50</v>
      </c>
      <c r="J268" s="4" t="s">
        <v>36</v>
      </c>
      <c r="K268" s="4" t="str">
        <f>IF(G268="","Unknown Country",IFERROR(VLOOKUP(TRIM(G268),countries!C:F, 4, FALSE), "Unknown Country"))</f>
        <v>Western Asia</v>
      </c>
      <c r="L268" s="4">
        <v>3127.0</v>
      </c>
      <c r="M268" s="4" t="s">
        <v>28</v>
      </c>
      <c r="N268" s="4">
        <v>5751.0</v>
      </c>
      <c r="O268" s="8">
        <v>81.73</v>
      </c>
      <c r="P268" s="8">
        <v>56.67</v>
      </c>
      <c r="Q268" s="9">
        <v>470029.23000000004</v>
      </c>
      <c r="R268" s="9">
        <v>325909.17</v>
      </c>
      <c r="S268" s="9">
        <v>144120.06000000006</v>
      </c>
      <c r="T268" s="10">
        <f t="shared" si="3"/>
        <v>0.2479985635</v>
      </c>
    </row>
    <row r="269">
      <c r="A269" s="4">
        <v>5.61534678E8</v>
      </c>
      <c r="B269" s="5">
        <v>41641.0</v>
      </c>
      <c r="C269" s="5">
        <v>41668.0</v>
      </c>
      <c r="D269" s="6">
        <v>27.0</v>
      </c>
      <c r="E269" s="4"/>
      <c r="F269" s="4" t="s">
        <v>20</v>
      </c>
      <c r="G269" s="4" t="s">
        <v>49</v>
      </c>
      <c r="H269" s="4" t="str">
        <f t="shared" si="1"/>
        <v>CYP</v>
      </c>
      <c r="I269" s="7" t="s">
        <v>50</v>
      </c>
      <c r="J269" s="4" t="s">
        <v>36</v>
      </c>
      <c r="K269" s="4" t="str">
        <f>IF(G269="","Unknown Country",IFERROR(VLOOKUP(TRIM(G269),countries!C:F, 4, FALSE), "Unknown Country"))</f>
        <v>Western Asia</v>
      </c>
      <c r="L269" s="4">
        <v>3127.0</v>
      </c>
      <c r="M269" s="4" t="s">
        <v>28</v>
      </c>
      <c r="N269" s="4">
        <v>9445.0</v>
      </c>
      <c r="O269" s="8">
        <v>81.73</v>
      </c>
      <c r="P269" s="8">
        <v>56.67</v>
      </c>
      <c r="Q269" s="9">
        <v>771939.8500000001</v>
      </c>
      <c r="R269" s="9">
        <v>535248.15</v>
      </c>
      <c r="S269" s="9">
        <v>236691.70000000007</v>
      </c>
      <c r="T269" s="10">
        <f t="shared" si="3"/>
        <v>0.6720351391</v>
      </c>
    </row>
    <row r="270">
      <c r="A270" s="4">
        <v>5.79094779E8</v>
      </c>
      <c r="B270" s="5">
        <v>40520.0</v>
      </c>
      <c r="C270" s="5">
        <v>40523.0</v>
      </c>
      <c r="D270" s="6">
        <v>3.0</v>
      </c>
      <c r="E270" s="4"/>
      <c r="F270" s="4" t="s">
        <v>30</v>
      </c>
      <c r="G270" s="4" t="s">
        <v>49</v>
      </c>
      <c r="H270" s="4" t="str">
        <f t="shared" si="1"/>
        <v>CYP</v>
      </c>
      <c r="I270" s="7" t="s">
        <v>50</v>
      </c>
      <c r="J270" s="4" t="s">
        <v>36</v>
      </c>
      <c r="K270" s="4" t="str">
        <f>IF(G270="","Unknown Country",IFERROR(VLOOKUP(TRIM(G270),countries!C:F, 4, FALSE), "Unknown Country"))</f>
        <v>Western Asia</v>
      </c>
      <c r="L270" s="4">
        <v>5988.0</v>
      </c>
      <c r="M270" s="4" t="s">
        <v>24</v>
      </c>
      <c r="N270" s="4">
        <v>5869.0</v>
      </c>
      <c r="O270" s="8">
        <v>154.06</v>
      </c>
      <c r="P270" s="8">
        <v>90.93</v>
      </c>
      <c r="Q270" s="9">
        <v>904178.14</v>
      </c>
      <c r="R270" s="9">
        <v>533668.17</v>
      </c>
      <c r="S270" s="9">
        <v>370509.97</v>
      </c>
      <c r="T270" s="10">
        <f t="shared" si="3"/>
        <v>0.1355803646</v>
      </c>
    </row>
    <row r="271">
      <c r="A271" s="4">
        <v>5.81193768E8</v>
      </c>
      <c r="B271" s="5">
        <v>40651.0</v>
      </c>
      <c r="C271" s="5">
        <v>40657.0</v>
      </c>
      <c r="D271" s="6">
        <v>6.0</v>
      </c>
      <c r="E271" s="4"/>
      <c r="F271" s="4" t="s">
        <v>30</v>
      </c>
      <c r="G271" s="4" t="s">
        <v>49</v>
      </c>
      <c r="H271" s="4" t="str">
        <f t="shared" si="1"/>
        <v>CYP</v>
      </c>
      <c r="I271" s="7" t="s">
        <v>50</v>
      </c>
      <c r="J271" s="4" t="s">
        <v>36</v>
      </c>
      <c r="K271" s="4" t="str">
        <f>IF(G271="","Unknown Country",IFERROR(VLOOKUP(TRIM(G271),countries!C:F, 4, FALSE), "Unknown Country"))</f>
        <v>Western Asia</v>
      </c>
      <c r="L271" s="4">
        <v>8969.0</v>
      </c>
      <c r="M271" s="4" t="s">
        <v>28</v>
      </c>
      <c r="N271" s="4">
        <v>7006.0</v>
      </c>
      <c r="O271" s="8">
        <v>152.58</v>
      </c>
      <c r="P271" s="8">
        <v>97.44</v>
      </c>
      <c r="Q271" s="9">
        <v>1068975.48</v>
      </c>
      <c r="R271" s="9">
        <v>682664.64</v>
      </c>
      <c r="S271" s="9">
        <v>386310.83999999997</v>
      </c>
      <c r="T271" s="10">
        <f t="shared" si="3"/>
        <v>0.3613841919</v>
      </c>
    </row>
    <row r="272">
      <c r="A272" s="4">
        <v>5.93018233E8</v>
      </c>
      <c r="B272" s="5">
        <v>41218.0</v>
      </c>
      <c r="C272" s="5">
        <v>41254.0</v>
      </c>
      <c r="D272" s="6">
        <v>36.0</v>
      </c>
      <c r="E272" s="4"/>
      <c r="F272" s="4" t="s">
        <v>30</v>
      </c>
      <c r="G272" s="4" t="s">
        <v>49</v>
      </c>
      <c r="H272" s="4" t="str">
        <f t="shared" si="1"/>
        <v>CYP</v>
      </c>
      <c r="I272" s="7" t="s">
        <v>50</v>
      </c>
      <c r="J272" s="4" t="s">
        <v>36</v>
      </c>
      <c r="K272" s="4" t="str">
        <f>IF(G272="","Unknown Country",IFERROR(VLOOKUP(TRIM(G272),countries!C:F, 4, FALSE), "Unknown Country"))</f>
        <v>Western Asia</v>
      </c>
      <c r="L272" s="4">
        <v>8969.0</v>
      </c>
      <c r="M272" s="4" t="s">
        <v>28</v>
      </c>
      <c r="N272" s="4">
        <v>6128.0</v>
      </c>
      <c r="O272" s="8">
        <v>152.58</v>
      </c>
      <c r="P272" s="8">
        <v>97.44</v>
      </c>
      <c r="Q272" s="9">
        <v>935010.2400000001</v>
      </c>
      <c r="R272" s="9">
        <v>597112.32</v>
      </c>
      <c r="S272" s="9">
        <v>337897.92000000016</v>
      </c>
      <c r="T272" s="10">
        <f t="shared" si="3"/>
        <v>0.3066193564</v>
      </c>
    </row>
    <row r="273">
      <c r="A273" s="4">
        <v>5.93158566E8</v>
      </c>
      <c r="B273" s="5">
        <v>41046.0</v>
      </c>
      <c r="C273" s="5">
        <v>41085.0</v>
      </c>
      <c r="D273" s="6">
        <v>39.0</v>
      </c>
      <c r="E273" s="4"/>
      <c r="F273" s="4" t="s">
        <v>31</v>
      </c>
      <c r="G273" s="4" t="s">
        <v>49</v>
      </c>
      <c r="H273" s="4" t="str">
        <f t="shared" si="1"/>
        <v>CYP</v>
      </c>
      <c r="I273" s="7" t="s">
        <v>50</v>
      </c>
      <c r="J273" s="4" t="s">
        <v>36</v>
      </c>
      <c r="K273" s="4" t="str">
        <f>IF(G273="","Unknown Country",IFERROR(VLOOKUP(TRIM(G273),countries!C:F, 4, FALSE), "Unknown Country"))</f>
        <v>Western Asia</v>
      </c>
      <c r="L273" s="4">
        <v>2455.0</v>
      </c>
      <c r="M273" s="4" t="s">
        <v>28</v>
      </c>
      <c r="N273" s="4">
        <v>7656.0</v>
      </c>
      <c r="O273" s="8">
        <v>109.28</v>
      </c>
      <c r="P273" s="8">
        <v>35.84</v>
      </c>
      <c r="Q273" s="9">
        <v>836647.68</v>
      </c>
      <c r="R273" s="9">
        <v>274391.04000000004</v>
      </c>
      <c r="S273" s="9">
        <v>562256.64</v>
      </c>
      <c r="T273" s="10">
        <f t="shared" si="3"/>
        <v>0.3066193564</v>
      </c>
    </row>
    <row r="274">
      <c r="A274" s="4">
        <v>6.00515115E8</v>
      </c>
      <c r="B274" s="5">
        <v>42197.0</v>
      </c>
      <c r="C274" s="5">
        <v>42246.0</v>
      </c>
      <c r="D274" s="6">
        <v>49.0</v>
      </c>
      <c r="E274" s="4"/>
      <c r="F274" s="4" t="s">
        <v>30</v>
      </c>
      <c r="G274" s="4" t="s">
        <v>49</v>
      </c>
      <c r="H274" s="4" t="str">
        <f t="shared" si="1"/>
        <v>CYP</v>
      </c>
      <c r="I274" s="7" t="s">
        <v>50</v>
      </c>
      <c r="J274" s="4" t="s">
        <v>36</v>
      </c>
      <c r="K274" s="4" t="str">
        <f>IF(G274="","Unknown Country",IFERROR(VLOOKUP(TRIM(G274),countries!C:F, 4, FALSE), "Unknown Country"))</f>
        <v>Western Asia</v>
      </c>
      <c r="L274" s="4">
        <v>4594.0</v>
      </c>
      <c r="M274" s="4" t="s">
        <v>24</v>
      </c>
      <c r="N274" s="4">
        <v>4622.0</v>
      </c>
      <c r="O274" s="8">
        <v>9.33</v>
      </c>
      <c r="P274" s="8">
        <v>6.92</v>
      </c>
      <c r="Q274" s="9">
        <v>43123.26</v>
      </c>
      <c r="R274" s="9">
        <v>31984.239999999998</v>
      </c>
      <c r="S274" s="9">
        <v>11139.020000000004</v>
      </c>
      <c r="T274" s="10">
        <f t="shared" si="3"/>
        <v>0.4097754122</v>
      </c>
    </row>
    <row r="275">
      <c r="A275" s="4">
        <v>6.27432048E8</v>
      </c>
      <c r="B275" s="5">
        <v>42157.0</v>
      </c>
      <c r="C275" s="5">
        <v>42178.0</v>
      </c>
      <c r="D275" s="6">
        <v>21.0</v>
      </c>
      <c r="E275" s="4"/>
      <c r="F275" s="4" t="s">
        <v>31</v>
      </c>
      <c r="G275" s="4" t="s">
        <v>49</v>
      </c>
      <c r="H275" s="4" t="str">
        <f t="shared" si="1"/>
        <v>CYP</v>
      </c>
      <c r="I275" s="7" t="s">
        <v>50</v>
      </c>
      <c r="J275" s="4" t="s">
        <v>36</v>
      </c>
      <c r="K275" s="4" t="str">
        <f>IF(G275="","Unknown Country",IFERROR(VLOOKUP(TRIM(G275),countries!C:F, 4, FALSE), "Unknown Country"))</f>
        <v>Western Asia</v>
      </c>
      <c r="L275" s="4">
        <v>3127.0</v>
      </c>
      <c r="M275" s="4" t="s">
        <v>28</v>
      </c>
      <c r="N275" s="4">
        <v>9941.0</v>
      </c>
      <c r="O275" s="8">
        <v>81.73</v>
      </c>
      <c r="P275" s="8">
        <v>56.67</v>
      </c>
      <c r="Q275" s="9">
        <v>812477.93</v>
      </c>
      <c r="R275" s="9">
        <v>563356.47</v>
      </c>
      <c r="S275" s="9">
        <v>249121.46000000008</v>
      </c>
      <c r="T275" s="10">
        <f t="shared" si="3"/>
        <v>0.3613841919</v>
      </c>
    </row>
    <row r="276">
      <c r="A276" s="4">
        <v>7.09071195E8</v>
      </c>
      <c r="B276" s="5">
        <v>41078.0</v>
      </c>
      <c r="C276" s="5">
        <v>41123.0</v>
      </c>
      <c r="D276" s="6">
        <v>45.0</v>
      </c>
      <c r="E276" s="4"/>
      <c r="F276" s="4" t="s">
        <v>31</v>
      </c>
      <c r="G276" s="4" t="s">
        <v>49</v>
      </c>
      <c r="H276" s="4" t="str">
        <f t="shared" si="1"/>
        <v>CYP</v>
      </c>
      <c r="I276" s="7" t="s">
        <v>50</v>
      </c>
      <c r="J276" s="4" t="s">
        <v>36</v>
      </c>
      <c r="K276" s="4" t="str">
        <f>IF(G276="","Unknown Country",IFERROR(VLOOKUP(TRIM(G276),countries!C:F, 4, FALSE), "Unknown Country"))</f>
        <v>Western Asia</v>
      </c>
      <c r="L276" s="4">
        <v>7940.0</v>
      </c>
      <c r="M276" s="4" t="s">
        <v>28</v>
      </c>
      <c r="N276" s="4">
        <v>8778.0</v>
      </c>
      <c r="O276" s="8">
        <v>668.27</v>
      </c>
      <c r="P276" s="8">
        <v>502.54</v>
      </c>
      <c r="Q276" s="9">
        <v>5866074.06</v>
      </c>
      <c r="R276" s="9">
        <v>4411296.12</v>
      </c>
      <c r="S276" s="9">
        <v>1454777.9399999995</v>
      </c>
      <c r="T276" s="10">
        <f t="shared" si="3"/>
        <v>0.3613841919</v>
      </c>
    </row>
    <row r="277">
      <c r="A277" s="4">
        <v>7.2799772E8</v>
      </c>
      <c r="B277" s="5">
        <v>41822.0</v>
      </c>
      <c r="C277" s="5">
        <v>41839.0</v>
      </c>
      <c r="D277" s="6">
        <v>17.0</v>
      </c>
      <c r="E277" s="4"/>
      <c r="F277" s="4" t="s">
        <v>31</v>
      </c>
      <c r="G277" s="4" t="s">
        <v>49</v>
      </c>
      <c r="H277" s="4" t="str">
        <f t="shared" si="1"/>
        <v>CYP</v>
      </c>
      <c r="I277" s="7" t="s">
        <v>50</v>
      </c>
      <c r="J277" s="4" t="s">
        <v>36</v>
      </c>
      <c r="K277" s="4" t="str">
        <f>IF(G277="","Unknown Country",IFERROR(VLOOKUP(TRIM(G277),countries!C:F, 4, FALSE), "Unknown Country"))</f>
        <v>Western Asia</v>
      </c>
      <c r="L277" s="4">
        <v>5988.0</v>
      </c>
      <c r="M277" s="4" t="s">
        <v>24</v>
      </c>
      <c r="N277" s="4">
        <v>9558.0</v>
      </c>
      <c r="O277" s="8">
        <v>154.06</v>
      </c>
      <c r="P277" s="8">
        <v>90.93</v>
      </c>
      <c r="Q277" s="9">
        <v>1472505.48</v>
      </c>
      <c r="R277" s="9">
        <v>869108.9400000001</v>
      </c>
      <c r="S277" s="9">
        <v>603396.5399999999</v>
      </c>
      <c r="T277" s="10">
        <f t="shared" si="3"/>
        <v>0.6720351391</v>
      </c>
    </row>
    <row r="278">
      <c r="A278" s="4">
        <v>7.40300261E8</v>
      </c>
      <c r="B278" s="5">
        <v>42446.0</v>
      </c>
      <c r="C278" s="5">
        <v>42483.0</v>
      </c>
      <c r="D278" s="6">
        <v>37.0</v>
      </c>
      <c r="E278" s="4"/>
      <c r="F278" s="4" t="s">
        <v>30</v>
      </c>
      <c r="G278" s="4" t="s">
        <v>49</v>
      </c>
      <c r="H278" s="4" t="str">
        <f t="shared" si="1"/>
        <v>CYP</v>
      </c>
      <c r="I278" s="7" t="s">
        <v>50</v>
      </c>
      <c r="J278" s="4" t="s">
        <v>36</v>
      </c>
      <c r="K278" s="4" t="str">
        <f>IF(G278="","Unknown Country",IFERROR(VLOOKUP(TRIM(G278),countries!C:F, 4, FALSE), "Unknown Country"))</f>
        <v>Western Asia</v>
      </c>
      <c r="L278" s="4">
        <v>7331.0</v>
      </c>
      <c r="M278" s="4" t="s">
        <v>28</v>
      </c>
      <c r="N278" s="4">
        <v>153.0</v>
      </c>
      <c r="O278" s="8">
        <v>255.28</v>
      </c>
      <c r="P278" s="8">
        <v>159.42</v>
      </c>
      <c r="Q278" s="9">
        <v>39057.840000000004</v>
      </c>
      <c r="R278" s="9">
        <v>24391.26</v>
      </c>
      <c r="S278" s="9">
        <v>14666.580000000005</v>
      </c>
      <c r="T278" s="10">
        <f t="shared" si="3"/>
        <v>0.258306538</v>
      </c>
    </row>
    <row r="279">
      <c r="A279" s="4">
        <v>8.06197631E8</v>
      </c>
      <c r="B279" s="5">
        <v>40196.0</v>
      </c>
      <c r="C279" s="5">
        <v>40227.0</v>
      </c>
      <c r="D279" s="6">
        <v>31.0</v>
      </c>
      <c r="E279" s="4"/>
      <c r="F279" s="4" t="s">
        <v>30</v>
      </c>
      <c r="G279" s="4" t="s">
        <v>49</v>
      </c>
      <c r="H279" s="4" t="str">
        <f t="shared" si="1"/>
        <v>CYP</v>
      </c>
      <c r="I279" s="7" t="s">
        <v>50</v>
      </c>
      <c r="J279" s="4" t="s">
        <v>36</v>
      </c>
      <c r="K279" s="4" t="str">
        <f>IF(G279="","Unknown Country",IFERROR(VLOOKUP(TRIM(G279),countries!C:F, 4, FALSE), "Unknown Country"))</f>
        <v>Western Asia</v>
      </c>
      <c r="L279" s="4">
        <v>7331.0</v>
      </c>
      <c r="M279" s="4" t="s">
        <v>28</v>
      </c>
      <c r="N279" s="4">
        <v>649.0</v>
      </c>
      <c r="O279" s="8">
        <v>255.28</v>
      </c>
      <c r="P279" s="8">
        <v>159.42</v>
      </c>
      <c r="Q279" s="9">
        <v>165676.72</v>
      </c>
      <c r="R279" s="9">
        <v>103463.57999999999</v>
      </c>
      <c r="S279" s="9">
        <v>62213.140000000014</v>
      </c>
      <c r="T279" s="10">
        <f t="shared" si="3"/>
        <v>0.3066193564</v>
      </c>
    </row>
    <row r="280">
      <c r="A280" s="4">
        <v>8.33706796E8</v>
      </c>
      <c r="B280" s="5">
        <v>41360.0</v>
      </c>
      <c r="C280" s="5">
        <v>41367.0</v>
      </c>
      <c r="D280" s="6">
        <v>7.0</v>
      </c>
      <c r="E280" s="4"/>
      <c r="F280" s="4" t="s">
        <v>30</v>
      </c>
      <c r="G280" s="4" t="s">
        <v>49</v>
      </c>
      <c r="H280" s="4" t="str">
        <f t="shared" si="1"/>
        <v>CYP</v>
      </c>
      <c r="I280" s="7" t="s">
        <v>50</v>
      </c>
      <c r="J280" s="4" t="s">
        <v>36</v>
      </c>
      <c r="K280" s="4" t="str">
        <f>IF(G280="","Unknown Country",IFERROR(VLOOKUP(TRIM(G280),countries!C:F, 4, FALSE), "Unknown Country"))</f>
        <v>Western Asia</v>
      </c>
      <c r="L280" s="4">
        <v>2103.0</v>
      </c>
      <c r="M280" s="4" t="s">
        <v>28</v>
      </c>
      <c r="N280" s="4">
        <v>1223.0</v>
      </c>
      <c r="O280" s="8">
        <v>205.7</v>
      </c>
      <c r="P280" s="8">
        <v>117.11</v>
      </c>
      <c r="Q280" s="9">
        <v>251571.09999999998</v>
      </c>
      <c r="R280" s="9">
        <v>143225.53</v>
      </c>
      <c r="S280" s="9">
        <v>108345.56999999998</v>
      </c>
      <c r="T280" s="10">
        <f t="shared" si="3"/>
        <v>0.2479985635</v>
      </c>
    </row>
    <row r="281">
      <c r="A281" s="4">
        <v>8.42725884E8</v>
      </c>
      <c r="B281" s="5">
        <v>42212.0</v>
      </c>
      <c r="C281" s="5">
        <v>42227.0</v>
      </c>
      <c r="D281" s="6">
        <v>15.0</v>
      </c>
      <c r="E281" s="4"/>
      <c r="F281" s="4" t="s">
        <v>27</v>
      </c>
      <c r="G281" s="4" t="s">
        <v>49</v>
      </c>
      <c r="H281" s="4" t="str">
        <f t="shared" si="1"/>
        <v>CYP</v>
      </c>
      <c r="I281" s="7" t="s">
        <v>50</v>
      </c>
      <c r="J281" s="4" t="s">
        <v>36</v>
      </c>
      <c r="K281" s="4" t="str">
        <f>IF(G281="","Unknown Country",IFERROR(VLOOKUP(TRIM(G281),countries!C:F, 4, FALSE), "Unknown Country"))</f>
        <v>Western Asia</v>
      </c>
      <c r="L281" s="4">
        <v>8969.0</v>
      </c>
      <c r="M281" s="4" t="s">
        <v>24</v>
      </c>
      <c r="N281" s="4">
        <v>171.0</v>
      </c>
      <c r="O281" s="8">
        <v>152.58</v>
      </c>
      <c r="P281" s="8">
        <v>97.44</v>
      </c>
      <c r="Q281" s="9">
        <v>26091.180000000004</v>
      </c>
      <c r="R281" s="9">
        <v>16662.239999999998</v>
      </c>
      <c r="S281" s="9">
        <v>9428.940000000006</v>
      </c>
      <c r="T281" s="10">
        <f t="shared" si="3"/>
        <v>0.4097754122</v>
      </c>
    </row>
    <row r="282">
      <c r="A282" s="4">
        <v>8.50279843E8</v>
      </c>
      <c r="B282" s="5">
        <v>40999.0</v>
      </c>
      <c r="C282" s="5">
        <v>41009.0</v>
      </c>
      <c r="D282" s="6">
        <v>10.0</v>
      </c>
      <c r="E282" s="4"/>
      <c r="F282" s="4" t="s">
        <v>31</v>
      </c>
      <c r="G282" s="4" t="s">
        <v>49</v>
      </c>
      <c r="H282" s="4" t="str">
        <f t="shared" si="1"/>
        <v>CYP</v>
      </c>
      <c r="I282" s="7" t="s">
        <v>50</v>
      </c>
      <c r="J282" s="4" t="s">
        <v>36</v>
      </c>
      <c r="K282" s="4" t="str">
        <f>IF(G282="","Unknown Country",IFERROR(VLOOKUP(TRIM(G282),countries!C:F, 4, FALSE), "Unknown Country"))</f>
        <v>Western Asia</v>
      </c>
      <c r="L282" s="4">
        <v>4594.0</v>
      </c>
      <c r="M282" s="4" t="s">
        <v>24</v>
      </c>
      <c r="N282" s="4">
        <v>5556.0</v>
      </c>
      <c r="O282" s="8">
        <v>9.33</v>
      </c>
      <c r="P282" s="8">
        <v>6.92</v>
      </c>
      <c r="Q282" s="9">
        <v>51837.48</v>
      </c>
      <c r="R282" s="9">
        <v>38447.52</v>
      </c>
      <c r="S282" s="9">
        <v>13389.960000000006</v>
      </c>
      <c r="T282" s="10">
        <f t="shared" si="3"/>
        <v>0.3755092448</v>
      </c>
    </row>
    <row r="283">
      <c r="A283" s="4">
        <v>8.74349772E8</v>
      </c>
      <c r="B283" s="5">
        <v>41616.0</v>
      </c>
      <c r="C283" s="5">
        <v>41643.0</v>
      </c>
      <c r="D283" s="6">
        <v>27.0</v>
      </c>
      <c r="E283" s="4"/>
      <c r="F283" s="4" t="s">
        <v>30</v>
      </c>
      <c r="G283" s="4" t="s">
        <v>49</v>
      </c>
      <c r="H283" s="4" t="str">
        <f t="shared" si="1"/>
        <v>CYP</v>
      </c>
      <c r="I283" s="7" t="s">
        <v>50</v>
      </c>
      <c r="J283" s="4" t="s">
        <v>36</v>
      </c>
      <c r="K283" s="4" t="str">
        <f>IF(G283="","Unknown Country",IFERROR(VLOOKUP(TRIM(G283),countries!C:F, 4, FALSE), "Unknown Country"))</f>
        <v>Western Asia</v>
      </c>
      <c r="L283" s="4">
        <v>1270.0</v>
      </c>
      <c r="M283" s="4" t="s">
        <v>28</v>
      </c>
      <c r="N283" s="4">
        <v>8383.0</v>
      </c>
      <c r="O283" s="8">
        <v>47.45</v>
      </c>
      <c r="P283" s="8">
        <v>31.79</v>
      </c>
      <c r="Q283" s="9">
        <v>397773.35000000003</v>
      </c>
      <c r="R283" s="9">
        <v>266495.57</v>
      </c>
      <c r="S283" s="9">
        <v>131277.78000000003</v>
      </c>
      <c r="T283" s="10">
        <f t="shared" si="3"/>
        <v>0.3755092448</v>
      </c>
    </row>
    <row r="284">
      <c r="A284" s="4">
        <v>8.97785842E8</v>
      </c>
      <c r="B284" s="5">
        <v>41402.0</v>
      </c>
      <c r="C284" s="5">
        <v>41406.0</v>
      </c>
      <c r="D284" s="6">
        <v>4.0</v>
      </c>
      <c r="E284" s="4"/>
      <c r="F284" s="4" t="s">
        <v>20</v>
      </c>
      <c r="G284" s="4" t="s">
        <v>49</v>
      </c>
      <c r="H284" s="4" t="str">
        <f t="shared" si="1"/>
        <v>CYP</v>
      </c>
      <c r="I284" s="7" t="s">
        <v>50</v>
      </c>
      <c r="J284" s="4" t="s">
        <v>36</v>
      </c>
      <c r="K284" s="4" t="str">
        <f>IF(G284="","Unknown Country",IFERROR(VLOOKUP(TRIM(G284),countries!C:F, 4, FALSE), "Unknown Country"))</f>
        <v>Western Asia</v>
      </c>
      <c r="L284" s="4">
        <v>8681.0</v>
      </c>
      <c r="M284" s="4" t="s">
        <v>24</v>
      </c>
      <c r="N284" s="4">
        <v>3636.0</v>
      </c>
      <c r="O284" s="8">
        <v>651.21</v>
      </c>
      <c r="P284" s="8">
        <v>524.96</v>
      </c>
      <c r="Q284" s="9">
        <v>2367799.56</v>
      </c>
      <c r="R284" s="9">
        <v>1908754.56</v>
      </c>
      <c r="S284" s="9">
        <v>459045.0</v>
      </c>
      <c r="T284" s="10">
        <f t="shared" si="3"/>
        <v>0.4306757414</v>
      </c>
    </row>
    <row r="285">
      <c r="A285" s="4">
        <v>1.18659913E8</v>
      </c>
      <c r="B285" s="5">
        <v>41853.0</v>
      </c>
      <c r="C285" s="5">
        <v>41868.0</v>
      </c>
      <c r="D285" s="6">
        <v>15.0</v>
      </c>
      <c r="E285" s="4"/>
      <c r="F285" s="4" t="s">
        <v>31</v>
      </c>
      <c r="G285" s="4" t="s">
        <v>51</v>
      </c>
      <c r="H285" s="4" t="str">
        <f t="shared" si="1"/>
        <v>CZE</v>
      </c>
      <c r="I285" s="7" t="s">
        <v>52</v>
      </c>
      <c r="J285" s="4" t="s">
        <v>23</v>
      </c>
      <c r="K285" s="4" t="str">
        <f>IF(G285="","Unknown Country",IFERROR(VLOOKUP(TRIM(G285),countries!C:F, 4, FALSE), "Unknown Country"))</f>
        <v>Eastern Europe</v>
      </c>
      <c r="L285" s="4">
        <v>2103.0</v>
      </c>
      <c r="M285" s="4" t="s">
        <v>28</v>
      </c>
      <c r="N285" s="4">
        <v>2960.0</v>
      </c>
      <c r="O285" s="8">
        <v>205.7</v>
      </c>
      <c r="P285" s="8">
        <v>117.11</v>
      </c>
      <c r="Q285" s="9">
        <v>608872.0</v>
      </c>
      <c r="R285" s="9">
        <v>346645.6</v>
      </c>
      <c r="S285" s="9">
        <v>262226.4</v>
      </c>
      <c r="T285" s="10">
        <f t="shared" si="3"/>
        <v>0.3613841919</v>
      </c>
    </row>
    <row r="286">
      <c r="A286" s="4">
        <v>1.51312482E8</v>
      </c>
      <c r="B286" s="5">
        <v>42892.0</v>
      </c>
      <c r="C286" s="5">
        <v>42928.0</v>
      </c>
      <c r="D286" s="6">
        <v>36.0</v>
      </c>
      <c r="E286" s="4"/>
      <c r="F286" s="4" t="s">
        <v>27</v>
      </c>
      <c r="G286" s="4" t="s">
        <v>51</v>
      </c>
      <c r="H286" s="4" t="str">
        <f t="shared" si="1"/>
        <v>CZE</v>
      </c>
      <c r="I286" s="7" t="s">
        <v>52</v>
      </c>
      <c r="J286" s="4" t="s">
        <v>23</v>
      </c>
      <c r="K286" s="4" t="str">
        <f>IF(G286="","Unknown Country",IFERROR(VLOOKUP(TRIM(G286),countries!C:F, 4, FALSE), "Unknown Country"))</f>
        <v>Eastern Europe</v>
      </c>
      <c r="L286" s="4">
        <v>8293.0</v>
      </c>
      <c r="M286" s="4" t="s">
        <v>28</v>
      </c>
      <c r="N286" s="4">
        <v>5581.0</v>
      </c>
      <c r="O286" s="8">
        <v>437.2</v>
      </c>
      <c r="P286" s="8">
        <v>263.33</v>
      </c>
      <c r="Q286" s="9">
        <v>2440013.1999999997</v>
      </c>
      <c r="R286" s="9">
        <v>1469644.73</v>
      </c>
      <c r="S286" s="9">
        <v>970368.4699999997</v>
      </c>
      <c r="T286" s="10">
        <f t="shared" si="3"/>
        <v>0.258306538</v>
      </c>
    </row>
    <row r="287">
      <c r="A287" s="4">
        <v>1.89108455E8</v>
      </c>
      <c r="B287" s="5">
        <v>41040.0</v>
      </c>
      <c r="C287" s="5">
        <v>41090.0</v>
      </c>
      <c r="D287" s="6">
        <v>50.0</v>
      </c>
      <c r="E287" s="4"/>
      <c r="F287" s="4" t="s">
        <v>27</v>
      </c>
      <c r="G287" s="4" t="s">
        <v>51</v>
      </c>
      <c r="H287" s="4" t="str">
        <f t="shared" si="1"/>
        <v>CZE</v>
      </c>
      <c r="I287" s="7" t="s">
        <v>52</v>
      </c>
      <c r="J287" s="4" t="s">
        <v>23</v>
      </c>
      <c r="K287" s="4" t="str">
        <f>IF(G287="","Unknown Country",IFERROR(VLOOKUP(TRIM(G287),countries!C:F, 4, FALSE), "Unknown Country"))</f>
        <v>Eastern Europe</v>
      </c>
      <c r="L287" s="4">
        <v>8681.0</v>
      </c>
      <c r="M287" s="4" t="s">
        <v>24</v>
      </c>
      <c r="N287" s="4">
        <v>249.0</v>
      </c>
      <c r="O287" s="8">
        <v>651.21</v>
      </c>
      <c r="P287" s="8">
        <v>524.96</v>
      </c>
      <c r="Q287" s="9">
        <v>162151.29</v>
      </c>
      <c r="R287" s="9">
        <v>130715.04000000001</v>
      </c>
      <c r="S287" s="9">
        <v>31436.25</v>
      </c>
      <c r="T287" s="10">
        <f t="shared" si="3"/>
        <v>0.3300316122</v>
      </c>
    </row>
    <row r="288">
      <c r="A288" s="4">
        <v>1.92589318E8</v>
      </c>
      <c r="B288" s="5">
        <v>41214.0</v>
      </c>
      <c r="C288" s="5">
        <v>41259.0</v>
      </c>
      <c r="D288" s="6">
        <v>45.0</v>
      </c>
      <c r="E288" s="4"/>
      <c r="F288" s="4" t="s">
        <v>30</v>
      </c>
      <c r="G288" s="4" t="s">
        <v>51</v>
      </c>
      <c r="H288" s="4" t="str">
        <f t="shared" si="1"/>
        <v>CZE</v>
      </c>
      <c r="I288" s="7" t="s">
        <v>52</v>
      </c>
      <c r="J288" s="4" t="s">
        <v>23</v>
      </c>
      <c r="K288" s="4" t="str">
        <f>IF(G288="","Unknown Country",IFERROR(VLOOKUP(TRIM(G288),countries!C:F, 4, FALSE), "Unknown Country"))</f>
        <v>Eastern Europe</v>
      </c>
      <c r="L288" s="4">
        <v>4594.0</v>
      </c>
      <c r="M288" s="4" t="s">
        <v>28</v>
      </c>
      <c r="N288" s="4">
        <v>314.0</v>
      </c>
      <c r="O288" s="8">
        <v>9.33</v>
      </c>
      <c r="P288" s="8">
        <v>6.92</v>
      </c>
      <c r="Q288" s="9">
        <v>2929.62</v>
      </c>
      <c r="R288" s="9">
        <v>2172.88</v>
      </c>
      <c r="S288" s="9">
        <v>756.7399999999998</v>
      </c>
      <c r="T288" s="10">
        <f t="shared" si="3"/>
        <v>0.193869873</v>
      </c>
    </row>
    <row r="289">
      <c r="A289" s="4">
        <v>2.42168128E8</v>
      </c>
      <c r="B289" s="5">
        <v>40300.0</v>
      </c>
      <c r="C289" s="5">
        <v>40301.0</v>
      </c>
      <c r="D289" s="6">
        <v>1.0</v>
      </c>
      <c r="E289" s="4"/>
      <c r="F289" s="4" t="s">
        <v>30</v>
      </c>
      <c r="G289" s="4" t="s">
        <v>51</v>
      </c>
      <c r="H289" s="4" t="str">
        <f t="shared" si="1"/>
        <v>CZE</v>
      </c>
      <c r="I289" s="7" t="s">
        <v>52</v>
      </c>
      <c r="J289" s="4" t="s">
        <v>23</v>
      </c>
      <c r="K289" s="4" t="str">
        <f>IF(G289="","Unknown Country",IFERROR(VLOOKUP(TRIM(G289),countries!C:F, 4, FALSE), "Unknown Country"))</f>
        <v>Eastern Europe</v>
      </c>
      <c r="L289" s="4">
        <v>1270.0</v>
      </c>
      <c r="M289" s="4" t="s">
        <v>28</v>
      </c>
      <c r="N289" s="4">
        <v>1785.0</v>
      </c>
      <c r="O289" s="8">
        <v>47.45</v>
      </c>
      <c r="P289" s="8">
        <v>31.79</v>
      </c>
      <c r="Q289" s="9">
        <v>84698.25</v>
      </c>
      <c r="R289" s="9">
        <v>56745.15</v>
      </c>
      <c r="S289" s="9">
        <v>27953.1</v>
      </c>
      <c r="T289" s="10">
        <f t="shared" si="3"/>
        <v>0.4306757414</v>
      </c>
    </row>
    <row r="290">
      <c r="A290" s="4">
        <v>3.22524106E8</v>
      </c>
      <c r="B290" s="5">
        <v>42144.0</v>
      </c>
      <c r="C290" s="5">
        <v>42144.0</v>
      </c>
      <c r="D290" s="6">
        <v>0.0</v>
      </c>
      <c r="E290" s="4"/>
      <c r="F290" s="4" t="s">
        <v>31</v>
      </c>
      <c r="G290" s="4" t="s">
        <v>51</v>
      </c>
      <c r="H290" s="4" t="str">
        <f t="shared" si="1"/>
        <v>CZE</v>
      </c>
      <c r="I290" s="7" t="s">
        <v>52</v>
      </c>
      <c r="J290" s="4" t="s">
        <v>23</v>
      </c>
      <c r="K290" s="4" t="str">
        <f>IF(G290="","Unknown Country",IFERROR(VLOOKUP(TRIM(G290),countries!C:F, 4, FALSE), "Unknown Country"))</f>
        <v>Eastern Europe</v>
      </c>
      <c r="L290" s="4">
        <v>2103.0</v>
      </c>
      <c r="M290" s="4" t="s">
        <v>24</v>
      </c>
      <c r="N290" s="4">
        <v>905.0</v>
      </c>
      <c r="O290" s="8">
        <v>205.7</v>
      </c>
      <c r="P290" s="8">
        <v>117.11</v>
      </c>
      <c r="Q290" s="9">
        <v>186158.5</v>
      </c>
      <c r="R290" s="9">
        <v>105984.55</v>
      </c>
      <c r="S290" s="9">
        <v>80173.95</v>
      </c>
      <c r="T290" s="10">
        <f t="shared" si="3"/>
        <v>0.3976898445</v>
      </c>
    </row>
    <row r="291">
      <c r="A291" s="4">
        <v>3.53415429E8</v>
      </c>
      <c r="B291" s="5">
        <v>40516.0</v>
      </c>
      <c r="C291" s="5">
        <v>40520.0</v>
      </c>
      <c r="D291" s="6">
        <v>4.0</v>
      </c>
      <c r="E291" s="4"/>
      <c r="F291" s="4" t="s">
        <v>30</v>
      </c>
      <c r="G291" s="4" t="s">
        <v>51</v>
      </c>
      <c r="H291" s="4" t="str">
        <f t="shared" si="1"/>
        <v>CZE</v>
      </c>
      <c r="I291" s="7" t="s">
        <v>52</v>
      </c>
      <c r="J291" s="4" t="s">
        <v>23</v>
      </c>
      <c r="K291" s="4" t="str">
        <f>IF(G291="","Unknown Country",IFERROR(VLOOKUP(TRIM(G291),countries!C:F, 4, FALSE), "Unknown Country"))</f>
        <v>Eastern Europe</v>
      </c>
      <c r="L291" s="4">
        <v>3127.0</v>
      </c>
      <c r="M291" s="4" t="s">
        <v>28</v>
      </c>
      <c r="N291" s="4">
        <v>2334.0</v>
      </c>
      <c r="O291" s="8">
        <v>81.73</v>
      </c>
      <c r="P291" s="8">
        <v>56.67</v>
      </c>
      <c r="Q291" s="9">
        <v>190757.82</v>
      </c>
      <c r="R291" s="9">
        <v>132267.78</v>
      </c>
      <c r="S291" s="9">
        <v>58490.04000000001</v>
      </c>
      <c r="T291" s="10">
        <f t="shared" si="3"/>
        <v>0.193869873</v>
      </c>
    </row>
    <row r="292">
      <c r="A292" s="4">
        <v>4.4480623E8</v>
      </c>
      <c r="B292" s="5">
        <v>41321.0</v>
      </c>
      <c r="C292" s="5">
        <v>41365.0</v>
      </c>
      <c r="D292" s="6">
        <v>44.0</v>
      </c>
      <c r="E292" s="4"/>
      <c r="F292" s="4" t="s">
        <v>27</v>
      </c>
      <c r="G292" s="4" t="s">
        <v>51</v>
      </c>
      <c r="H292" s="4" t="str">
        <f t="shared" si="1"/>
        <v>CZE</v>
      </c>
      <c r="I292" s="7" t="s">
        <v>52</v>
      </c>
      <c r="J292" s="4" t="s">
        <v>23</v>
      </c>
      <c r="K292" s="4" t="str">
        <f>IF(G292="","Unknown Country",IFERROR(VLOOKUP(TRIM(G292),countries!C:F, 4, FALSE), "Unknown Country"))</f>
        <v>Eastern Europe</v>
      </c>
      <c r="L292" s="4">
        <v>2103.0</v>
      </c>
      <c r="M292" s="4" t="s">
        <v>28</v>
      </c>
      <c r="N292" s="4">
        <v>6903.0</v>
      </c>
      <c r="O292" s="8">
        <v>205.7</v>
      </c>
      <c r="P292" s="8">
        <v>117.11</v>
      </c>
      <c r="Q292" s="9">
        <v>1419947.0999999999</v>
      </c>
      <c r="R292" s="9">
        <v>808410.33</v>
      </c>
      <c r="S292" s="9">
        <v>611536.7699999999</v>
      </c>
      <c r="T292" s="10">
        <f t="shared" si="3"/>
        <v>0.258306538</v>
      </c>
    </row>
    <row r="293">
      <c r="A293" s="4">
        <v>4.67312324E8</v>
      </c>
      <c r="B293" s="5">
        <v>42439.0</v>
      </c>
      <c r="C293" s="5">
        <v>42468.0</v>
      </c>
      <c r="D293" s="6">
        <v>29.0</v>
      </c>
      <c r="E293" s="4"/>
      <c r="F293" s="4" t="s">
        <v>31</v>
      </c>
      <c r="G293" s="4" t="s">
        <v>51</v>
      </c>
      <c r="H293" s="4" t="str">
        <f t="shared" si="1"/>
        <v>CZE</v>
      </c>
      <c r="I293" s="7" t="s">
        <v>52</v>
      </c>
      <c r="J293" s="4" t="s">
        <v>23</v>
      </c>
      <c r="K293" s="4" t="str">
        <f>IF(G293="","Unknown Country",IFERROR(VLOOKUP(TRIM(G293),countries!C:F, 4, FALSE), "Unknown Country"))</f>
        <v>Eastern Europe</v>
      </c>
      <c r="L293" s="4">
        <v>7331.0</v>
      </c>
      <c r="M293" s="4" t="s">
        <v>28</v>
      </c>
      <c r="N293" s="4">
        <v>6956.0</v>
      </c>
      <c r="O293" s="8">
        <v>255.28</v>
      </c>
      <c r="P293" s="8">
        <v>159.42</v>
      </c>
      <c r="Q293" s="9">
        <v>1775727.68</v>
      </c>
      <c r="R293" s="9">
        <v>1108925.52</v>
      </c>
      <c r="S293" s="9">
        <v>666802.1599999999</v>
      </c>
      <c r="T293" s="10">
        <f t="shared" si="3"/>
        <v>0.3300316122</v>
      </c>
    </row>
    <row r="294">
      <c r="A294" s="4">
        <v>4.7805103E8</v>
      </c>
      <c r="B294" s="5">
        <v>40798.0</v>
      </c>
      <c r="C294" s="5">
        <v>40815.0</v>
      </c>
      <c r="D294" s="6">
        <v>17.0</v>
      </c>
      <c r="E294" s="4"/>
      <c r="F294" s="4" t="s">
        <v>31</v>
      </c>
      <c r="G294" s="4" t="s">
        <v>51</v>
      </c>
      <c r="H294" s="4" t="str">
        <f t="shared" si="1"/>
        <v>CZE</v>
      </c>
      <c r="I294" s="7" t="s">
        <v>52</v>
      </c>
      <c r="J294" s="4" t="s">
        <v>23</v>
      </c>
      <c r="K294" s="4" t="str">
        <f>IF(G294="","Unknown Country",IFERROR(VLOOKUP(TRIM(G294),countries!C:F, 4, FALSE), "Unknown Country"))</f>
        <v>Eastern Europe</v>
      </c>
      <c r="L294" s="4">
        <v>1270.0</v>
      </c>
      <c r="M294" s="4" t="s">
        <v>24</v>
      </c>
      <c r="N294" s="4">
        <v>4778.0</v>
      </c>
      <c r="O294" s="8">
        <v>47.45</v>
      </c>
      <c r="P294" s="8">
        <v>31.79</v>
      </c>
      <c r="Q294" s="9">
        <v>226716.1</v>
      </c>
      <c r="R294" s="9">
        <v>151892.62</v>
      </c>
      <c r="S294" s="9">
        <v>74823.48000000001</v>
      </c>
      <c r="T294" s="10">
        <f t="shared" si="3"/>
        <v>0.4306757414</v>
      </c>
    </row>
    <row r="295">
      <c r="A295" s="4">
        <v>5.12662255E8</v>
      </c>
      <c r="B295" s="5">
        <v>42139.0</v>
      </c>
      <c r="C295" s="5">
        <v>42177.0</v>
      </c>
      <c r="D295" s="6">
        <v>38.0</v>
      </c>
      <c r="E295" s="4"/>
      <c r="F295" s="4" t="s">
        <v>20</v>
      </c>
      <c r="G295" s="4" t="s">
        <v>51</v>
      </c>
      <c r="H295" s="4" t="str">
        <f t="shared" si="1"/>
        <v>CZE</v>
      </c>
      <c r="I295" s="7" t="s">
        <v>52</v>
      </c>
      <c r="J295" s="4" t="s">
        <v>23</v>
      </c>
      <c r="K295" s="4" t="str">
        <f>IF(G295="","Unknown Country",IFERROR(VLOOKUP(TRIM(G295),countries!C:F, 4, FALSE), "Unknown Country"))</f>
        <v>Eastern Europe</v>
      </c>
      <c r="L295" s="4">
        <v>7940.0</v>
      </c>
      <c r="M295" s="4" t="s">
        <v>24</v>
      </c>
      <c r="N295" s="4">
        <v>7009.0</v>
      </c>
      <c r="O295" s="8">
        <v>668.27</v>
      </c>
      <c r="P295" s="8">
        <v>502.54</v>
      </c>
      <c r="Q295" s="9">
        <v>4683904.43</v>
      </c>
      <c r="R295" s="9">
        <v>3522302.8600000003</v>
      </c>
      <c r="S295" s="9">
        <v>1161601.5699999994</v>
      </c>
      <c r="T295" s="10">
        <f t="shared" si="3"/>
        <v>0.3066193564</v>
      </c>
    </row>
    <row r="296">
      <c r="A296" s="4">
        <v>5.21681344E8</v>
      </c>
      <c r="B296" s="5">
        <v>40225.0</v>
      </c>
      <c r="C296" s="5">
        <v>40271.0</v>
      </c>
      <c r="D296" s="6">
        <v>46.0</v>
      </c>
      <c r="E296" s="4"/>
      <c r="F296" s="4" t="s">
        <v>30</v>
      </c>
      <c r="G296" s="4" t="s">
        <v>51</v>
      </c>
      <c r="H296" s="4" t="str">
        <f t="shared" si="1"/>
        <v>CZE</v>
      </c>
      <c r="I296" s="7" t="s">
        <v>52</v>
      </c>
      <c r="J296" s="4" t="s">
        <v>23</v>
      </c>
      <c r="K296" s="4" t="str">
        <f>IF(G296="","Unknown Country",IFERROR(VLOOKUP(TRIM(G296),countries!C:F, 4, FALSE), "Unknown Country"))</f>
        <v>Eastern Europe</v>
      </c>
      <c r="L296" s="4">
        <v>8681.0</v>
      </c>
      <c r="M296" s="4" t="s">
        <v>28</v>
      </c>
      <c r="N296" s="4">
        <v>5957.0</v>
      </c>
      <c r="O296" s="8">
        <v>651.21</v>
      </c>
      <c r="P296" s="8">
        <v>524.96</v>
      </c>
      <c r="Q296" s="9">
        <v>3879257.97</v>
      </c>
      <c r="R296" s="9">
        <v>3127186.72</v>
      </c>
      <c r="S296" s="9">
        <v>752071.25</v>
      </c>
      <c r="T296" s="10">
        <f t="shared" si="3"/>
        <v>0.4306757414</v>
      </c>
    </row>
    <row r="297">
      <c r="A297" s="4">
        <v>5.27079236E8</v>
      </c>
      <c r="B297" s="5">
        <v>41074.0</v>
      </c>
      <c r="C297" s="5">
        <v>41080.0</v>
      </c>
      <c r="D297" s="6">
        <v>6.0</v>
      </c>
      <c r="E297" s="4"/>
      <c r="F297" s="4" t="s">
        <v>30</v>
      </c>
      <c r="G297" s="4" t="s">
        <v>51</v>
      </c>
      <c r="H297" s="4" t="str">
        <f t="shared" si="1"/>
        <v>CZE</v>
      </c>
      <c r="I297" s="7" t="s">
        <v>52</v>
      </c>
      <c r="J297" s="4" t="s">
        <v>23</v>
      </c>
      <c r="K297" s="4" t="str">
        <f>IF(G297="","Unknown Country",IFERROR(VLOOKUP(TRIM(G297),countries!C:F, 4, FALSE), "Unknown Country"))</f>
        <v>Eastern Europe</v>
      </c>
      <c r="L297" s="4">
        <v>5988.0</v>
      </c>
      <c r="M297" s="4" t="s">
        <v>28</v>
      </c>
      <c r="N297" s="4">
        <v>3314.0</v>
      </c>
      <c r="O297" s="8">
        <v>154.06</v>
      </c>
      <c r="P297" s="8">
        <v>90.93</v>
      </c>
      <c r="Q297" s="9">
        <v>510554.84</v>
      </c>
      <c r="R297" s="9">
        <v>301342.02</v>
      </c>
      <c r="S297" s="9">
        <v>209212.82</v>
      </c>
      <c r="T297" s="10">
        <f t="shared" si="3"/>
        <v>0.3755092448</v>
      </c>
    </row>
    <row r="298">
      <c r="A298" s="4">
        <v>5.52037513E8</v>
      </c>
      <c r="B298" s="5">
        <v>40732.0</v>
      </c>
      <c r="C298" s="5">
        <v>40760.0</v>
      </c>
      <c r="D298" s="6">
        <v>28.0</v>
      </c>
      <c r="E298" s="4"/>
      <c r="F298" s="4" t="s">
        <v>30</v>
      </c>
      <c r="G298" s="4" t="s">
        <v>51</v>
      </c>
      <c r="H298" s="4" t="str">
        <f t="shared" si="1"/>
        <v>CZE</v>
      </c>
      <c r="I298" s="7" t="s">
        <v>52</v>
      </c>
      <c r="J298" s="4" t="s">
        <v>23</v>
      </c>
      <c r="K298" s="4" t="str">
        <f>IF(G298="","Unknown Country",IFERROR(VLOOKUP(TRIM(G298),countries!C:F, 4, FALSE), "Unknown Country"))</f>
        <v>Eastern Europe</v>
      </c>
      <c r="L298" s="4">
        <v>2103.0</v>
      </c>
      <c r="M298" s="4" t="s">
        <v>28</v>
      </c>
      <c r="N298" s="4">
        <v>9022.0</v>
      </c>
      <c r="O298" s="8">
        <v>205.7</v>
      </c>
      <c r="P298" s="8">
        <v>117.11</v>
      </c>
      <c r="Q298" s="9">
        <v>1855825.4</v>
      </c>
      <c r="R298" s="9">
        <v>1056566.42</v>
      </c>
      <c r="S298" s="9">
        <v>799258.98</v>
      </c>
      <c r="T298" s="10">
        <f t="shared" si="3"/>
        <v>0.3300316122</v>
      </c>
    </row>
    <row r="299">
      <c r="A299" s="4">
        <v>5.52276551E8</v>
      </c>
      <c r="B299" s="5">
        <v>40761.0</v>
      </c>
      <c r="C299" s="5">
        <v>40810.0</v>
      </c>
      <c r="D299" s="6">
        <v>49.0</v>
      </c>
      <c r="E299" s="4"/>
      <c r="F299" s="4" t="s">
        <v>20</v>
      </c>
      <c r="G299" s="4" t="s">
        <v>51</v>
      </c>
      <c r="H299" s="4" t="str">
        <f t="shared" si="1"/>
        <v>CZE</v>
      </c>
      <c r="I299" s="7" t="s">
        <v>52</v>
      </c>
      <c r="J299" s="4" t="s">
        <v>23</v>
      </c>
      <c r="K299" s="4" t="str">
        <f>IF(G299="","Unknown Country",IFERROR(VLOOKUP(TRIM(G299),countries!C:F, 4, FALSE), "Unknown Country"))</f>
        <v>Eastern Europe</v>
      </c>
      <c r="L299" s="4">
        <v>8875.0</v>
      </c>
      <c r="M299" s="4" t="s">
        <v>24</v>
      </c>
      <c r="N299" s="4">
        <v>9759.0</v>
      </c>
      <c r="O299" s="8">
        <v>421.89</v>
      </c>
      <c r="P299" s="8">
        <v>364.69</v>
      </c>
      <c r="Q299" s="9">
        <v>4117224.51</v>
      </c>
      <c r="R299" s="9">
        <v>3559009.71</v>
      </c>
      <c r="S299" s="9">
        <v>558214.7999999998</v>
      </c>
      <c r="T299" s="10">
        <f t="shared" si="3"/>
        <v>0.2479985635</v>
      </c>
    </row>
    <row r="300">
      <c r="A300" s="4">
        <v>5.71161448E8</v>
      </c>
      <c r="B300" s="5">
        <v>41876.0</v>
      </c>
      <c r="C300" s="5">
        <v>41912.0</v>
      </c>
      <c r="D300" s="6">
        <v>36.0</v>
      </c>
      <c r="E300" s="4"/>
      <c r="F300" s="4" t="s">
        <v>20</v>
      </c>
      <c r="G300" s="4" t="s">
        <v>51</v>
      </c>
      <c r="H300" s="4" t="str">
        <f t="shared" si="1"/>
        <v>CZE</v>
      </c>
      <c r="I300" s="7" t="s">
        <v>52</v>
      </c>
      <c r="J300" s="4" t="s">
        <v>23</v>
      </c>
      <c r="K300" s="4" t="str">
        <f>IF(G300="","Unknown Country",IFERROR(VLOOKUP(TRIM(G300),countries!C:F, 4, FALSE), "Unknown Country"))</f>
        <v>Eastern Europe</v>
      </c>
      <c r="L300" s="4">
        <v>7940.0</v>
      </c>
      <c r="M300" s="4" t="s">
        <v>28</v>
      </c>
      <c r="N300" s="4">
        <v>8220.0</v>
      </c>
      <c r="O300" s="8">
        <v>668.27</v>
      </c>
      <c r="P300" s="8">
        <v>502.54</v>
      </c>
      <c r="Q300" s="9">
        <v>5493179.399999999</v>
      </c>
      <c r="R300" s="9">
        <v>4130878.8000000003</v>
      </c>
      <c r="S300" s="9">
        <v>1362300.5999999992</v>
      </c>
      <c r="T300" s="10">
        <f t="shared" si="3"/>
        <v>0.193869873</v>
      </c>
    </row>
    <row r="301">
      <c r="A301" s="4">
        <v>5.74247491E8</v>
      </c>
      <c r="B301" s="5">
        <v>41248.0</v>
      </c>
      <c r="C301" s="5">
        <v>41260.0</v>
      </c>
      <c r="D301" s="6">
        <v>12.0</v>
      </c>
      <c r="E301" s="4"/>
      <c r="F301" s="4" t="s">
        <v>27</v>
      </c>
      <c r="G301" s="4" t="s">
        <v>51</v>
      </c>
      <c r="H301" s="4" t="str">
        <f t="shared" si="1"/>
        <v>CZE</v>
      </c>
      <c r="I301" s="7" t="s">
        <v>52</v>
      </c>
      <c r="J301" s="4" t="s">
        <v>23</v>
      </c>
      <c r="K301" s="4" t="str">
        <f>IF(G301="","Unknown Country",IFERROR(VLOOKUP(TRIM(G301),countries!C:F, 4, FALSE), "Unknown Country"))</f>
        <v>Eastern Europe</v>
      </c>
      <c r="L301" s="4">
        <v>7940.0</v>
      </c>
      <c r="M301" s="4" t="s">
        <v>24</v>
      </c>
      <c r="N301" s="4">
        <v>1448.0</v>
      </c>
      <c r="O301" s="8">
        <v>668.27</v>
      </c>
      <c r="P301" s="8">
        <v>502.54</v>
      </c>
      <c r="Q301" s="9">
        <v>967654.96</v>
      </c>
      <c r="R301" s="9">
        <v>727677.92</v>
      </c>
      <c r="S301" s="9">
        <v>239977.03999999992</v>
      </c>
      <c r="T301" s="10">
        <f t="shared" si="3"/>
        <v>0.4097754122</v>
      </c>
    </row>
    <row r="302">
      <c r="A302" s="4">
        <v>5.77530944E8</v>
      </c>
      <c r="B302" s="5">
        <v>41021.0</v>
      </c>
      <c r="C302" s="5">
        <v>41044.0</v>
      </c>
      <c r="D302" s="6">
        <v>23.0</v>
      </c>
      <c r="E302" s="4"/>
      <c r="F302" s="4" t="s">
        <v>31</v>
      </c>
      <c r="G302" s="4" t="s">
        <v>51</v>
      </c>
      <c r="H302" s="4" t="str">
        <f t="shared" si="1"/>
        <v>CZE</v>
      </c>
      <c r="I302" s="7" t="s">
        <v>52</v>
      </c>
      <c r="J302" s="4" t="s">
        <v>23</v>
      </c>
      <c r="K302" s="4" t="str">
        <f>IF(G302="","Unknown Country",IFERROR(VLOOKUP(TRIM(G302),countries!C:F, 4, FALSE), "Unknown Country"))</f>
        <v>Eastern Europe</v>
      </c>
      <c r="L302" s="4">
        <v>3127.0</v>
      </c>
      <c r="M302" s="4" t="s">
        <v>28</v>
      </c>
      <c r="N302" s="4">
        <v>3095.0</v>
      </c>
      <c r="O302" s="8">
        <v>81.73</v>
      </c>
      <c r="P302" s="8">
        <v>56.67</v>
      </c>
      <c r="Q302" s="9">
        <v>252954.35</v>
      </c>
      <c r="R302" s="9">
        <v>175393.65</v>
      </c>
      <c r="S302" s="9">
        <v>77560.70000000001</v>
      </c>
      <c r="T302" s="10">
        <f t="shared" si="3"/>
        <v>0.4306757414</v>
      </c>
    </row>
    <row r="303">
      <c r="A303" s="4">
        <v>6.31463515E8</v>
      </c>
      <c r="B303" s="5">
        <v>41142.0</v>
      </c>
      <c r="C303" s="5">
        <v>41177.0</v>
      </c>
      <c r="D303" s="6">
        <v>35.0</v>
      </c>
      <c r="E303" s="4"/>
      <c r="F303" s="4" t="s">
        <v>20</v>
      </c>
      <c r="G303" s="4" t="s">
        <v>51</v>
      </c>
      <c r="H303" s="4" t="str">
        <f t="shared" si="1"/>
        <v>CZE</v>
      </c>
      <c r="I303" s="7" t="s">
        <v>52</v>
      </c>
      <c r="J303" s="4" t="s">
        <v>23</v>
      </c>
      <c r="K303" s="4" t="str">
        <f>IF(G303="","Unknown Country",IFERROR(VLOOKUP(TRIM(G303),countries!C:F, 4, FALSE), "Unknown Country"))</f>
        <v>Eastern Europe</v>
      </c>
      <c r="L303" s="4">
        <v>2455.0</v>
      </c>
      <c r="M303" s="4" t="s">
        <v>24</v>
      </c>
      <c r="N303" s="4">
        <v>2942.0</v>
      </c>
      <c r="O303" s="8">
        <v>109.28</v>
      </c>
      <c r="P303" s="8">
        <v>35.84</v>
      </c>
      <c r="Q303" s="9">
        <v>321501.76</v>
      </c>
      <c r="R303" s="9">
        <v>105441.28000000001</v>
      </c>
      <c r="S303" s="9">
        <v>216060.47999999998</v>
      </c>
      <c r="T303" s="10">
        <f t="shared" si="3"/>
        <v>0.1355803646</v>
      </c>
    </row>
    <row r="304">
      <c r="A304" s="4">
        <v>6.92555224E8</v>
      </c>
      <c r="B304" s="5">
        <v>42013.0</v>
      </c>
      <c r="C304" s="5">
        <v>42036.0</v>
      </c>
      <c r="D304" s="6">
        <v>23.0</v>
      </c>
      <c r="E304" s="4"/>
      <c r="F304" s="4" t="s">
        <v>30</v>
      </c>
      <c r="G304" s="4" t="s">
        <v>51</v>
      </c>
      <c r="H304" s="4" t="str">
        <f t="shared" si="1"/>
        <v>CZE</v>
      </c>
      <c r="I304" s="7" t="s">
        <v>52</v>
      </c>
      <c r="J304" s="4" t="s">
        <v>23</v>
      </c>
      <c r="K304" s="4" t="str">
        <f>IF(G304="","Unknown Country",IFERROR(VLOOKUP(TRIM(G304),countries!C:F, 4, FALSE), "Unknown Country"))</f>
        <v>Eastern Europe</v>
      </c>
      <c r="L304" s="4">
        <v>8875.0</v>
      </c>
      <c r="M304" s="4" t="s">
        <v>28</v>
      </c>
      <c r="N304" s="4">
        <v>1336.0</v>
      </c>
      <c r="O304" s="8">
        <v>421.89</v>
      </c>
      <c r="P304" s="8">
        <v>364.69</v>
      </c>
      <c r="Q304" s="9">
        <v>563645.04</v>
      </c>
      <c r="R304" s="9">
        <v>487225.84</v>
      </c>
      <c r="S304" s="9">
        <v>76419.20000000001</v>
      </c>
      <c r="T304" s="10">
        <f t="shared" si="3"/>
        <v>0.2479985635</v>
      </c>
    </row>
    <row r="305">
      <c r="A305" s="4">
        <v>6.93583905E8</v>
      </c>
      <c r="B305" s="5">
        <v>40882.0</v>
      </c>
      <c r="C305" s="5">
        <v>40914.0</v>
      </c>
      <c r="D305" s="6">
        <v>32.0</v>
      </c>
      <c r="E305" s="4"/>
      <c r="F305" s="4" t="s">
        <v>30</v>
      </c>
      <c r="G305" s="4" t="s">
        <v>51</v>
      </c>
      <c r="H305" s="4" t="str">
        <f t="shared" si="1"/>
        <v>CZE</v>
      </c>
      <c r="I305" s="7" t="s">
        <v>52</v>
      </c>
      <c r="J305" s="4" t="s">
        <v>23</v>
      </c>
      <c r="K305" s="4" t="str">
        <f>IF(G305="","Unknown Country",IFERROR(VLOOKUP(TRIM(G305),countries!C:F, 4, FALSE), "Unknown Country"))</f>
        <v>Eastern Europe</v>
      </c>
      <c r="L305" s="4">
        <v>8875.0</v>
      </c>
      <c r="M305" s="4" t="s">
        <v>24</v>
      </c>
      <c r="N305" s="4">
        <v>5745.0</v>
      </c>
      <c r="O305" s="8">
        <v>421.89</v>
      </c>
      <c r="P305" s="8">
        <v>364.69</v>
      </c>
      <c r="Q305" s="9">
        <v>2423758.05</v>
      </c>
      <c r="R305" s="9">
        <v>2095144.05</v>
      </c>
      <c r="S305" s="9">
        <v>328613.99999999977</v>
      </c>
      <c r="T305" s="10">
        <f t="shared" si="3"/>
        <v>0.2479985635</v>
      </c>
    </row>
    <row r="306">
      <c r="A306" s="4">
        <v>7.5560559E8</v>
      </c>
      <c r="B306" s="5">
        <v>40421.0</v>
      </c>
      <c r="C306" s="5">
        <v>40432.0</v>
      </c>
      <c r="D306" s="6">
        <v>11.0</v>
      </c>
      <c r="E306" s="4"/>
      <c r="F306" s="4" t="s">
        <v>30</v>
      </c>
      <c r="G306" s="4" t="s">
        <v>51</v>
      </c>
      <c r="H306" s="4" t="str">
        <f t="shared" si="1"/>
        <v>CZE</v>
      </c>
      <c r="I306" s="7" t="s">
        <v>52</v>
      </c>
      <c r="J306" s="4" t="s">
        <v>23</v>
      </c>
      <c r="K306" s="4" t="str">
        <f>IF(G306="","Unknown Country",IFERROR(VLOOKUP(TRIM(G306),countries!C:F, 4, FALSE), "Unknown Country"))</f>
        <v>Eastern Europe</v>
      </c>
      <c r="L306" s="4">
        <v>8969.0</v>
      </c>
      <c r="M306" s="4" t="s">
        <v>28</v>
      </c>
      <c r="N306" s="4">
        <v>9340.0</v>
      </c>
      <c r="O306" s="8">
        <v>152.58</v>
      </c>
      <c r="P306" s="8">
        <v>97.44</v>
      </c>
      <c r="Q306" s="9">
        <v>1425097.2000000002</v>
      </c>
      <c r="R306" s="9">
        <v>910089.6</v>
      </c>
      <c r="S306" s="9">
        <v>515007.6000000002</v>
      </c>
      <c r="T306" s="10">
        <f t="shared" si="3"/>
        <v>0.3066193564</v>
      </c>
    </row>
    <row r="307">
      <c r="A307" s="4">
        <v>7.56395232E8</v>
      </c>
      <c r="B307" s="5">
        <v>42026.0</v>
      </c>
      <c r="C307" s="5">
        <v>42076.0</v>
      </c>
      <c r="D307" s="6">
        <v>50.0</v>
      </c>
      <c r="E307" s="4"/>
      <c r="F307" s="4" t="s">
        <v>27</v>
      </c>
      <c r="G307" s="4" t="s">
        <v>51</v>
      </c>
      <c r="H307" s="4" t="str">
        <f t="shared" si="1"/>
        <v>CZE</v>
      </c>
      <c r="I307" s="7" t="s">
        <v>52</v>
      </c>
      <c r="J307" s="4" t="s">
        <v>23</v>
      </c>
      <c r="K307" s="4" t="str">
        <f>IF(G307="","Unknown Country",IFERROR(VLOOKUP(TRIM(G307),countries!C:F, 4, FALSE), "Unknown Country"))</f>
        <v>Eastern Europe</v>
      </c>
      <c r="L307" s="4">
        <v>8875.0</v>
      </c>
      <c r="M307" s="4" t="s">
        <v>28</v>
      </c>
      <c r="N307" s="4">
        <v>3013.0</v>
      </c>
      <c r="O307" s="8">
        <v>421.89</v>
      </c>
      <c r="P307" s="8">
        <v>364.69</v>
      </c>
      <c r="Q307" s="9">
        <v>1271154.57</v>
      </c>
      <c r="R307" s="9">
        <v>1098810.97</v>
      </c>
      <c r="S307" s="9">
        <v>172343.6000000001</v>
      </c>
      <c r="T307" s="10">
        <f t="shared" si="3"/>
        <v>0.6720351391</v>
      </c>
    </row>
    <row r="308">
      <c r="A308" s="4">
        <v>7.59086453E8</v>
      </c>
      <c r="B308" s="5">
        <v>40595.0</v>
      </c>
      <c r="C308" s="5">
        <v>40601.0</v>
      </c>
      <c r="D308" s="6">
        <v>6.0</v>
      </c>
      <c r="E308" s="4"/>
      <c r="F308" s="4" t="s">
        <v>20</v>
      </c>
      <c r="G308" s="4" t="s">
        <v>51</v>
      </c>
      <c r="H308" s="4" t="str">
        <f t="shared" si="1"/>
        <v>CZE</v>
      </c>
      <c r="I308" s="7" t="s">
        <v>52</v>
      </c>
      <c r="J308" s="4" t="s">
        <v>23</v>
      </c>
      <c r="K308" s="4" t="str">
        <f>IF(G308="","Unknown Country",IFERROR(VLOOKUP(TRIM(G308),countries!C:F, 4, FALSE), "Unknown Country"))</f>
        <v>Eastern Europe</v>
      </c>
      <c r="L308" s="4">
        <v>7940.0</v>
      </c>
      <c r="M308" s="4" t="s">
        <v>28</v>
      </c>
      <c r="N308" s="4">
        <v>9405.0</v>
      </c>
      <c r="O308" s="8">
        <v>668.27</v>
      </c>
      <c r="P308" s="8">
        <v>502.54</v>
      </c>
      <c r="Q308" s="9">
        <v>6285079.35</v>
      </c>
      <c r="R308" s="9">
        <v>4726388.7</v>
      </c>
      <c r="S308" s="9">
        <v>1558690.6499999994</v>
      </c>
      <c r="T308" s="10">
        <f t="shared" si="3"/>
        <v>0.1355803646</v>
      </c>
    </row>
    <row r="309">
      <c r="A309" s="4">
        <v>7.74926936E8</v>
      </c>
      <c r="B309" s="5">
        <v>41967.0</v>
      </c>
      <c r="C309" s="5">
        <v>41970.0</v>
      </c>
      <c r="D309" s="6">
        <v>3.0</v>
      </c>
      <c r="E309" s="4"/>
      <c r="F309" s="4" t="s">
        <v>30</v>
      </c>
      <c r="G309" s="4" t="s">
        <v>51</v>
      </c>
      <c r="H309" s="4" t="str">
        <f t="shared" si="1"/>
        <v>CZE</v>
      </c>
      <c r="I309" s="7" t="s">
        <v>52</v>
      </c>
      <c r="J309" s="4" t="s">
        <v>23</v>
      </c>
      <c r="K309" s="4" t="str">
        <f>IF(G309="","Unknown Country",IFERROR(VLOOKUP(TRIM(G309),countries!C:F, 4, FALSE), "Unknown Country"))</f>
        <v>Eastern Europe</v>
      </c>
      <c r="L309" s="4">
        <v>4594.0</v>
      </c>
      <c r="M309" s="4" t="s">
        <v>24</v>
      </c>
      <c r="N309" s="4">
        <v>6956.0</v>
      </c>
      <c r="O309" s="8">
        <v>9.33</v>
      </c>
      <c r="P309" s="8">
        <v>6.92</v>
      </c>
      <c r="Q309" s="9">
        <v>64899.48</v>
      </c>
      <c r="R309" s="9">
        <v>48135.52</v>
      </c>
      <c r="S309" s="9">
        <v>16763.960000000006</v>
      </c>
      <c r="T309" s="10">
        <f t="shared" si="3"/>
        <v>0.1355803646</v>
      </c>
    </row>
    <row r="310">
      <c r="A310" s="4">
        <v>7.8948425E8</v>
      </c>
      <c r="B310" s="5">
        <v>40729.0</v>
      </c>
      <c r="C310" s="5">
        <v>40754.0</v>
      </c>
      <c r="D310" s="6">
        <v>25.0</v>
      </c>
      <c r="E310" s="4"/>
      <c r="F310" s="4" t="s">
        <v>30</v>
      </c>
      <c r="G310" s="4" t="s">
        <v>51</v>
      </c>
      <c r="H310" s="4" t="str">
        <f t="shared" si="1"/>
        <v>CZE</v>
      </c>
      <c r="I310" s="7" t="s">
        <v>52</v>
      </c>
      <c r="J310" s="4" t="s">
        <v>23</v>
      </c>
      <c r="K310" s="4" t="str">
        <f>IF(G310="","Unknown Country",IFERROR(VLOOKUP(TRIM(G310),countries!C:F, 4, FALSE), "Unknown Country"))</f>
        <v>Eastern Europe</v>
      </c>
      <c r="L310" s="4">
        <v>8969.0</v>
      </c>
      <c r="M310" s="4" t="s">
        <v>28</v>
      </c>
      <c r="N310" s="4">
        <v>4789.0</v>
      </c>
      <c r="O310" s="8">
        <v>152.58</v>
      </c>
      <c r="P310" s="8">
        <v>97.44</v>
      </c>
      <c r="Q310" s="9">
        <v>730705.6200000001</v>
      </c>
      <c r="R310" s="9">
        <v>466640.16</v>
      </c>
      <c r="S310" s="9">
        <v>264065.46000000014</v>
      </c>
      <c r="T310" s="10">
        <f t="shared" si="3"/>
        <v>0.3613841919</v>
      </c>
    </row>
    <row r="311">
      <c r="A311" s="4">
        <v>8.50872075E8</v>
      </c>
      <c r="B311" s="5">
        <v>42203.0</v>
      </c>
      <c r="C311" s="5">
        <v>42217.0</v>
      </c>
      <c r="D311" s="6">
        <v>14.0</v>
      </c>
      <c r="E311" s="4"/>
      <c r="F311" s="4" t="s">
        <v>27</v>
      </c>
      <c r="G311" s="4" t="s">
        <v>51</v>
      </c>
      <c r="H311" s="4" t="str">
        <f t="shared" si="1"/>
        <v>CZE</v>
      </c>
      <c r="I311" s="7" t="s">
        <v>52</v>
      </c>
      <c r="J311" s="4" t="s">
        <v>23</v>
      </c>
      <c r="K311" s="4" t="str">
        <f>IF(G311="","Unknown Country",IFERROR(VLOOKUP(TRIM(G311),countries!C:F, 4, FALSE), "Unknown Country"))</f>
        <v>Eastern Europe</v>
      </c>
      <c r="L311" s="4">
        <v>7331.0</v>
      </c>
      <c r="M311" s="4" t="s">
        <v>24</v>
      </c>
      <c r="N311" s="4">
        <v>810.0</v>
      </c>
      <c r="O311" s="8">
        <v>255.28</v>
      </c>
      <c r="P311" s="8">
        <v>159.42</v>
      </c>
      <c r="Q311" s="9">
        <v>206776.8</v>
      </c>
      <c r="R311" s="9">
        <v>129130.2</v>
      </c>
      <c r="S311" s="9">
        <v>77646.59999999999</v>
      </c>
      <c r="T311" s="10">
        <f t="shared" si="3"/>
        <v>0.1355803646</v>
      </c>
    </row>
    <row r="312">
      <c r="A312" s="4">
        <v>8.6582421E8</v>
      </c>
      <c r="B312" s="5">
        <v>41768.0</v>
      </c>
      <c r="C312" s="5">
        <v>41773.0</v>
      </c>
      <c r="D312" s="6">
        <v>5.0</v>
      </c>
      <c r="E312" s="4"/>
      <c r="F312" s="4" t="s">
        <v>30</v>
      </c>
      <c r="G312" s="4" t="s">
        <v>51</v>
      </c>
      <c r="H312" s="4" t="str">
        <f t="shared" si="1"/>
        <v>CZE</v>
      </c>
      <c r="I312" s="7" t="s">
        <v>52</v>
      </c>
      <c r="J312" s="4" t="s">
        <v>23</v>
      </c>
      <c r="K312" s="4" t="str">
        <f>IF(G312="","Unknown Country",IFERROR(VLOOKUP(TRIM(G312),countries!C:F, 4, FALSE), "Unknown Country"))</f>
        <v>Eastern Europe</v>
      </c>
      <c r="L312" s="4">
        <v>8681.0</v>
      </c>
      <c r="M312" s="4" t="s">
        <v>28</v>
      </c>
      <c r="N312" s="4">
        <v>5479.0</v>
      </c>
      <c r="O312" s="8">
        <v>651.21</v>
      </c>
      <c r="P312" s="8">
        <v>524.96</v>
      </c>
      <c r="Q312" s="9">
        <v>3567979.5900000003</v>
      </c>
      <c r="R312" s="9">
        <v>2876255.8400000003</v>
      </c>
      <c r="S312" s="9">
        <v>691723.75</v>
      </c>
      <c r="T312" s="10">
        <f t="shared" si="3"/>
        <v>0.2479985635</v>
      </c>
    </row>
    <row r="313">
      <c r="A313" s="4">
        <v>8.85046851E8</v>
      </c>
      <c r="B313" s="5">
        <v>40348.0</v>
      </c>
      <c r="C313" s="5">
        <v>40378.0</v>
      </c>
      <c r="D313" s="6">
        <v>30.0</v>
      </c>
      <c r="E313" s="4"/>
      <c r="F313" s="4" t="s">
        <v>30</v>
      </c>
      <c r="G313" s="4" t="s">
        <v>51</v>
      </c>
      <c r="H313" s="4" t="str">
        <f t="shared" si="1"/>
        <v>CZE</v>
      </c>
      <c r="I313" s="7" t="s">
        <v>52</v>
      </c>
      <c r="J313" s="4" t="s">
        <v>23</v>
      </c>
      <c r="K313" s="4" t="str">
        <f>IF(G313="","Unknown Country",IFERROR(VLOOKUP(TRIM(G313),countries!C:F, 4, FALSE), "Unknown Country"))</f>
        <v>Eastern Europe</v>
      </c>
      <c r="L313" s="4">
        <v>8681.0</v>
      </c>
      <c r="M313" s="4" t="s">
        <v>24</v>
      </c>
      <c r="N313" s="4">
        <v>3886.0</v>
      </c>
      <c r="O313" s="8">
        <v>651.21</v>
      </c>
      <c r="P313" s="8">
        <v>524.96</v>
      </c>
      <c r="Q313" s="9">
        <v>2530602.06</v>
      </c>
      <c r="R313" s="9">
        <v>2039994.56</v>
      </c>
      <c r="S313" s="9">
        <v>490607.5</v>
      </c>
      <c r="T313" s="10">
        <f t="shared" si="3"/>
        <v>0.258306538</v>
      </c>
    </row>
    <row r="314">
      <c r="A314" s="4">
        <v>9.2001127E8</v>
      </c>
      <c r="B314" s="5">
        <v>42864.0</v>
      </c>
      <c r="C314" s="5">
        <v>42898.0</v>
      </c>
      <c r="D314" s="6">
        <v>34.0</v>
      </c>
      <c r="E314" s="4"/>
      <c r="F314" s="4" t="s">
        <v>30</v>
      </c>
      <c r="G314" s="4" t="s">
        <v>51</v>
      </c>
      <c r="H314" s="4" t="str">
        <f t="shared" si="1"/>
        <v>CZE</v>
      </c>
      <c r="I314" s="7" t="s">
        <v>52</v>
      </c>
      <c r="J314" s="4" t="s">
        <v>23</v>
      </c>
      <c r="K314" s="4" t="str">
        <f>IF(G314="","Unknown Country",IFERROR(VLOOKUP(TRIM(G314),countries!C:F, 4, FALSE), "Unknown Country"))</f>
        <v>Eastern Europe</v>
      </c>
      <c r="L314" s="4">
        <v>8875.0</v>
      </c>
      <c r="M314" s="4" t="s">
        <v>24</v>
      </c>
      <c r="N314" s="4">
        <v>634.0</v>
      </c>
      <c r="O314" s="8">
        <v>421.89</v>
      </c>
      <c r="P314" s="8">
        <v>364.69</v>
      </c>
      <c r="Q314" s="9">
        <v>267478.26</v>
      </c>
      <c r="R314" s="9">
        <v>231213.46</v>
      </c>
      <c r="S314" s="9">
        <v>36264.80000000002</v>
      </c>
      <c r="T314" s="10">
        <f t="shared" si="3"/>
        <v>0.3613841919</v>
      </c>
    </row>
    <row r="315">
      <c r="A315" s="4">
        <v>9.8859986E8</v>
      </c>
      <c r="B315" s="5">
        <v>41949.0</v>
      </c>
      <c r="C315" s="5">
        <v>41984.0</v>
      </c>
      <c r="D315" s="6">
        <v>35.0</v>
      </c>
      <c r="E315" s="4"/>
      <c r="F315" s="4" t="s">
        <v>27</v>
      </c>
      <c r="G315" s="4" t="s">
        <v>51</v>
      </c>
      <c r="H315" s="4" t="str">
        <f t="shared" si="1"/>
        <v>CZE</v>
      </c>
      <c r="I315" s="7" t="s">
        <v>52</v>
      </c>
      <c r="J315" s="4" t="s">
        <v>23</v>
      </c>
      <c r="K315" s="4" t="str">
        <f>IF(G315="","Unknown Country",IFERROR(VLOOKUP(TRIM(G315),countries!C:F, 4, FALSE), "Unknown Country"))</f>
        <v>Eastern Europe</v>
      </c>
      <c r="L315" s="4">
        <v>7940.0</v>
      </c>
      <c r="M315" s="4" t="s">
        <v>24</v>
      </c>
      <c r="N315" s="4">
        <v>7522.0</v>
      </c>
      <c r="O315" s="8">
        <v>668.27</v>
      </c>
      <c r="P315" s="8">
        <v>502.54</v>
      </c>
      <c r="Q315" s="9">
        <v>5026726.9399999995</v>
      </c>
      <c r="R315" s="9">
        <v>3780105.8800000004</v>
      </c>
      <c r="S315" s="9">
        <v>1246621.0599999991</v>
      </c>
      <c r="T315" s="10">
        <f t="shared" si="3"/>
        <v>0.3755092448</v>
      </c>
    </row>
    <row r="316">
      <c r="A316" s="4">
        <v>1.6181215E8</v>
      </c>
      <c r="B316" s="5">
        <v>41222.0</v>
      </c>
      <c r="C316" s="5">
        <v>41225.0</v>
      </c>
      <c r="D316" s="6">
        <v>3.0</v>
      </c>
      <c r="E316" s="4"/>
      <c r="F316" s="4" t="s">
        <v>31</v>
      </c>
      <c r="G316" s="4" t="s">
        <v>53</v>
      </c>
      <c r="H316" s="4" t="str">
        <f t="shared" si="1"/>
        <v>DNK</v>
      </c>
      <c r="I316" s="7" t="s">
        <v>54</v>
      </c>
      <c r="J316" s="4" t="s">
        <v>23</v>
      </c>
      <c r="K316" s="4" t="str">
        <f>IF(G316="","Unknown Country",IFERROR(VLOOKUP(TRIM(G316),countries!C:F, 4, FALSE), "Unknown Country"))</f>
        <v>Northern Europe</v>
      </c>
      <c r="L316" s="4">
        <v>2455.0</v>
      </c>
      <c r="M316" s="4" t="s">
        <v>28</v>
      </c>
      <c r="N316" s="4">
        <v>2666.0</v>
      </c>
      <c r="O316" s="8">
        <v>109.28</v>
      </c>
      <c r="P316" s="8">
        <v>35.84</v>
      </c>
      <c r="Q316" s="9">
        <v>291340.48</v>
      </c>
      <c r="R316" s="9">
        <v>95549.44</v>
      </c>
      <c r="S316" s="9">
        <v>195791.03999999998</v>
      </c>
      <c r="T316" s="10">
        <f t="shared" si="3"/>
        <v>0.193869873</v>
      </c>
    </row>
    <row r="317">
      <c r="A317" s="4">
        <v>1.84120833E8</v>
      </c>
      <c r="B317" s="5">
        <v>41939.0</v>
      </c>
      <c r="C317" s="5">
        <v>41943.0</v>
      </c>
      <c r="D317" s="6">
        <v>4.0</v>
      </c>
      <c r="E317" s="4"/>
      <c r="F317" s="4" t="s">
        <v>27</v>
      </c>
      <c r="G317" s="4" t="s">
        <v>53</v>
      </c>
      <c r="H317" s="4" t="str">
        <f t="shared" si="1"/>
        <v>DNK</v>
      </c>
      <c r="I317" s="7" t="s">
        <v>54</v>
      </c>
      <c r="J317" s="4" t="s">
        <v>23</v>
      </c>
      <c r="K317" s="4" t="str">
        <f>IF(G317="","Unknown Country",IFERROR(VLOOKUP(TRIM(G317),countries!C:F, 4, FALSE), "Unknown Country"))</f>
        <v>Northern Europe</v>
      </c>
      <c r="L317" s="4">
        <v>2455.0</v>
      </c>
      <c r="M317" s="4" t="s">
        <v>24</v>
      </c>
      <c r="N317" s="4">
        <v>4301.0</v>
      </c>
      <c r="O317" s="8">
        <v>109.28</v>
      </c>
      <c r="P317" s="8">
        <v>35.84</v>
      </c>
      <c r="Q317" s="9">
        <v>470013.28</v>
      </c>
      <c r="R317" s="9">
        <v>154147.84000000003</v>
      </c>
      <c r="S317" s="9">
        <v>315865.44</v>
      </c>
      <c r="T317" s="10">
        <f t="shared" si="3"/>
        <v>0.193869873</v>
      </c>
    </row>
    <row r="318">
      <c r="A318" s="4">
        <v>1.8607949E8</v>
      </c>
      <c r="B318" s="5">
        <v>42241.0</v>
      </c>
      <c r="C318" s="5">
        <v>42245.0</v>
      </c>
      <c r="D318" s="6">
        <v>4.0</v>
      </c>
      <c r="E318" s="4"/>
      <c r="F318" s="4" t="s">
        <v>20</v>
      </c>
      <c r="G318" s="4" t="s">
        <v>53</v>
      </c>
      <c r="H318" s="4" t="str">
        <f t="shared" si="1"/>
        <v>DNK</v>
      </c>
      <c r="I318" s="7" t="s">
        <v>54</v>
      </c>
      <c r="J318" s="4" t="s">
        <v>23</v>
      </c>
      <c r="K318" s="4" t="str">
        <f>IF(G318="","Unknown Country",IFERROR(VLOOKUP(TRIM(G318),countries!C:F, 4, FALSE), "Unknown Country"))</f>
        <v>Northern Europe</v>
      </c>
      <c r="L318" s="4">
        <v>5988.0</v>
      </c>
      <c r="M318" s="4" t="s">
        <v>28</v>
      </c>
      <c r="N318" s="4">
        <v>3911.0</v>
      </c>
      <c r="O318" s="8">
        <v>154.06</v>
      </c>
      <c r="P318" s="8">
        <v>90.93</v>
      </c>
      <c r="Q318" s="9">
        <v>602528.66</v>
      </c>
      <c r="R318" s="9">
        <v>355627.23000000004</v>
      </c>
      <c r="S318" s="9">
        <v>246901.43</v>
      </c>
      <c r="T318" s="10">
        <f t="shared" si="3"/>
        <v>0.1355803646</v>
      </c>
    </row>
    <row r="319">
      <c r="A319" s="4">
        <v>1.98537814E8</v>
      </c>
      <c r="B319" s="5">
        <v>40873.0</v>
      </c>
      <c r="C319" s="5">
        <v>40896.0</v>
      </c>
      <c r="D319" s="6">
        <v>23.0</v>
      </c>
      <c r="E319" s="4"/>
      <c r="F319" s="4" t="s">
        <v>31</v>
      </c>
      <c r="G319" s="4" t="s">
        <v>53</v>
      </c>
      <c r="H319" s="4" t="str">
        <f t="shared" si="1"/>
        <v>DNK</v>
      </c>
      <c r="I319" s="7" t="s">
        <v>54</v>
      </c>
      <c r="J319" s="4" t="s">
        <v>23</v>
      </c>
      <c r="K319" s="4" t="str">
        <f>IF(G319="","Unknown Country",IFERROR(VLOOKUP(TRIM(G319),countries!C:F, 4, FALSE), "Unknown Country"))</f>
        <v>Northern Europe</v>
      </c>
      <c r="L319" s="4">
        <v>8875.0</v>
      </c>
      <c r="M319" s="4" t="s">
        <v>28</v>
      </c>
      <c r="N319" s="4">
        <v>606.0</v>
      </c>
      <c r="O319" s="8">
        <v>421.89</v>
      </c>
      <c r="P319" s="8">
        <v>364.69</v>
      </c>
      <c r="Q319" s="9">
        <v>255665.34</v>
      </c>
      <c r="R319" s="9">
        <v>221002.13999999998</v>
      </c>
      <c r="S319" s="9">
        <v>34663.20000000001</v>
      </c>
      <c r="T319" s="10">
        <f t="shared" si="3"/>
        <v>0.2479985635</v>
      </c>
    </row>
    <row r="320">
      <c r="A320" s="4">
        <v>2.23199975E8</v>
      </c>
      <c r="B320" s="5">
        <v>42695.0</v>
      </c>
      <c r="C320" s="5">
        <v>42739.0</v>
      </c>
      <c r="D320" s="6">
        <v>44.0</v>
      </c>
      <c r="E320" s="4"/>
      <c r="F320" s="4" t="s">
        <v>20</v>
      </c>
      <c r="G320" s="4" t="s">
        <v>53</v>
      </c>
      <c r="H320" s="4" t="str">
        <f t="shared" si="1"/>
        <v>DNK</v>
      </c>
      <c r="I320" s="7" t="s">
        <v>54</v>
      </c>
      <c r="J320" s="4" t="s">
        <v>23</v>
      </c>
      <c r="K320" s="4" t="str">
        <f>IF(G320="","Unknown Country",IFERROR(VLOOKUP(TRIM(G320),countries!C:F, 4, FALSE), "Unknown Country"))</f>
        <v>Northern Europe</v>
      </c>
      <c r="L320" s="4">
        <v>1270.0</v>
      </c>
      <c r="M320" s="4" t="s">
        <v>28</v>
      </c>
      <c r="N320" s="4">
        <v>8687.0</v>
      </c>
      <c r="O320" s="8">
        <v>47.45</v>
      </c>
      <c r="P320" s="8">
        <v>31.79</v>
      </c>
      <c r="Q320" s="9">
        <v>412198.15</v>
      </c>
      <c r="R320" s="9">
        <v>276159.73</v>
      </c>
      <c r="S320" s="9">
        <v>136038.42000000004</v>
      </c>
      <c r="T320" s="10">
        <f t="shared" si="3"/>
        <v>0.6720351391</v>
      </c>
    </row>
    <row r="321">
      <c r="A321" s="4">
        <v>2.72425591E8</v>
      </c>
      <c r="B321" s="5">
        <v>40606.0</v>
      </c>
      <c r="C321" s="5">
        <v>40623.0</v>
      </c>
      <c r="D321" s="6">
        <v>17.0</v>
      </c>
      <c r="E321" s="4"/>
      <c r="F321" s="4" t="s">
        <v>20</v>
      </c>
      <c r="G321" s="4" t="s">
        <v>53</v>
      </c>
      <c r="H321" s="4" t="str">
        <f t="shared" si="1"/>
        <v>DNK</v>
      </c>
      <c r="I321" s="7" t="s">
        <v>54</v>
      </c>
      <c r="J321" s="4" t="s">
        <v>23</v>
      </c>
      <c r="K321" s="4" t="str">
        <f>IF(G321="","Unknown Country",IFERROR(VLOOKUP(TRIM(G321),countries!C:F, 4, FALSE), "Unknown Country"))</f>
        <v>Northern Europe</v>
      </c>
      <c r="L321" s="4">
        <v>4594.0</v>
      </c>
      <c r="M321" s="4" t="s">
        <v>28</v>
      </c>
      <c r="N321" s="4">
        <v>5641.0</v>
      </c>
      <c r="O321" s="8">
        <v>9.33</v>
      </c>
      <c r="P321" s="8">
        <v>6.92</v>
      </c>
      <c r="Q321" s="9">
        <v>52630.53</v>
      </c>
      <c r="R321" s="9">
        <v>39035.72</v>
      </c>
      <c r="S321" s="9">
        <v>13594.809999999998</v>
      </c>
      <c r="T321" s="10">
        <f t="shared" si="3"/>
        <v>0.6720351391</v>
      </c>
    </row>
    <row r="322">
      <c r="A322" s="4">
        <v>3.06839406E8</v>
      </c>
      <c r="B322" s="5">
        <v>41546.0</v>
      </c>
      <c r="C322" s="5">
        <v>41548.0</v>
      </c>
      <c r="D322" s="6">
        <v>2.0</v>
      </c>
      <c r="E322" s="4"/>
      <c r="F322" s="4" t="s">
        <v>27</v>
      </c>
      <c r="G322" s="4" t="s">
        <v>53</v>
      </c>
      <c r="H322" s="4" t="str">
        <f t="shared" si="1"/>
        <v>DNK</v>
      </c>
      <c r="I322" s="7" t="s">
        <v>54</v>
      </c>
      <c r="J322" s="4" t="s">
        <v>23</v>
      </c>
      <c r="K322" s="4" t="str">
        <f>IF(G322="","Unknown Country",IFERROR(VLOOKUP(TRIM(G322),countries!C:F, 4, FALSE), "Unknown Country"))</f>
        <v>Northern Europe</v>
      </c>
      <c r="L322" s="4">
        <v>7331.0</v>
      </c>
      <c r="M322" s="4" t="s">
        <v>24</v>
      </c>
      <c r="N322" s="4">
        <v>9454.0</v>
      </c>
      <c r="O322" s="8">
        <v>255.28</v>
      </c>
      <c r="P322" s="8">
        <v>159.42</v>
      </c>
      <c r="Q322" s="9">
        <v>2413417.12</v>
      </c>
      <c r="R322" s="9">
        <v>1507156.68</v>
      </c>
      <c r="S322" s="9">
        <v>906260.4400000002</v>
      </c>
      <c r="T322" s="10">
        <f t="shared" si="3"/>
        <v>0.4097754122</v>
      </c>
    </row>
    <row r="323">
      <c r="A323" s="4">
        <v>4.71484124E8</v>
      </c>
      <c r="B323" s="5">
        <v>41252.0</v>
      </c>
      <c r="C323" s="5">
        <v>41298.0</v>
      </c>
      <c r="D323" s="6">
        <v>46.0</v>
      </c>
      <c r="E323" s="4"/>
      <c r="F323" s="4" t="s">
        <v>30</v>
      </c>
      <c r="G323" s="4" t="s">
        <v>53</v>
      </c>
      <c r="H323" s="4" t="str">
        <f t="shared" si="1"/>
        <v>DNK</v>
      </c>
      <c r="I323" s="7" t="s">
        <v>54</v>
      </c>
      <c r="J323" s="4" t="s">
        <v>23</v>
      </c>
      <c r="K323" s="4" t="str">
        <f>IF(G323="","Unknown Country",IFERROR(VLOOKUP(TRIM(G323),countries!C:F, 4, FALSE), "Unknown Country"))</f>
        <v>Northern Europe</v>
      </c>
      <c r="L323" s="4">
        <v>7331.0</v>
      </c>
      <c r="M323" s="4" t="s">
        <v>28</v>
      </c>
      <c r="N323" s="4">
        <v>1485.0</v>
      </c>
      <c r="O323" s="8">
        <v>255.28</v>
      </c>
      <c r="P323" s="8">
        <v>159.42</v>
      </c>
      <c r="Q323" s="9">
        <v>379090.8</v>
      </c>
      <c r="R323" s="9">
        <v>236738.69999999998</v>
      </c>
      <c r="S323" s="9">
        <v>142352.1</v>
      </c>
      <c r="T323" s="10">
        <f t="shared" si="3"/>
        <v>0.1355803646</v>
      </c>
    </row>
    <row r="324">
      <c r="A324" s="4">
        <v>4.78840672E8</v>
      </c>
      <c r="B324" s="5">
        <v>42404.0</v>
      </c>
      <c r="C324" s="5">
        <v>42409.0</v>
      </c>
      <c r="D324" s="6">
        <v>5.0</v>
      </c>
      <c r="E324" s="4"/>
      <c r="F324" s="4" t="s">
        <v>20</v>
      </c>
      <c r="G324" s="4" t="s">
        <v>53</v>
      </c>
      <c r="H324" s="4" t="str">
        <f t="shared" si="1"/>
        <v>DNK</v>
      </c>
      <c r="I324" s="7" t="s">
        <v>54</v>
      </c>
      <c r="J324" s="4" t="s">
        <v>23</v>
      </c>
      <c r="K324" s="4" t="str">
        <f>IF(G324="","Unknown Country",IFERROR(VLOOKUP(TRIM(G324),countries!C:F, 4, FALSE), "Unknown Country"))</f>
        <v>Northern Europe</v>
      </c>
      <c r="L324" s="4">
        <v>3127.0</v>
      </c>
      <c r="M324" s="4" t="s">
        <v>28</v>
      </c>
      <c r="N324" s="4">
        <v>8451.0</v>
      </c>
      <c r="O324" s="8">
        <v>81.73</v>
      </c>
      <c r="P324" s="8">
        <v>56.67</v>
      </c>
      <c r="Q324" s="9">
        <v>690700.23</v>
      </c>
      <c r="R324" s="9">
        <v>478918.17000000004</v>
      </c>
      <c r="S324" s="9">
        <v>211782.05999999994</v>
      </c>
      <c r="T324" s="10">
        <f t="shared" si="3"/>
        <v>0.3300316122</v>
      </c>
    </row>
    <row r="325">
      <c r="A325" s="4">
        <v>5.11155498E8</v>
      </c>
      <c r="B325" s="5">
        <v>40447.0</v>
      </c>
      <c r="C325" s="5">
        <v>40486.0</v>
      </c>
      <c r="D325" s="6">
        <v>39.0</v>
      </c>
      <c r="E325" s="4"/>
      <c r="F325" s="4" t="s">
        <v>27</v>
      </c>
      <c r="G325" s="4" t="s">
        <v>53</v>
      </c>
      <c r="H325" s="4" t="str">
        <f t="shared" si="1"/>
        <v>DNK</v>
      </c>
      <c r="I325" s="7" t="s">
        <v>54</v>
      </c>
      <c r="J325" s="4" t="s">
        <v>23</v>
      </c>
      <c r="K325" s="4" t="str">
        <f>IF(G325="","Unknown Country",IFERROR(VLOOKUP(TRIM(G325),countries!C:F, 4, FALSE), "Unknown Country"))</f>
        <v>Northern Europe</v>
      </c>
      <c r="L325" s="4">
        <v>1270.0</v>
      </c>
      <c r="M325" s="4" t="s">
        <v>24</v>
      </c>
      <c r="N325" s="4">
        <v>1126.0</v>
      </c>
      <c r="O325" s="8">
        <v>47.45</v>
      </c>
      <c r="P325" s="8">
        <v>31.79</v>
      </c>
      <c r="Q325" s="9">
        <v>53428.700000000004</v>
      </c>
      <c r="R325" s="9">
        <v>35795.54</v>
      </c>
      <c r="S325" s="9">
        <v>17633.160000000003</v>
      </c>
      <c r="T325" s="10">
        <f t="shared" si="3"/>
        <v>0.258306538</v>
      </c>
    </row>
    <row r="326">
      <c r="A326" s="4">
        <v>5.39002406E8</v>
      </c>
      <c r="B326" s="5">
        <v>41841.0</v>
      </c>
      <c r="C326" s="5">
        <v>41843.0</v>
      </c>
      <c r="D326" s="6">
        <v>2.0</v>
      </c>
      <c r="E326" s="4"/>
      <c r="F326" s="4" t="s">
        <v>31</v>
      </c>
      <c r="G326" s="4" t="s">
        <v>53</v>
      </c>
      <c r="H326" s="4" t="str">
        <f t="shared" si="1"/>
        <v>DNK</v>
      </c>
      <c r="I326" s="7" t="s">
        <v>54</v>
      </c>
      <c r="J326" s="4" t="s">
        <v>23</v>
      </c>
      <c r="K326" s="4" t="str">
        <f>IF(G326="","Unknown Country",IFERROR(VLOOKUP(TRIM(G326),countries!C:F, 4, FALSE), "Unknown Country"))</f>
        <v>Northern Europe</v>
      </c>
      <c r="L326" s="4">
        <v>2455.0</v>
      </c>
      <c r="M326" s="4" t="s">
        <v>28</v>
      </c>
      <c r="N326" s="4">
        <v>1645.0</v>
      </c>
      <c r="O326" s="8">
        <v>109.28</v>
      </c>
      <c r="P326" s="8">
        <v>35.84</v>
      </c>
      <c r="Q326" s="9">
        <v>179765.6</v>
      </c>
      <c r="R326" s="9">
        <v>58956.8</v>
      </c>
      <c r="S326" s="9">
        <v>120808.8</v>
      </c>
      <c r="T326" s="10">
        <f t="shared" si="3"/>
        <v>0.3755092448</v>
      </c>
    </row>
    <row r="327">
      <c r="A327" s="4">
        <v>5.85677134E8</v>
      </c>
      <c r="B327" s="5">
        <v>41012.0</v>
      </c>
      <c r="C327" s="5">
        <v>41033.0</v>
      </c>
      <c r="D327" s="6">
        <v>21.0</v>
      </c>
      <c r="E327" s="4"/>
      <c r="F327" s="4" t="s">
        <v>27</v>
      </c>
      <c r="G327" s="4" t="s">
        <v>53</v>
      </c>
      <c r="H327" s="4" t="str">
        <f t="shared" si="1"/>
        <v>DNK</v>
      </c>
      <c r="I327" s="7" t="s">
        <v>54</v>
      </c>
      <c r="J327" s="4" t="s">
        <v>23</v>
      </c>
      <c r="K327" s="4" t="str">
        <f>IF(G327="","Unknown Country",IFERROR(VLOOKUP(TRIM(G327),countries!C:F, 4, FALSE), "Unknown Country"))</f>
        <v>Northern Europe</v>
      </c>
      <c r="L327" s="4">
        <v>8969.0</v>
      </c>
      <c r="M327" s="4" t="s">
        <v>28</v>
      </c>
      <c r="N327" s="4">
        <v>3734.0</v>
      </c>
      <c r="O327" s="8">
        <v>152.58</v>
      </c>
      <c r="P327" s="8">
        <v>97.44</v>
      </c>
      <c r="Q327" s="9">
        <v>569733.7200000001</v>
      </c>
      <c r="R327" s="9">
        <v>363840.95999999996</v>
      </c>
      <c r="S327" s="9">
        <v>205892.76000000013</v>
      </c>
      <c r="T327" s="10">
        <f t="shared" si="3"/>
        <v>0.3755092448</v>
      </c>
    </row>
    <row r="328">
      <c r="A328" s="4">
        <v>5.95922315E8</v>
      </c>
      <c r="B328" s="5">
        <v>41133.0</v>
      </c>
      <c r="C328" s="5">
        <v>41156.0</v>
      </c>
      <c r="D328" s="6">
        <v>23.0</v>
      </c>
      <c r="E328" s="4"/>
      <c r="F328" s="4" t="s">
        <v>30</v>
      </c>
      <c r="G328" s="4" t="s">
        <v>53</v>
      </c>
      <c r="H328" s="4" t="str">
        <f t="shared" si="1"/>
        <v>DNK</v>
      </c>
      <c r="I328" s="7" t="s">
        <v>54</v>
      </c>
      <c r="J328" s="4" t="s">
        <v>23</v>
      </c>
      <c r="K328" s="4" t="str">
        <f>IF(G328="","Unknown Country",IFERROR(VLOOKUP(TRIM(G328),countries!C:F, 4, FALSE), "Unknown Country"))</f>
        <v>Northern Europe</v>
      </c>
      <c r="L328" s="4">
        <v>8875.0</v>
      </c>
      <c r="M328" s="4" t="s">
        <v>24</v>
      </c>
      <c r="N328" s="4">
        <v>5510.0</v>
      </c>
      <c r="O328" s="8">
        <v>421.89</v>
      </c>
      <c r="P328" s="8">
        <v>364.69</v>
      </c>
      <c r="Q328" s="9">
        <v>2324613.9</v>
      </c>
      <c r="R328" s="9">
        <v>2009441.9</v>
      </c>
      <c r="S328" s="9">
        <v>315172.0</v>
      </c>
      <c r="T328" s="10">
        <f t="shared" si="3"/>
        <v>0.3066193564</v>
      </c>
    </row>
    <row r="329">
      <c r="A329" s="4">
        <v>5.97839343E8</v>
      </c>
      <c r="B329" s="5">
        <v>41808.0</v>
      </c>
      <c r="C329" s="5">
        <v>41846.0</v>
      </c>
      <c r="D329" s="6">
        <v>38.0</v>
      </c>
      <c r="E329" s="4"/>
      <c r="F329" s="4" t="s">
        <v>31</v>
      </c>
      <c r="G329" s="4" t="s">
        <v>53</v>
      </c>
      <c r="H329" s="4" t="str">
        <f t="shared" si="1"/>
        <v>DNK</v>
      </c>
      <c r="I329" s="7" t="s">
        <v>54</v>
      </c>
      <c r="J329" s="4" t="s">
        <v>23</v>
      </c>
      <c r="K329" s="4" t="str">
        <f>IF(G329="","Unknown Country",IFERROR(VLOOKUP(TRIM(G329),countries!C:F, 4, FALSE), "Unknown Country"))</f>
        <v>Northern Europe</v>
      </c>
      <c r="L329" s="4">
        <v>3127.0</v>
      </c>
      <c r="M329" s="4" t="s">
        <v>24</v>
      </c>
      <c r="N329" s="4">
        <v>2802.0</v>
      </c>
      <c r="O329" s="8">
        <v>81.73</v>
      </c>
      <c r="P329" s="8">
        <v>56.67</v>
      </c>
      <c r="Q329" s="9">
        <v>229007.46000000002</v>
      </c>
      <c r="R329" s="9">
        <v>158789.34</v>
      </c>
      <c r="S329" s="9">
        <v>70218.12000000002</v>
      </c>
      <c r="T329" s="10">
        <f t="shared" si="3"/>
        <v>0.3300316122</v>
      </c>
    </row>
    <row r="330">
      <c r="A330" s="4">
        <v>6.06224572E8</v>
      </c>
      <c r="B330" s="5">
        <v>41828.0</v>
      </c>
      <c r="C330" s="5">
        <v>41835.0</v>
      </c>
      <c r="D330" s="6">
        <v>7.0</v>
      </c>
      <c r="E330" s="4"/>
      <c r="F330" s="4" t="s">
        <v>30</v>
      </c>
      <c r="G330" s="4" t="s">
        <v>53</v>
      </c>
      <c r="H330" s="4" t="str">
        <f t="shared" si="1"/>
        <v>DNK</v>
      </c>
      <c r="I330" s="7" t="s">
        <v>54</v>
      </c>
      <c r="J330" s="4" t="s">
        <v>23</v>
      </c>
      <c r="K330" s="4" t="str">
        <f>IF(G330="","Unknown Country",IFERROR(VLOOKUP(TRIM(G330),countries!C:F, 4, FALSE), "Unknown Country"))</f>
        <v>Northern Europe</v>
      </c>
      <c r="L330" s="4">
        <v>8293.0</v>
      </c>
      <c r="M330" s="4" t="s">
        <v>24</v>
      </c>
      <c r="N330" s="4">
        <v>4177.0</v>
      </c>
      <c r="O330" s="8">
        <v>437.2</v>
      </c>
      <c r="P330" s="8">
        <v>263.33</v>
      </c>
      <c r="Q330" s="9">
        <v>1826184.4</v>
      </c>
      <c r="R330" s="9">
        <v>1099929.41</v>
      </c>
      <c r="S330" s="9">
        <v>726254.99</v>
      </c>
      <c r="T330" s="10">
        <f t="shared" si="3"/>
        <v>0.6720351391</v>
      </c>
    </row>
    <row r="331">
      <c r="A331" s="4">
        <v>6.6692146E8</v>
      </c>
      <c r="B331" s="5">
        <v>41896.0</v>
      </c>
      <c r="C331" s="5">
        <v>41922.0</v>
      </c>
      <c r="D331" s="6">
        <v>26.0</v>
      </c>
      <c r="E331" s="4"/>
      <c r="F331" s="4" t="s">
        <v>27</v>
      </c>
      <c r="G331" s="4" t="s">
        <v>53</v>
      </c>
      <c r="H331" s="4" t="str">
        <f t="shared" si="1"/>
        <v>DNK</v>
      </c>
      <c r="I331" s="7" t="s">
        <v>54</v>
      </c>
      <c r="J331" s="4" t="s">
        <v>23</v>
      </c>
      <c r="K331" s="4" t="str">
        <f>IF(G331="","Unknown Country",IFERROR(VLOOKUP(TRIM(G331),countries!C:F, 4, FALSE), "Unknown Country"))</f>
        <v>Northern Europe</v>
      </c>
      <c r="L331" s="4">
        <v>2103.0</v>
      </c>
      <c r="M331" s="4" t="s">
        <v>28</v>
      </c>
      <c r="N331" s="4">
        <v>5735.0</v>
      </c>
      <c r="O331" s="8">
        <v>205.7</v>
      </c>
      <c r="P331" s="8">
        <v>117.11</v>
      </c>
      <c r="Q331" s="9">
        <v>1179689.5</v>
      </c>
      <c r="R331" s="9">
        <v>671625.85</v>
      </c>
      <c r="S331" s="9">
        <v>508063.65</v>
      </c>
      <c r="T331" s="10">
        <f t="shared" si="3"/>
        <v>0.3613841919</v>
      </c>
    </row>
    <row r="332">
      <c r="A332" s="4">
        <v>7.02815854E8</v>
      </c>
      <c r="B332" s="5">
        <v>40314.0</v>
      </c>
      <c r="C332" s="5">
        <v>40335.0</v>
      </c>
      <c r="D332" s="6">
        <v>21.0</v>
      </c>
      <c r="E332" s="4"/>
      <c r="F332" s="4" t="s">
        <v>20</v>
      </c>
      <c r="G332" s="4" t="s">
        <v>53</v>
      </c>
      <c r="H332" s="4" t="str">
        <f t="shared" si="1"/>
        <v>DNK</v>
      </c>
      <c r="I332" s="7" t="s">
        <v>54</v>
      </c>
      <c r="J332" s="4" t="s">
        <v>23</v>
      </c>
      <c r="K332" s="4" t="str">
        <f>IF(G332="","Unknown Country",IFERROR(VLOOKUP(TRIM(G332),countries!C:F, 4, FALSE), "Unknown Country"))</f>
        <v>Northern Europe</v>
      </c>
      <c r="L332" s="4">
        <v>7940.0</v>
      </c>
      <c r="M332" s="4" t="s">
        <v>28</v>
      </c>
      <c r="N332" s="4">
        <v>7684.0</v>
      </c>
      <c r="O332" s="8">
        <v>668.27</v>
      </c>
      <c r="P332" s="8">
        <v>502.54</v>
      </c>
      <c r="Q332" s="9">
        <v>5134986.68</v>
      </c>
      <c r="R332" s="9">
        <v>3861517.3600000003</v>
      </c>
      <c r="S332" s="9">
        <v>1273469.3199999994</v>
      </c>
      <c r="T332" s="10">
        <f t="shared" si="3"/>
        <v>0.1355803646</v>
      </c>
    </row>
    <row r="333">
      <c r="A333" s="4">
        <v>7.1335715E8</v>
      </c>
      <c r="B333" s="5">
        <v>41038.0</v>
      </c>
      <c r="C333" s="5">
        <v>41063.0</v>
      </c>
      <c r="D333" s="6">
        <v>25.0</v>
      </c>
      <c r="E333" s="4"/>
      <c r="F333" s="4" t="s">
        <v>27</v>
      </c>
      <c r="G333" s="4" t="s">
        <v>53</v>
      </c>
      <c r="H333" s="4" t="str">
        <f t="shared" si="1"/>
        <v>DNK</v>
      </c>
      <c r="I333" s="7" t="s">
        <v>54</v>
      </c>
      <c r="J333" s="4" t="s">
        <v>23</v>
      </c>
      <c r="K333" s="4" t="str">
        <f>IF(G333="","Unknown Country",IFERROR(VLOOKUP(TRIM(G333),countries!C:F, 4, FALSE), "Unknown Country"))</f>
        <v>Northern Europe</v>
      </c>
      <c r="L333" s="4">
        <v>2455.0</v>
      </c>
      <c r="M333" s="4" t="s">
        <v>24</v>
      </c>
      <c r="N333" s="4">
        <v>7088.0</v>
      </c>
      <c r="O333" s="8">
        <v>109.28</v>
      </c>
      <c r="P333" s="8">
        <v>35.84</v>
      </c>
      <c r="Q333" s="9">
        <v>774576.64</v>
      </c>
      <c r="R333" s="9">
        <v>254033.92</v>
      </c>
      <c r="S333" s="9">
        <v>520542.72</v>
      </c>
      <c r="T333" s="10">
        <f t="shared" si="3"/>
        <v>0.3066193564</v>
      </c>
    </row>
    <row r="334">
      <c r="A334" s="4">
        <v>7.64837539E8</v>
      </c>
      <c r="B334" s="5">
        <v>42619.0</v>
      </c>
      <c r="C334" s="5">
        <v>42619.0</v>
      </c>
      <c r="D334" s="6">
        <v>0.0</v>
      </c>
      <c r="E334" s="4"/>
      <c r="F334" s="4" t="s">
        <v>20</v>
      </c>
      <c r="G334" s="4" t="s">
        <v>53</v>
      </c>
      <c r="H334" s="4" t="str">
        <f t="shared" si="1"/>
        <v>DNK</v>
      </c>
      <c r="I334" s="7" t="s">
        <v>54</v>
      </c>
      <c r="J334" s="4" t="s">
        <v>23</v>
      </c>
      <c r="K334" s="4" t="str">
        <f>IF(G334="","Unknown Country",IFERROR(VLOOKUP(TRIM(G334),countries!C:F, 4, FALSE), "Unknown Country"))</f>
        <v>Northern Europe</v>
      </c>
      <c r="L334" s="4">
        <v>7331.0</v>
      </c>
      <c r="M334" s="4" t="s">
        <v>28</v>
      </c>
      <c r="N334" s="4">
        <v>1279.0</v>
      </c>
      <c r="O334" s="8">
        <v>255.28</v>
      </c>
      <c r="P334" s="8">
        <v>159.42</v>
      </c>
      <c r="Q334" s="9">
        <v>326503.12</v>
      </c>
      <c r="R334" s="9">
        <v>203898.18</v>
      </c>
      <c r="S334" s="9">
        <v>122604.94</v>
      </c>
      <c r="T334" s="10">
        <f t="shared" si="3"/>
        <v>0.3976898445</v>
      </c>
    </row>
    <row r="335">
      <c r="A335" s="4">
        <v>7.84397923E8</v>
      </c>
      <c r="B335" s="5">
        <v>41428.0</v>
      </c>
      <c r="C335" s="5">
        <v>41440.0</v>
      </c>
      <c r="D335" s="6">
        <v>12.0</v>
      </c>
      <c r="E335" s="4"/>
      <c r="F335" s="4" t="s">
        <v>31</v>
      </c>
      <c r="G335" s="4" t="s">
        <v>53</v>
      </c>
      <c r="H335" s="4" t="str">
        <f t="shared" si="1"/>
        <v>DNK</v>
      </c>
      <c r="I335" s="7" t="s">
        <v>54</v>
      </c>
      <c r="J335" s="4" t="s">
        <v>23</v>
      </c>
      <c r="K335" s="4" t="str">
        <f>IF(G335="","Unknown Country",IFERROR(VLOOKUP(TRIM(G335),countries!C:F, 4, FALSE), "Unknown Country"))</f>
        <v>Northern Europe</v>
      </c>
      <c r="L335" s="4">
        <v>8969.0</v>
      </c>
      <c r="M335" s="4" t="s">
        <v>24</v>
      </c>
      <c r="N335" s="4">
        <v>9631.0</v>
      </c>
      <c r="O335" s="8">
        <v>152.58</v>
      </c>
      <c r="P335" s="8">
        <v>97.44</v>
      </c>
      <c r="Q335" s="9">
        <v>1469497.9800000002</v>
      </c>
      <c r="R335" s="9">
        <v>938444.64</v>
      </c>
      <c r="S335" s="9">
        <v>531053.3400000002</v>
      </c>
      <c r="T335" s="10">
        <f t="shared" si="3"/>
        <v>0.4306757414</v>
      </c>
    </row>
    <row r="336">
      <c r="A336" s="4">
        <v>8.05974042E8</v>
      </c>
      <c r="B336" s="5">
        <v>41112.0</v>
      </c>
      <c r="C336" s="5">
        <v>41118.0</v>
      </c>
      <c r="D336" s="6">
        <v>6.0</v>
      </c>
      <c r="E336" s="4"/>
      <c r="F336" s="4" t="s">
        <v>30</v>
      </c>
      <c r="G336" s="4" t="s">
        <v>53</v>
      </c>
      <c r="H336" s="4" t="str">
        <f t="shared" si="1"/>
        <v>DNK</v>
      </c>
      <c r="I336" s="7" t="s">
        <v>54</v>
      </c>
      <c r="J336" s="4" t="s">
        <v>23</v>
      </c>
      <c r="K336" s="4" t="str">
        <f>IF(G336="","Unknown Country",IFERROR(VLOOKUP(TRIM(G336),countries!C:F, 4, FALSE), "Unknown Country"))</f>
        <v>Northern Europe</v>
      </c>
      <c r="L336" s="4">
        <v>8293.0</v>
      </c>
      <c r="M336" s="4" t="s">
        <v>24</v>
      </c>
      <c r="N336" s="4">
        <v>4484.0</v>
      </c>
      <c r="O336" s="8">
        <v>437.2</v>
      </c>
      <c r="P336" s="8">
        <v>263.33</v>
      </c>
      <c r="Q336" s="9">
        <v>1960404.8</v>
      </c>
      <c r="R336" s="9">
        <v>1180771.72</v>
      </c>
      <c r="S336" s="9">
        <v>779633.0800000001</v>
      </c>
      <c r="T336" s="10">
        <f t="shared" si="3"/>
        <v>0.2479985635</v>
      </c>
    </row>
    <row r="337">
      <c r="A337" s="4">
        <v>8.60104024E8</v>
      </c>
      <c r="B337" s="5">
        <v>41635.0</v>
      </c>
      <c r="C337" s="5">
        <v>41638.0</v>
      </c>
      <c r="D337" s="6">
        <v>3.0</v>
      </c>
      <c r="E337" s="4"/>
      <c r="F337" s="4" t="s">
        <v>30</v>
      </c>
      <c r="G337" s="4" t="s">
        <v>53</v>
      </c>
      <c r="H337" s="4" t="str">
        <f t="shared" si="1"/>
        <v>DNK</v>
      </c>
      <c r="I337" s="7" t="s">
        <v>54</v>
      </c>
      <c r="J337" s="4" t="s">
        <v>23</v>
      </c>
      <c r="K337" s="4" t="str">
        <f>IF(G337="","Unknown Country",IFERROR(VLOOKUP(TRIM(G337),countries!C:F, 4, FALSE), "Unknown Country"))</f>
        <v>Northern Europe</v>
      </c>
      <c r="L337" s="4">
        <v>8293.0</v>
      </c>
      <c r="M337" s="4" t="s">
        <v>24</v>
      </c>
      <c r="N337" s="4">
        <v>2749.0</v>
      </c>
      <c r="O337" s="8">
        <v>437.2</v>
      </c>
      <c r="P337" s="8">
        <v>263.33</v>
      </c>
      <c r="Q337" s="9">
        <v>1201862.8</v>
      </c>
      <c r="R337" s="9">
        <v>723894.1699999999</v>
      </c>
      <c r="S337" s="9">
        <v>477968.6300000001</v>
      </c>
      <c r="T337" s="10">
        <f t="shared" si="3"/>
        <v>0.6720351391</v>
      </c>
    </row>
    <row r="338">
      <c r="A338" s="4">
        <v>9.05947482E8</v>
      </c>
      <c r="B338" s="5">
        <v>42338.0</v>
      </c>
      <c r="C338" s="5">
        <v>42387.0</v>
      </c>
      <c r="D338" s="6">
        <v>49.0</v>
      </c>
      <c r="E338" s="4"/>
      <c r="F338" s="4" t="s">
        <v>31</v>
      </c>
      <c r="G338" s="4" t="s">
        <v>53</v>
      </c>
      <c r="H338" s="4" t="str">
        <f t="shared" si="1"/>
        <v>DNK</v>
      </c>
      <c r="I338" s="7" t="s">
        <v>54</v>
      </c>
      <c r="J338" s="4" t="s">
        <v>23</v>
      </c>
      <c r="K338" s="4" t="str">
        <f>IF(G338="","Unknown Country",IFERROR(VLOOKUP(TRIM(G338),countries!C:F, 4, FALSE), "Unknown Country"))</f>
        <v>Northern Europe</v>
      </c>
      <c r="L338" s="4">
        <v>2103.0</v>
      </c>
      <c r="M338" s="4" t="s">
        <v>28</v>
      </c>
      <c r="N338" s="4">
        <v>8847.0</v>
      </c>
      <c r="O338" s="8">
        <v>205.7</v>
      </c>
      <c r="P338" s="8">
        <v>117.11</v>
      </c>
      <c r="Q338" s="9">
        <v>1819827.9</v>
      </c>
      <c r="R338" s="9">
        <v>1036072.17</v>
      </c>
      <c r="S338" s="9">
        <v>783755.7299999999</v>
      </c>
      <c r="T338" s="10">
        <f t="shared" si="3"/>
        <v>0.3755092448</v>
      </c>
    </row>
    <row r="339">
      <c r="A339" s="4">
        <v>9.54341828E8</v>
      </c>
      <c r="B339" s="5">
        <v>41782.0</v>
      </c>
      <c r="C339" s="5">
        <v>41831.0</v>
      </c>
      <c r="D339" s="6">
        <v>49.0</v>
      </c>
      <c r="E339" s="4"/>
      <c r="F339" s="4" t="s">
        <v>27</v>
      </c>
      <c r="G339" s="4" t="s">
        <v>53</v>
      </c>
      <c r="H339" s="4" t="str">
        <f t="shared" si="1"/>
        <v>DNK</v>
      </c>
      <c r="I339" s="7" t="s">
        <v>54</v>
      </c>
      <c r="J339" s="4" t="s">
        <v>23</v>
      </c>
      <c r="K339" s="4" t="str">
        <f>IF(G339="","Unknown Country",IFERROR(VLOOKUP(TRIM(G339),countries!C:F, 4, FALSE), "Unknown Country"))</f>
        <v>Northern Europe</v>
      </c>
      <c r="L339" s="4">
        <v>5988.0</v>
      </c>
      <c r="M339" s="4" t="s">
        <v>24</v>
      </c>
      <c r="N339" s="4">
        <v>9809.0</v>
      </c>
      <c r="O339" s="8">
        <v>154.06</v>
      </c>
      <c r="P339" s="8">
        <v>90.93</v>
      </c>
      <c r="Q339" s="9">
        <v>1511174.54</v>
      </c>
      <c r="R339" s="9">
        <v>891932.3700000001</v>
      </c>
      <c r="S339" s="9">
        <v>619242.1699999999</v>
      </c>
      <c r="T339" s="10">
        <f t="shared" si="3"/>
        <v>0.3613841919</v>
      </c>
    </row>
    <row r="340">
      <c r="A340" s="4">
        <v>9.69195258E8</v>
      </c>
      <c r="B340" s="5">
        <v>41147.0</v>
      </c>
      <c r="C340" s="5">
        <v>41169.0</v>
      </c>
      <c r="D340" s="6">
        <v>22.0</v>
      </c>
      <c r="E340" s="4"/>
      <c r="F340" s="4" t="s">
        <v>20</v>
      </c>
      <c r="G340" s="4" t="s">
        <v>53</v>
      </c>
      <c r="H340" s="4" t="str">
        <f t="shared" si="1"/>
        <v>DNK</v>
      </c>
      <c r="I340" s="7" t="s">
        <v>54</v>
      </c>
      <c r="J340" s="4" t="s">
        <v>23</v>
      </c>
      <c r="K340" s="4" t="str">
        <f>IF(G340="","Unknown Country",IFERROR(VLOOKUP(TRIM(G340),countries!C:F, 4, FALSE), "Unknown Country"))</f>
        <v>Northern Europe</v>
      </c>
      <c r="L340" s="4">
        <v>5988.0</v>
      </c>
      <c r="M340" s="4" t="s">
        <v>28</v>
      </c>
      <c r="N340" s="4">
        <v>5269.0</v>
      </c>
      <c r="O340" s="8">
        <v>154.06</v>
      </c>
      <c r="P340" s="8">
        <v>90.93</v>
      </c>
      <c r="Q340" s="9">
        <v>811742.14</v>
      </c>
      <c r="R340" s="9">
        <v>479110.17000000004</v>
      </c>
      <c r="S340" s="9">
        <v>332631.97</v>
      </c>
      <c r="T340" s="10">
        <f t="shared" si="3"/>
        <v>0.3976898445</v>
      </c>
    </row>
    <row r="341">
      <c r="A341" s="4">
        <v>9.73268353E8</v>
      </c>
      <c r="B341" s="5">
        <v>42526.0</v>
      </c>
      <c r="C341" s="5">
        <v>42547.0</v>
      </c>
      <c r="D341" s="6">
        <v>21.0</v>
      </c>
      <c r="E341" s="4"/>
      <c r="F341" s="4" t="s">
        <v>27</v>
      </c>
      <c r="G341" s="4" t="s">
        <v>53</v>
      </c>
      <c r="H341" s="4" t="str">
        <f t="shared" si="1"/>
        <v>DNK</v>
      </c>
      <c r="I341" s="7" t="s">
        <v>54</v>
      </c>
      <c r="J341" s="4" t="s">
        <v>23</v>
      </c>
      <c r="K341" s="4" t="str">
        <f>IF(G341="","Unknown Country",IFERROR(VLOOKUP(TRIM(G341),countries!C:F, 4, FALSE), "Unknown Country"))</f>
        <v>Northern Europe</v>
      </c>
      <c r="L341" s="4">
        <v>1270.0</v>
      </c>
      <c r="M341" s="4" t="s">
        <v>28</v>
      </c>
      <c r="N341" s="4">
        <v>589.0</v>
      </c>
      <c r="O341" s="8">
        <v>47.45</v>
      </c>
      <c r="P341" s="8">
        <v>31.79</v>
      </c>
      <c r="Q341" s="9">
        <v>27948.050000000003</v>
      </c>
      <c r="R341" s="9">
        <v>18724.31</v>
      </c>
      <c r="S341" s="9">
        <v>9223.740000000002</v>
      </c>
      <c r="T341" s="10">
        <f t="shared" si="3"/>
        <v>0.3976898445</v>
      </c>
    </row>
    <row r="342">
      <c r="A342" s="4">
        <v>1.23086202E8</v>
      </c>
      <c r="B342" s="5">
        <v>41641.0</v>
      </c>
      <c r="C342" s="5">
        <v>41690.0</v>
      </c>
      <c r="D342" s="6">
        <v>49.0</v>
      </c>
      <c r="E342" s="4"/>
      <c r="F342" s="4" t="s">
        <v>30</v>
      </c>
      <c r="G342" s="4" t="s">
        <v>55</v>
      </c>
      <c r="H342" s="4" t="str">
        <f t="shared" si="1"/>
        <v>EST</v>
      </c>
      <c r="I342" s="7" t="s">
        <v>56</v>
      </c>
      <c r="J342" s="4" t="s">
        <v>23</v>
      </c>
      <c r="K342" s="4" t="str">
        <f>IF(G342="","Unknown Country",IFERROR(VLOOKUP(TRIM(G342),countries!C:F, 4, FALSE), "Unknown Country"))</f>
        <v>Northern Europe</v>
      </c>
      <c r="L342" s="4">
        <v>7331.0</v>
      </c>
      <c r="M342" s="4" t="s">
        <v>24</v>
      </c>
      <c r="N342" s="4">
        <v>2797.0</v>
      </c>
      <c r="O342" s="8">
        <v>255.28</v>
      </c>
      <c r="P342" s="8">
        <v>159.42</v>
      </c>
      <c r="Q342" s="9">
        <v>714018.16</v>
      </c>
      <c r="R342" s="9">
        <v>445897.74</v>
      </c>
      <c r="S342" s="9">
        <v>268120.42000000004</v>
      </c>
      <c r="T342" s="10">
        <f t="shared" si="3"/>
        <v>0.4306757414</v>
      </c>
    </row>
    <row r="343">
      <c r="A343" s="4">
        <v>1.27694451E8</v>
      </c>
      <c r="B343" s="5">
        <v>40884.0</v>
      </c>
      <c r="C343" s="5">
        <v>40904.0</v>
      </c>
      <c r="D343" s="6">
        <v>20.0</v>
      </c>
      <c r="E343" s="4"/>
      <c r="F343" s="4" t="s">
        <v>20</v>
      </c>
      <c r="G343" s="4" t="s">
        <v>55</v>
      </c>
      <c r="H343" s="4" t="str">
        <f t="shared" si="1"/>
        <v>EST</v>
      </c>
      <c r="I343" s="7" t="s">
        <v>56</v>
      </c>
      <c r="J343" s="4" t="s">
        <v>23</v>
      </c>
      <c r="K343" s="4" t="str">
        <f>IF(G343="","Unknown Country",IFERROR(VLOOKUP(TRIM(G343),countries!C:F, 4, FALSE), "Unknown Country"))</f>
        <v>Northern Europe</v>
      </c>
      <c r="L343" s="4">
        <v>5988.0</v>
      </c>
      <c r="M343" s="4" t="s">
        <v>24</v>
      </c>
      <c r="N343" s="4">
        <v>6481.0</v>
      </c>
      <c r="O343" s="8">
        <v>154.06</v>
      </c>
      <c r="P343" s="8">
        <v>90.93</v>
      </c>
      <c r="Q343" s="9">
        <v>998462.86</v>
      </c>
      <c r="R343" s="9">
        <v>589317.3300000001</v>
      </c>
      <c r="S343" s="9">
        <v>409145.5299999999</v>
      </c>
      <c r="T343" s="10">
        <f t="shared" si="3"/>
        <v>0.4097754122</v>
      </c>
    </row>
    <row r="344">
      <c r="A344" s="4">
        <v>1.34121024E8</v>
      </c>
      <c r="B344" s="5">
        <v>40602.0</v>
      </c>
      <c r="C344" s="5">
        <v>40641.0</v>
      </c>
      <c r="D344" s="6">
        <v>39.0</v>
      </c>
      <c r="E344" s="4"/>
      <c r="F344" s="4" t="s">
        <v>20</v>
      </c>
      <c r="G344" s="4" t="s">
        <v>55</v>
      </c>
      <c r="H344" s="4" t="str">
        <f t="shared" si="1"/>
        <v>EST</v>
      </c>
      <c r="I344" s="7" t="s">
        <v>56</v>
      </c>
      <c r="J344" s="4" t="s">
        <v>23</v>
      </c>
      <c r="K344" s="4" t="str">
        <f>IF(G344="","Unknown Country",IFERROR(VLOOKUP(TRIM(G344),countries!C:F, 4, FALSE), "Unknown Country"))</f>
        <v>Northern Europe</v>
      </c>
      <c r="L344" s="4">
        <v>5988.0</v>
      </c>
      <c r="M344" s="4" t="s">
        <v>28</v>
      </c>
      <c r="N344" s="4">
        <v>8246.0</v>
      </c>
      <c r="O344" s="8">
        <v>154.06</v>
      </c>
      <c r="P344" s="8">
        <v>90.93</v>
      </c>
      <c r="Q344" s="9">
        <v>1270378.76</v>
      </c>
      <c r="R344" s="9">
        <v>749808.78</v>
      </c>
      <c r="S344" s="9">
        <v>520569.98</v>
      </c>
      <c r="T344" s="10">
        <f t="shared" si="3"/>
        <v>0.4097754122</v>
      </c>
    </row>
    <row r="345">
      <c r="A345" s="4">
        <v>1.76722657E8</v>
      </c>
      <c r="B345" s="5">
        <v>41160.0</v>
      </c>
      <c r="C345" s="5">
        <v>41168.0</v>
      </c>
      <c r="D345" s="6">
        <v>8.0</v>
      </c>
      <c r="E345" s="4"/>
      <c r="F345" s="4" t="s">
        <v>27</v>
      </c>
      <c r="G345" s="4" t="s">
        <v>55</v>
      </c>
      <c r="H345" s="4" t="str">
        <f t="shared" si="1"/>
        <v>EST</v>
      </c>
      <c r="I345" s="7" t="s">
        <v>56</v>
      </c>
      <c r="J345" s="4" t="s">
        <v>23</v>
      </c>
      <c r="K345" s="4" t="str">
        <f>IF(G345="","Unknown Country",IFERROR(VLOOKUP(TRIM(G345),countries!C:F, 4, FALSE), "Unknown Country"))</f>
        <v>Northern Europe</v>
      </c>
      <c r="L345" s="4">
        <v>2455.0</v>
      </c>
      <c r="M345" s="4" t="s">
        <v>28</v>
      </c>
      <c r="N345" s="4">
        <v>5016.0</v>
      </c>
      <c r="O345" s="8">
        <v>109.28</v>
      </c>
      <c r="P345" s="8">
        <v>35.84</v>
      </c>
      <c r="Q345" s="9">
        <v>548148.48</v>
      </c>
      <c r="R345" s="9">
        <v>179773.44000000003</v>
      </c>
      <c r="S345" s="9">
        <v>368375.0399999999</v>
      </c>
      <c r="T345" s="10">
        <f t="shared" si="3"/>
        <v>0.3300316122</v>
      </c>
    </row>
    <row r="346">
      <c r="A346" s="4">
        <v>1.95212733E8</v>
      </c>
      <c r="B346" s="5">
        <v>41473.0</v>
      </c>
      <c r="C346" s="5">
        <v>41500.0</v>
      </c>
      <c r="D346" s="6">
        <v>27.0</v>
      </c>
      <c r="E346" s="4"/>
      <c r="F346" s="4" t="s">
        <v>27</v>
      </c>
      <c r="G346" s="4" t="s">
        <v>55</v>
      </c>
      <c r="H346" s="4" t="str">
        <f t="shared" si="1"/>
        <v>EST</v>
      </c>
      <c r="I346" s="7" t="s">
        <v>56</v>
      </c>
      <c r="J346" s="4" t="s">
        <v>23</v>
      </c>
      <c r="K346" s="4" t="str">
        <f>IF(G346="","Unknown Country",IFERROR(VLOOKUP(TRIM(G346),countries!C:F, 4, FALSE), "Unknown Country"))</f>
        <v>Northern Europe</v>
      </c>
      <c r="L346" s="4">
        <v>2103.0</v>
      </c>
      <c r="M346" s="4" t="s">
        <v>24</v>
      </c>
      <c r="N346" s="4">
        <v>6641.0</v>
      </c>
      <c r="O346" s="8">
        <v>205.7</v>
      </c>
      <c r="P346" s="8">
        <v>117.11</v>
      </c>
      <c r="Q346" s="9">
        <v>1366053.7</v>
      </c>
      <c r="R346" s="9">
        <v>777727.51</v>
      </c>
      <c r="S346" s="9">
        <v>588326.19</v>
      </c>
      <c r="T346" s="10">
        <f t="shared" si="3"/>
        <v>0.3755092448</v>
      </c>
    </row>
    <row r="347">
      <c r="A347" s="4">
        <v>2.1785916E8</v>
      </c>
      <c r="B347" s="5">
        <v>42419.0</v>
      </c>
      <c r="C347" s="5">
        <v>42434.0</v>
      </c>
      <c r="D347" s="6">
        <v>15.0</v>
      </c>
      <c r="E347" s="4"/>
      <c r="F347" s="4" t="s">
        <v>20</v>
      </c>
      <c r="G347" s="4" t="s">
        <v>55</v>
      </c>
      <c r="H347" s="4" t="str">
        <f t="shared" si="1"/>
        <v>EST</v>
      </c>
      <c r="I347" s="7" t="s">
        <v>56</v>
      </c>
      <c r="J347" s="4" t="s">
        <v>23</v>
      </c>
      <c r="K347" s="4" t="str">
        <f>IF(G347="","Unknown Country",IFERROR(VLOOKUP(TRIM(G347),countries!C:F, 4, FALSE), "Unknown Country"))</f>
        <v>Northern Europe</v>
      </c>
      <c r="L347" s="4">
        <v>1270.0</v>
      </c>
      <c r="M347" s="4" t="s">
        <v>24</v>
      </c>
      <c r="N347" s="4">
        <v>8222.0</v>
      </c>
      <c r="O347" s="8">
        <v>47.45</v>
      </c>
      <c r="P347" s="8">
        <v>31.79</v>
      </c>
      <c r="Q347" s="9">
        <v>390133.9</v>
      </c>
      <c r="R347" s="9">
        <v>261377.38</v>
      </c>
      <c r="S347" s="9">
        <v>128756.52000000002</v>
      </c>
      <c r="T347" s="10">
        <f t="shared" si="3"/>
        <v>0.4097754122</v>
      </c>
    </row>
    <row r="348">
      <c r="A348" s="4">
        <v>2.20607459E8</v>
      </c>
      <c r="B348" s="5">
        <v>41561.0</v>
      </c>
      <c r="C348" s="5">
        <v>41564.0</v>
      </c>
      <c r="D348" s="6">
        <v>3.0</v>
      </c>
      <c r="E348" s="4"/>
      <c r="F348" s="4" t="s">
        <v>31</v>
      </c>
      <c r="G348" s="4" t="s">
        <v>55</v>
      </c>
      <c r="H348" s="4" t="str">
        <f t="shared" si="1"/>
        <v>EST</v>
      </c>
      <c r="I348" s="7" t="s">
        <v>56</v>
      </c>
      <c r="J348" s="4" t="s">
        <v>23</v>
      </c>
      <c r="K348" s="4" t="str">
        <f>IF(G348="","Unknown Country",IFERROR(VLOOKUP(TRIM(G348),countries!C:F, 4, FALSE), "Unknown Country"))</f>
        <v>Northern Europe</v>
      </c>
      <c r="L348" s="4">
        <v>2103.0</v>
      </c>
      <c r="M348" s="4" t="s">
        <v>28</v>
      </c>
      <c r="N348" s="4">
        <v>1504.0</v>
      </c>
      <c r="O348" s="8">
        <v>205.7</v>
      </c>
      <c r="P348" s="8">
        <v>117.11</v>
      </c>
      <c r="Q348" s="9">
        <v>309372.8</v>
      </c>
      <c r="R348" s="9">
        <v>176133.44</v>
      </c>
      <c r="S348" s="9">
        <v>133239.36</v>
      </c>
      <c r="T348" s="10">
        <f t="shared" si="3"/>
        <v>0.4097754122</v>
      </c>
    </row>
    <row r="349">
      <c r="A349" s="4">
        <v>2.6492871E8</v>
      </c>
      <c r="B349" s="5">
        <v>42393.0</v>
      </c>
      <c r="C349" s="5">
        <v>42396.0</v>
      </c>
      <c r="D349" s="6">
        <v>3.0</v>
      </c>
      <c r="E349" s="4"/>
      <c r="F349" s="4" t="s">
        <v>20</v>
      </c>
      <c r="G349" s="4" t="s">
        <v>55</v>
      </c>
      <c r="H349" s="4" t="str">
        <f t="shared" si="1"/>
        <v>EST</v>
      </c>
      <c r="I349" s="7" t="s">
        <v>56</v>
      </c>
      <c r="J349" s="4" t="s">
        <v>23</v>
      </c>
      <c r="K349" s="4" t="str">
        <f>IF(G349="","Unknown Country",IFERROR(VLOOKUP(TRIM(G349),countries!C:F, 4, FALSE), "Unknown Country"))</f>
        <v>Northern Europe</v>
      </c>
      <c r="L349" s="4">
        <v>2455.0</v>
      </c>
      <c r="M349" s="4" t="s">
        <v>24</v>
      </c>
      <c r="N349" s="4">
        <v>7147.0</v>
      </c>
      <c r="O349" s="8">
        <v>109.28</v>
      </c>
      <c r="P349" s="8">
        <v>35.84</v>
      </c>
      <c r="Q349" s="9">
        <v>781024.16</v>
      </c>
      <c r="R349" s="9">
        <v>256148.48</v>
      </c>
      <c r="S349" s="9">
        <v>524875.68</v>
      </c>
      <c r="T349" s="10">
        <f t="shared" si="3"/>
        <v>0.6720351391</v>
      </c>
    </row>
    <row r="350">
      <c r="A350" s="4">
        <v>3.11956632E8</v>
      </c>
      <c r="B350" s="5">
        <v>42739.0</v>
      </c>
      <c r="C350" s="5">
        <v>42745.0</v>
      </c>
      <c r="D350" s="6">
        <v>6.0</v>
      </c>
      <c r="E350" s="4"/>
      <c r="F350" s="4" t="s">
        <v>31</v>
      </c>
      <c r="G350" s="4" t="s">
        <v>55</v>
      </c>
      <c r="H350" s="4" t="str">
        <f t="shared" si="1"/>
        <v>EST</v>
      </c>
      <c r="I350" s="7" t="s">
        <v>56</v>
      </c>
      <c r="J350" s="4" t="s">
        <v>23</v>
      </c>
      <c r="K350" s="4" t="str">
        <f>IF(G350="","Unknown Country",IFERROR(VLOOKUP(TRIM(G350),countries!C:F, 4, FALSE), "Unknown Country"))</f>
        <v>Northern Europe</v>
      </c>
      <c r="L350" s="4">
        <v>8293.0</v>
      </c>
      <c r="M350" s="4" t="s">
        <v>24</v>
      </c>
      <c r="N350" s="4">
        <v>3755.0</v>
      </c>
      <c r="O350" s="8">
        <v>437.2</v>
      </c>
      <c r="P350" s="8">
        <v>263.33</v>
      </c>
      <c r="Q350" s="9">
        <v>1641686.0</v>
      </c>
      <c r="R350" s="9">
        <v>988804.1499999999</v>
      </c>
      <c r="S350" s="9">
        <v>652881.8500000001</v>
      </c>
      <c r="T350" s="10">
        <f t="shared" si="3"/>
        <v>0.4306757414</v>
      </c>
    </row>
    <row r="351">
      <c r="A351" s="4">
        <v>3.16466176E8</v>
      </c>
      <c r="B351" s="5">
        <v>41781.0</v>
      </c>
      <c r="C351" s="5">
        <v>41792.0</v>
      </c>
      <c r="D351" s="6">
        <v>11.0</v>
      </c>
      <c r="E351" s="4"/>
      <c r="F351" s="4" t="s">
        <v>27</v>
      </c>
      <c r="G351" s="4" t="s">
        <v>55</v>
      </c>
      <c r="H351" s="4" t="str">
        <f t="shared" si="1"/>
        <v>EST</v>
      </c>
      <c r="I351" s="7" t="s">
        <v>56</v>
      </c>
      <c r="J351" s="4" t="s">
        <v>23</v>
      </c>
      <c r="K351" s="4" t="str">
        <f>IF(G351="","Unknown Country",IFERROR(VLOOKUP(TRIM(G351),countries!C:F, 4, FALSE), "Unknown Country"))</f>
        <v>Northern Europe</v>
      </c>
      <c r="L351" s="4">
        <v>7331.0</v>
      </c>
      <c r="M351" s="4" t="s">
        <v>24</v>
      </c>
      <c r="N351" s="4">
        <v>8229.0</v>
      </c>
      <c r="O351" s="8">
        <v>255.28</v>
      </c>
      <c r="P351" s="8">
        <v>159.42</v>
      </c>
      <c r="Q351" s="9">
        <v>2100699.12</v>
      </c>
      <c r="R351" s="9">
        <v>1311867.18</v>
      </c>
      <c r="S351" s="9">
        <v>788831.9400000002</v>
      </c>
      <c r="T351" s="10">
        <f t="shared" si="3"/>
        <v>0.3300316122</v>
      </c>
    </row>
    <row r="352">
      <c r="A352" s="4">
        <v>3.18523538E8</v>
      </c>
      <c r="B352" s="5">
        <v>42284.0</v>
      </c>
      <c r="C352" s="5">
        <v>42313.0</v>
      </c>
      <c r="D352" s="6">
        <v>29.0</v>
      </c>
      <c r="E352" s="4"/>
      <c r="F352" s="4" t="s">
        <v>30</v>
      </c>
      <c r="G352" s="4" t="s">
        <v>55</v>
      </c>
      <c r="H352" s="4" t="str">
        <f t="shared" si="1"/>
        <v>EST</v>
      </c>
      <c r="I352" s="7" t="s">
        <v>56</v>
      </c>
      <c r="J352" s="4" t="s">
        <v>23</v>
      </c>
      <c r="K352" s="4" t="str">
        <f>IF(G352="","Unknown Country",IFERROR(VLOOKUP(TRIM(G352),countries!C:F, 4, FALSE), "Unknown Country"))</f>
        <v>Northern Europe</v>
      </c>
      <c r="L352" s="4">
        <v>2103.0</v>
      </c>
      <c r="M352" s="4" t="s">
        <v>28</v>
      </c>
      <c r="N352" s="4">
        <v>7048.0</v>
      </c>
      <c r="O352" s="8">
        <v>205.7</v>
      </c>
      <c r="P352" s="8">
        <v>117.11</v>
      </c>
      <c r="Q352" s="9">
        <v>1449773.5999999999</v>
      </c>
      <c r="R352" s="9">
        <v>825391.28</v>
      </c>
      <c r="S352" s="9">
        <v>624382.3199999998</v>
      </c>
      <c r="T352" s="10">
        <f t="shared" si="3"/>
        <v>0.4306757414</v>
      </c>
    </row>
    <row r="353">
      <c r="A353" s="4">
        <v>3.43185698E8</v>
      </c>
      <c r="B353" s="5">
        <v>41340.0</v>
      </c>
      <c r="C353" s="5">
        <v>41389.0</v>
      </c>
      <c r="D353" s="6">
        <v>49.0</v>
      </c>
      <c r="E353" s="4"/>
      <c r="F353" s="4" t="s">
        <v>27</v>
      </c>
      <c r="G353" s="4" t="s">
        <v>55</v>
      </c>
      <c r="H353" s="4" t="str">
        <f t="shared" si="1"/>
        <v>EST</v>
      </c>
      <c r="I353" s="7" t="s">
        <v>56</v>
      </c>
      <c r="J353" s="4" t="s">
        <v>23</v>
      </c>
      <c r="K353" s="4" t="str">
        <f>IF(G353="","Unknown Country",IFERROR(VLOOKUP(TRIM(G353),countries!C:F, 4, FALSE), "Unknown Country"))</f>
        <v>Northern Europe</v>
      </c>
      <c r="L353" s="4">
        <v>8681.0</v>
      </c>
      <c r="M353" s="4" t="s">
        <v>24</v>
      </c>
      <c r="N353" s="4">
        <v>5129.0</v>
      </c>
      <c r="O353" s="8">
        <v>651.21</v>
      </c>
      <c r="P353" s="8">
        <v>524.96</v>
      </c>
      <c r="Q353" s="9">
        <v>3340056.0900000003</v>
      </c>
      <c r="R353" s="9">
        <v>2692519.8400000003</v>
      </c>
      <c r="S353" s="9">
        <v>647536.25</v>
      </c>
      <c r="T353" s="10">
        <f t="shared" si="3"/>
        <v>0.6720351391</v>
      </c>
    </row>
    <row r="354">
      <c r="A354" s="4">
        <v>3.5319184E8</v>
      </c>
      <c r="B354" s="5">
        <v>41433.0</v>
      </c>
      <c r="C354" s="5">
        <v>41464.0</v>
      </c>
      <c r="D354" s="6">
        <v>31.0</v>
      </c>
      <c r="E354" s="4"/>
      <c r="F354" s="4" t="s">
        <v>27</v>
      </c>
      <c r="G354" s="4" t="s">
        <v>55</v>
      </c>
      <c r="H354" s="4" t="str">
        <f t="shared" si="1"/>
        <v>EST</v>
      </c>
      <c r="I354" s="7" t="s">
        <v>56</v>
      </c>
      <c r="J354" s="4" t="s">
        <v>23</v>
      </c>
      <c r="K354" s="4" t="str">
        <f>IF(G354="","Unknown Country",IFERROR(VLOOKUP(TRIM(G354),countries!C:F, 4, FALSE), "Unknown Country"))</f>
        <v>Northern Europe</v>
      </c>
      <c r="L354" s="4">
        <v>2455.0</v>
      </c>
      <c r="M354" s="4" t="s">
        <v>24</v>
      </c>
      <c r="N354" s="4">
        <v>6169.0</v>
      </c>
      <c r="O354" s="8">
        <v>109.28</v>
      </c>
      <c r="P354" s="8">
        <v>35.84</v>
      </c>
      <c r="Q354" s="9">
        <v>674148.3200000001</v>
      </c>
      <c r="R354" s="9">
        <v>221096.96000000002</v>
      </c>
      <c r="S354" s="9">
        <v>453051.36000000004</v>
      </c>
      <c r="T354" s="10">
        <f t="shared" si="3"/>
        <v>0.3976898445</v>
      </c>
    </row>
    <row r="355">
      <c r="A355" s="4">
        <v>5.07040774E8</v>
      </c>
      <c r="B355" s="5">
        <v>42207.0</v>
      </c>
      <c r="C355" s="5">
        <v>42210.0</v>
      </c>
      <c r="D355" s="6">
        <v>3.0</v>
      </c>
      <c r="E355" s="4"/>
      <c r="F355" s="4" t="s">
        <v>20</v>
      </c>
      <c r="G355" s="4" t="s">
        <v>55</v>
      </c>
      <c r="H355" s="4" t="str">
        <f t="shared" si="1"/>
        <v>EST</v>
      </c>
      <c r="I355" s="7" t="s">
        <v>56</v>
      </c>
      <c r="J355" s="4" t="s">
        <v>23</v>
      </c>
      <c r="K355" s="4" t="str">
        <f>IF(G355="","Unknown Country",IFERROR(VLOOKUP(TRIM(G355),countries!C:F, 4, FALSE), "Unknown Country"))</f>
        <v>Northern Europe</v>
      </c>
      <c r="L355" s="4">
        <v>8969.0</v>
      </c>
      <c r="M355" s="4" t="s">
        <v>28</v>
      </c>
      <c r="N355" s="4">
        <v>3488.0</v>
      </c>
      <c r="O355" s="8">
        <v>152.58</v>
      </c>
      <c r="P355" s="8">
        <v>97.44</v>
      </c>
      <c r="Q355" s="9">
        <v>532199.04</v>
      </c>
      <c r="R355" s="9">
        <v>339870.72</v>
      </c>
      <c r="S355" s="9">
        <v>192328.32000000007</v>
      </c>
      <c r="T355" s="10">
        <f t="shared" si="3"/>
        <v>0.3755092448</v>
      </c>
    </row>
    <row r="356">
      <c r="A356" s="4">
        <v>5.79463422E8</v>
      </c>
      <c r="B356" s="5">
        <v>42641.0</v>
      </c>
      <c r="C356" s="5">
        <v>42675.0</v>
      </c>
      <c r="D356" s="6">
        <v>34.0</v>
      </c>
      <c r="E356" s="4"/>
      <c r="F356" s="4" t="s">
        <v>20</v>
      </c>
      <c r="G356" s="4" t="s">
        <v>55</v>
      </c>
      <c r="H356" s="4" t="str">
        <f t="shared" si="1"/>
        <v>EST</v>
      </c>
      <c r="I356" s="7" t="s">
        <v>56</v>
      </c>
      <c r="J356" s="4" t="s">
        <v>23</v>
      </c>
      <c r="K356" s="4" t="str">
        <f>IF(G356="","Unknown Country",IFERROR(VLOOKUP(TRIM(G356),countries!C:F, 4, FALSE), "Unknown Country"))</f>
        <v>Northern Europe</v>
      </c>
      <c r="L356" s="4">
        <v>4594.0</v>
      </c>
      <c r="M356" s="4" t="s">
        <v>28</v>
      </c>
      <c r="N356" s="4">
        <v>4958.0</v>
      </c>
      <c r="O356" s="8">
        <v>9.33</v>
      </c>
      <c r="P356" s="8">
        <v>6.92</v>
      </c>
      <c r="Q356" s="9">
        <v>46258.14</v>
      </c>
      <c r="R356" s="9">
        <v>34309.36</v>
      </c>
      <c r="S356" s="9">
        <v>11948.779999999999</v>
      </c>
      <c r="T356" s="10">
        <f t="shared" si="3"/>
        <v>0.4306757414</v>
      </c>
    </row>
    <row r="357">
      <c r="A357" s="4">
        <v>6.28055179E8</v>
      </c>
      <c r="B357" s="5">
        <v>42486.0</v>
      </c>
      <c r="C357" s="5">
        <v>42503.0</v>
      </c>
      <c r="D357" s="6">
        <v>17.0</v>
      </c>
      <c r="E357" s="4"/>
      <c r="F357" s="4" t="s">
        <v>30</v>
      </c>
      <c r="G357" s="4" t="s">
        <v>55</v>
      </c>
      <c r="H357" s="4" t="str">
        <f t="shared" si="1"/>
        <v>EST</v>
      </c>
      <c r="I357" s="7" t="s">
        <v>56</v>
      </c>
      <c r="J357" s="4" t="s">
        <v>23</v>
      </c>
      <c r="K357" s="4" t="str">
        <f>IF(G357="","Unknown Country",IFERROR(VLOOKUP(TRIM(G357),countries!C:F, 4, FALSE), "Unknown Country"))</f>
        <v>Northern Europe</v>
      </c>
      <c r="L357" s="4">
        <v>8681.0</v>
      </c>
      <c r="M357" s="4" t="s">
        <v>24</v>
      </c>
      <c r="N357" s="4">
        <v>4339.0</v>
      </c>
      <c r="O357" s="8">
        <v>651.21</v>
      </c>
      <c r="P357" s="8">
        <v>524.96</v>
      </c>
      <c r="Q357" s="9">
        <v>2825600.19</v>
      </c>
      <c r="R357" s="9">
        <v>2277801.44</v>
      </c>
      <c r="S357" s="9">
        <v>547798.75</v>
      </c>
      <c r="T357" s="10">
        <f t="shared" si="3"/>
        <v>0.193869873</v>
      </c>
    </row>
    <row r="358">
      <c r="A358" s="4">
        <v>6.50208079E8</v>
      </c>
      <c r="B358" s="5">
        <v>42429.0</v>
      </c>
      <c r="C358" s="5">
        <v>42448.0</v>
      </c>
      <c r="D358" s="6">
        <v>19.0</v>
      </c>
      <c r="E358" s="4"/>
      <c r="F358" s="4" t="s">
        <v>27</v>
      </c>
      <c r="G358" s="4" t="s">
        <v>55</v>
      </c>
      <c r="H358" s="4" t="str">
        <f t="shared" si="1"/>
        <v>EST</v>
      </c>
      <c r="I358" s="7" t="s">
        <v>56</v>
      </c>
      <c r="J358" s="4" t="s">
        <v>23</v>
      </c>
      <c r="K358" s="4" t="str">
        <f>IF(G358="","Unknown Country",IFERROR(VLOOKUP(TRIM(G358),countries!C:F, 4, FALSE), "Unknown Country"))</f>
        <v>Northern Europe</v>
      </c>
      <c r="L358" s="4">
        <v>1270.0</v>
      </c>
      <c r="M358" s="4" t="s">
        <v>28</v>
      </c>
      <c r="N358" s="4">
        <v>9875.0</v>
      </c>
      <c r="O358" s="8">
        <v>47.45</v>
      </c>
      <c r="P358" s="8">
        <v>31.79</v>
      </c>
      <c r="Q358" s="9">
        <v>468568.75</v>
      </c>
      <c r="R358" s="9">
        <v>313926.25</v>
      </c>
      <c r="S358" s="9">
        <v>154642.5</v>
      </c>
      <c r="T358" s="10">
        <f t="shared" si="3"/>
        <v>0.6720351391</v>
      </c>
    </row>
    <row r="359">
      <c r="A359" s="4">
        <v>6.5354861E8</v>
      </c>
      <c r="B359" s="5">
        <v>42775.0</v>
      </c>
      <c r="C359" s="5">
        <v>42787.0</v>
      </c>
      <c r="D359" s="6">
        <v>12.0</v>
      </c>
      <c r="E359" s="4"/>
      <c r="F359" s="4" t="s">
        <v>31</v>
      </c>
      <c r="G359" s="4" t="s">
        <v>55</v>
      </c>
      <c r="H359" s="4" t="str">
        <f t="shared" si="1"/>
        <v>EST</v>
      </c>
      <c r="I359" s="7" t="s">
        <v>56</v>
      </c>
      <c r="J359" s="4" t="s">
        <v>23</v>
      </c>
      <c r="K359" s="4" t="str">
        <f>IF(G359="","Unknown Country",IFERROR(VLOOKUP(TRIM(G359),countries!C:F, 4, FALSE), "Unknown Country"))</f>
        <v>Northern Europe</v>
      </c>
      <c r="L359" s="4">
        <v>1270.0</v>
      </c>
      <c r="M359" s="4" t="s">
        <v>24</v>
      </c>
      <c r="N359" s="4">
        <v>8412.0</v>
      </c>
      <c r="O359" s="8">
        <v>47.45</v>
      </c>
      <c r="P359" s="8">
        <v>31.79</v>
      </c>
      <c r="Q359" s="9">
        <v>399149.4</v>
      </c>
      <c r="R359" s="9">
        <v>267417.48</v>
      </c>
      <c r="S359" s="9">
        <v>131731.92000000004</v>
      </c>
      <c r="T359" s="10">
        <f t="shared" si="3"/>
        <v>0.3613841919</v>
      </c>
    </row>
    <row r="360">
      <c r="A360" s="4">
        <v>6.60312926E8</v>
      </c>
      <c r="B360" s="5">
        <v>42722.0</v>
      </c>
      <c r="C360" s="5">
        <v>42740.0</v>
      </c>
      <c r="D360" s="6">
        <v>18.0</v>
      </c>
      <c r="E360" s="4"/>
      <c r="F360" s="4" t="s">
        <v>31</v>
      </c>
      <c r="G360" s="4" t="s">
        <v>55</v>
      </c>
      <c r="H360" s="4" t="str">
        <f t="shared" si="1"/>
        <v>EST</v>
      </c>
      <c r="I360" s="7" t="s">
        <v>56</v>
      </c>
      <c r="J360" s="4" t="s">
        <v>23</v>
      </c>
      <c r="K360" s="4" t="str">
        <f>IF(G360="","Unknown Country",IFERROR(VLOOKUP(TRIM(G360),countries!C:F, 4, FALSE), "Unknown Country"))</f>
        <v>Northern Europe</v>
      </c>
      <c r="L360" s="4">
        <v>2455.0</v>
      </c>
      <c r="M360" s="4" t="s">
        <v>24</v>
      </c>
      <c r="N360" s="4">
        <v>123.0</v>
      </c>
      <c r="O360" s="8">
        <v>109.28</v>
      </c>
      <c r="P360" s="8">
        <v>35.84</v>
      </c>
      <c r="Q360" s="9">
        <v>13441.44</v>
      </c>
      <c r="R360" s="9">
        <v>4408.320000000001</v>
      </c>
      <c r="S360" s="9">
        <v>9033.119999999999</v>
      </c>
      <c r="T360" s="10">
        <f t="shared" si="3"/>
        <v>0.258306538</v>
      </c>
    </row>
    <row r="361">
      <c r="A361" s="4">
        <v>7.90149009E8</v>
      </c>
      <c r="B361" s="5">
        <v>40686.0</v>
      </c>
      <c r="C361" s="5">
        <v>40692.0</v>
      </c>
      <c r="D361" s="6">
        <v>6.0</v>
      </c>
      <c r="E361" s="4"/>
      <c r="F361" s="4" t="s">
        <v>31</v>
      </c>
      <c r="G361" s="4" t="s">
        <v>55</v>
      </c>
      <c r="H361" s="4" t="str">
        <f t="shared" si="1"/>
        <v>EST</v>
      </c>
      <c r="I361" s="7" t="s">
        <v>56</v>
      </c>
      <c r="J361" s="4" t="s">
        <v>23</v>
      </c>
      <c r="K361" s="4" t="str">
        <f>IF(G361="","Unknown Country",IFERROR(VLOOKUP(TRIM(G361),countries!C:F, 4, FALSE), "Unknown Country"))</f>
        <v>Northern Europe</v>
      </c>
      <c r="L361" s="4">
        <v>8293.0</v>
      </c>
      <c r="M361" s="4" t="s">
        <v>28</v>
      </c>
      <c r="N361" s="4">
        <v>1505.0</v>
      </c>
      <c r="O361" s="8">
        <v>437.2</v>
      </c>
      <c r="P361" s="8">
        <v>263.33</v>
      </c>
      <c r="Q361" s="9">
        <v>657986.0</v>
      </c>
      <c r="R361" s="9">
        <v>396311.64999999997</v>
      </c>
      <c r="S361" s="9">
        <v>261674.35000000003</v>
      </c>
      <c r="T361" s="10">
        <f t="shared" si="3"/>
        <v>0.193869873</v>
      </c>
    </row>
    <row r="362">
      <c r="A362" s="4">
        <v>8.26677262E8</v>
      </c>
      <c r="B362" s="5">
        <v>42702.0</v>
      </c>
      <c r="C362" s="5">
        <v>42744.0</v>
      </c>
      <c r="D362" s="6">
        <v>42.0</v>
      </c>
      <c r="E362" s="4"/>
      <c r="F362" s="4" t="s">
        <v>30</v>
      </c>
      <c r="G362" s="4" t="s">
        <v>55</v>
      </c>
      <c r="H362" s="4" t="str">
        <f t="shared" si="1"/>
        <v>EST</v>
      </c>
      <c r="I362" s="7" t="s">
        <v>56</v>
      </c>
      <c r="J362" s="4" t="s">
        <v>23</v>
      </c>
      <c r="K362" s="4" t="str">
        <f>IF(G362="","Unknown Country",IFERROR(VLOOKUP(TRIM(G362),countries!C:F, 4, FALSE), "Unknown Country"))</f>
        <v>Northern Europe</v>
      </c>
      <c r="L362" s="4">
        <v>1270.0</v>
      </c>
      <c r="M362" s="4" t="s">
        <v>28</v>
      </c>
      <c r="N362" s="4">
        <v>1027.0</v>
      </c>
      <c r="O362" s="8">
        <v>47.45</v>
      </c>
      <c r="P362" s="8">
        <v>31.79</v>
      </c>
      <c r="Q362" s="9">
        <v>48731.15</v>
      </c>
      <c r="R362" s="9">
        <v>32648.329999999998</v>
      </c>
      <c r="S362" s="9">
        <v>16082.820000000003</v>
      </c>
      <c r="T362" s="10">
        <f t="shared" si="3"/>
        <v>0.3300316122</v>
      </c>
    </row>
    <row r="363">
      <c r="A363" s="4">
        <v>8.98211562E8</v>
      </c>
      <c r="B363" s="5">
        <v>41330.0</v>
      </c>
      <c r="C363" s="5">
        <v>41345.0</v>
      </c>
      <c r="D363" s="6">
        <v>15.0</v>
      </c>
      <c r="E363" s="4"/>
      <c r="F363" s="4" t="s">
        <v>20</v>
      </c>
      <c r="G363" s="4" t="s">
        <v>55</v>
      </c>
      <c r="H363" s="4" t="str">
        <f t="shared" si="1"/>
        <v>EST</v>
      </c>
      <c r="I363" s="7" t="s">
        <v>56</v>
      </c>
      <c r="J363" s="4" t="s">
        <v>23</v>
      </c>
      <c r="K363" s="4" t="str">
        <f>IF(G363="","Unknown Country",IFERROR(VLOOKUP(TRIM(G363),countries!C:F, 4, FALSE), "Unknown Country"))</f>
        <v>Northern Europe</v>
      </c>
      <c r="L363" s="4">
        <v>4594.0</v>
      </c>
      <c r="M363" s="4" t="s">
        <v>24</v>
      </c>
      <c r="N363" s="4">
        <v>9616.0</v>
      </c>
      <c r="O363" s="8">
        <v>9.33</v>
      </c>
      <c r="P363" s="8">
        <v>6.92</v>
      </c>
      <c r="Q363" s="9">
        <v>89717.28</v>
      </c>
      <c r="R363" s="9">
        <v>66542.72</v>
      </c>
      <c r="S363" s="9">
        <v>23174.559999999998</v>
      </c>
      <c r="T363" s="10">
        <f t="shared" si="3"/>
        <v>0.3300316122</v>
      </c>
    </row>
    <row r="364">
      <c r="A364" s="4">
        <v>9.66800153E8</v>
      </c>
      <c r="B364" s="5">
        <v>40415.0</v>
      </c>
      <c r="C364" s="5">
        <v>40431.0</v>
      </c>
      <c r="D364" s="6">
        <v>16.0</v>
      </c>
      <c r="E364" s="4"/>
      <c r="F364" s="4" t="s">
        <v>30</v>
      </c>
      <c r="G364" s="4" t="s">
        <v>55</v>
      </c>
      <c r="H364" s="4" t="str">
        <f t="shared" si="1"/>
        <v>EST</v>
      </c>
      <c r="I364" s="7" t="s">
        <v>56</v>
      </c>
      <c r="J364" s="4" t="s">
        <v>23</v>
      </c>
      <c r="K364" s="4" t="str">
        <f>IF(G364="","Unknown Country",IFERROR(VLOOKUP(TRIM(G364),countries!C:F, 4, FALSE), "Unknown Country"))</f>
        <v>Northern Europe</v>
      </c>
      <c r="L364" s="4">
        <v>8875.0</v>
      </c>
      <c r="M364" s="4" t="s">
        <v>24</v>
      </c>
      <c r="N364" s="4">
        <v>6505.0</v>
      </c>
      <c r="O364" s="8">
        <v>421.89</v>
      </c>
      <c r="P364" s="8">
        <v>364.69</v>
      </c>
      <c r="Q364" s="9">
        <v>2744394.4499999997</v>
      </c>
      <c r="R364" s="9">
        <v>2372308.45</v>
      </c>
      <c r="S364" s="9">
        <v>372085.99999999953</v>
      </c>
      <c r="T364" s="10">
        <f t="shared" si="3"/>
        <v>0.6720351391</v>
      </c>
    </row>
    <row r="365">
      <c r="A365" s="4">
        <v>1.44282948E8</v>
      </c>
      <c r="B365" s="5">
        <v>41468.0</v>
      </c>
      <c r="C365" s="5">
        <v>41487.0</v>
      </c>
      <c r="D365" s="6">
        <v>19.0</v>
      </c>
      <c r="E365" s="4"/>
      <c r="F365" s="4" t="s">
        <v>27</v>
      </c>
      <c r="G365" s="4" t="s">
        <v>57</v>
      </c>
      <c r="H365" s="4" t="str">
        <f t="shared" si="1"/>
        <v>FIN</v>
      </c>
      <c r="I365" s="7" t="s">
        <v>58</v>
      </c>
      <c r="J365" s="4" t="s">
        <v>23</v>
      </c>
      <c r="K365" s="4" t="str">
        <f>IF(G365="","Unknown Country",IFERROR(VLOOKUP(TRIM(G365),countries!C:F, 4, FALSE), "Unknown Country"))</f>
        <v>Northern Europe</v>
      </c>
      <c r="L365" s="4">
        <v>2103.0</v>
      </c>
      <c r="M365" s="4" t="s">
        <v>28</v>
      </c>
      <c r="N365" s="4">
        <v>5386.0</v>
      </c>
      <c r="O365" s="8">
        <v>205.7</v>
      </c>
      <c r="P365" s="8">
        <v>117.11</v>
      </c>
      <c r="Q365" s="9">
        <v>1107900.2</v>
      </c>
      <c r="R365" s="9">
        <v>630754.46</v>
      </c>
      <c r="S365" s="9">
        <v>477145.74</v>
      </c>
      <c r="T365" s="10">
        <f t="shared" si="3"/>
        <v>0.3976898445</v>
      </c>
    </row>
    <row r="366">
      <c r="A366" s="4">
        <v>1.63744628E8</v>
      </c>
      <c r="B366" s="5">
        <v>42842.0</v>
      </c>
      <c r="C366" s="5">
        <v>42856.0</v>
      </c>
      <c r="D366" s="6">
        <v>14.0</v>
      </c>
      <c r="E366" s="4"/>
      <c r="F366" s="4" t="s">
        <v>20</v>
      </c>
      <c r="G366" s="4" t="s">
        <v>57</v>
      </c>
      <c r="H366" s="4" t="str">
        <f t="shared" si="1"/>
        <v>FIN</v>
      </c>
      <c r="I366" s="7" t="s">
        <v>58</v>
      </c>
      <c r="J366" s="4" t="s">
        <v>23</v>
      </c>
      <c r="K366" s="4" t="str">
        <f>IF(G366="","Unknown Country",IFERROR(VLOOKUP(TRIM(G366),countries!C:F, 4, FALSE), "Unknown Country"))</f>
        <v>Northern Europe</v>
      </c>
      <c r="L366" s="4">
        <v>8681.0</v>
      </c>
      <c r="M366" s="4" t="s">
        <v>24</v>
      </c>
      <c r="N366" s="4">
        <v>4529.0</v>
      </c>
      <c r="O366" s="8">
        <v>651.21</v>
      </c>
      <c r="P366" s="8">
        <v>524.96</v>
      </c>
      <c r="Q366" s="9">
        <v>2949330.0900000003</v>
      </c>
      <c r="R366" s="9">
        <v>2377543.8400000003</v>
      </c>
      <c r="S366" s="9">
        <v>571786.25</v>
      </c>
      <c r="T366" s="10">
        <f t="shared" si="3"/>
        <v>0.3300316122</v>
      </c>
    </row>
    <row r="367">
      <c r="A367" s="4">
        <v>1.82078921E8</v>
      </c>
      <c r="B367" s="5">
        <v>42381.0</v>
      </c>
      <c r="C367" s="5">
        <v>42414.0</v>
      </c>
      <c r="D367" s="6">
        <v>33.0</v>
      </c>
      <c r="E367" s="4"/>
      <c r="F367" s="4" t="s">
        <v>27</v>
      </c>
      <c r="G367" s="4" t="s">
        <v>57</v>
      </c>
      <c r="H367" s="4" t="str">
        <f t="shared" si="1"/>
        <v>FIN</v>
      </c>
      <c r="I367" s="7" t="s">
        <v>58</v>
      </c>
      <c r="J367" s="4" t="s">
        <v>23</v>
      </c>
      <c r="K367" s="4" t="str">
        <f>IF(G367="","Unknown Country",IFERROR(VLOOKUP(TRIM(G367),countries!C:F, 4, FALSE), "Unknown Country"))</f>
        <v>Northern Europe</v>
      </c>
      <c r="L367" s="4">
        <v>4594.0</v>
      </c>
      <c r="M367" s="4" t="s">
        <v>24</v>
      </c>
      <c r="N367" s="4">
        <v>54.0</v>
      </c>
      <c r="O367" s="8">
        <v>9.33</v>
      </c>
      <c r="P367" s="8">
        <v>6.92</v>
      </c>
      <c r="Q367" s="9">
        <v>503.82</v>
      </c>
      <c r="R367" s="9">
        <v>373.68</v>
      </c>
      <c r="S367" s="9">
        <v>130.14</v>
      </c>
      <c r="T367" s="10">
        <f t="shared" si="3"/>
        <v>0.258306538</v>
      </c>
    </row>
    <row r="368">
      <c r="A368" s="4">
        <v>1.95171105E8</v>
      </c>
      <c r="B368" s="5">
        <v>41845.0</v>
      </c>
      <c r="C368" s="5">
        <v>41886.0</v>
      </c>
      <c r="D368" s="6">
        <v>41.0</v>
      </c>
      <c r="E368" s="4"/>
      <c r="F368" s="4" t="s">
        <v>30</v>
      </c>
      <c r="G368" s="4" t="s">
        <v>57</v>
      </c>
      <c r="H368" s="4" t="str">
        <f t="shared" si="1"/>
        <v>FIN</v>
      </c>
      <c r="I368" s="7" t="s">
        <v>58</v>
      </c>
      <c r="J368" s="4" t="s">
        <v>23</v>
      </c>
      <c r="K368" s="4" t="str">
        <f>IF(G368="","Unknown Country",IFERROR(VLOOKUP(TRIM(G368),countries!C:F, 4, FALSE), "Unknown Country"))</f>
        <v>Northern Europe</v>
      </c>
      <c r="L368" s="4">
        <v>3127.0</v>
      </c>
      <c r="M368" s="4" t="s">
        <v>28</v>
      </c>
      <c r="N368" s="4">
        <v>4322.0</v>
      </c>
      <c r="O368" s="8">
        <v>81.73</v>
      </c>
      <c r="P368" s="8">
        <v>56.67</v>
      </c>
      <c r="Q368" s="9">
        <v>353237.06</v>
      </c>
      <c r="R368" s="9">
        <v>244927.74000000002</v>
      </c>
      <c r="S368" s="9">
        <v>108309.31999999998</v>
      </c>
      <c r="T368" s="10">
        <f t="shared" si="3"/>
        <v>0.1355803646</v>
      </c>
    </row>
    <row r="369">
      <c r="A369" s="4">
        <v>2.8019241E8</v>
      </c>
      <c r="B369" s="5">
        <v>40740.0</v>
      </c>
      <c r="C369" s="5">
        <v>40783.0</v>
      </c>
      <c r="D369" s="6">
        <v>43.0</v>
      </c>
      <c r="E369" s="4"/>
      <c r="F369" s="4" t="s">
        <v>27</v>
      </c>
      <c r="G369" s="4" t="s">
        <v>57</v>
      </c>
      <c r="H369" s="4" t="str">
        <f t="shared" si="1"/>
        <v>FIN</v>
      </c>
      <c r="I369" s="7" t="s">
        <v>58</v>
      </c>
      <c r="J369" s="4" t="s">
        <v>23</v>
      </c>
      <c r="K369" s="4" t="str">
        <f>IF(G369="","Unknown Country",IFERROR(VLOOKUP(TRIM(G369),countries!C:F, 4, FALSE), "Unknown Country"))</f>
        <v>Northern Europe</v>
      </c>
      <c r="L369" s="4">
        <v>2103.0</v>
      </c>
      <c r="M369" s="4" t="s">
        <v>28</v>
      </c>
      <c r="N369" s="4">
        <v>4016.0</v>
      </c>
      <c r="O369" s="8">
        <v>205.7</v>
      </c>
      <c r="P369" s="8">
        <v>117.11</v>
      </c>
      <c r="Q369" s="9">
        <v>826091.2</v>
      </c>
      <c r="R369" s="9">
        <v>470313.76</v>
      </c>
      <c r="S369" s="9">
        <v>355777.43999999994</v>
      </c>
      <c r="T369" s="10">
        <f t="shared" si="3"/>
        <v>0.4306757414</v>
      </c>
    </row>
    <row r="370">
      <c r="A370" s="4">
        <v>4.14579665E8</v>
      </c>
      <c r="B370" s="5">
        <v>42906.0</v>
      </c>
      <c r="C370" s="5">
        <v>42926.0</v>
      </c>
      <c r="D370" s="6">
        <v>20.0</v>
      </c>
      <c r="E370" s="4"/>
      <c r="F370" s="4" t="s">
        <v>27</v>
      </c>
      <c r="G370" s="4" t="s">
        <v>57</v>
      </c>
      <c r="H370" s="4" t="str">
        <f t="shared" si="1"/>
        <v>FIN</v>
      </c>
      <c r="I370" s="7" t="s">
        <v>58</v>
      </c>
      <c r="J370" s="4" t="s">
        <v>23</v>
      </c>
      <c r="K370" s="4" t="str">
        <f>IF(G370="","Unknown Country",IFERROR(VLOOKUP(TRIM(G370),countries!C:F, 4, FALSE), "Unknown Country"))</f>
        <v>Northern Europe</v>
      </c>
      <c r="L370" s="4">
        <v>8969.0</v>
      </c>
      <c r="M370" s="4" t="s">
        <v>28</v>
      </c>
      <c r="N370" s="4">
        <v>2191.0</v>
      </c>
      <c r="O370" s="8">
        <v>152.58</v>
      </c>
      <c r="P370" s="8">
        <v>97.44</v>
      </c>
      <c r="Q370" s="9">
        <v>334302.78</v>
      </c>
      <c r="R370" s="9">
        <v>213491.04</v>
      </c>
      <c r="S370" s="9">
        <v>120811.74000000002</v>
      </c>
      <c r="T370" s="10">
        <f t="shared" si="3"/>
        <v>0.193869873</v>
      </c>
    </row>
    <row r="371">
      <c r="A371" s="4">
        <v>4.27432811E8</v>
      </c>
      <c r="B371" s="5">
        <v>42341.0</v>
      </c>
      <c r="C371" s="5">
        <v>42349.0</v>
      </c>
      <c r="D371" s="6">
        <v>8.0</v>
      </c>
      <c r="E371" s="4"/>
      <c r="F371" s="4" t="s">
        <v>27</v>
      </c>
      <c r="G371" s="4" t="s">
        <v>57</v>
      </c>
      <c r="H371" s="4" t="str">
        <f t="shared" si="1"/>
        <v>FIN</v>
      </c>
      <c r="I371" s="7" t="s">
        <v>58</v>
      </c>
      <c r="J371" s="4" t="s">
        <v>23</v>
      </c>
      <c r="K371" s="4" t="str">
        <f>IF(G371="","Unknown Country",IFERROR(VLOOKUP(TRIM(G371),countries!C:F, 4, FALSE), "Unknown Country"))</f>
        <v>Northern Europe</v>
      </c>
      <c r="L371" s="4">
        <v>8969.0</v>
      </c>
      <c r="M371" s="4" t="s">
        <v>28</v>
      </c>
      <c r="N371" s="4">
        <v>5722.0</v>
      </c>
      <c r="O371" s="8">
        <v>152.58</v>
      </c>
      <c r="P371" s="8">
        <v>97.44</v>
      </c>
      <c r="Q371" s="9">
        <v>873062.7600000001</v>
      </c>
      <c r="R371" s="9">
        <v>557551.6799999999</v>
      </c>
      <c r="S371" s="9">
        <v>315511.0800000002</v>
      </c>
      <c r="T371" s="10">
        <f t="shared" si="3"/>
        <v>0.258306538</v>
      </c>
    </row>
    <row r="372">
      <c r="A372" s="4">
        <v>4.45273578E8</v>
      </c>
      <c r="B372" s="5">
        <v>40876.0</v>
      </c>
      <c r="C372" s="5">
        <v>40917.0</v>
      </c>
      <c r="D372" s="6">
        <v>41.0</v>
      </c>
      <c r="E372" s="4"/>
      <c r="F372" s="4" t="s">
        <v>27</v>
      </c>
      <c r="G372" s="4" t="s">
        <v>57</v>
      </c>
      <c r="H372" s="4" t="str">
        <f t="shared" si="1"/>
        <v>FIN</v>
      </c>
      <c r="I372" s="7" t="s">
        <v>58</v>
      </c>
      <c r="J372" s="4" t="s">
        <v>23</v>
      </c>
      <c r="K372" s="4" t="str">
        <f>IF(G372="","Unknown Country",IFERROR(VLOOKUP(TRIM(G372),countries!C:F, 4, FALSE), "Unknown Country"))</f>
        <v>Northern Europe</v>
      </c>
      <c r="L372" s="4">
        <v>8681.0</v>
      </c>
      <c r="M372" s="4" t="s">
        <v>24</v>
      </c>
      <c r="N372" s="4">
        <v>5201.0</v>
      </c>
      <c r="O372" s="8">
        <v>651.21</v>
      </c>
      <c r="P372" s="8">
        <v>524.96</v>
      </c>
      <c r="Q372" s="9">
        <v>3386943.21</v>
      </c>
      <c r="R372" s="9">
        <v>2730316.96</v>
      </c>
      <c r="S372" s="9">
        <v>656626.25</v>
      </c>
      <c r="T372" s="10">
        <f t="shared" si="3"/>
        <v>0.3066193564</v>
      </c>
    </row>
    <row r="373">
      <c r="A373" s="4">
        <v>4.81308305E8</v>
      </c>
      <c r="B373" s="5">
        <v>41889.0</v>
      </c>
      <c r="C373" s="5">
        <v>41928.0</v>
      </c>
      <c r="D373" s="6">
        <v>39.0</v>
      </c>
      <c r="E373" s="4"/>
      <c r="F373" s="4" t="s">
        <v>31</v>
      </c>
      <c r="G373" s="4" t="s">
        <v>57</v>
      </c>
      <c r="H373" s="4" t="str">
        <f t="shared" si="1"/>
        <v>FIN</v>
      </c>
      <c r="I373" s="7" t="s">
        <v>58</v>
      </c>
      <c r="J373" s="4" t="s">
        <v>23</v>
      </c>
      <c r="K373" s="4" t="str">
        <f>IF(G373="","Unknown Country",IFERROR(VLOOKUP(TRIM(G373),countries!C:F, 4, FALSE), "Unknown Country"))</f>
        <v>Northern Europe</v>
      </c>
      <c r="L373" s="4">
        <v>7331.0</v>
      </c>
      <c r="M373" s="4" t="s">
        <v>24</v>
      </c>
      <c r="N373" s="4">
        <v>8678.0</v>
      </c>
      <c r="O373" s="8">
        <v>255.28</v>
      </c>
      <c r="P373" s="8">
        <v>159.42</v>
      </c>
      <c r="Q373" s="9">
        <v>2215319.84</v>
      </c>
      <c r="R373" s="9">
        <v>1383446.7599999998</v>
      </c>
      <c r="S373" s="9">
        <v>831873.0800000001</v>
      </c>
      <c r="T373" s="10">
        <f t="shared" si="3"/>
        <v>0.4306757414</v>
      </c>
    </row>
    <row r="374">
      <c r="A374" s="4">
        <v>5.64173543E8</v>
      </c>
      <c r="B374" s="5">
        <v>42846.0</v>
      </c>
      <c r="C374" s="5">
        <v>42851.0</v>
      </c>
      <c r="D374" s="6">
        <v>5.0</v>
      </c>
      <c r="E374" s="4"/>
      <c r="F374" s="4" t="s">
        <v>20</v>
      </c>
      <c r="G374" s="4" t="s">
        <v>57</v>
      </c>
      <c r="H374" s="4" t="str">
        <f t="shared" si="1"/>
        <v>FIN</v>
      </c>
      <c r="I374" s="7" t="s">
        <v>58</v>
      </c>
      <c r="J374" s="4" t="s">
        <v>23</v>
      </c>
      <c r="K374" s="4" t="str">
        <f>IF(G374="","Unknown Country",IFERROR(VLOOKUP(TRIM(G374),countries!C:F, 4, FALSE), "Unknown Country"))</f>
        <v>Northern Europe</v>
      </c>
      <c r="L374" s="4">
        <v>7331.0</v>
      </c>
      <c r="M374" s="4" t="s">
        <v>24</v>
      </c>
      <c r="N374" s="4">
        <v>343.0</v>
      </c>
      <c r="O374" s="8">
        <v>255.28</v>
      </c>
      <c r="P374" s="8">
        <v>159.42</v>
      </c>
      <c r="Q374" s="9">
        <v>87561.04</v>
      </c>
      <c r="R374" s="9">
        <v>54681.06</v>
      </c>
      <c r="S374" s="9">
        <v>32879.979999999996</v>
      </c>
      <c r="T374" s="10">
        <f t="shared" si="3"/>
        <v>0.3613841919</v>
      </c>
    </row>
    <row r="375">
      <c r="A375" s="4">
        <v>5.66428315E8</v>
      </c>
      <c r="B375" s="5">
        <v>40984.0</v>
      </c>
      <c r="C375" s="5">
        <v>40991.0</v>
      </c>
      <c r="D375" s="6">
        <v>7.0</v>
      </c>
      <c r="E375" s="4"/>
      <c r="F375" s="4" t="s">
        <v>27</v>
      </c>
      <c r="G375" s="4" t="s">
        <v>57</v>
      </c>
      <c r="H375" s="4" t="str">
        <f t="shared" si="1"/>
        <v>FIN</v>
      </c>
      <c r="I375" s="7" t="s">
        <v>58</v>
      </c>
      <c r="J375" s="4" t="s">
        <v>23</v>
      </c>
      <c r="K375" s="4" t="str">
        <f>IF(G375="","Unknown Country",IFERROR(VLOOKUP(TRIM(G375),countries!C:F, 4, FALSE), "Unknown Country"))</f>
        <v>Northern Europe</v>
      </c>
      <c r="L375" s="4">
        <v>1270.0</v>
      </c>
      <c r="M375" s="4" t="s">
        <v>28</v>
      </c>
      <c r="N375" s="4">
        <v>7581.0</v>
      </c>
      <c r="O375" s="8">
        <v>47.45</v>
      </c>
      <c r="P375" s="8">
        <v>31.79</v>
      </c>
      <c r="Q375" s="9">
        <v>359718.45</v>
      </c>
      <c r="R375" s="9">
        <v>240999.99</v>
      </c>
      <c r="S375" s="9">
        <v>118718.46000000002</v>
      </c>
      <c r="T375" s="10">
        <f t="shared" si="3"/>
        <v>0.3613841919</v>
      </c>
    </row>
    <row r="376">
      <c r="A376" s="4">
        <v>5.91287887E8</v>
      </c>
      <c r="B376" s="5">
        <v>40441.0</v>
      </c>
      <c r="C376" s="5">
        <v>40453.0</v>
      </c>
      <c r="D376" s="6">
        <v>12.0</v>
      </c>
      <c r="E376" s="4"/>
      <c r="F376" s="4" t="s">
        <v>20</v>
      </c>
      <c r="G376" s="4" t="s">
        <v>57</v>
      </c>
      <c r="H376" s="4" t="str">
        <f t="shared" si="1"/>
        <v>FIN</v>
      </c>
      <c r="I376" s="7" t="s">
        <v>58</v>
      </c>
      <c r="J376" s="4" t="s">
        <v>23</v>
      </c>
      <c r="K376" s="4" t="str">
        <f>IF(G376="","Unknown Country",IFERROR(VLOOKUP(TRIM(G376),countries!C:F, 4, FALSE), "Unknown Country"))</f>
        <v>Northern Europe</v>
      </c>
      <c r="L376" s="4">
        <v>4594.0</v>
      </c>
      <c r="M376" s="4" t="s">
        <v>24</v>
      </c>
      <c r="N376" s="4">
        <v>4080.0</v>
      </c>
      <c r="O376" s="8">
        <v>9.33</v>
      </c>
      <c r="P376" s="8">
        <v>6.92</v>
      </c>
      <c r="Q376" s="9">
        <v>38066.4</v>
      </c>
      <c r="R376" s="9">
        <v>28233.6</v>
      </c>
      <c r="S376" s="9">
        <v>9832.800000000003</v>
      </c>
      <c r="T376" s="10">
        <f t="shared" si="3"/>
        <v>0.193869873</v>
      </c>
    </row>
    <row r="377">
      <c r="A377" s="4">
        <v>6.46981704E8</v>
      </c>
      <c r="B377" s="5">
        <v>40464.0</v>
      </c>
      <c r="C377" s="5">
        <v>40505.0</v>
      </c>
      <c r="D377" s="6">
        <v>41.0</v>
      </c>
      <c r="E377" s="4"/>
      <c r="F377" s="4" t="s">
        <v>30</v>
      </c>
      <c r="G377" s="4" t="s">
        <v>57</v>
      </c>
      <c r="H377" s="4" t="str">
        <f t="shared" si="1"/>
        <v>FIN</v>
      </c>
      <c r="I377" s="7" t="s">
        <v>58</v>
      </c>
      <c r="J377" s="4" t="s">
        <v>23</v>
      </c>
      <c r="K377" s="4" t="str">
        <f>IF(G377="","Unknown Country",IFERROR(VLOOKUP(TRIM(G377),countries!C:F, 4, FALSE), "Unknown Country"))</f>
        <v>Northern Europe</v>
      </c>
      <c r="L377" s="4">
        <v>7331.0</v>
      </c>
      <c r="M377" s="4" t="s">
        <v>28</v>
      </c>
      <c r="N377" s="4">
        <v>5118.0</v>
      </c>
      <c r="O377" s="8">
        <v>255.28</v>
      </c>
      <c r="P377" s="8">
        <v>159.42</v>
      </c>
      <c r="Q377" s="9">
        <v>1306523.04</v>
      </c>
      <c r="R377" s="9">
        <v>815911.5599999999</v>
      </c>
      <c r="S377" s="9">
        <v>490611.4800000001</v>
      </c>
      <c r="T377" s="10">
        <f t="shared" si="3"/>
        <v>0.3755092448</v>
      </c>
    </row>
    <row r="378">
      <c r="A378" s="4">
        <v>6.8032521E8</v>
      </c>
      <c r="B378" s="5">
        <v>42907.0</v>
      </c>
      <c r="C378" s="5">
        <v>42939.0</v>
      </c>
      <c r="D378" s="6">
        <v>32.0</v>
      </c>
      <c r="E378" s="4"/>
      <c r="F378" s="4" t="s">
        <v>31</v>
      </c>
      <c r="G378" s="4" t="s">
        <v>57</v>
      </c>
      <c r="H378" s="4" t="str">
        <f t="shared" si="1"/>
        <v>FIN</v>
      </c>
      <c r="I378" s="7" t="s">
        <v>58</v>
      </c>
      <c r="J378" s="4" t="s">
        <v>23</v>
      </c>
      <c r="K378" s="4" t="str">
        <f>IF(G378="","Unknown Country",IFERROR(VLOOKUP(TRIM(G378),countries!C:F, 4, FALSE), "Unknown Country"))</f>
        <v>Northern Europe</v>
      </c>
      <c r="L378" s="4">
        <v>5988.0</v>
      </c>
      <c r="M378" s="4" t="s">
        <v>28</v>
      </c>
      <c r="N378" s="4">
        <v>2203.0</v>
      </c>
      <c r="O378" s="8">
        <v>154.06</v>
      </c>
      <c r="P378" s="8">
        <v>90.93</v>
      </c>
      <c r="Q378" s="9">
        <v>339394.18</v>
      </c>
      <c r="R378" s="9">
        <v>200318.79</v>
      </c>
      <c r="S378" s="9">
        <v>139075.38999999998</v>
      </c>
      <c r="T378" s="10">
        <f t="shared" si="3"/>
        <v>0.3755092448</v>
      </c>
    </row>
    <row r="379">
      <c r="A379" s="4">
        <v>7.19404351E8</v>
      </c>
      <c r="B379" s="5">
        <v>40898.0</v>
      </c>
      <c r="C379" s="5">
        <v>40918.0</v>
      </c>
      <c r="D379" s="6">
        <v>20.0</v>
      </c>
      <c r="E379" s="4"/>
      <c r="F379" s="4" t="s">
        <v>27</v>
      </c>
      <c r="G379" s="4" t="s">
        <v>57</v>
      </c>
      <c r="H379" s="4" t="str">
        <f t="shared" si="1"/>
        <v>FIN</v>
      </c>
      <c r="I379" s="7" t="s">
        <v>58</v>
      </c>
      <c r="J379" s="4" t="s">
        <v>23</v>
      </c>
      <c r="K379" s="4" t="str">
        <f>IF(G379="","Unknown Country",IFERROR(VLOOKUP(TRIM(G379),countries!C:F, 4, FALSE), "Unknown Country"))</f>
        <v>Northern Europe</v>
      </c>
      <c r="L379" s="4">
        <v>8681.0</v>
      </c>
      <c r="M379" s="4" t="s">
        <v>28</v>
      </c>
      <c r="N379" s="4">
        <v>6589.0</v>
      </c>
      <c r="O379" s="8">
        <v>651.21</v>
      </c>
      <c r="P379" s="8">
        <v>524.96</v>
      </c>
      <c r="Q379" s="9">
        <v>4290822.69</v>
      </c>
      <c r="R379" s="9">
        <v>3458961.4400000004</v>
      </c>
      <c r="S379" s="9">
        <v>831861.25</v>
      </c>
      <c r="T379" s="10">
        <f t="shared" si="3"/>
        <v>0.3300316122</v>
      </c>
    </row>
    <row r="380">
      <c r="A380" s="4">
        <v>7.71674382E8</v>
      </c>
      <c r="B380" s="5">
        <v>41319.0</v>
      </c>
      <c r="C380" s="5">
        <v>41354.0</v>
      </c>
      <c r="D380" s="6">
        <v>35.0</v>
      </c>
      <c r="E380" s="4"/>
      <c r="F380" s="4" t="s">
        <v>20</v>
      </c>
      <c r="G380" s="4" t="s">
        <v>57</v>
      </c>
      <c r="H380" s="4" t="str">
        <f t="shared" si="1"/>
        <v>FIN</v>
      </c>
      <c r="I380" s="7" t="s">
        <v>58</v>
      </c>
      <c r="J380" s="4" t="s">
        <v>23</v>
      </c>
      <c r="K380" s="4" t="str">
        <f>IF(G380="","Unknown Country",IFERROR(VLOOKUP(TRIM(G380),countries!C:F, 4, FALSE), "Unknown Country"))</f>
        <v>Northern Europe</v>
      </c>
      <c r="L380" s="4">
        <v>5988.0</v>
      </c>
      <c r="M380" s="4" t="s">
        <v>24</v>
      </c>
      <c r="N380" s="4">
        <v>4453.0</v>
      </c>
      <c r="O380" s="8">
        <v>154.06</v>
      </c>
      <c r="P380" s="8">
        <v>90.93</v>
      </c>
      <c r="Q380" s="9">
        <v>686029.18</v>
      </c>
      <c r="R380" s="9">
        <v>404911.29000000004</v>
      </c>
      <c r="S380" s="9">
        <v>281117.89</v>
      </c>
      <c r="T380" s="10">
        <f t="shared" si="3"/>
        <v>0.258306538</v>
      </c>
    </row>
    <row r="381">
      <c r="A381" s="4">
        <v>8.00352561E8</v>
      </c>
      <c r="B381" s="5">
        <v>41180.0</v>
      </c>
      <c r="C381" s="5">
        <v>41203.0</v>
      </c>
      <c r="D381" s="6">
        <v>23.0</v>
      </c>
      <c r="E381" s="4"/>
      <c r="F381" s="4" t="s">
        <v>27</v>
      </c>
      <c r="G381" s="4" t="s">
        <v>57</v>
      </c>
      <c r="H381" s="4" t="str">
        <f t="shared" si="1"/>
        <v>FIN</v>
      </c>
      <c r="I381" s="7" t="s">
        <v>58</v>
      </c>
      <c r="J381" s="4" t="s">
        <v>23</v>
      </c>
      <c r="K381" s="4" t="str">
        <f>IF(G381="","Unknown Country",IFERROR(VLOOKUP(TRIM(G381),countries!C:F, 4, FALSE), "Unknown Country"))</f>
        <v>Northern Europe</v>
      </c>
      <c r="L381" s="4">
        <v>5988.0</v>
      </c>
      <c r="M381" s="4" t="s">
        <v>28</v>
      </c>
      <c r="N381" s="4">
        <v>963.0</v>
      </c>
      <c r="O381" s="8">
        <v>154.06</v>
      </c>
      <c r="P381" s="8">
        <v>90.93</v>
      </c>
      <c r="Q381" s="9">
        <v>148359.78</v>
      </c>
      <c r="R381" s="9">
        <v>87565.59000000001</v>
      </c>
      <c r="S381" s="9">
        <v>60794.18999999999</v>
      </c>
      <c r="T381" s="10">
        <f t="shared" si="3"/>
        <v>0.3755092448</v>
      </c>
    </row>
    <row r="382">
      <c r="A382" s="4">
        <v>8.44575107E8</v>
      </c>
      <c r="B382" s="5">
        <v>41811.0</v>
      </c>
      <c r="C382" s="5">
        <v>41816.0</v>
      </c>
      <c r="D382" s="6">
        <v>5.0</v>
      </c>
      <c r="E382" s="4"/>
      <c r="F382" s="4" t="s">
        <v>27</v>
      </c>
      <c r="G382" s="4" t="s">
        <v>57</v>
      </c>
      <c r="H382" s="4" t="str">
        <f t="shared" si="1"/>
        <v>FIN</v>
      </c>
      <c r="I382" s="7" t="s">
        <v>58</v>
      </c>
      <c r="J382" s="4" t="s">
        <v>23</v>
      </c>
      <c r="K382" s="4" t="str">
        <f>IF(G382="","Unknown Country",IFERROR(VLOOKUP(TRIM(G382),countries!C:F, 4, FALSE), "Unknown Country"))</f>
        <v>Northern Europe</v>
      </c>
      <c r="L382" s="4">
        <v>8875.0</v>
      </c>
      <c r="M382" s="4" t="s">
        <v>28</v>
      </c>
      <c r="N382" s="4">
        <v>7397.0</v>
      </c>
      <c r="O382" s="8">
        <v>421.89</v>
      </c>
      <c r="P382" s="8">
        <v>364.69</v>
      </c>
      <c r="Q382" s="9">
        <v>3120720.33</v>
      </c>
      <c r="R382" s="9">
        <v>2697611.93</v>
      </c>
      <c r="S382" s="9">
        <v>423108.3999999999</v>
      </c>
      <c r="T382" s="10">
        <f t="shared" si="3"/>
        <v>0.4097754122</v>
      </c>
    </row>
    <row r="383">
      <c r="A383" s="4">
        <v>8.84147775E8</v>
      </c>
      <c r="B383" s="5">
        <v>40804.0</v>
      </c>
      <c r="C383" s="5">
        <v>40835.0</v>
      </c>
      <c r="D383" s="6">
        <v>31.0</v>
      </c>
      <c r="E383" s="4"/>
      <c r="F383" s="4" t="s">
        <v>27</v>
      </c>
      <c r="G383" s="4" t="s">
        <v>57</v>
      </c>
      <c r="H383" s="4" t="str">
        <f t="shared" si="1"/>
        <v>FIN</v>
      </c>
      <c r="I383" s="7" t="s">
        <v>58</v>
      </c>
      <c r="J383" s="4" t="s">
        <v>23</v>
      </c>
      <c r="K383" s="4" t="str">
        <f>IF(G383="","Unknown Country",IFERROR(VLOOKUP(TRIM(G383),countries!C:F, 4, FALSE), "Unknown Country"))</f>
        <v>Northern Europe</v>
      </c>
      <c r="L383" s="4">
        <v>1270.0</v>
      </c>
      <c r="M383" s="4" t="s">
        <v>28</v>
      </c>
      <c r="N383" s="4">
        <v>7829.0</v>
      </c>
      <c r="O383" s="8">
        <v>47.45</v>
      </c>
      <c r="P383" s="8">
        <v>31.79</v>
      </c>
      <c r="Q383" s="9">
        <v>371486.05000000005</v>
      </c>
      <c r="R383" s="9">
        <v>248883.91</v>
      </c>
      <c r="S383" s="9">
        <v>122602.14000000004</v>
      </c>
      <c r="T383" s="10">
        <f t="shared" si="3"/>
        <v>0.193869873</v>
      </c>
    </row>
    <row r="384">
      <c r="A384" s="4">
        <v>8.89093768E8</v>
      </c>
      <c r="B384" s="5">
        <v>40278.0</v>
      </c>
      <c r="C384" s="5">
        <v>40318.0</v>
      </c>
      <c r="D384" s="6">
        <v>40.0</v>
      </c>
      <c r="E384" s="4"/>
      <c r="F384" s="4" t="s">
        <v>30</v>
      </c>
      <c r="G384" s="4" t="s">
        <v>57</v>
      </c>
      <c r="H384" s="4" t="str">
        <f t="shared" si="1"/>
        <v>FIN</v>
      </c>
      <c r="I384" s="7" t="s">
        <v>58</v>
      </c>
      <c r="J384" s="4" t="s">
        <v>23</v>
      </c>
      <c r="K384" s="4" t="str">
        <f>IF(G384="","Unknown Country",IFERROR(VLOOKUP(TRIM(G384),countries!C:F, 4, FALSE), "Unknown Country"))</f>
        <v>Northern Europe</v>
      </c>
      <c r="L384" s="4">
        <v>2103.0</v>
      </c>
      <c r="M384" s="4" t="s">
        <v>24</v>
      </c>
      <c r="N384" s="4">
        <v>1458.0</v>
      </c>
      <c r="O384" s="8">
        <v>205.7</v>
      </c>
      <c r="P384" s="8">
        <v>117.11</v>
      </c>
      <c r="Q384" s="9">
        <v>299910.6</v>
      </c>
      <c r="R384" s="9">
        <v>170746.38</v>
      </c>
      <c r="S384" s="9">
        <v>129164.21999999997</v>
      </c>
      <c r="T384" s="10">
        <f t="shared" si="3"/>
        <v>0.4097754122</v>
      </c>
    </row>
    <row r="385">
      <c r="A385" s="4">
        <v>9.06794202E8</v>
      </c>
      <c r="B385" s="5">
        <v>41751.0</v>
      </c>
      <c r="C385" s="5">
        <v>41770.0</v>
      </c>
      <c r="D385" s="6">
        <v>19.0</v>
      </c>
      <c r="E385" s="4"/>
      <c r="F385" s="4" t="s">
        <v>20</v>
      </c>
      <c r="G385" s="4" t="s">
        <v>57</v>
      </c>
      <c r="H385" s="4" t="str">
        <f t="shared" si="1"/>
        <v>FIN</v>
      </c>
      <c r="I385" s="7" t="s">
        <v>58</v>
      </c>
      <c r="J385" s="4" t="s">
        <v>23</v>
      </c>
      <c r="K385" s="4" t="str">
        <f>IF(G385="","Unknown Country",IFERROR(VLOOKUP(TRIM(G385),countries!C:F, 4, FALSE), "Unknown Country"))</f>
        <v>Northern Europe</v>
      </c>
      <c r="L385" s="4">
        <v>2455.0</v>
      </c>
      <c r="M385" s="4" t="s">
        <v>28</v>
      </c>
      <c r="N385" s="4">
        <v>9410.0</v>
      </c>
      <c r="O385" s="8">
        <v>109.28</v>
      </c>
      <c r="P385" s="8">
        <v>35.84</v>
      </c>
      <c r="Q385" s="9">
        <v>1028324.8</v>
      </c>
      <c r="R385" s="9">
        <v>337254.4</v>
      </c>
      <c r="S385" s="9">
        <v>691070.4</v>
      </c>
      <c r="T385" s="10">
        <f t="shared" si="3"/>
        <v>0.4097754122</v>
      </c>
    </row>
    <row r="386">
      <c r="A386" s="4">
        <v>9.18364179E8</v>
      </c>
      <c r="B386" s="5">
        <v>41343.0</v>
      </c>
      <c r="C386" s="5">
        <v>41375.0</v>
      </c>
      <c r="D386" s="6">
        <v>32.0</v>
      </c>
      <c r="E386" s="4"/>
      <c r="F386" s="4" t="s">
        <v>27</v>
      </c>
      <c r="G386" s="4" t="s">
        <v>57</v>
      </c>
      <c r="H386" s="4" t="str">
        <f t="shared" si="1"/>
        <v>FIN</v>
      </c>
      <c r="I386" s="7" t="s">
        <v>58</v>
      </c>
      <c r="J386" s="4" t="s">
        <v>23</v>
      </c>
      <c r="K386" s="4" t="str">
        <f>IF(G386="","Unknown Country",IFERROR(VLOOKUP(TRIM(G386),countries!C:F, 4, FALSE), "Unknown Country"))</f>
        <v>Northern Europe</v>
      </c>
      <c r="L386" s="4">
        <v>8969.0</v>
      </c>
      <c r="M386" s="4" t="s">
        <v>24</v>
      </c>
      <c r="N386" s="4">
        <v>3223.0</v>
      </c>
      <c r="O386" s="8">
        <v>152.58</v>
      </c>
      <c r="P386" s="8">
        <v>97.44</v>
      </c>
      <c r="Q386" s="9">
        <v>491765.34</v>
      </c>
      <c r="R386" s="9">
        <v>314049.12</v>
      </c>
      <c r="S386" s="9">
        <v>177716.22000000003</v>
      </c>
      <c r="T386" s="10">
        <f t="shared" si="3"/>
        <v>0.1355803646</v>
      </c>
    </row>
    <row r="387">
      <c r="A387" s="4">
        <v>9.72452533E8</v>
      </c>
      <c r="B387" s="5">
        <v>42238.0</v>
      </c>
      <c r="C387" s="5">
        <v>42281.0</v>
      </c>
      <c r="D387" s="6">
        <v>43.0</v>
      </c>
      <c r="E387" s="4"/>
      <c r="F387" s="4" t="s">
        <v>20</v>
      </c>
      <c r="G387" s="4" t="s">
        <v>57</v>
      </c>
      <c r="H387" s="4" t="str">
        <f t="shared" si="1"/>
        <v>FIN</v>
      </c>
      <c r="I387" s="7" t="s">
        <v>58</v>
      </c>
      <c r="J387" s="4" t="s">
        <v>23</v>
      </c>
      <c r="K387" s="4" t="str">
        <f>IF(G387="","Unknown Country",IFERROR(VLOOKUP(TRIM(G387),countries!C:F, 4, FALSE), "Unknown Country"))</f>
        <v>Northern Europe</v>
      </c>
      <c r="L387" s="4">
        <v>5988.0</v>
      </c>
      <c r="M387" s="4" t="s">
        <v>28</v>
      </c>
      <c r="N387" s="4">
        <v>9169.0</v>
      </c>
      <c r="O387" s="8">
        <v>154.06</v>
      </c>
      <c r="P387" s="8">
        <v>90.93</v>
      </c>
      <c r="Q387" s="9">
        <v>1412576.1400000001</v>
      </c>
      <c r="R387" s="9">
        <v>833737.17</v>
      </c>
      <c r="S387" s="9">
        <v>578838.9700000001</v>
      </c>
      <c r="T387" s="10">
        <f t="shared" si="3"/>
        <v>0.3300316122</v>
      </c>
    </row>
    <row r="388">
      <c r="A388" s="4">
        <v>1.03499639E8</v>
      </c>
      <c r="B388" s="5">
        <v>41384.0</v>
      </c>
      <c r="C388" s="5">
        <v>41431.0</v>
      </c>
      <c r="D388" s="6">
        <v>47.0</v>
      </c>
      <c r="E388" s="4"/>
      <c r="F388" s="4" t="s">
        <v>20</v>
      </c>
      <c r="G388" s="4" t="s">
        <v>59</v>
      </c>
      <c r="H388" s="4" t="str">
        <f t="shared" si="1"/>
        <v>FRA</v>
      </c>
      <c r="I388" s="7" t="s">
        <v>60</v>
      </c>
      <c r="J388" s="4" t="s">
        <v>23</v>
      </c>
      <c r="K388" s="4" t="str">
        <f>IF(G388="","Unknown Country",IFERROR(VLOOKUP(TRIM(G388),countries!C:F, 4, FALSE), "Unknown Country"))</f>
        <v>Western Europe</v>
      </c>
      <c r="L388" s="4">
        <v>4594.0</v>
      </c>
      <c r="M388" s="4" t="s">
        <v>28</v>
      </c>
      <c r="N388" s="4">
        <v>6698.0</v>
      </c>
      <c r="O388" s="8">
        <v>9.33</v>
      </c>
      <c r="P388" s="8">
        <v>6.92</v>
      </c>
      <c r="Q388" s="9">
        <v>62492.340000000004</v>
      </c>
      <c r="R388" s="9">
        <v>46350.159999999996</v>
      </c>
      <c r="S388" s="9">
        <v>16142.180000000008</v>
      </c>
      <c r="T388" s="10">
        <f t="shared" si="3"/>
        <v>0.4306757414</v>
      </c>
    </row>
    <row r="389">
      <c r="A389" s="4">
        <v>1.30754315E8</v>
      </c>
      <c r="B389" s="5">
        <v>41574.0</v>
      </c>
      <c r="C389" s="5">
        <v>41580.0</v>
      </c>
      <c r="D389" s="6">
        <v>6.0</v>
      </c>
      <c r="E389" s="4"/>
      <c r="F389" s="4" t="s">
        <v>27</v>
      </c>
      <c r="G389" s="4" t="s">
        <v>59</v>
      </c>
      <c r="H389" s="4" t="str">
        <f t="shared" si="1"/>
        <v>FRA</v>
      </c>
      <c r="I389" s="7" t="s">
        <v>60</v>
      </c>
      <c r="J389" s="4" t="s">
        <v>23</v>
      </c>
      <c r="K389" s="4" t="str">
        <f>IF(G389="","Unknown Country",IFERROR(VLOOKUP(TRIM(G389),countries!C:F, 4, FALSE), "Unknown Country"))</f>
        <v>Western Europe</v>
      </c>
      <c r="L389" s="4">
        <v>8681.0</v>
      </c>
      <c r="M389" s="4" t="s">
        <v>28</v>
      </c>
      <c r="N389" s="4">
        <v>1962.0</v>
      </c>
      <c r="O389" s="8">
        <v>651.21</v>
      </c>
      <c r="P389" s="8">
        <v>524.96</v>
      </c>
      <c r="Q389" s="9">
        <v>1277674.02</v>
      </c>
      <c r="R389" s="9">
        <v>1029971.52</v>
      </c>
      <c r="S389" s="9">
        <v>247702.5</v>
      </c>
      <c r="T389" s="10">
        <f t="shared" si="3"/>
        <v>0.6720351391</v>
      </c>
    </row>
    <row r="390">
      <c r="A390" s="4">
        <v>1.31585586E8</v>
      </c>
      <c r="B390" s="5">
        <v>42807.0</v>
      </c>
      <c r="C390" s="5">
        <v>42838.0</v>
      </c>
      <c r="D390" s="6">
        <v>31.0</v>
      </c>
      <c r="E390" s="4"/>
      <c r="F390" s="4" t="s">
        <v>31</v>
      </c>
      <c r="G390" s="4" t="s">
        <v>59</v>
      </c>
      <c r="H390" s="4" t="str">
        <f t="shared" si="1"/>
        <v>FRA</v>
      </c>
      <c r="I390" s="7" t="s">
        <v>60</v>
      </c>
      <c r="J390" s="4" t="s">
        <v>23</v>
      </c>
      <c r="K390" s="4" t="str">
        <f>IF(G390="","Unknown Country",IFERROR(VLOOKUP(TRIM(G390),countries!C:F, 4, FALSE), "Unknown Country"))</f>
        <v>Western Europe</v>
      </c>
      <c r="L390" s="4">
        <v>3127.0</v>
      </c>
      <c r="M390" s="4" t="s">
        <v>24</v>
      </c>
      <c r="N390" s="4">
        <v>7954.0</v>
      </c>
      <c r="O390" s="8">
        <v>81.73</v>
      </c>
      <c r="P390" s="8">
        <v>56.67</v>
      </c>
      <c r="Q390" s="9">
        <v>650080.42</v>
      </c>
      <c r="R390" s="9">
        <v>450753.18</v>
      </c>
      <c r="S390" s="9">
        <v>199327.24000000005</v>
      </c>
      <c r="T390" s="10">
        <f t="shared" si="3"/>
        <v>0.3613841919</v>
      </c>
    </row>
    <row r="391">
      <c r="A391" s="4">
        <v>1.74935233E8</v>
      </c>
      <c r="B391" s="5">
        <v>42577.0</v>
      </c>
      <c r="C391" s="5">
        <v>42580.0</v>
      </c>
      <c r="D391" s="6">
        <v>3.0</v>
      </c>
      <c r="E391" s="4"/>
      <c r="F391" s="4" t="s">
        <v>30</v>
      </c>
      <c r="G391" s="4" t="s">
        <v>59</v>
      </c>
      <c r="H391" s="4" t="str">
        <f t="shared" si="1"/>
        <v>FRA</v>
      </c>
      <c r="I391" s="7" t="s">
        <v>60</v>
      </c>
      <c r="J391" s="4" t="s">
        <v>23</v>
      </c>
      <c r="K391" s="4" t="str">
        <f>IF(G391="","Unknown Country",IFERROR(VLOOKUP(TRIM(G391),countries!C:F, 4, FALSE), "Unknown Country"))</f>
        <v>Western Europe</v>
      </c>
      <c r="L391" s="4">
        <v>8293.0</v>
      </c>
      <c r="M391" s="4" t="s">
        <v>28</v>
      </c>
      <c r="N391" s="4">
        <v>6078.0</v>
      </c>
      <c r="O391" s="8">
        <v>437.2</v>
      </c>
      <c r="P391" s="8">
        <v>263.33</v>
      </c>
      <c r="Q391" s="9">
        <v>2657301.6</v>
      </c>
      <c r="R391" s="9">
        <v>1600519.74</v>
      </c>
      <c r="S391" s="9">
        <v>1056781.86</v>
      </c>
      <c r="T391" s="10">
        <f t="shared" si="3"/>
        <v>0.4097754122</v>
      </c>
    </row>
    <row r="392">
      <c r="A392" s="4">
        <v>2.45440852E8</v>
      </c>
      <c r="B392" s="5">
        <v>42336.0</v>
      </c>
      <c r="C392" s="5">
        <v>42355.0</v>
      </c>
      <c r="D392" s="6">
        <v>19.0</v>
      </c>
      <c r="E392" s="4"/>
      <c r="F392" s="4" t="s">
        <v>20</v>
      </c>
      <c r="G392" s="4" t="s">
        <v>59</v>
      </c>
      <c r="H392" s="4" t="str">
        <f t="shared" si="1"/>
        <v>FRA</v>
      </c>
      <c r="I392" s="7" t="s">
        <v>60</v>
      </c>
      <c r="J392" s="4" t="s">
        <v>23</v>
      </c>
      <c r="K392" s="4" t="str">
        <f>IF(G392="","Unknown Country",IFERROR(VLOOKUP(TRIM(G392),countries!C:F, 4, FALSE), "Unknown Country"))</f>
        <v>Western Europe</v>
      </c>
      <c r="L392" s="4">
        <v>8875.0</v>
      </c>
      <c r="M392" s="4" t="s">
        <v>28</v>
      </c>
      <c r="N392" s="4">
        <v>257.0</v>
      </c>
      <c r="O392" s="8">
        <v>421.89</v>
      </c>
      <c r="P392" s="8">
        <v>364.69</v>
      </c>
      <c r="Q392" s="9">
        <v>108425.73</v>
      </c>
      <c r="R392" s="9">
        <v>93725.33</v>
      </c>
      <c r="S392" s="9">
        <v>14700.399999999994</v>
      </c>
      <c r="T392" s="10">
        <f t="shared" si="3"/>
        <v>0.258306538</v>
      </c>
    </row>
    <row r="393">
      <c r="A393" s="4">
        <v>2.98978602E8</v>
      </c>
      <c r="B393" s="5">
        <v>41655.0</v>
      </c>
      <c r="C393" s="5">
        <v>41667.0</v>
      </c>
      <c r="D393" s="6">
        <v>12.0</v>
      </c>
      <c r="E393" s="4"/>
      <c r="F393" s="4" t="s">
        <v>30</v>
      </c>
      <c r="G393" s="4" t="s">
        <v>59</v>
      </c>
      <c r="H393" s="4" t="str">
        <f t="shared" si="1"/>
        <v>FRA</v>
      </c>
      <c r="I393" s="7" t="s">
        <v>60</v>
      </c>
      <c r="J393" s="4" t="s">
        <v>23</v>
      </c>
      <c r="K393" s="4" t="str">
        <f>IF(G393="","Unknown Country",IFERROR(VLOOKUP(TRIM(G393),countries!C:F, 4, FALSE), "Unknown Country"))</f>
        <v>Western Europe</v>
      </c>
      <c r="L393" s="4">
        <v>2455.0</v>
      </c>
      <c r="M393" s="4" t="s">
        <v>24</v>
      </c>
      <c r="N393" s="4">
        <v>3267.0</v>
      </c>
      <c r="O393" s="8">
        <v>109.28</v>
      </c>
      <c r="P393" s="8">
        <v>35.84</v>
      </c>
      <c r="Q393" s="9">
        <v>357017.76</v>
      </c>
      <c r="R393" s="9">
        <v>117089.28000000001</v>
      </c>
      <c r="S393" s="9">
        <v>239928.47999999998</v>
      </c>
      <c r="T393" s="10">
        <f t="shared" si="3"/>
        <v>0.193869873</v>
      </c>
    </row>
    <row r="394">
      <c r="A394" s="4">
        <v>3.40213811E8</v>
      </c>
      <c r="B394" s="5">
        <v>40349.0</v>
      </c>
      <c r="C394" s="5">
        <v>40385.0</v>
      </c>
      <c r="D394" s="6">
        <v>36.0</v>
      </c>
      <c r="E394" s="4"/>
      <c r="F394" s="4" t="s">
        <v>31</v>
      </c>
      <c r="G394" s="4" t="s">
        <v>59</v>
      </c>
      <c r="H394" s="4" t="str">
        <f t="shared" si="1"/>
        <v>FRA</v>
      </c>
      <c r="I394" s="7" t="s">
        <v>60</v>
      </c>
      <c r="J394" s="4" t="s">
        <v>23</v>
      </c>
      <c r="K394" s="4" t="str">
        <f>IF(G394="","Unknown Country",IFERROR(VLOOKUP(TRIM(G394),countries!C:F, 4, FALSE), "Unknown Country"))</f>
        <v>Western Europe</v>
      </c>
      <c r="L394" s="4">
        <v>8681.0</v>
      </c>
      <c r="M394" s="4" t="s">
        <v>28</v>
      </c>
      <c r="N394" s="4">
        <v>5682.0</v>
      </c>
      <c r="O394" s="8">
        <v>651.21</v>
      </c>
      <c r="P394" s="8">
        <v>524.96</v>
      </c>
      <c r="Q394" s="9">
        <v>3700175.22</v>
      </c>
      <c r="R394" s="9">
        <v>2982822.72</v>
      </c>
      <c r="S394" s="9">
        <v>717352.5</v>
      </c>
      <c r="T394" s="10">
        <f t="shared" si="3"/>
        <v>0.3066193564</v>
      </c>
    </row>
    <row r="395">
      <c r="A395" s="4">
        <v>3.67328155E8</v>
      </c>
      <c r="B395" s="5">
        <v>40710.0</v>
      </c>
      <c r="C395" s="5">
        <v>40754.0</v>
      </c>
      <c r="D395" s="6">
        <v>44.0</v>
      </c>
      <c r="E395" s="4"/>
      <c r="F395" s="4" t="s">
        <v>20</v>
      </c>
      <c r="G395" s="4" t="s">
        <v>59</v>
      </c>
      <c r="H395" s="4" t="str">
        <f t="shared" si="1"/>
        <v>FRA</v>
      </c>
      <c r="I395" s="7" t="s">
        <v>60</v>
      </c>
      <c r="J395" s="4" t="s">
        <v>23</v>
      </c>
      <c r="K395" s="4" t="str">
        <f>IF(G395="","Unknown Country",IFERROR(VLOOKUP(TRIM(G395),countries!C:F, 4, FALSE), "Unknown Country"))</f>
        <v>Western Europe</v>
      </c>
      <c r="L395" s="4">
        <v>7940.0</v>
      </c>
      <c r="M395" s="4" t="s">
        <v>28</v>
      </c>
      <c r="N395" s="4">
        <v>9419.0</v>
      </c>
      <c r="O395" s="8">
        <v>668.27</v>
      </c>
      <c r="P395" s="8">
        <v>502.54</v>
      </c>
      <c r="Q395" s="9">
        <v>6294435.13</v>
      </c>
      <c r="R395" s="9">
        <v>4733424.26</v>
      </c>
      <c r="S395" s="9">
        <v>1561010.87</v>
      </c>
      <c r="T395" s="10">
        <f t="shared" si="3"/>
        <v>0.3976898445</v>
      </c>
    </row>
    <row r="396">
      <c r="A396" s="4">
        <v>3.91200673E8</v>
      </c>
      <c r="B396" s="5">
        <v>40927.0</v>
      </c>
      <c r="C396" s="5">
        <v>40952.0</v>
      </c>
      <c r="D396" s="6">
        <v>25.0</v>
      </c>
      <c r="E396" s="4"/>
      <c r="F396" s="4" t="s">
        <v>20</v>
      </c>
      <c r="G396" s="4" t="s">
        <v>59</v>
      </c>
      <c r="H396" s="4" t="str">
        <f t="shared" si="1"/>
        <v>FRA</v>
      </c>
      <c r="I396" s="7" t="s">
        <v>60</v>
      </c>
      <c r="J396" s="4" t="s">
        <v>23</v>
      </c>
      <c r="K396" s="4" t="str">
        <f>IF(G396="","Unknown Country",IFERROR(VLOOKUP(TRIM(G396),countries!C:F, 4, FALSE), "Unknown Country"))</f>
        <v>Western Europe</v>
      </c>
      <c r="L396" s="4">
        <v>8681.0</v>
      </c>
      <c r="M396" s="4" t="s">
        <v>28</v>
      </c>
      <c r="N396" s="4">
        <v>3827.0</v>
      </c>
      <c r="O396" s="8">
        <v>651.21</v>
      </c>
      <c r="P396" s="8">
        <v>524.96</v>
      </c>
      <c r="Q396" s="9">
        <v>2492180.67</v>
      </c>
      <c r="R396" s="9">
        <v>2009021.9200000002</v>
      </c>
      <c r="S396" s="9">
        <v>483158.74999999977</v>
      </c>
      <c r="T396" s="10">
        <f t="shared" si="3"/>
        <v>0.1355803646</v>
      </c>
    </row>
    <row r="397">
      <c r="A397" s="4">
        <v>3.93709933E8</v>
      </c>
      <c r="B397" s="5">
        <v>42806.0</v>
      </c>
      <c r="C397" s="5">
        <v>42850.0</v>
      </c>
      <c r="D397" s="6">
        <v>44.0</v>
      </c>
      <c r="E397" s="4"/>
      <c r="F397" s="4" t="s">
        <v>31</v>
      </c>
      <c r="G397" s="4" t="s">
        <v>59</v>
      </c>
      <c r="H397" s="4" t="str">
        <f t="shared" si="1"/>
        <v>FRA</v>
      </c>
      <c r="I397" s="7" t="s">
        <v>60</v>
      </c>
      <c r="J397" s="4" t="s">
        <v>23</v>
      </c>
      <c r="K397" s="4" t="str">
        <f>IF(G397="","Unknown Country",IFERROR(VLOOKUP(TRIM(G397),countries!C:F, 4, FALSE), "Unknown Country"))</f>
        <v>Western Europe</v>
      </c>
      <c r="L397" s="4">
        <v>4594.0</v>
      </c>
      <c r="M397" s="4" t="s">
        <v>24</v>
      </c>
      <c r="N397" s="4">
        <v>6373.0</v>
      </c>
      <c r="O397" s="8">
        <v>9.33</v>
      </c>
      <c r="P397" s="8">
        <v>6.92</v>
      </c>
      <c r="Q397" s="9">
        <v>59460.090000000004</v>
      </c>
      <c r="R397" s="9">
        <v>44101.159999999996</v>
      </c>
      <c r="S397" s="9">
        <v>15358.930000000008</v>
      </c>
      <c r="T397" s="10">
        <f t="shared" si="3"/>
        <v>0.6720351391</v>
      </c>
    </row>
    <row r="398">
      <c r="A398" s="4">
        <v>4.28419864E8</v>
      </c>
      <c r="B398" s="5">
        <v>41582.0</v>
      </c>
      <c r="C398" s="5">
        <v>41613.0</v>
      </c>
      <c r="D398" s="6">
        <v>31.0</v>
      </c>
      <c r="E398" s="4"/>
      <c r="F398" s="4" t="s">
        <v>30</v>
      </c>
      <c r="G398" s="4" t="s">
        <v>59</v>
      </c>
      <c r="H398" s="4" t="str">
        <f t="shared" si="1"/>
        <v>FRA</v>
      </c>
      <c r="I398" s="7" t="s">
        <v>60</v>
      </c>
      <c r="J398" s="4" t="s">
        <v>23</v>
      </c>
      <c r="K398" s="4" t="str">
        <f>IF(G398="","Unknown Country",IFERROR(VLOOKUP(TRIM(G398),countries!C:F, 4, FALSE), "Unknown Country"))</f>
        <v>Western Europe</v>
      </c>
      <c r="L398" s="4">
        <v>8681.0</v>
      </c>
      <c r="M398" s="4" t="s">
        <v>24</v>
      </c>
      <c r="N398" s="4">
        <v>7813.0</v>
      </c>
      <c r="O398" s="8">
        <v>651.21</v>
      </c>
      <c r="P398" s="8">
        <v>524.96</v>
      </c>
      <c r="Q398" s="9">
        <v>5087903.73</v>
      </c>
      <c r="R398" s="9">
        <v>4101512.4800000004</v>
      </c>
      <c r="S398" s="9">
        <v>986391.25</v>
      </c>
      <c r="T398" s="10">
        <f t="shared" si="3"/>
        <v>0.193869873</v>
      </c>
    </row>
    <row r="399">
      <c r="A399" s="4">
        <v>4.47684133E8</v>
      </c>
      <c r="B399" s="5">
        <v>42554.0</v>
      </c>
      <c r="C399" s="5">
        <v>42596.0</v>
      </c>
      <c r="D399" s="6">
        <v>42.0</v>
      </c>
      <c r="E399" s="4"/>
      <c r="F399" s="4" t="s">
        <v>30</v>
      </c>
      <c r="G399" s="4" t="s">
        <v>59</v>
      </c>
      <c r="H399" s="4" t="str">
        <f t="shared" si="1"/>
        <v>FRA</v>
      </c>
      <c r="I399" s="7" t="s">
        <v>60</v>
      </c>
      <c r="J399" s="4" t="s">
        <v>23</v>
      </c>
      <c r="K399" s="4" t="str">
        <f>IF(G399="","Unknown Country",IFERROR(VLOOKUP(TRIM(G399),countries!C:F, 4, FALSE), "Unknown Country"))</f>
        <v>Western Europe</v>
      </c>
      <c r="L399" s="4">
        <v>8969.0</v>
      </c>
      <c r="M399" s="4" t="s">
        <v>24</v>
      </c>
      <c r="N399" s="4">
        <v>8538.0</v>
      </c>
      <c r="O399" s="8">
        <v>152.58</v>
      </c>
      <c r="P399" s="8">
        <v>97.44</v>
      </c>
      <c r="Q399" s="9">
        <v>1302728.04</v>
      </c>
      <c r="R399" s="9">
        <v>831942.72</v>
      </c>
      <c r="S399" s="9">
        <v>470785.32000000007</v>
      </c>
      <c r="T399" s="10">
        <f t="shared" si="3"/>
        <v>0.2479985635</v>
      </c>
    </row>
    <row r="400">
      <c r="A400" s="4">
        <v>4.4920634E8</v>
      </c>
      <c r="B400" s="5">
        <v>42426.0</v>
      </c>
      <c r="C400" s="5">
        <v>42463.0</v>
      </c>
      <c r="D400" s="6">
        <v>37.0</v>
      </c>
      <c r="E400" s="4"/>
      <c r="F400" s="4" t="s">
        <v>27</v>
      </c>
      <c r="G400" s="4" t="s">
        <v>59</v>
      </c>
      <c r="H400" s="4" t="str">
        <f t="shared" si="1"/>
        <v>FRA</v>
      </c>
      <c r="I400" s="7" t="s">
        <v>60</v>
      </c>
      <c r="J400" s="4" t="s">
        <v>23</v>
      </c>
      <c r="K400" s="4" t="str">
        <f>IF(G400="","Unknown Country",IFERROR(VLOOKUP(TRIM(G400),countries!C:F, 4, FALSE), "Unknown Country"))</f>
        <v>Western Europe</v>
      </c>
      <c r="L400" s="4">
        <v>2103.0</v>
      </c>
      <c r="M400" s="4" t="s">
        <v>24</v>
      </c>
      <c r="N400" s="4">
        <v>8993.0</v>
      </c>
      <c r="O400" s="8">
        <v>205.7</v>
      </c>
      <c r="P400" s="8">
        <v>117.11</v>
      </c>
      <c r="Q400" s="9">
        <v>1849860.0999999999</v>
      </c>
      <c r="R400" s="9">
        <v>1053170.23</v>
      </c>
      <c r="S400" s="9">
        <v>796689.8699999999</v>
      </c>
      <c r="T400" s="10">
        <f t="shared" si="3"/>
        <v>0.193869873</v>
      </c>
    </row>
    <row r="401">
      <c r="A401" s="4">
        <v>4.55040681E8</v>
      </c>
      <c r="B401" s="5">
        <v>40940.0</v>
      </c>
      <c r="C401" s="5">
        <v>40941.0</v>
      </c>
      <c r="D401" s="6">
        <v>1.0</v>
      </c>
      <c r="E401" s="4"/>
      <c r="F401" s="4" t="s">
        <v>20</v>
      </c>
      <c r="G401" s="4" t="s">
        <v>59</v>
      </c>
      <c r="H401" s="4" t="str">
        <f t="shared" si="1"/>
        <v>FRA</v>
      </c>
      <c r="I401" s="7" t="s">
        <v>60</v>
      </c>
      <c r="J401" s="4" t="s">
        <v>23</v>
      </c>
      <c r="K401" s="4" t="str">
        <f>IF(G401="","Unknown Country",IFERROR(VLOOKUP(TRIM(G401),countries!C:F, 4, FALSE), "Unknown Country"))</f>
        <v>Western Europe</v>
      </c>
      <c r="L401" s="4">
        <v>5988.0</v>
      </c>
      <c r="M401" s="4" t="s">
        <v>24</v>
      </c>
      <c r="N401" s="4">
        <v>5504.0</v>
      </c>
      <c r="O401" s="8">
        <v>154.06</v>
      </c>
      <c r="P401" s="8">
        <v>90.93</v>
      </c>
      <c r="Q401" s="9">
        <v>847946.24</v>
      </c>
      <c r="R401" s="9">
        <v>500478.72000000003</v>
      </c>
      <c r="S401" s="9">
        <v>347467.51999999996</v>
      </c>
      <c r="T401" s="10">
        <f t="shared" si="3"/>
        <v>0.258306538</v>
      </c>
    </row>
    <row r="402">
      <c r="A402" s="4">
        <v>5.31281936E8</v>
      </c>
      <c r="B402" s="5">
        <v>41778.0</v>
      </c>
      <c r="C402" s="5">
        <v>41793.0</v>
      </c>
      <c r="D402" s="6">
        <v>15.0</v>
      </c>
      <c r="E402" s="4"/>
      <c r="F402" s="4" t="s">
        <v>31</v>
      </c>
      <c r="G402" s="4" t="s">
        <v>59</v>
      </c>
      <c r="H402" s="4" t="str">
        <f t="shared" si="1"/>
        <v>FRA</v>
      </c>
      <c r="I402" s="7" t="s">
        <v>60</v>
      </c>
      <c r="J402" s="4" t="s">
        <v>23</v>
      </c>
      <c r="K402" s="4" t="str">
        <f>IF(G402="","Unknown Country",IFERROR(VLOOKUP(TRIM(G402),countries!C:F, 4, FALSE), "Unknown Country"))</f>
        <v>Western Europe</v>
      </c>
      <c r="L402" s="4">
        <v>8875.0</v>
      </c>
      <c r="M402" s="4" t="s">
        <v>28</v>
      </c>
      <c r="N402" s="4">
        <v>6986.0</v>
      </c>
      <c r="O402" s="8">
        <v>421.89</v>
      </c>
      <c r="P402" s="8">
        <v>364.69</v>
      </c>
      <c r="Q402" s="9">
        <v>2947323.54</v>
      </c>
      <c r="R402" s="9">
        <v>2547724.34</v>
      </c>
      <c r="S402" s="9">
        <v>399599.2000000002</v>
      </c>
      <c r="T402" s="10">
        <f t="shared" si="3"/>
        <v>0.193869873</v>
      </c>
    </row>
    <row r="403">
      <c r="A403" s="4">
        <v>5.75758969E8</v>
      </c>
      <c r="B403" s="5">
        <v>40617.0</v>
      </c>
      <c r="C403" s="5">
        <v>40631.0</v>
      </c>
      <c r="D403" s="6">
        <v>14.0</v>
      </c>
      <c r="E403" s="4"/>
      <c r="F403" s="4" t="s">
        <v>27</v>
      </c>
      <c r="G403" s="4" t="s">
        <v>59</v>
      </c>
      <c r="H403" s="4" t="str">
        <f t="shared" si="1"/>
        <v>FRA</v>
      </c>
      <c r="I403" s="7" t="s">
        <v>60</v>
      </c>
      <c r="J403" s="4" t="s">
        <v>23</v>
      </c>
      <c r="K403" s="4" t="str">
        <f>IF(G403="","Unknown Country",IFERROR(VLOOKUP(TRIM(G403),countries!C:F, 4, FALSE), "Unknown Country"))</f>
        <v>Western Europe</v>
      </c>
      <c r="L403" s="4">
        <v>3127.0</v>
      </c>
      <c r="M403" s="4" t="s">
        <v>28</v>
      </c>
      <c r="N403" s="4">
        <v>8729.0</v>
      </c>
      <c r="O403" s="8">
        <v>81.73</v>
      </c>
      <c r="P403" s="8">
        <v>56.67</v>
      </c>
      <c r="Q403" s="9">
        <v>713421.17</v>
      </c>
      <c r="R403" s="9">
        <v>494672.43</v>
      </c>
      <c r="S403" s="9">
        <v>218748.74000000005</v>
      </c>
      <c r="T403" s="10">
        <f t="shared" si="3"/>
        <v>0.3613841919</v>
      </c>
    </row>
    <row r="404">
      <c r="A404" s="4">
        <v>6.0188626E8</v>
      </c>
      <c r="B404" s="5">
        <v>41738.0</v>
      </c>
      <c r="C404" s="5">
        <v>41786.0</v>
      </c>
      <c r="D404" s="6">
        <v>48.0</v>
      </c>
      <c r="E404" s="4"/>
      <c r="F404" s="4" t="s">
        <v>31</v>
      </c>
      <c r="G404" s="4" t="s">
        <v>59</v>
      </c>
      <c r="H404" s="4" t="str">
        <f t="shared" si="1"/>
        <v>FRA</v>
      </c>
      <c r="I404" s="7" t="s">
        <v>60</v>
      </c>
      <c r="J404" s="4" t="s">
        <v>23</v>
      </c>
      <c r="K404" s="4" t="str">
        <f>IF(G404="","Unknown Country",IFERROR(VLOOKUP(TRIM(G404),countries!C:F, 4, FALSE), "Unknown Country"))</f>
        <v>Western Europe</v>
      </c>
      <c r="L404" s="4">
        <v>4594.0</v>
      </c>
      <c r="M404" s="4" t="s">
        <v>24</v>
      </c>
      <c r="N404" s="4">
        <v>374.0</v>
      </c>
      <c r="O404" s="8">
        <v>9.33</v>
      </c>
      <c r="P404" s="8">
        <v>6.92</v>
      </c>
      <c r="Q404" s="9">
        <v>3489.42</v>
      </c>
      <c r="R404" s="9">
        <v>2588.08</v>
      </c>
      <c r="S404" s="9">
        <v>901.3400000000001</v>
      </c>
      <c r="T404" s="10">
        <f t="shared" si="3"/>
        <v>0.4306757414</v>
      </c>
    </row>
    <row r="405">
      <c r="A405" s="4">
        <v>6.0502938E8</v>
      </c>
      <c r="B405" s="5">
        <v>41682.0</v>
      </c>
      <c r="C405" s="5">
        <v>41688.0</v>
      </c>
      <c r="D405" s="6">
        <v>6.0</v>
      </c>
      <c r="E405" s="4"/>
      <c r="F405" s="4" t="s">
        <v>27</v>
      </c>
      <c r="G405" s="4" t="s">
        <v>59</v>
      </c>
      <c r="H405" s="4" t="str">
        <f t="shared" si="1"/>
        <v>FRA</v>
      </c>
      <c r="I405" s="7" t="s">
        <v>60</v>
      </c>
      <c r="J405" s="4" t="s">
        <v>23</v>
      </c>
      <c r="K405" s="4" t="str">
        <f>IF(G405="","Unknown Country",IFERROR(VLOOKUP(TRIM(G405),countries!C:F, 4, FALSE), "Unknown Country"))</f>
        <v>Western Europe</v>
      </c>
      <c r="L405" s="4">
        <v>4594.0</v>
      </c>
      <c r="M405" s="4" t="s">
        <v>24</v>
      </c>
      <c r="N405" s="4">
        <v>493.0</v>
      </c>
      <c r="O405" s="8">
        <v>9.33</v>
      </c>
      <c r="P405" s="8">
        <v>6.92</v>
      </c>
      <c r="Q405" s="9">
        <v>4599.69</v>
      </c>
      <c r="R405" s="9">
        <v>3411.56</v>
      </c>
      <c r="S405" s="9">
        <v>1188.1299999999997</v>
      </c>
      <c r="T405" s="10">
        <f t="shared" si="3"/>
        <v>0.4097754122</v>
      </c>
    </row>
    <row r="406">
      <c r="A406" s="4">
        <v>6.33312737E8</v>
      </c>
      <c r="B406" s="5">
        <v>40741.0</v>
      </c>
      <c r="C406" s="5">
        <v>40766.0</v>
      </c>
      <c r="D406" s="6">
        <v>25.0</v>
      </c>
      <c r="E406" s="4"/>
      <c r="F406" s="4" t="s">
        <v>20</v>
      </c>
      <c r="G406" s="4" t="s">
        <v>59</v>
      </c>
      <c r="H406" s="4" t="str">
        <f t="shared" si="1"/>
        <v>FRA</v>
      </c>
      <c r="I406" s="7" t="s">
        <v>60</v>
      </c>
      <c r="J406" s="4" t="s">
        <v>23</v>
      </c>
      <c r="K406" s="4" t="str">
        <f>IF(G406="","Unknown Country",IFERROR(VLOOKUP(TRIM(G406),countries!C:F, 4, FALSE), "Unknown Country"))</f>
        <v>Western Europe</v>
      </c>
      <c r="L406" s="4">
        <v>8875.0</v>
      </c>
      <c r="M406" s="4" t="s">
        <v>24</v>
      </c>
      <c r="N406" s="4">
        <v>167.0</v>
      </c>
      <c r="O406" s="8">
        <v>421.89</v>
      </c>
      <c r="P406" s="8">
        <v>364.69</v>
      </c>
      <c r="Q406" s="9">
        <v>70455.63</v>
      </c>
      <c r="R406" s="9">
        <v>60903.23</v>
      </c>
      <c r="S406" s="9">
        <v>9552.400000000001</v>
      </c>
      <c r="T406" s="10">
        <f t="shared" si="3"/>
        <v>0.1355803646</v>
      </c>
    </row>
    <row r="407">
      <c r="A407" s="4">
        <v>6.33806264E8</v>
      </c>
      <c r="B407" s="5">
        <v>41744.0</v>
      </c>
      <c r="C407" s="5">
        <v>41755.0</v>
      </c>
      <c r="D407" s="6">
        <v>11.0</v>
      </c>
      <c r="E407" s="4"/>
      <c r="F407" s="4" t="s">
        <v>30</v>
      </c>
      <c r="G407" s="4" t="s">
        <v>59</v>
      </c>
      <c r="H407" s="4" t="str">
        <f t="shared" si="1"/>
        <v>FRA</v>
      </c>
      <c r="I407" s="7" t="s">
        <v>60</v>
      </c>
      <c r="J407" s="4" t="s">
        <v>23</v>
      </c>
      <c r="K407" s="4" t="str">
        <f>IF(G407="","Unknown Country",IFERROR(VLOOKUP(TRIM(G407),countries!C:F, 4, FALSE), "Unknown Country"))</f>
        <v>Western Europe</v>
      </c>
      <c r="L407" s="4">
        <v>2455.0</v>
      </c>
      <c r="M407" s="4" t="s">
        <v>28</v>
      </c>
      <c r="N407" s="4">
        <v>6213.0</v>
      </c>
      <c r="O407" s="8">
        <v>109.28</v>
      </c>
      <c r="P407" s="8">
        <v>35.84</v>
      </c>
      <c r="Q407" s="9">
        <v>678956.64</v>
      </c>
      <c r="R407" s="9">
        <v>222673.92</v>
      </c>
      <c r="S407" s="9">
        <v>456282.72</v>
      </c>
      <c r="T407" s="10">
        <f t="shared" si="3"/>
        <v>0.3066193564</v>
      </c>
    </row>
    <row r="408">
      <c r="A408" s="4">
        <v>6.37188422E8</v>
      </c>
      <c r="B408" s="5">
        <v>41718.0</v>
      </c>
      <c r="C408" s="5">
        <v>41758.0</v>
      </c>
      <c r="D408" s="6">
        <v>40.0</v>
      </c>
      <c r="E408" s="4"/>
      <c r="F408" s="4" t="s">
        <v>31</v>
      </c>
      <c r="G408" s="4" t="s">
        <v>59</v>
      </c>
      <c r="H408" s="4" t="str">
        <f t="shared" si="1"/>
        <v>FRA</v>
      </c>
      <c r="I408" s="7" t="s">
        <v>60</v>
      </c>
      <c r="J408" s="4" t="s">
        <v>23</v>
      </c>
      <c r="K408" s="4" t="str">
        <f>IF(G408="","Unknown Country",IFERROR(VLOOKUP(TRIM(G408),countries!C:F, 4, FALSE), "Unknown Country"))</f>
        <v>Western Europe</v>
      </c>
      <c r="L408" s="4">
        <v>8293.0</v>
      </c>
      <c r="M408" s="4" t="s">
        <v>28</v>
      </c>
      <c r="N408" s="4">
        <v>7069.0</v>
      </c>
      <c r="O408" s="8">
        <v>437.2</v>
      </c>
      <c r="P408" s="8">
        <v>263.33</v>
      </c>
      <c r="Q408" s="9">
        <v>3090566.8</v>
      </c>
      <c r="R408" s="9">
        <v>1861479.7699999998</v>
      </c>
      <c r="S408" s="9">
        <v>1229087.03</v>
      </c>
      <c r="T408" s="10">
        <f t="shared" si="3"/>
        <v>0.258306538</v>
      </c>
    </row>
    <row r="409">
      <c r="A409" s="4">
        <v>7.62655293E8</v>
      </c>
      <c r="B409" s="5">
        <v>40467.0</v>
      </c>
      <c r="C409" s="5">
        <v>40493.0</v>
      </c>
      <c r="D409" s="6">
        <v>26.0</v>
      </c>
      <c r="E409" s="4"/>
      <c r="F409" s="4" t="s">
        <v>27</v>
      </c>
      <c r="G409" s="4" t="s">
        <v>59</v>
      </c>
      <c r="H409" s="4" t="str">
        <f t="shared" si="1"/>
        <v>FRA</v>
      </c>
      <c r="I409" s="7" t="s">
        <v>60</v>
      </c>
      <c r="J409" s="4" t="s">
        <v>23</v>
      </c>
      <c r="K409" s="4" t="str">
        <f>IF(G409="","Unknown Country",IFERROR(VLOOKUP(TRIM(G409),countries!C:F, 4, FALSE), "Unknown Country"))</f>
        <v>Western Europe</v>
      </c>
      <c r="L409" s="4">
        <v>3127.0</v>
      </c>
      <c r="M409" s="4" t="s">
        <v>28</v>
      </c>
      <c r="N409" s="4">
        <v>5504.0</v>
      </c>
      <c r="O409" s="8">
        <v>81.73</v>
      </c>
      <c r="P409" s="8">
        <v>56.67</v>
      </c>
      <c r="Q409" s="9">
        <v>449841.92000000004</v>
      </c>
      <c r="R409" s="9">
        <v>311911.68</v>
      </c>
      <c r="S409" s="9">
        <v>137930.24000000005</v>
      </c>
      <c r="T409" s="10">
        <f t="shared" si="3"/>
        <v>0.258306538</v>
      </c>
    </row>
    <row r="410">
      <c r="A410" s="4">
        <v>7.6481136E8</v>
      </c>
      <c r="B410" s="5">
        <v>41171.0</v>
      </c>
      <c r="C410" s="5">
        <v>41182.0</v>
      </c>
      <c r="D410" s="6">
        <v>11.0</v>
      </c>
      <c r="E410" s="4"/>
      <c r="F410" s="4" t="s">
        <v>31</v>
      </c>
      <c r="G410" s="4" t="s">
        <v>59</v>
      </c>
      <c r="H410" s="4" t="str">
        <f t="shared" si="1"/>
        <v>FRA</v>
      </c>
      <c r="I410" s="7" t="s">
        <v>60</v>
      </c>
      <c r="J410" s="4" t="s">
        <v>23</v>
      </c>
      <c r="K410" s="4" t="str">
        <f>IF(G410="","Unknown Country",IFERROR(VLOOKUP(TRIM(G410),countries!C:F, 4, FALSE), "Unknown Country"))</f>
        <v>Western Europe</v>
      </c>
      <c r="L410" s="4">
        <v>2103.0</v>
      </c>
      <c r="M410" s="4" t="s">
        <v>28</v>
      </c>
      <c r="N410" s="4">
        <v>3532.0</v>
      </c>
      <c r="O410" s="8">
        <v>205.7</v>
      </c>
      <c r="P410" s="8">
        <v>117.11</v>
      </c>
      <c r="Q410" s="9">
        <v>726532.3999999999</v>
      </c>
      <c r="R410" s="9">
        <v>413632.52</v>
      </c>
      <c r="S410" s="9">
        <v>312899.8799999999</v>
      </c>
      <c r="T410" s="10">
        <f t="shared" si="3"/>
        <v>0.1355803646</v>
      </c>
    </row>
    <row r="411">
      <c r="A411" s="4">
        <v>7.97718417E8</v>
      </c>
      <c r="B411" s="5">
        <v>40418.0</v>
      </c>
      <c r="C411" s="5">
        <v>40466.0</v>
      </c>
      <c r="D411" s="6">
        <v>48.0</v>
      </c>
      <c r="E411" s="4"/>
      <c r="F411" s="4" t="s">
        <v>20</v>
      </c>
      <c r="G411" s="4" t="s">
        <v>59</v>
      </c>
      <c r="H411" s="4" t="str">
        <f t="shared" si="1"/>
        <v>FRA</v>
      </c>
      <c r="I411" s="7" t="s">
        <v>60</v>
      </c>
      <c r="J411" s="4" t="s">
        <v>23</v>
      </c>
      <c r="K411" s="4" t="str">
        <f>IF(G411="","Unknown Country",IFERROR(VLOOKUP(TRIM(G411),countries!C:F, 4, FALSE), "Unknown Country"))</f>
        <v>Western Europe</v>
      </c>
      <c r="L411" s="4">
        <v>2103.0</v>
      </c>
      <c r="M411" s="4" t="s">
        <v>24</v>
      </c>
      <c r="N411" s="4">
        <v>1462.0</v>
      </c>
      <c r="O411" s="8">
        <v>205.7</v>
      </c>
      <c r="P411" s="8">
        <v>117.11</v>
      </c>
      <c r="Q411" s="9">
        <v>300733.39999999997</v>
      </c>
      <c r="R411" s="9">
        <v>171214.82</v>
      </c>
      <c r="S411" s="9">
        <v>129518.57999999996</v>
      </c>
      <c r="T411" s="10">
        <f t="shared" si="3"/>
        <v>0.6720351391</v>
      </c>
    </row>
    <row r="412">
      <c r="A412" s="4">
        <v>8.67138278E8</v>
      </c>
      <c r="B412" s="5">
        <v>40736.0</v>
      </c>
      <c r="C412" s="5">
        <v>40759.0</v>
      </c>
      <c r="D412" s="6">
        <v>23.0</v>
      </c>
      <c r="E412" s="4"/>
      <c r="F412" s="4" t="s">
        <v>31</v>
      </c>
      <c r="G412" s="4" t="s">
        <v>59</v>
      </c>
      <c r="H412" s="4" t="str">
        <f t="shared" si="1"/>
        <v>FRA</v>
      </c>
      <c r="I412" s="7" t="s">
        <v>60</v>
      </c>
      <c r="J412" s="4" t="s">
        <v>23</v>
      </c>
      <c r="K412" s="4" t="str">
        <f>IF(G412="","Unknown Country",IFERROR(VLOOKUP(TRIM(G412),countries!C:F, 4, FALSE), "Unknown Country"))</f>
        <v>Western Europe</v>
      </c>
      <c r="L412" s="4">
        <v>8681.0</v>
      </c>
      <c r="M412" s="4" t="s">
        <v>24</v>
      </c>
      <c r="N412" s="4">
        <v>4341.0</v>
      </c>
      <c r="O412" s="8">
        <v>651.21</v>
      </c>
      <c r="P412" s="8">
        <v>524.96</v>
      </c>
      <c r="Q412" s="9">
        <v>2826902.6100000003</v>
      </c>
      <c r="R412" s="9">
        <v>2278851.3600000003</v>
      </c>
      <c r="S412" s="9">
        <v>548051.25</v>
      </c>
      <c r="T412" s="10">
        <f t="shared" si="3"/>
        <v>0.3976898445</v>
      </c>
    </row>
    <row r="413">
      <c r="A413" s="4">
        <v>9.80598723E8</v>
      </c>
      <c r="B413" s="5">
        <v>42229.0</v>
      </c>
      <c r="C413" s="5">
        <v>42271.0</v>
      </c>
      <c r="D413" s="6">
        <v>42.0</v>
      </c>
      <c r="E413" s="4"/>
      <c r="F413" s="4" t="s">
        <v>31</v>
      </c>
      <c r="G413" s="4" t="s">
        <v>59</v>
      </c>
      <c r="H413" s="4" t="str">
        <f t="shared" si="1"/>
        <v>FRA</v>
      </c>
      <c r="I413" s="7" t="s">
        <v>60</v>
      </c>
      <c r="J413" s="4" t="s">
        <v>23</v>
      </c>
      <c r="K413" s="4" t="str">
        <f>IF(G413="","Unknown Country",IFERROR(VLOOKUP(TRIM(G413),countries!C:F, 4, FALSE), "Unknown Country"))</f>
        <v>Western Europe</v>
      </c>
      <c r="L413" s="4">
        <v>3127.0</v>
      </c>
      <c r="M413" s="4" t="s">
        <v>24</v>
      </c>
      <c r="N413" s="4">
        <v>9808.0</v>
      </c>
      <c r="O413" s="8">
        <v>81.73</v>
      </c>
      <c r="P413" s="8">
        <v>56.67</v>
      </c>
      <c r="Q413" s="9">
        <v>801607.8400000001</v>
      </c>
      <c r="R413" s="9">
        <v>555819.36</v>
      </c>
      <c r="S413" s="9">
        <v>245788.4800000001</v>
      </c>
      <c r="T413" s="10">
        <f t="shared" si="3"/>
        <v>0.3066193564</v>
      </c>
    </row>
    <row r="414">
      <c r="A414" s="4">
        <v>1.04190576E8</v>
      </c>
      <c r="B414" s="5">
        <v>42788.0</v>
      </c>
      <c r="C414" s="5">
        <v>42806.0</v>
      </c>
      <c r="D414" s="6">
        <v>18.0</v>
      </c>
      <c r="E414" s="4"/>
      <c r="F414" s="4" t="s">
        <v>31</v>
      </c>
      <c r="G414" s="4" t="s">
        <v>61</v>
      </c>
      <c r="H414" s="4" t="str">
        <f t="shared" si="1"/>
        <v>GEO</v>
      </c>
      <c r="I414" s="7" t="s">
        <v>62</v>
      </c>
      <c r="J414" s="4" t="s">
        <v>36</v>
      </c>
      <c r="K414" s="4" t="str">
        <f>IF(G414="","Unknown Country",IFERROR(VLOOKUP(TRIM(G414),countries!C:F, 4, FALSE), "Unknown Country"))</f>
        <v>Western Asia</v>
      </c>
      <c r="L414" s="4">
        <v>8875.0</v>
      </c>
      <c r="M414" s="4" t="s">
        <v>24</v>
      </c>
      <c r="N414" s="4">
        <v>1162.0</v>
      </c>
      <c r="O414" s="8">
        <v>421.89</v>
      </c>
      <c r="P414" s="8">
        <v>364.69</v>
      </c>
      <c r="Q414" s="9">
        <v>490236.18</v>
      </c>
      <c r="R414" s="9">
        <v>423769.77999999997</v>
      </c>
      <c r="S414" s="9">
        <v>66466.40000000002</v>
      </c>
      <c r="T414" s="10">
        <f t="shared" si="3"/>
        <v>0.4306757414</v>
      </c>
    </row>
    <row r="415">
      <c r="A415" s="4">
        <v>1.41846215E8</v>
      </c>
      <c r="B415" s="5">
        <v>41108.0</v>
      </c>
      <c r="C415" s="5">
        <v>41137.0</v>
      </c>
      <c r="D415" s="6">
        <v>29.0</v>
      </c>
      <c r="E415" s="4"/>
      <c r="F415" s="4" t="s">
        <v>27</v>
      </c>
      <c r="G415" s="4" t="s">
        <v>61</v>
      </c>
      <c r="H415" s="4" t="str">
        <f t="shared" si="1"/>
        <v>GEO</v>
      </c>
      <c r="I415" s="7" t="s">
        <v>62</v>
      </c>
      <c r="J415" s="4" t="s">
        <v>36</v>
      </c>
      <c r="K415" s="4" t="str">
        <f>IF(G415="","Unknown Country",IFERROR(VLOOKUP(TRIM(G415),countries!C:F, 4, FALSE), "Unknown Country"))</f>
        <v>Western Asia</v>
      </c>
      <c r="L415" s="4">
        <v>2455.0</v>
      </c>
      <c r="M415" s="4" t="s">
        <v>28</v>
      </c>
      <c r="N415" s="4">
        <v>4302.0</v>
      </c>
      <c r="O415" s="8">
        <v>109.28</v>
      </c>
      <c r="P415" s="8">
        <v>35.84</v>
      </c>
      <c r="Q415" s="9">
        <v>470122.56</v>
      </c>
      <c r="R415" s="9">
        <v>154183.68000000002</v>
      </c>
      <c r="S415" s="9">
        <v>315938.88</v>
      </c>
      <c r="T415" s="10">
        <f t="shared" si="3"/>
        <v>0.4306757414</v>
      </c>
    </row>
    <row r="416">
      <c r="A416" s="4">
        <v>1.68960559E8</v>
      </c>
      <c r="B416" s="5">
        <v>41469.0</v>
      </c>
      <c r="C416" s="5">
        <v>41505.0</v>
      </c>
      <c r="D416" s="6">
        <v>36.0</v>
      </c>
      <c r="E416" s="4"/>
      <c r="F416" s="4" t="s">
        <v>27</v>
      </c>
      <c r="G416" s="4" t="s">
        <v>61</v>
      </c>
      <c r="H416" s="4" t="str">
        <f t="shared" si="1"/>
        <v>GEO</v>
      </c>
      <c r="I416" s="7" t="s">
        <v>62</v>
      </c>
      <c r="J416" s="4" t="s">
        <v>36</v>
      </c>
      <c r="K416" s="4" t="str">
        <f>IF(G416="","Unknown Country",IFERROR(VLOOKUP(TRIM(G416),countries!C:F, 4, FALSE), "Unknown Country"))</f>
        <v>Western Asia</v>
      </c>
      <c r="L416" s="4">
        <v>7331.0</v>
      </c>
      <c r="M416" s="4" t="s">
        <v>28</v>
      </c>
      <c r="N416" s="4">
        <v>8039.0</v>
      </c>
      <c r="O416" s="8">
        <v>255.28</v>
      </c>
      <c r="P416" s="8">
        <v>159.42</v>
      </c>
      <c r="Q416" s="9">
        <v>2052195.92</v>
      </c>
      <c r="R416" s="9">
        <v>1281577.38</v>
      </c>
      <c r="S416" s="9">
        <v>770618.54</v>
      </c>
      <c r="T416" s="10">
        <f t="shared" si="3"/>
        <v>0.193869873</v>
      </c>
    </row>
    <row r="417">
      <c r="A417" s="4">
        <v>2.0303663E8</v>
      </c>
      <c r="B417" s="5">
        <v>42179.0</v>
      </c>
      <c r="C417" s="5">
        <v>42213.0</v>
      </c>
      <c r="D417" s="6">
        <v>34.0</v>
      </c>
      <c r="E417" s="4"/>
      <c r="F417" s="4" t="s">
        <v>20</v>
      </c>
      <c r="G417" s="4" t="s">
        <v>61</v>
      </c>
      <c r="H417" s="4" t="str">
        <f t="shared" si="1"/>
        <v>GEO</v>
      </c>
      <c r="I417" s="7" t="s">
        <v>62</v>
      </c>
      <c r="J417" s="4" t="s">
        <v>36</v>
      </c>
      <c r="K417" s="4" t="str">
        <f>IF(G417="","Unknown Country",IFERROR(VLOOKUP(TRIM(G417),countries!C:F, 4, FALSE), "Unknown Country"))</f>
        <v>Western Asia</v>
      </c>
      <c r="L417" s="4">
        <v>7331.0</v>
      </c>
      <c r="M417" s="4" t="s">
        <v>28</v>
      </c>
      <c r="N417" s="4">
        <v>1905.0</v>
      </c>
      <c r="O417" s="8">
        <v>255.28</v>
      </c>
      <c r="P417" s="8">
        <v>159.42</v>
      </c>
      <c r="Q417" s="9">
        <v>486308.4</v>
      </c>
      <c r="R417" s="9">
        <v>303695.1</v>
      </c>
      <c r="S417" s="9">
        <v>182613.30000000005</v>
      </c>
      <c r="T417" s="10">
        <f t="shared" si="3"/>
        <v>0.3066193564</v>
      </c>
    </row>
    <row r="418">
      <c r="A418" s="4">
        <v>2.43144452E8</v>
      </c>
      <c r="B418" s="5">
        <v>41804.0</v>
      </c>
      <c r="C418" s="5">
        <v>41836.0</v>
      </c>
      <c r="D418" s="6">
        <v>32.0</v>
      </c>
      <c r="E418" s="4"/>
      <c r="F418" s="4" t="s">
        <v>27</v>
      </c>
      <c r="G418" s="4" t="s">
        <v>61</v>
      </c>
      <c r="H418" s="4" t="str">
        <f t="shared" si="1"/>
        <v>GEO</v>
      </c>
      <c r="I418" s="7" t="s">
        <v>62</v>
      </c>
      <c r="J418" s="4" t="s">
        <v>36</v>
      </c>
      <c r="K418" s="4" t="str">
        <f>IF(G418="","Unknown Country",IFERROR(VLOOKUP(TRIM(G418),countries!C:F, 4, FALSE), "Unknown Country"))</f>
        <v>Western Asia</v>
      </c>
      <c r="L418" s="4">
        <v>2103.0</v>
      </c>
      <c r="M418" s="4" t="s">
        <v>28</v>
      </c>
      <c r="N418" s="4">
        <v>701.0</v>
      </c>
      <c r="O418" s="8">
        <v>205.7</v>
      </c>
      <c r="P418" s="8">
        <v>117.11</v>
      </c>
      <c r="Q418" s="9">
        <v>144195.69999999998</v>
      </c>
      <c r="R418" s="9">
        <v>82094.11</v>
      </c>
      <c r="S418" s="9">
        <v>62101.58999999998</v>
      </c>
      <c r="T418" s="10">
        <f t="shared" si="3"/>
        <v>0.1355803646</v>
      </c>
    </row>
    <row r="419">
      <c r="A419" s="4">
        <v>2.64959609E8</v>
      </c>
      <c r="B419" s="5">
        <v>41518.0</v>
      </c>
      <c r="C419" s="5">
        <v>41565.0</v>
      </c>
      <c r="D419" s="6">
        <v>47.0</v>
      </c>
      <c r="E419" s="4"/>
      <c r="F419" s="4" t="s">
        <v>31</v>
      </c>
      <c r="G419" s="4" t="s">
        <v>61</v>
      </c>
      <c r="H419" s="4" t="str">
        <f t="shared" si="1"/>
        <v>GEO</v>
      </c>
      <c r="I419" s="7" t="s">
        <v>62</v>
      </c>
      <c r="J419" s="4" t="s">
        <v>36</v>
      </c>
      <c r="K419" s="4" t="str">
        <f>IF(G419="","Unknown Country",IFERROR(VLOOKUP(TRIM(G419),countries!C:F, 4, FALSE), "Unknown Country"))</f>
        <v>Western Asia</v>
      </c>
      <c r="L419" s="4">
        <v>8969.0</v>
      </c>
      <c r="M419" s="4" t="s">
        <v>28</v>
      </c>
      <c r="N419" s="4">
        <v>6291.0</v>
      </c>
      <c r="O419" s="8">
        <v>152.58</v>
      </c>
      <c r="P419" s="8">
        <v>97.44</v>
      </c>
      <c r="Q419" s="9">
        <v>959880.78</v>
      </c>
      <c r="R419" s="9">
        <v>612995.04</v>
      </c>
      <c r="S419" s="9">
        <v>346885.74</v>
      </c>
      <c r="T419" s="10">
        <f t="shared" si="3"/>
        <v>0.6720351391</v>
      </c>
    </row>
    <row r="420">
      <c r="A420" s="4">
        <v>3.41398274E8</v>
      </c>
      <c r="B420" s="5">
        <v>42757.0</v>
      </c>
      <c r="C420" s="5">
        <v>42801.0</v>
      </c>
      <c r="D420" s="6">
        <v>44.0</v>
      </c>
      <c r="E420" s="4"/>
      <c r="F420" s="4" t="s">
        <v>20</v>
      </c>
      <c r="G420" s="4" t="s">
        <v>61</v>
      </c>
      <c r="H420" s="4" t="str">
        <f t="shared" si="1"/>
        <v>GEO</v>
      </c>
      <c r="I420" s="7" t="s">
        <v>62</v>
      </c>
      <c r="J420" s="4" t="s">
        <v>36</v>
      </c>
      <c r="K420" s="4" t="str">
        <f>IF(G420="","Unknown Country",IFERROR(VLOOKUP(TRIM(G420),countries!C:F, 4, FALSE), "Unknown Country"))</f>
        <v>Western Asia</v>
      </c>
      <c r="L420" s="4">
        <v>8969.0</v>
      </c>
      <c r="M420" s="4" t="s">
        <v>24</v>
      </c>
      <c r="N420" s="4">
        <v>6191.0</v>
      </c>
      <c r="O420" s="8">
        <v>152.58</v>
      </c>
      <c r="P420" s="8">
        <v>97.44</v>
      </c>
      <c r="Q420" s="9">
        <v>944622.78</v>
      </c>
      <c r="R420" s="9">
        <v>603251.04</v>
      </c>
      <c r="S420" s="9">
        <v>341371.74</v>
      </c>
      <c r="T420" s="10">
        <f t="shared" si="3"/>
        <v>0.3755092448</v>
      </c>
    </row>
    <row r="421">
      <c r="A421" s="4">
        <v>3.59197413E8</v>
      </c>
      <c r="B421" s="5">
        <v>41665.0</v>
      </c>
      <c r="C421" s="5">
        <v>41706.0</v>
      </c>
      <c r="D421" s="6">
        <v>41.0</v>
      </c>
      <c r="E421" s="4"/>
      <c r="F421" s="4" t="s">
        <v>20</v>
      </c>
      <c r="G421" s="4" t="s">
        <v>61</v>
      </c>
      <c r="H421" s="4" t="str">
        <f t="shared" si="1"/>
        <v>GEO</v>
      </c>
      <c r="I421" s="7" t="s">
        <v>62</v>
      </c>
      <c r="J421" s="4" t="s">
        <v>36</v>
      </c>
      <c r="K421" s="4" t="str">
        <f>IF(G421="","Unknown Country",IFERROR(VLOOKUP(TRIM(G421),countries!C:F, 4, FALSE), "Unknown Country"))</f>
        <v>Western Asia</v>
      </c>
      <c r="L421" s="4">
        <v>7331.0</v>
      </c>
      <c r="M421" s="4" t="s">
        <v>28</v>
      </c>
      <c r="N421" s="4">
        <v>3352.0</v>
      </c>
      <c r="O421" s="8">
        <v>255.28</v>
      </c>
      <c r="P421" s="8">
        <v>159.42</v>
      </c>
      <c r="Q421" s="9">
        <v>855698.56</v>
      </c>
      <c r="R421" s="9">
        <v>534375.84</v>
      </c>
      <c r="S421" s="9">
        <v>321322.7200000001</v>
      </c>
      <c r="T421" s="10">
        <f t="shared" si="3"/>
        <v>0.3755092448</v>
      </c>
    </row>
    <row r="422">
      <c r="A422" s="4">
        <v>3.91849982E8</v>
      </c>
      <c r="B422" s="5">
        <v>42704.0</v>
      </c>
      <c r="C422" s="5">
        <v>42715.0</v>
      </c>
      <c r="D422" s="6">
        <v>11.0</v>
      </c>
      <c r="E422" s="4"/>
      <c r="F422" s="4" t="s">
        <v>27</v>
      </c>
      <c r="G422" s="4" t="s">
        <v>61</v>
      </c>
      <c r="H422" s="4" t="str">
        <f t="shared" si="1"/>
        <v>GEO</v>
      </c>
      <c r="I422" s="7" t="s">
        <v>62</v>
      </c>
      <c r="J422" s="4" t="s">
        <v>36</v>
      </c>
      <c r="K422" s="4" t="str">
        <f>IF(G422="","Unknown Country",IFERROR(VLOOKUP(TRIM(G422),countries!C:F, 4, FALSE), "Unknown Country"))</f>
        <v>Western Asia</v>
      </c>
      <c r="L422" s="4">
        <v>2103.0</v>
      </c>
      <c r="M422" s="4" t="s">
        <v>24</v>
      </c>
      <c r="N422" s="4">
        <v>5972.0</v>
      </c>
      <c r="O422" s="8">
        <v>205.7</v>
      </c>
      <c r="P422" s="8">
        <v>117.11</v>
      </c>
      <c r="Q422" s="9">
        <v>1228440.4</v>
      </c>
      <c r="R422" s="9">
        <v>699380.92</v>
      </c>
      <c r="S422" s="9">
        <v>529059.4799999999</v>
      </c>
      <c r="T422" s="10">
        <f t="shared" si="3"/>
        <v>0.4306757414</v>
      </c>
    </row>
    <row r="423">
      <c r="A423" s="4">
        <v>4.60693061E8</v>
      </c>
      <c r="B423" s="5">
        <v>42763.0</v>
      </c>
      <c r="C423" s="5">
        <v>42791.0</v>
      </c>
      <c r="D423" s="6">
        <v>28.0</v>
      </c>
      <c r="E423" s="4"/>
      <c r="F423" s="4" t="s">
        <v>31</v>
      </c>
      <c r="G423" s="4" t="s">
        <v>61</v>
      </c>
      <c r="H423" s="4" t="str">
        <f t="shared" si="1"/>
        <v>GEO</v>
      </c>
      <c r="I423" s="7" t="s">
        <v>62</v>
      </c>
      <c r="J423" s="4" t="s">
        <v>36</v>
      </c>
      <c r="K423" s="4" t="str">
        <f>IF(G423="","Unknown Country",IFERROR(VLOOKUP(TRIM(G423),countries!C:F, 4, FALSE), "Unknown Country"))</f>
        <v>Western Asia</v>
      </c>
      <c r="L423" s="4">
        <v>4594.0</v>
      </c>
      <c r="M423" s="4" t="s">
        <v>24</v>
      </c>
      <c r="N423" s="4">
        <v>8169.0</v>
      </c>
      <c r="O423" s="8">
        <v>9.33</v>
      </c>
      <c r="P423" s="8">
        <v>6.92</v>
      </c>
      <c r="Q423" s="9">
        <v>76216.77</v>
      </c>
      <c r="R423" s="9">
        <v>56529.479999999996</v>
      </c>
      <c r="S423" s="9">
        <v>19687.290000000008</v>
      </c>
      <c r="T423" s="10">
        <f t="shared" si="3"/>
        <v>0.3613841919</v>
      </c>
    </row>
    <row r="424">
      <c r="A424" s="4">
        <v>4.83438193E8</v>
      </c>
      <c r="B424" s="5">
        <v>41144.0</v>
      </c>
      <c r="C424" s="5">
        <v>41178.0</v>
      </c>
      <c r="D424" s="6">
        <v>34.0</v>
      </c>
      <c r="E424" s="4"/>
      <c r="F424" s="4" t="s">
        <v>27</v>
      </c>
      <c r="G424" s="4" t="s">
        <v>61</v>
      </c>
      <c r="H424" s="4" t="str">
        <f t="shared" si="1"/>
        <v>GEO</v>
      </c>
      <c r="I424" s="7" t="s">
        <v>62</v>
      </c>
      <c r="J424" s="4" t="s">
        <v>36</v>
      </c>
      <c r="K424" s="4" t="str">
        <f>IF(G424="","Unknown Country",IFERROR(VLOOKUP(TRIM(G424),countries!C:F, 4, FALSE), "Unknown Country"))</f>
        <v>Western Asia</v>
      </c>
      <c r="L424" s="4">
        <v>8875.0</v>
      </c>
      <c r="M424" s="4" t="s">
        <v>28</v>
      </c>
      <c r="N424" s="4">
        <v>8959.0</v>
      </c>
      <c r="O424" s="8">
        <v>421.89</v>
      </c>
      <c r="P424" s="8">
        <v>364.69</v>
      </c>
      <c r="Q424" s="9">
        <v>3779712.51</v>
      </c>
      <c r="R424" s="9">
        <v>3267257.71</v>
      </c>
      <c r="S424" s="9">
        <v>512454.7999999998</v>
      </c>
      <c r="T424" s="10">
        <f t="shared" si="3"/>
        <v>0.3613841919</v>
      </c>
    </row>
    <row r="425">
      <c r="A425" s="4">
        <v>4.96826493E8</v>
      </c>
      <c r="B425" s="5">
        <v>41210.0</v>
      </c>
      <c r="C425" s="5">
        <v>41254.0</v>
      </c>
      <c r="D425" s="6">
        <v>44.0</v>
      </c>
      <c r="E425" s="4"/>
      <c r="F425" s="4" t="s">
        <v>20</v>
      </c>
      <c r="G425" s="4" t="s">
        <v>61</v>
      </c>
      <c r="H425" s="4" t="str">
        <f t="shared" si="1"/>
        <v>GEO</v>
      </c>
      <c r="I425" s="7" t="s">
        <v>62</v>
      </c>
      <c r="J425" s="4" t="s">
        <v>36</v>
      </c>
      <c r="K425" s="4" t="str">
        <f>IF(G425="","Unknown Country",IFERROR(VLOOKUP(TRIM(G425),countries!C:F, 4, FALSE), "Unknown Country"))</f>
        <v>Western Asia</v>
      </c>
      <c r="L425" s="4">
        <v>4594.0</v>
      </c>
      <c r="M425" s="4" t="s">
        <v>28</v>
      </c>
      <c r="N425" s="4">
        <v>855.0</v>
      </c>
      <c r="O425" s="8">
        <v>9.33</v>
      </c>
      <c r="P425" s="8">
        <v>6.92</v>
      </c>
      <c r="Q425" s="9">
        <v>7977.15</v>
      </c>
      <c r="R425" s="9">
        <v>5916.6</v>
      </c>
      <c r="S425" s="9">
        <v>2060.5499999999993</v>
      </c>
      <c r="T425" s="10">
        <f t="shared" si="3"/>
        <v>0.3755092448</v>
      </c>
    </row>
    <row r="426">
      <c r="A426" s="4">
        <v>5.16485583E8</v>
      </c>
      <c r="B426" s="5">
        <v>40220.0</v>
      </c>
      <c r="C426" s="5">
        <v>40243.0</v>
      </c>
      <c r="D426" s="6">
        <v>23.0</v>
      </c>
      <c r="E426" s="4"/>
      <c r="F426" s="4" t="s">
        <v>30</v>
      </c>
      <c r="G426" s="4" t="s">
        <v>61</v>
      </c>
      <c r="H426" s="4" t="str">
        <f t="shared" si="1"/>
        <v>GEO</v>
      </c>
      <c r="I426" s="7" t="s">
        <v>62</v>
      </c>
      <c r="J426" s="4" t="s">
        <v>36</v>
      </c>
      <c r="K426" s="4" t="str">
        <f>IF(G426="","Unknown Country",IFERROR(VLOOKUP(TRIM(G426),countries!C:F, 4, FALSE), "Unknown Country"))</f>
        <v>Western Asia</v>
      </c>
      <c r="L426" s="4">
        <v>8875.0</v>
      </c>
      <c r="M426" s="4" t="s">
        <v>24</v>
      </c>
      <c r="N426" s="4">
        <v>8416.0</v>
      </c>
      <c r="O426" s="8">
        <v>421.89</v>
      </c>
      <c r="P426" s="8">
        <v>364.69</v>
      </c>
      <c r="Q426" s="9">
        <v>3550626.2399999998</v>
      </c>
      <c r="R426" s="9">
        <v>3069231.04</v>
      </c>
      <c r="S426" s="9">
        <v>481395.1999999997</v>
      </c>
      <c r="T426" s="10">
        <f t="shared" si="3"/>
        <v>0.4306757414</v>
      </c>
    </row>
    <row r="427">
      <c r="A427" s="4">
        <v>5.17514264E8</v>
      </c>
      <c r="B427" s="5">
        <v>41854.0</v>
      </c>
      <c r="C427" s="5">
        <v>41886.0</v>
      </c>
      <c r="D427" s="6">
        <v>32.0</v>
      </c>
      <c r="E427" s="4"/>
      <c r="F427" s="4" t="s">
        <v>20</v>
      </c>
      <c r="G427" s="4" t="s">
        <v>61</v>
      </c>
      <c r="H427" s="4" t="str">
        <f t="shared" si="1"/>
        <v>GEO</v>
      </c>
      <c r="I427" s="7" t="s">
        <v>62</v>
      </c>
      <c r="J427" s="4" t="s">
        <v>36</v>
      </c>
      <c r="K427" s="4" t="str">
        <f>IF(G427="","Unknown Country",IFERROR(VLOOKUP(TRIM(G427),countries!C:F, 4, FALSE), "Unknown Country"))</f>
        <v>Western Asia</v>
      </c>
      <c r="L427" s="4">
        <v>8875.0</v>
      </c>
      <c r="M427" s="4" t="s">
        <v>24</v>
      </c>
      <c r="N427" s="4">
        <v>2826.0</v>
      </c>
      <c r="O427" s="8">
        <v>421.89</v>
      </c>
      <c r="P427" s="8">
        <v>364.69</v>
      </c>
      <c r="Q427" s="9">
        <v>1192261.14</v>
      </c>
      <c r="R427" s="9">
        <v>1030613.94</v>
      </c>
      <c r="S427" s="9">
        <v>161647.19999999995</v>
      </c>
      <c r="T427" s="10">
        <f t="shared" si="3"/>
        <v>0.258306538</v>
      </c>
    </row>
    <row r="428">
      <c r="A428" s="4">
        <v>5.26533353E8</v>
      </c>
      <c r="B428" s="5">
        <v>42706.0</v>
      </c>
      <c r="C428" s="5">
        <v>42747.0</v>
      </c>
      <c r="D428" s="6">
        <v>41.0</v>
      </c>
      <c r="E428" s="4"/>
      <c r="F428" s="4" t="s">
        <v>30</v>
      </c>
      <c r="G428" s="4" t="s">
        <v>61</v>
      </c>
      <c r="H428" s="4" t="str">
        <f t="shared" si="1"/>
        <v>GEO</v>
      </c>
      <c r="I428" s="7" t="s">
        <v>62</v>
      </c>
      <c r="J428" s="4" t="s">
        <v>36</v>
      </c>
      <c r="K428" s="4" t="str">
        <f>IF(G428="","Unknown Country",IFERROR(VLOOKUP(TRIM(G428),countries!C:F, 4, FALSE), "Unknown Country"))</f>
        <v>Western Asia</v>
      </c>
      <c r="L428" s="4">
        <v>4594.0</v>
      </c>
      <c r="M428" s="4" t="s">
        <v>28</v>
      </c>
      <c r="N428" s="4">
        <v>1775.0</v>
      </c>
      <c r="O428" s="8">
        <v>9.33</v>
      </c>
      <c r="P428" s="8">
        <v>6.92</v>
      </c>
      <c r="Q428" s="9">
        <v>16560.75</v>
      </c>
      <c r="R428" s="9">
        <v>12283.0</v>
      </c>
      <c r="S428" s="9">
        <v>4277.75</v>
      </c>
      <c r="T428" s="10">
        <f t="shared" si="3"/>
        <v>0.1355803646</v>
      </c>
    </row>
    <row r="429">
      <c r="A429" s="4">
        <v>6.04494225E8</v>
      </c>
      <c r="B429" s="5">
        <v>41051.0</v>
      </c>
      <c r="C429" s="5">
        <v>41085.0</v>
      </c>
      <c r="D429" s="6">
        <v>34.0</v>
      </c>
      <c r="E429" s="4"/>
      <c r="F429" s="4" t="s">
        <v>20</v>
      </c>
      <c r="G429" s="4" t="s">
        <v>61</v>
      </c>
      <c r="H429" s="4" t="str">
        <f t="shared" si="1"/>
        <v>GEO</v>
      </c>
      <c r="I429" s="7" t="s">
        <v>62</v>
      </c>
      <c r="J429" s="4" t="s">
        <v>36</v>
      </c>
      <c r="K429" s="4" t="str">
        <f>IF(G429="","Unknown Country",IFERROR(VLOOKUP(TRIM(G429),countries!C:F, 4, FALSE), "Unknown Country"))</f>
        <v>Western Asia</v>
      </c>
      <c r="L429" s="4">
        <v>3127.0</v>
      </c>
      <c r="M429" s="4" t="s">
        <v>24</v>
      </c>
      <c r="N429" s="4">
        <v>2129.0</v>
      </c>
      <c r="O429" s="8">
        <v>81.73</v>
      </c>
      <c r="P429" s="8">
        <v>56.67</v>
      </c>
      <c r="Q429" s="9">
        <v>174003.17</v>
      </c>
      <c r="R429" s="9">
        <v>120650.43000000001</v>
      </c>
      <c r="S429" s="9">
        <v>53352.740000000005</v>
      </c>
      <c r="T429" s="10">
        <f t="shared" si="3"/>
        <v>0.258306538</v>
      </c>
    </row>
    <row r="430">
      <c r="A430" s="4">
        <v>6.3117212E8</v>
      </c>
      <c r="B430" s="5">
        <v>40983.0</v>
      </c>
      <c r="C430" s="5">
        <v>41019.0</v>
      </c>
      <c r="D430" s="6">
        <v>36.0</v>
      </c>
      <c r="E430" s="4"/>
      <c r="F430" s="4" t="s">
        <v>31</v>
      </c>
      <c r="G430" s="4" t="s">
        <v>61</v>
      </c>
      <c r="H430" s="4" t="str">
        <f t="shared" si="1"/>
        <v>GEO</v>
      </c>
      <c r="I430" s="7" t="s">
        <v>62</v>
      </c>
      <c r="J430" s="4" t="s">
        <v>36</v>
      </c>
      <c r="K430" s="4" t="str">
        <f>IF(G430="","Unknown Country",IFERROR(VLOOKUP(TRIM(G430),countries!C:F, 4, FALSE), "Unknown Country"))</f>
        <v>Western Asia</v>
      </c>
      <c r="L430" s="4">
        <v>8875.0</v>
      </c>
      <c r="M430" s="4" t="s">
        <v>24</v>
      </c>
      <c r="N430" s="4">
        <v>6711.0</v>
      </c>
      <c r="O430" s="8">
        <v>421.89</v>
      </c>
      <c r="P430" s="8">
        <v>364.69</v>
      </c>
      <c r="Q430" s="9">
        <v>2831303.79</v>
      </c>
      <c r="R430" s="9">
        <v>2447434.59</v>
      </c>
      <c r="S430" s="9">
        <v>383869.2000000002</v>
      </c>
      <c r="T430" s="10">
        <f t="shared" si="3"/>
        <v>0.1355803646</v>
      </c>
    </row>
    <row r="431">
      <c r="A431" s="4">
        <v>6.36907756E8</v>
      </c>
      <c r="B431" s="5">
        <v>42061.0</v>
      </c>
      <c r="C431" s="5">
        <v>42095.0</v>
      </c>
      <c r="D431" s="6">
        <v>34.0</v>
      </c>
      <c r="E431" s="4"/>
      <c r="F431" s="4" t="s">
        <v>31</v>
      </c>
      <c r="G431" s="4" t="s">
        <v>61</v>
      </c>
      <c r="H431" s="4" t="str">
        <f t="shared" si="1"/>
        <v>GEO</v>
      </c>
      <c r="I431" s="7" t="s">
        <v>62</v>
      </c>
      <c r="J431" s="4" t="s">
        <v>36</v>
      </c>
      <c r="K431" s="4" t="str">
        <f>IF(G431="","Unknown Country",IFERROR(VLOOKUP(TRIM(G431),countries!C:F, 4, FALSE), "Unknown Country"))</f>
        <v>Western Asia</v>
      </c>
      <c r="L431" s="4">
        <v>5988.0</v>
      </c>
      <c r="M431" s="4" t="s">
        <v>28</v>
      </c>
      <c r="N431" s="4">
        <v>4013.0</v>
      </c>
      <c r="O431" s="8">
        <v>154.06</v>
      </c>
      <c r="P431" s="8">
        <v>90.93</v>
      </c>
      <c r="Q431" s="9">
        <v>618242.78</v>
      </c>
      <c r="R431" s="9">
        <v>364902.09</v>
      </c>
      <c r="S431" s="9">
        <v>253340.69</v>
      </c>
      <c r="T431" s="10">
        <f t="shared" si="3"/>
        <v>0.1355803646</v>
      </c>
    </row>
    <row r="432">
      <c r="A432" s="4">
        <v>6.43770778E8</v>
      </c>
      <c r="B432" s="5">
        <v>42209.0</v>
      </c>
      <c r="C432" s="5">
        <v>42216.0</v>
      </c>
      <c r="D432" s="6">
        <v>7.0</v>
      </c>
      <c r="E432" s="4"/>
      <c r="F432" s="4" t="s">
        <v>20</v>
      </c>
      <c r="G432" s="4" t="s">
        <v>61</v>
      </c>
      <c r="H432" s="4" t="str">
        <f t="shared" si="1"/>
        <v>GEO</v>
      </c>
      <c r="I432" s="7" t="s">
        <v>62</v>
      </c>
      <c r="J432" s="4" t="s">
        <v>36</v>
      </c>
      <c r="K432" s="4" t="str">
        <f>IF(G432="","Unknown Country",IFERROR(VLOOKUP(TRIM(G432),countries!C:F, 4, FALSE), "Unknown Country"))</f>
        <v>Western Asia</v>
      </c>
      <c r="L432" s="4">
        <v>3127.0</v>
      </c>
      <c r="M432" s="4" t="s">
        <v>24</v>
      </c>
      <c r="N432" s="4">
        <v>4934.0</v>
      </c>
      <c r="O432" s="8">
        <v>81.73</v>
      </c>
      <c r="P432" s="8">
        <v>56.67</v>
      </c>
      <c r="Q432" s="9">
        <v>403255.82</v>
      </c>
      <c r="R432" s="9">
        <v>279609.78</v>
      </c>
      <c r="S432" s="9">
        <v>123646.03999999998</v>
      </c>
      <c r="T432" s="10">
        <f t="shared" si="3"/>
        <v>0.258306538</v>
      </c>
    </row>
    <row r="433">
      <c r="A433" s="4">
        <v>7.24085128E8</v>
      </c>
      <c r="B433" s="5">
        <v>41660.0</v>
      </c>
      <c r="C433" s="5">
        <v>41680.0</v>
      </c>
      <c r="D433" s="6">
        <v>20.0</v>
      </c>
      <c r="E433" s="4"/>
      <c r="F433" s="4" t="s">
        <v>30</v>
      </c>
      <c r="G433" s="4" t="s">
        <v>61</v>
      </c>
      <c r="H433" s="4" t="str">
        <f t="shared" si="1"/>
        <v>GEO</v>
      </c>
      <c r="I433" s="7" t="s">
        <v>62</v>
      </c>
      <c r="J433" s="4" t="s">
        <v>36</v>
      </c>
      <c r="K433" s="4" t="str">
        <f>IF(G433="","Unknown Country",IFERROR(VLOOKUP(TRIM(G433),countries!C:F, 4, FALSE), "Unknown Country"))</f>
        <v>Western Asia</v>
      </c>
      <c r="L433" s="4">
        <v>4594.0</v>
      </c>
      <c r="M433" s="4" t="s">
        <v>24</v>
      </c>
      <c r="N433" s="4">
        <v>1735.0</v>
      </c>
      <c r="O433" s="8">
        <v>9.33</v>
      </c>
      <c r="P433" s="8">
        <v>6.92</v>
      </c>
      <c r="Q433" s="9">
        <v>16187.55</v>
      </c>
      <c r="R433" s="9">
        <v>12006.2</v>
      </c>
      <c r="S433" s="9">
        <v>4181.3499999999985</v>
      </c>
      <c r="T433" s="10">
        <f t="shared" si="3"/>
        <v>0.3066193564</v>
      </c>
    </row>
    <row r="434">
      <c r="A434" s="4">
        <v>9.13729751E8</v>
      </c>
      <c r="B434" s="5">
        <v>40651.0</v>
      </c>
      <c r="C434" s="5">
        <v>40672.0</v>
      </c>
      <c r="D434" s="6">
        <v>21.0</v>
      </c>
      <c r="E434" s="4"/>
      <c r="F434" s="4" t="s">
        <v>30</v>
      </c>
      <c r="G434" s="4" t="s">
        <v>61</v>
      </c>
      <c r="H434" s="4" t="str">
        <f t="shared" si="1"/>
        <v>GEO</v>
      </c>
      <c r="I434" s="7" t="s">
        <v>62</v>
      </c>
      <c r="J434" s="4" t="s">
        <v>36</v>
      </c>
      <c r="K434" s="4" t="str">
        <f>IF(G434="","Unknown Country",IFERROR(VLOOKUP(TRIM(G434),countries!C:F, 4, FALSE), "Unknown Country"))</f>
        <v>Western Asia</v>
      </c>
      <c r="L434" s="4">
        <v>8875.0</v>
      </c>
      <c r="M434" s="4" t="s">
        <v>28</v>
      </c>
      <c r="N434" s="4">
        <v>1793.0</v>
      </c>
      <c r="O434" s="8">
        <v>421.89</v>
      </c>
      <c r="P434" s="8">
        <v>364.69</v>
      </c>
      <c r="Q434" s="9">
        <v>756448.77</v>
      </c>
      <c r="R434" s="9">
        <v>653889.17</v>
      </c>
      <c r="S434" s="9">
        <v>102559.59999999998</v>
      </c>
      <c r="T434" s="10">
        <f t="shared" si="3"/>
        <v>0.1355803646</v>
      </c>
    </row>
    <row r="435">
      <c r="A435" s="4">
        <v>9.47073256E8</v>
      </c>
      <c r="B435" s="5">
        <v>40329.0</v>
      </c>
      <c r="C435" s="5">
        <v>40341.0</v>
      </c>
      <c r="D435" s="6">
        <v>12.0</v>
      </c>
      <c r="E435" s="4"/>
      <c r="F435" s="4" t="s">
        <v>31</v>
      </c>
      <c r="G435" s="4" t="s">
        <v>61</v>
      </c>
      <c r="H435" s="4" t="str">
        <f t="shared" si="1"/>
        <v>GEO</v>
      </c>
      <c r="I435" s="7" t="s">
        <v>62</v>
      </c>
      <c r="J435" s="4" t="s">
        <v>36</v>
      </c>
      <c r="K435" s="4" t="str">
        <f>IF(G435="","Unknown Country",IFERROR(VLOOKUP(TRIM(G435),countries!C:F, 4, FALSE), "Unknown Country"))</f>
        <v>Western Asia</v>
      </c>
      <c r="L435" s="4">
        <v>8969.0</v>
      </c>
      <c r="M435" s="4" t="s">
        <v>28</v>
      </c>
      <c r="N435" s="4">
        <v>8878.0</v>
      </c>
      <c r="O435" s="8">
        <v>152.58</v>
      </c>
      <c r="P435" s="8">
        <v>97.44</v>
      </c>
      <c r="Q435" s="9">
        <v>1354605.2400000002</v>
      </c>
      <c r="R435" s="9">
        <v>865072.32</v>
      </c>
      <c r="S435" s="9">
        <v>489532.9200000003</v>
      </c>
      <c r="T435" s="10">
        <f t="shared" si="3"/>
        <v>0.4097754122</v>
      </c>
    </row>
    <row r="436">
      <c r="A436" s="4">
        <v>9.62560546E8</v>
      </c>
      <c r="B436" s="5">
        <v>40526.0</v>
      </c>
      <c r="C436" s="5">
        <v>40551.0</v>
      </c>
      <c r="D436" s="6">
        <v>25.0</v>
      </c>
      <c r="E436" s="4"/>
      <c r="F436" s="4" t="s">
        <v>30</v>
      </c>
      <c r="G436" s="4" t="s">
        <v>61</v>
      </c>
      <c r="H436" s="4" t="str">
        <f t="shared" si="1"/>
        <v>GEO</v>
      </c>
      <c r="I436" s="7" t="s">
        <v>62</v>
      </c>
      <c r="J436" s="4" t="s">
        <v>36</v>
      </c>
      <c r="K436" s="4" t="str">
        <f>IF(G436="","Unknown Country",IFERROR(VLOOKUP(TRIM(G436),countries!C:F, 4, FALSE), "Unknown Country"))</f>
        <v>Western Asia</v>
      </c>
      <c r="L436" s="4">
        <v>2103.0</v>
      </c>
      <c r="M436" s="4" t="s">
        <v>24</v>
      </c>
      <c r="N436" s="4">
        <v>1911.0</v>
      </c>
      <c r="O436" s="8">
        <v>205.7</v>
      </c>
      <c r="P436" s="8">
        <v>117.11</v>
      </c>
      <c r="Q436" s="9">
        <v>393092.69999999995</v>
      </c>
      <c r="R436" s="9">
        <v>223797.21</v>
      </c>
      <c r="S436" s="9">
        <v>169295.48999999996</v>
      </c>
      <c r="T436" s="10">
        <f t="shared" si="3"/>
        <v>0.3066193564</v>
      </c>
    </row>
    <row r="437">
      <c r="A437" s="4">
        <v>1.04008615E8</v>
      </c>
      <c r="B437" s="5">
        <v>40566.0</v>
      </c>
      <c r="C437" s="5">
        <v>40596.0</v>
      </c>
      <c r="D437" s="6">
        <v>30.0</v>
      </c>
      <c r="E437" s="4"/>
      <c r="F437" s="4" t="s">
        <v>30</v>
      </c>
      <c r="G437" s="4" t="s">
        <v>63</v>
      </c>
      <c r="H437" s="4" t="str">
        <f t="shared" si="1"/>
        <v>DEU</v>
      </c>
      <c r="I437" s="7" t="s">
        <v>64</v>
      </c>
      <c r="J437" s="4" t="s">
        <v>23</v>
      </c>
      <c r="K437" s="4" t="str">
        <f>IF(G437="","Unknown Country",IFERROR(VLOOKUP(TRIM(G437),countries!C:F, 4, FALSE), "Unknown Country"))</f>
        <v>Western Europe</v>
      </c>
      <c r="L437" s="4">
        <v>2103.0</v>
      </c>
      <c r="M437" s="4" t="s">
        <v>28</v>
      </c>
      <c r="N437" s="4">
        <v>7315.0</v>
      </c>
      <c r="O437" s="8">
        <v>205.7</v>
      </c>
      <c r="P437" s="8">
        <v>117.11</v>
      </c>
      <c r="Q437" s="9">
        <v>1504695.5</v>
      </c>
      <c r="R437" s="9">
        <v>856659.65</v>
      </c>
      <c r="S437" s="9">
        <v>648035.85</v>
      </c>
      <c r="T437" s="10">
        <f t="shared" si="3"/>
        <v>0.258306538</v>
      </c>
    </row>
    <row r="438">
      <c r="A438" s="4">
        <v>1.58673751E8</v>
      </c>
      <c r="B438" s="5">
        <v>41720.0</v>
      </c>
      <c r="C438" s="5">
        <v>41769.0</v>
      </c>
      <c r="D438" s="6">
        <v>49.0</v>
      </c>
      <c r="E438" s="4"/>
      <c r="F438" s="4" t="s">
        <v>27</v>
      </c>
      <c r="G438" s="4" t="s">
        <v>63</v>
      </c>
      <c r="H438" s="4" t="str">
        <f t="shared" si="1"/>
        <v>DEU</v>
      </c>
      <c r="I438" s="7" t="s">
        <v>64</v>
      </c>
      <c r="J438" s="4" t="s">
        <v>23</v>
      </c>
      <c r="K438" s="4" t="str">
        <f>IF(G438="","Unknown Country",IFERROR(VLOOKUP(TRIM(G438),countries!C:F, 4, FALSE), "Unknown Country"))</f>
        <v>Western Europe</v>
      </c>
      <c r="L438" s="4">
        <v>8969.0</v>
      </c>
      <c r="M438" s="4" t="s">
        <v>28</v>
      </c>
      <c r="N438" s="4">
        <v>3944.0</v>
      </c>
      <c r="O438" s="8">
        <v>152.58</v>
      </c>
      <c r="P438" s="8">
        <v>97.44</v>
      </c>
      <c r="Q438" s="9">
        <v>601775.52</v>
      </c>
      <c r="R438" s="9">
        <v>384303.36</v>
      </c>
      <c r="S438" s="9">
        <v>217472.16000000003</v>
      </c>
      <c r="T438" s="10">
        <f t="shared" si="3"/>
        <v>0.1355803646</v>
      </c>
    </row>
    <row r="439">
      <c r="A439" s="4">
        <v>1.74218118E8</v>
      </c>
      <c r="B439" s="5">
        <v>42490.0</v>
      </c>
      <c r="C439" s="5">
        <v>42534.0</v>
      </c>
      <c r="D439" s="6">
        <v>44.0</v>
      </c>
      <c r="E439" s="4"/>
      <c r="F439" s="4" t="s">
        <v>30</v>
      </c>
      <c r="G439" s="4" t="s">
        <v>63</v>
      </c>
      <c r="H439" s="4" t="str">
        <f t="shared" si="1"/>
        <v>DEU</v>
      </c>
      <c r="I439" s="7" t="s">
        <v>64</v>
      </c>
      <c r="J439" s="4" t="s">
        <v>23</v>
      </c>
      <c r="K439" s="4" t="str">
        <f>IF(G439="","Unknown Country",IFERROR(VLOOKUP(TRIM(G439),countries!C:F, 4, FALSE), "Unknown Country"))</f>
        <v>Western Europe</v>
      </c>
      <c r="L439" s="4">
        <v>2103.0</v>
      </c>
      <c r="M439" s="4" t="s">
        <v>24</v>
      </c>
      <c r="N439" s="4">
        <v>3867.0</v>
      </c>
      <c r="O439" s="8">
        <v>205.7</v>
      </c>
      <c r="P439" s="8">
        <v>117.11</v>
      </c>
      <c r="Q439" s="9">
        <v>795441.8999999999</v>
      </c>
      <c r="R439" s="9">
        <v>452864.37</v>
      </c>
      <c r="S439" s="9">
        <v>342577.5299999999</v>
      </c>
      <c r="T439" s="10">
        <f t="shared" si="3"/>
        <v>0.3613841919</v>
      </c>
    </row>
    <row r="440">
      <c r="A440" s="4">
        <v>2.04418504E8</v>
      </c>
      <c r="B440" s="5">
        <v>42223.0</v>
      </c>
      <c r="C440" s="5">
        <v>42250.0</v>
      </c>
      <c r="D440" s="6">
        <v>27.0</v>
      </c>
      <c r="E440" s="4"/>
      <c r="F440" s="4" t="s">
        <v>31</v>
      </c>
      <c r="G440" s="4" t="s">
        <v>63</v>
      </c>
      <c r="H440" s="4" t="str">
        <f t="shared" si="1"/>
        <v>DEU</v>
      </c>
      <c r="I440" s="7" t="s">
        <v>64</v>
      </c>
      <c r="J440" s="4" t="s">
        <v>23</v>
      </c>
      <c r="K440" s="4" t="str">
        <f>IF(G440="","Unknown Country",IFERROR(VLOOKUP(TRIM(G440),countries!C:F, 4, FALSE), "Unknown Country"))</f>
        <v>Western Europe</v>
      </c>
      <c r="L440" s="4">
        <v>5988.0</v>
      </c>
      <c r="M440" s="4" t="s">
        <v>24</v>
      </c>
      <c r="N440" s="4">
        <v>833.0</v>
      </c>
      <c r="O440" s="8">
        <v>154.06</v>
      </c>
      <c r="P440" s="8">
        <v>90.93</v>
      </c>
      <c r="Q440" s="9">
        <v>128331.98</v>
      </c>
      <c r="R440" s="9">
        <v>75744.69</v>
      </c>
      <c r="S440" s="9">
        <v>52587.28999999999</v>
      </c>
      <c r="T440" s="10">
        <f t="shared" si="3"/>
        <v>0.4306757414</v>
      </c>
    </row>
    <row r="441">
      <c r="A441" s="4">
        <v>2.36042392E8</v>
      </c>
      <c r="B441" s="5">
        <v>41627.0</v>
      </c>
      <c r="C441" s="5">
        <v>41665.0</v>
      </c>
      <c r="D441" s="6">
        <v>38.0</v>
      </c>
      <c r="E441" s="4"/>
      <c r="F441" s="4" t="s">
        <v>27</v>
      </c>
      <c r="G441" s="4" t="s">
        <v>63</v>
      </c>
      <c r="H441" s="4" t="str">
        <f t="shared" si="1"/>
        <v>DEU</v>
      </c>
      <c r="I441" s="7" t="s">
        <v>64</v>
      </c>
      <c r="J441" s="4" t="s">
        <v>23</v>
      </c>
      <c r="K441" s="4" t="str">
        <f>IF(G441="","Unknown Country",IFERROR(VLOOKUP(TRIM(G441),countries!C:F, 4, FALSE), "Unknown Country"))</f>
        <v>Western Europe</v>
      </c>
      <c r="L441" s="4">
        <v>8681.0</v>
      </c>
      <c r="M441" s="4" t="s">
        <v>24</v>
      </c>
      <c r="N441" s="4">
        <v>9044.0</v>
      </c>
      <c r="O441" s="8">
        <v>651.21</v>
      </c>
      <c r="P441" s="8">
        <v>524.96</v>
      </c>
      <c r="Q441" s="9">
        <v>5889543.24</v>
      </c>
      <c r="R441" s="9">
        <v>4747738.24</v>
      </c>
      <c r="S441" s="9">
        <v>1141805.0</v>
      </c>
      <c r="T441" s="10">
        <f t="shared" si="3"/>
        <v>0.4306757414</v>
      </c>
    </row>
    <row r="442">
      <c r="A442" s="4">
        <v>2.76784074E8</v>
      </c>
      <c r="B442" s="5">
        <v>42084.0</v>
      </c>
      <c r="C442" s="5">
        <v>42109.0</v>
      </c>
      <c r="D442" s="6">
        <v>25.0</v>
      </c>
      <c r="E442" s="4"/>
      <c r="F442" s="4" t="s">
        <v>31</v>
      </c>
      <c r="G442" s="4" t="s">
        <v>63</v>
      </c>
      <c r="H442" s="4" t="str">
        <f t="shared" si="1"/>
        <v>DEU</v>
      </c>
      <c r="I442" s="7" t="s">
        <v>64</v>
      </c>
      <c r="J442" s="4" t="s">
        <v>23</v>
      </c>
      <c r="K442" s="4" t="str">
        <f>IF(G442="","Unknown Country",IFERROR(VLOOKUP(TRIM(G442),countries!C:F, 4, FALSE), "Unknown Country"))</f>
        <v>Western Europe</v>
      </c>
      <c r="L442" s="4">
        <v>2455.0</v>
      </c>
      <c r="M442" s="4" t="s">
        <v>28</v>
      </c>
      <c r="N442" s="4">
        <v>5413.0</v>
      </c>
      <c r="O442" s="8">
        <v>109.28</v>
      </c>
      <c r="P442" s="8">
        <v>35.84</v>
      </c>
      <c r="Q442" s="9">
        <v>591532.64</v>
      </c>
      <c r="R442" s="9">
        <v>194001.92</v>
      </c>
      <c r="S442" s="9">
        <v>397530.72</v>
      </c>
      <c r="T442" s="10">
        <f t="shared" si="3"/>
        <v>0.3613841919</v>
      </c>
    </row>
    <row r="443">
      <c r="A443" s="4">
        <v>2.87917602E8</v>
      </c>
      <c r="B443" s="5">
        <v>41246.0</v>
      </c>
      <c r="C443" s="5">
        <v>41279.0</v>
      </c>
      <c r="D443" s="6">
        <v>33.0</v>
      </c>
      <c r="E443" s="4"/>
      <c r="F443" s="4" t="s">
        <v>20</v>
      </c>
      <c r="G443" s="4" t="s">
        <v>63</v>
      </c>
      <c r="H443" s="4" t="str">
        <f t="shared" si="1"/>
        <v>DEU</v>
      </c>
      <c r="I443" s="7" t="s">
        <v>64</v>
      </c>
      <c r="J443" s="4" t="s">
        <v>23</v>
      </c>
      <c r="K443" s="4" t="str">
        <f>IF(G443="","Unknown Country",IFERROR(VLOOKUP(TRIM(G443),countries!C:F, 4, FALSE), "Unknown Country"))</f>
        <v>Western Europe</v>
      </c>
      <c r="L443" s="4">
        <v>3127.0</v>
      </c>
      <c r="M443" s="4" t="s">
        <v>28</v>
      </c>
      <c r="N443" s="4">
        <v>71.0</v>
      </c>
      <c r="O443" s="8">
        <v>81.73</v>
      </c>
      <c r="P443" s="8">
        <v>56.67</v>
      </c>
      <c r="Q443" s="9">
        <v>5802.83</v>
      </c>
      <c r="R443" s="9">
        <v>4023.57</v>
      </c>
      <c r="S443" s="9">
        <v>1779.2599999999998</v>
      </c>
      <c r="T443" s="10">
        <f t="shared" si="3"/>
        <v>0.4306757414</v>
      </c>
    </row>
    <row r="444">
      <c r="A444" s="4">
        <v>3.61311852E8</v>
      </c>
      <c r="B444" s="5">
        <v>42741.0</v>
      </c>
      <c r="C444" s="5">
        <v>42781.0</v>
      </c>
      <c r="D444" s="6">
        <v>40.0</v>
      </c>
      <c r="E444" s="4"/>
      <c r="F444" s="4" t="s">
        <v>20</v>
      </c>
      <c r="G444" s="4" t="s">
        <v>63</v>
      </c>
      <c r="H444" s="4" t="str">
        <f t="shared" si="1"/>
        <v>DEU</v>
      </c>
      <c r="I444" s="7" t="s">
        <v>64</v>
      </c>
      <c r="J444" s="4" t="s">
        <v>23</v>
      </c>
      <c r="K444" s="4" t="str">
        <f>IF(G444="","Unknown Country",IFERROR(VLOOKUP(TRIM(G444),countries!C:F, 4, FALSE), "Unknown Country"))</f>
        <v>Western Europe</v>
      </c>
      <c r="L444" s="4">
        <v>7331.0</v>
      </c>
      <c r="M444" s="4" t="s">
        <v>24</v>
      </c>
      <c r="N444" s="4">
        <v>9061.0</v>
      </c>
      <c r="O444" s="8">
        <v>255.28</v>
      </c>
      <c r="P444" s="8">
        <v>159.42</v>
      </c>
      <c r="Q444" s="9">
        <v>2313092.08</v>
      </c>
      <c r="R444" s="9">
        <v>1444504.6199999999</v>
      </c>
      <c r="S444" s="9">
        <v>868587.4600000002</v>
      </c>
      <c r="T444" s="10">
        <f t="shared" si="3"/>
        <v>0.4097754122</v>
      </c>
    </row>
    <row r="445">
      <c r="A445" s="4">
        <v>3.68865811E8</v>
      </c>
      <c r="B445" s="5">
        <v>41528.0</v>
      </c>
      <c r="C445" s="5">
        <v>41563.0</v>
      </c>
      <c r="D445" s="6">
        <v>35.0</v>
      </c>
      <c r="E445" s="4"/>
      <c r="F445" s="4" t="s">
        <v>20</v>
      </c>
      <c r="G445" s="4" t="s">
        <v>63</v>
      </c>
      <c r="H445" s="4" t="str">
        <f t="shared" si="1"/>
        <v>DEU</v>
      </c>
      <c r="I445" s="7" t="s">
        <v>64</v>
      </c>
      <c r="J445" s="4" t="s">
        <v>23</v>
      </c>
      <c r="K445" s="4" t="str">
        <f>IF(G445="","Unknown Country",IFERROR(VLOOKUP(TRIM(G445),countries!C:F, 4, FALSE), "Unknown Country"))</f>
        <v>Western Europe</v>
      </c>
      <c r="L445" s="4">
        <v>8681.0</v>
      </c>
      <c r="M445" s="4" t="s">
        <v>28</v>
      </c>
      <c r="N445" s="4">
        <v>4445.0</v>
      </c>
      <c r="O445" s="8">
        <v>651.21</v>
      </c>
      <c r="P445" s="8">
        <v>524.96</v>
      </c>
      <c r="Q445" s="9">
        <v>2894628.45</v>
      </c>
      <c r="R445" s="9">
        <v>2333447.2</v>
      </c>
      <c r="S445" s="9">
        <v>561181.25</v>
      </c>
      <c r="T445" s="10">
        <f t="shared" si="3"/>
        <v>0.193869873</v>
      </c>
    </row>
    <row r="446">
      <c r="A446" s="4">
        <v>3.79900634E8</v>
      </c>
      <c r="B446" s="5">
        <v>40489.0</v>
      </c>
      <c r="C446" s="5">
        <v>40514.0</v>
      </c>
      <c r="D446" s="6">
        <v>25.0</v>
      </c>
      <c r="E446" s="4"/>
      <c r="F446" s="4" t="s">
        <v>20</v>
      </c>
      <c r="G446" s="4" t="s">
        <v>63</v>
      </c>
      <c r="H446" s="4" t="str">
        <f t="shared" si="1"/>
        <v>DEU</v>
      </c>
      <c r="I446" s="7" t="s">
        <v>64</v>
      </c>
      <c r="J446" s="4" t="s">
        <v>23</v>
      </c>
      <c r="K446" s="4" t="str">
        <f>IF(G446="","Unknown Country",IFERROR(VLOOKUP(TRIM(G446),countries!C:F, 4, FALSE), "Unknown Country"))</f>
        <v>Western Europe</v>
      </c>
      <c r="L446" s="4">
        <v>2455.0</v>
      </c>
      <c r="M446" s="4" t="s">
        <v>24</v>
      </c>
      <c r="N446" s="4">
        <v>9895.0</v>
      </c>
      <c r="O446" s="8">
        <v>109.28</v>
      </c>
      <c r="P446" s="8">
        <v>35.84</v>
      </c>
      <c r="Q446" s="9">
        <v>1081325.6</v>
      </c>
      <c r="R446" s="9">
        <v>354636.80000000005</v>
      </c>
      <c r="S446" s="9">
        <v>726688.8</v>
      </c>
      <c r="T446" s="10">
        <f t="shared" si="3"/>
        <v>0.6720351391</v>
      </c>
    </row>
    <row r="447">
      <c r="A447" s="4">
        <v>3.85340154E8</v>
      </c>
      <c r="B447" s="5">
        <v>40965.0</v>
      </c>
      <c r="C447" s="5">
        <v>40986.0</v>
      </c>
      <c r="D447" s="6">
        <v>21.0</v>
      </c>
      <c r="E447" s="4"/>
      <c r="F447" s="4" t="s">
        <v>30</v>
      </c>
      <c r="G447" s="4" t="s">
        <v>63</v>
      </c>
      <c r="H447" s="4" t="str">
        <f t="shared" si="1"/>
        <v>DEU</v>
      </c>
      <c r="I447" s="7" t="s">
        <v>64</v>
      </c>
      <c r="J447" s="4" t="s">
        <v>23</v>
      </c>
      <c r="K447" s="4" t="str">
        <f>IF(G447="","Unknown Country",IFERROR(VLOOKUP(TRIM(G447),countries!C:F, 4, FALSE), "Unknown Country"))</f>
        <v>Western Europe</v>
      </c>
      <c r="L447" s="4">
        <v>8293.0</v>
      </c>
      <c r="M447" s="4" t="s">
        <v>24</v>
      </c>
      <c r="N447" s="4">
        <v>9569.0</v>
      </c>
      <c r="O447" s="8">
        <v>437.2</v>
      </c>
      <c r="P447" s="8">
        <v>263.33</v>
      </c>
      <c r="Q447" s="9">
        <v>4183566.8</v>
      </c>
      <c r="R447" s="9">
        <v>2519804.77</v>
      </c>
      <c r="S447" s="9">
        <v>1663762.0299999998</v>
      </c>
      <c r="T447" s="10">
        <f t="shared" si="3"/>
        <v>0.3066193564</v>
      </c>
    </row>
    <row r="448">
      <c r="A448" s="4">
        <v>3.98333632E8</v>
      </c>
      <c r="B448" s="5">
        <v>40228.0</v>
      </c>
      <c r="C448" s="5">
        <v>40239.0</v>
      </c>
      <c r="D448" s="6">
        <v>11.0</v>
      </c>
      <c r="E448" s="4"/>
      <c r="F448" s="4" t="s">
        <v>31</v>
      </c>
      <c r="G448" s="4" t="s">
        <v>63</v>
      </c>
      <c r="H448" s="4" t="str">
        <f t="shared" si="1"/>
        <v>DEU</v>
      </c>
      <c r="I448" s="7" t="s">
        <v>64</v>
      </c>
      <c r="J448" s="4" t="s">
        <v>23</v>
      </c>
      <c r="K448" s="4" t="str">
        <f>IF(G448="","Unknown Country",IFERROR(VLOOKUP(TRIM(G448),countries!C:F, 4, FALSE), "Unknown Country"))</f>
        <v>Western Europe</v>
      </c>
      <c r="L448" s="4">
        <v>2103.0</v>
      </c>
      <c r="M448" s="4" t="s">
        <v>24</v>
      </c>
      <c r="N448" s="4">
        <v>4629.0</v>
      </c>
      <c r="O448" s="8">
        <v>205.7</v>
      </c>
      <c r="P448" s="8">
        <v>117.11</v>
      </c>
      <c r="Q448" s="9">
        <v>952185.2999999999</v>
      </c>
      <c r="R448" s="9">
        <v>542102.19</v>
      </c>
      <c r="S448" s="9">
        <v>410083.11</v>
      </c>
      <c r="T448" s="10">
        <f t="shared" si="3"/>
        <v>0.3755092448</v>
      </c>
    </row>
    <row r="449">
      <c r="A449" s="4">
        <v>4.05986297E8</v>
      </c>
      <c r="B449" s="5">
        <v>41982.0</v>
      </c>
      <c r="C449" s="5">
        <v>42006.0</v>
      </c>
      <c r="D449" s="6">
        <v>24.0</v>
      </c>
      <c r="E449" s="4"/>
      <c r="F449" s="4" t="s">
        <v>20</v>
      </c>
      <c r="G449" s="4" t="s">
        <v>63</v>
      </c>
      <c r="H449" s="4" t="str">
        <f t="shared" si="1"/>
        <v>DEU</v>
      </c>
      <c r="I449" s="7" t="s">
        <v>64</v>
      </c>
      <c r="J449" s="4" t="s">
        <v>23</v>
      </c>
      <c r="K449" s="4" t="str">
        <f>IF(G449="","Unknown Country",IFERROR(VLOOKUP(TRIM(G449),countries!C:F, 4, FALSE), "Unknown Country"))</f>
        <v>Western Europe</v>
      </c>
      <c r="L449" s="4">
        <v>7331.0</v>
      </c>
      <c r="M449" s="4" t="s">
        <v>28</v>
      </c>
      <c r="N449" s="4">
        <v>9222.0</v>
      </c>
      <c r="O449" s="8">
        <v>255.28</v>
      </c>
      <c r="P449" s="8">
        <v>159.42</v>
      </c>
      <c r="Q449" s="9">
        <v>2354192.16</v>
      </c>
      <c r="R449" s="9">
        <v>1470171.24</v>
      </c>
      <c r="S449" s="9">
        <v>884020.9200000002</v>
      </c>
      <c r="T449" s="10">
        <f t="shared" si="3"/>
        <v>0.193869873</v>
      </c>
    </row>
    <row r="450">
      <c r="A450" s="4">
        <v>4.337345E8</v>
      </c>
      <c r="B450" s="5">
        <v>40409.0</v>
      </c>
      <c r="C450" s="5">
        <v>40429.0</v>
      </c>
      <c r="D450" s="6">
        <v>20.0</v>
      </c>
      <c r="E450" s="4"/>
      <c r="F450" s="4" t="s">
        <v>20</v>
      </c>
      <c r="G450" s="4" t="s">
        <v>63</v>
      </c>
      <c r="H450" s="4" t="str">
        <f t="shared" si="1"/>
        <v>DEU</v>
      </c>
      <c r="I450" s="7" t="s">
        <v>64</v>
      </c>
      <c r="J450" s="4" t="s">
        <v>23</v>
      </c>
      <c r="K450" s="4" t="str">
        <f>IF(G450="","Unknown Country",IFERROR(VLOOKUP(TRIM(G450),countries!C:F, 4, FALSE), "Unknown Country"))</f>
        <v>Western Europe</v>
      </c>
      <c r="L450" s="4">
        <v>8681.0</v>
      </c>
      <c r="M450" s="4" t="s">
        <v>24</v>
      </c>
      <c r="N450" s="4">
        <v>532.0</v>
      </c>
      <c r="O450" s="8">
        <v>651.21</v>
      </c>
      <c r="P450" s="8">
        <v>524.96</v>
      </c>
      <c r="Q450" s="9">
        <v>346443.72000000003</v>
      </c>
      <c r="R450" s="9">
        <v>279278.72000000003</v>
      </c>
      <c r="S450" s="9">
        <v>67165.0</v>
      </c>
      <c r="T450" s="10">
        <f t="shared" si="3"/>
        <v>0.6720351391</v>
      </c>
    </row>
    <row r="451">
      <c r="A451" s="4">
        <v>4.65753209E8</v>
      </c>
      <c r="B451" s="5">
        <v>40616.0</v>
      </c>
      <c r="C451" s="5">
        <v>40616.0</v>
      </c>
      <c r="D451" s="6">
        <v>0.0</v>
      </c>
      <c r="E451" s="4"/>
      <c r="F451" s="4" t="s">
        <v>31</v>
      </c>
      <c r="G451" s="4" t="s">
        <v>63</v>
      </c>
      <c r="H451" s="4" t="str">
        <f t="shared" si="1"/>
        <v>DEU</v>
      </c>
      <c r="I451" s="7" t="s">
        <v>64</v>
      </c>
      <c r="J451" s="4" t="s">
        <v>23</v>
      </c>
      <c r="K451" s="4" t="str">
        <f>IF(G451="","Unknown Country",IFERROR(VLOOKUP(TRIM(G451),countries!C:F, 4, FALSE), "Unknown Country"))</f>
        <v>Western Europe</v>
      </c>
      <c r="L451" s="4">
        <v>5988.0</v>
      </c>
      <c r="M451" s="4" t="s">
        <v>24</v>
      </c>
      <c r="N451" s="4">
        <v>5579.0</v>
      </c>
      <c r="O451" s="8">
        <v>154.06</v>
      </c>
      <c r="P451" s="8">
        <v>90.93</v>
      </c>
      <c r="Q451" s="9">
        <v>859500.74</v>
      </c>
      <c r="R451" s="9">
        <v>507298.47000000003</v>
      </c>
      <c r="S451" s="9">
        <v>352202.26999999996</v>
      </c>
      <c r="T451" s="10">
        <f t="shared" si="3"/>
        <v>0.3976898445</v>
      </c>
    </row>
    <row r="452">
      <c r="A452" s="4">
        <v>5.23899209E8</v>
      </c>
      <c r="B452" s="5">
        <v>41944.0</v>
      </c>
      <c r="C452" s="5">
        <v>41959.0</v>
      </c>
      <c r="D452" s="6">
        <v>15.0</v>
      </c>
      <c r="E452" s="4"/>
      <c r="F452" s="4" t="s">
        <v>31</v>
      </c>
      <c r="G452" s="4" t="s">
        <v>63</v>
      </c>
      <c r="H452" s="4" t="str">
        <f t="shared" si="1"/>
        <v>DEU</v>
      </c>
      <c r="I452" s="7" t="s">
        <v>64</v>
      </c>
      <c r="J452" s="4" t="s">
        <v>23</v>
      </c>
      <c r="K452" s="4" t="str">
        <f>IF(G452="","Unknown Country",IFERROR(VLOOKUP(TRIM(G452),countries!C:F, 4, FALSE), "Unknown Country"))</f>
        <v>Western Europe</v>
      </c>
      <c r="L452" s="4">
        <v>7331.0</v>
      </c>
      <c r="M452" s="4" t="s">
        <v>24</v>
      </c>
      <c r="N452" s="4">
        <v>2273.0</v>
      </c>
      <c r="O452" s="8">
        <v>255.28</v>
      </c>
      <c r="P452" s="8">
        <v>159.42</v>
      </c>
      <c r="Q452" s="9">
        <v>580251.4400000001</v>
      </c>
      <c r="R452" s="9">
        <v>362361.66</v>
      </c>
      <c r="S452" s="9">
        <v>217889.7800000001</v>
      </c>
      <c r="T452" s="10">
        <f t="shared" si="3"/>
        <v>0.4306757414</v>
      </c>
    </row>
    <row r="453">
      <c r="A453" s="4">
        <v>5.96166074E8</v>
      </c>
      <c r="B453" s="5">
        <v>41605.0</v>
      </c>
      <c r="C453" s="5">
        <v>41652.0</v>
      </c>
      <c r="D453" s="6">
        <v>47.0</v>
      </c>
      <c r="E453" s="4"/>
      <c r="F453" s="4" t="s">
        <v>27</v>
      </c>
      <c r="G453" s="4" t="s">
        <v>63</v>
      </c>
      <c r="H453" s="4" t="str">
        <f t="shared" si="1"/>
        <v>DEU</v>
      </c>
      <c r="I453" s="7" t="s">
        <v>64</v>
      </c>
      <c r="J453" s="4" t="s">
        <v>23</v>
      </c>
      <c r="K453" s="4" t="str">
        <f>IF(G453="","Unknown Country",IFERROR(VLOOKUP(TRIM(G453),countries!C:F, 4, FALSE), "Unknown Country"))</f>
        <v>Western Europe</v>
      </c>
      <c r="L453" s="4">
        <v>7331.0</v>
      </c>
      <c r="M453" s="4" t="s">
        <v>24</v>
      </c>
      <c r="N453" s="4">
        <v>7644.0</v>
      </c>
      <c r="O453" s="8">
        <v>255.28</v>
      </c>
      <c r="P453" s="8">
        <v>159.42</v>
      </c>
      <c r="Q453" s="9">
        <v>1951360.32</v>
      </c>
      <c r="R453" s="9">
        <v>1218606.48</v>
      </c>
      <c r="S453" s="9">
        <v>732753.8400000001</v>
      </c>
      <c r="T453" s="10">
        <f t="shared" si="3"/>
        <v>0.3755092448</v>
      </c>
    </row>
    <row r="454">
      <c r="A454" s="4">
        <v>6.15290009E8</v>
      </c>
      <c r="B454" s="5">
        <v>42749.0</v>
      </c>
      <c r="C454" s="5">
        <v>42753.0</v>
      </c>
      <c r="D454" s="6">
        <v>4.0</v>
      </c>
      <c r="E454" s="4"/>
      <c r="F454" s="4" t="s">
        <v>30</v>
      </c>
      <c r="G454" s="4" t="s">
        <v>63</v>
      </c>
      <c r="H454" s="4" t="str">
        <f t="shared" si="1"/>
        <v>DEU</v>
      </c>
      <c r="I454" s="7" t="s">
        <v>64</v>
      </c>
      <c r="J454" s="4" t="s">
        <v>23</v>
      </c>
      <c r="K454" s="4" t="str">
        <f>IF(G454="","Unknown Country",IFERROR(VLOOKUP(TRIM(G454),countries!C:F, 4, FALSE), "Unknown Country"))</f>
        <v>Western Europe</v>
      </c>
      <c r="L454" s="4">
        <v>8875.0</v>
      </c>
      <c r="M454" s="4" t="s">
        <v>24</v>
      </c>
      <c r="N454" s="4">
        <v>6842.0</v>
      </c>
      <c r="O454" s="8">
        <v>421.89</v>
      </c>
      <c r="P454" s="8">
        <v>364.69</v>
      </c>
      <c r="Q454" s="9">
        <v>2886571.38</v>
      </c>
      <c r="R454" s="9">
        <v>2495208.98</v>
      </c>
      <c r="S454" s="9">
        <v>391362.3999999999</v>
      </c>
      <c r="T454" s="10">
        <f t="shared" si="3"/>
        <v>0.193869873</v>
      </c>
    </row>
    <row r="455">
      <c r="A455" s="4">
        <v>6.82314765E8</v>
      </c>
      <c r="B455" s="5">
        <v>42334.0</v>
      </c>
      <c r="C455" s="5">
        <v>42358.0</v>
      </c>
      <c r="D455" s="6">
        <v>24.0</v>
      </c>
      <c r="E455" s="4"/>
      <c r="F455" s="4" t="s">
        <v>20</v>
      </c>
      <c r="G455" s="4" t="s">
        <v>63</v>
      </c>
      <c r="H455" s="4" t="str">
        <f t="shared" si="1"/>
        <v>DEU</v>
      </c>
      <c r="I455" s="7" t="s">
        <v>64</v>
      </c>
      <c r="J455" s="4" t="s">
        <v>23</v>
      </c>
      <c r="K455" s="4" t="str">
        <f>IF(G455="","Unknown Country",IFERROR(VLOOKUP(TRIM(G455),countries!C:F, 4, FALSE), "Unknown Country"))</f>
        <v>Western Europe</v>
      </c>
      <c r="L455" s="4">
        <v>1270.0</v>
      </c>
      <c r="M455" s="4" t="s">
        <v>24</v>
      </c>
      <c r="N455" s="4">
        <v>956.0</v>
      </c>
      <c r="O455" s="8">
        <v>47.45</v>
      </c>
      <c r="P455" s="8">
        <v>31.79</v>
      </c>
      <c r="Q455" s="9">
        <v>45362.200000000004</v>
      </c>
      <c r="R455" s="9">
        <v>30391.239999999998</v>
      </c>
      <c r="S455" s="9">
        <v>14970.960000000006</v>
      </c>
      <c r="T455" s="10">
        <f t="shared" si="3"/>
        <v>0.4097754122</v>
      </c>
    </row>
    <row r="456">
      <c r="A456" s="4">
        <v>6.92757356E8</v>
      </c>
      <c r="B456" s="5">
        <v>42857.0</v>
      </c>
      <c r="C456" s="5">
        <v>42867.0</v>
      </c>
      <c r="D456" s="6">
        <v>10.0</v>
      </c>
      <c r="E456" s="4"/>
      <c r="F456" s="4" t="s">
        <v>27</v>
      </c>
      <c r="G456" s="4" t="s">
        <v>63</v>
      </c>
      <c r="H456" s="4" t="str">
        <f t="shared" si="1"/>
        <v>DEU</v>
      </c>
      <c r="I456" s="7" t="s">
        <v>64</v>
      </c>
      <c r="J456" s="4" t="s">
        <v>23</v>
      </c>
      <c r="K456" s="4" t="str">
        <f>IF(G456="","Unknown Country",IFERROR(VLOOKUP(TRIM(G456),countries!C:F, 4, FALSE), "Unknown Country"))</f>
        <v>Western Europe</v>
      </c>
      <c r="L456" s="4">
        <v>8875.0</v>
      </c>
      <c r="M456" s="4" t="s">
        <v>24</v>
      </c>
      <c r="N456" s="4">
        <v>1151.0</v>
      </c>
      <c r="O456" s="8">
        <v>421.89</v>
      </c>
      <c r="P456" s="8">
        <v>364.69</v>
      </c>
      <c r="Q456" s="9">
        <v>485595.38999999996</v>
      </c>
      <c r="R456" s="9">
        <v>419758.19</v>
      </c>
      <c r="S456" s="9">
        <v>65837.19999999995</v>
      </c>
      <c r="T456" s="10">
        <f t="shared" si="3"/>
        <v>0.3755092448</v>
      </c>
    </row>
    <row r="457">
      <c r="A457" s="4">
        <v>7.34189975E8</v>
      </c>
      <c r="B457" s="5">
        <v>41953.0</v>
      </c>
      <c r="C457" s="5">
        <v>41972.0</v>
      </c>
      <c r="D457" s="6">
        <v>19.0</v>
      </c>
      <c r="E457" s="4"/>
      <c r="F457" s="4" t="s">
        <v>27</v>
      </c>
      <c r="G457" s="4" t="s">
        <v>63</v>
      </c>
      <c r="H457" s="4" t="str">
        <f t="shared" si="1"/>
        <v>DEU</v>
      </c>
      <c r="I457" s="7" t="s">
        <v>64</v>
      </c>
      <c r="J457" s="4" t="s">
        <v>23</v>
      </c>
      <c r="K457" s="4" t="str">
        <f>IF(G457="","Unknown Country",IFERROR(VLOOKUP(TRIM(G457),countries!C:F, 4, FALSE), "Unknown Country"))</f>
        <v>Western Europe</v>
      </c>
      <c r="L457" s="4">
        <v>2103.0</v>
      </c>
      <c r="M457" s="4" t="s">
        <v>28</v>
      </c>
      <c r="N457" s="4">
        <v>1984.0</v>
      </c>
      <c r="O457" s="8">
        <v>205.7</v>
      </c>
      <c r="P457" s="8">
        <v>117.11</v>
      </c>
      <c r="Q457" s="9">
        <v>408108.8</v>
      </c>
      <c r="R457" s="9">
        <v>232346.24</v>
      </c>
      <c r="S457" s="9">
        <v>175762.56</v>
      </c>
      <c r="T457" s="10">
        <f t="shared" si="3"/>
        <v>0.3755092448</v>
      </c>
    </row>
    <row r="458">
      <c r="A458" s="4">
        <v>8.20437371E8</v>
      </c>
      <c r="B458" s="5">
        <v>42883.0</v>
      </c>
      <c r="C458" s="5">
        <v>42897.0</v>
      </c>
      <c r="D458" s="6">
        <v>14.0</v>
      </c>
      <c r="E458" s="4"/>
      <c r="F458" s="4" t="s">
        <v>27</v>
      </c>
      <c r="G458" s="4" t="s">
        <v>63</v>
      </c>
      <c r="H458" s="4" t="str">
        <f t="shared" si="1"/>
        <v>DEU</v>
      </c>
      <c r="I458" s="7" t="s">
        <v>64</v>
      </c>
      <c r="J458" s="4" t="s">
        <v>23</v>
      </c>
      <c r="K458" s="4" t="str">
        <f>IF(G458="","Unknown Country",IFERROR(VLOOKUP(TRIM(G458),countries!C:F, 4, FALSE), "Unknown Country"))</f>
        <v>Western Europe</v>
      </c>
      <c r="L458" s="4">
        <v>8875.0</v>
      </c>
      <c r="M458" s="4" t="s">
        <v>28</v>
      </c>
      <c r="N458" s="4">
        <v>4505.0</v>
      </c>
      <c r="O458" s="8">
        <v>421.89</v>
      </c>
      <c r="P458" s="8">
        <v>364.69</v>
      </c>
      <c r="Q458" s="9">
        <v>1900614.45</v>
      </c>
      <c r="R458" s="9">
        <v>1642928.45</v>
      </c>
      <c r="S458" s="9">
        <v>257686.0</v>
      </c>
      <c r="T458" s="10">
        <f t="shared" si="3"/>
        <v>0.1355803646</v>
      </c>
    </row>
    <row r="459">
      <c r="A459" s="4">
        <v>8.3509339E8</v>
      </c>
      <c r="B459" s="5">
        <v>41847.0</v>
      </c>
      <c r="C459" s="5">
        <v>41849.0</v>
      </c>
      <c r="D459" s="6">
        <v>2.0</v>
      </c>
      <c r="E459" s="4"/>
      <c r="F459" s="4" t="s">
        <v>27</v>
      </c>
      <c r="G459" s="4" t="s">
        <v>63</v>
      </c>
      <c r="H459" s="4" t="str">
        <f t="shared" si="1"/>
        <v>DEU</v>
      </c>
      <c r="I459" s="7" t="s">
        <v>64</v>
      </c>
      <c r="J459" s="4" t="s">
        <v>23</v>
      </c>
      <c r="K459" s="4" t="str">
        <f>IF(G459="","Unknown Country",IFERROR(VLOOKUP(TRIM(G459),countries!C:F, 4, FALSE), "Unknown Country"))</f>
        <v>Western Europe</v>
      </c>
      <c r="L459" s="4">
        <v>3127.0</v>
      </c>
      <c r="M459" s="4" t="s">
        <v>24</v>
      </c>
      <c r="N459" s="4">
        <v>1547.0</v>
      </c>
      <c r="O459" s="8">
        <v>81.73</v>
      </c>
      <c r="P459" s="8">
        <v>56.67</v>
      </c>
      <c r="Q459" s="9">
        <v>126436.31000000001</v>
      </c>
      <c r="R459" s="9">
        <v>87668.49</v>
      </c>
      <c r="S459" s="9">
        <v>38767.82000000001</v>
      </c>
      <c r="T459" s="10">
        <f t="shared" si="3"/>
        <v>0.3300316122</v>
      </c>
    </row>
    <row r="460">
      <c r="A460" s="4">
        <v>8.74172532E8</v>
      </c>
      <c r="B460" s="5">
        <v>42603.0</v>
      </c>
      <c r="C460" s="5">
        <v>42645.0</v>
      </c>
      <c r="D460" s="6">
        <v>42.0</v>
      </c>
      <c r="E460" s="4"/>
      <c r="F460" s="4" t="s">
        <v>30</v>
      </c>
      <c r="G460" s="4" t="s">
        <v>63</v>
      </c>
      <c r="H460" s="4" t="str">
        <f t="shared" si="1"/>
        <v>DEU</v>
      </c>
      <c r="I460" s="7" t="s">
        <v>64</v>
      </c>
      <c r="J460" s="4" t="s">
        <v>23</v>
      </c>
      <c r="K460" s="4" t="str">
        <f>IF(G460="","Unknown Country",IFERROR(VLOOKUP(TRIM(G460),countries!C:F, 4, FALSE), "Unknown Country"))</f>
        <v>Western Europe</v>
      </c>
      <c r="L460" s="4">
        <v>7940.0</v>
      </c>
      <c r="M460" s="4" t="s">
        <v>24</v>
      </c>
      <c r="N460" s="4">
        <v>5933.0</v>
      </c>
      <c r="O460" s="8">
        <v>668.27</v>
      </c>
      <c r="P460" s="8">
        <v>502.54</v>
      </c>
      <c r="Q460" s="9">
        <v>3964845.9099999997</v>
      </c>
      <c r="R460" s="9">
        <v>2981569.8200000003</v>
      </c>
      <c r="S460" s="9">
        <v>983276.0899999994</v>
      </c>
      <c r="T460" s="10">
        <f t="shared" si="3"/>
        <v>0.1355803646</v>
      </c>
    </row>
    <row r="461">
      <c r="A461" s="4">
        <v>9.3820995E8</v>
      </c>
      <c r="B461" s="5">
        <v>40251.0</v>
      </c>
      <c r="C461" s="5">
        <v>40253.0</v>
      </c>
      <c r="D461" s="6">
        <v>2.0</v>
      </c>
      <c r="E461" s="4"/>
      <c r="F461" s="4" t="s">
        <v>31</v>
      </c>
      <c r="G461" s="4" t="s">
        <v>63</v>
      </c>
      <c r="H461" s="4" t="str">
        <f t="shared" si="1"/>
        <v>DEU</v>
      </c>
      <c r="I461" s="7" t="s">
        <v>64</v>
      </c>
      <c r="J461" s="4" t="s">
        <v>23</v>
      </c>
      <c r="K461" s="4" t="str">
        <f>IF(G461="","Unknown Country",IFERROR(VLOOKUP(TRIM(G461),countries!C:F, 4, FALSE), "Unknown Country"))</f>
        <v>Western Europe</v>
      </c>
      <c r="L461" s="4">
        <v>3127.0</v>
      </c>
      <c r="M461" s="4" t="s">
        <v>24</v>
      </c>
      <c r="N461" s="4">
        <v>6028.0</v>
      </c>
      <c r="O461" s="8">
        <v>81.73</v>
      </c>
      <c r="P461" s="8">
        <v>56.67</v>
      </c>
      <c r="Q461" s="9">
        <v>492668.44</v>
      </c>
      <c r="R461" s="9">
        <v>341606.76</v>
      </c>
      <c r="S461" s="9">
        <v>151061.68</v>
      </c>
      <c r="T461" s="10">
        <f t="shared" si="3"/>
        <v>0.4306757414</v>
      </c>
    </row>
    <row r="462">
      <c r="A462" s="4">
        <v>9.93368613E8</v>
      </c>
      <c r="B462" s="5">
        <v>42408.0</v>
      </c>
      <c r="C462" s="5">
        <v>42416.0</v>
      </c>
      <c r="D462" s="6">
        <v>8.0</v>
      </c>
      <c r="E462" s="4"/>
      <c r="F462" s="4" t="s">
        <v>27</v>
      </c>
      <c r="G462" s="4" t="s">
        <v>63</v>
      </c>
      <c r="H462" s="4" t="str">
        <f t="shared" si="1"/>
        <v>DEU</v>
      </c>
      <c r="I462" s="7" t="s">
        <v>64</v>
      </c>
      <c r="J462" s="4" t="s">
        <v>23</v>
      </c>
      <c r="K462" s="4" t="str">
        <f>IF(G462="","Unknown Country",IFERROR(VLOOKUP(TRIM(G462),countries!C:F, 4, FALSE), "Unknown Country"))</f>
        <v>Western Europe</v>
      </c>
      <c r="L462" s="4">
        <v>3127.0</v>
      </c>
      <c r="M462" s="4" t="s">
        <v>24</v>
      </c>
      <c r="N462" s="4">
        <v>8702.0</v>
      </c>
      <c r="O462" s="8">
        <v>81.73</v>
      </c>
      <c r="P462" s="8">
        <v>56.67</v>
      </c>
      <c r="Q462" s="9">
        <v>711214.4600000001</v>
      </c>
      <c r="R462" s="9">
        <v>493142.34</v>
      </c>
      <c r="S462" s="9">
        <v>218072.12000000005</v>
      </c>
      <c r="T462" s="10">
        <f t="shared" si="3"/>
        <v>0.1355803646</v>
      </c>
    </row>
    <row r="463">
      <c r="A463" s="4">
        <v>1.95259082E8</v>
      </c>
      <c r="B463" s="5">
        <v>41543.0</v>
      </c>
      <c r="C463" s="5">
        <v>41558.0</v>
      </c>
      <c r="D463" s="6">
        <v>15.0</v>
      </c>
      <c r="E463" s="4"/>
      <c r="F463" s="4" t="s">
        <v>20</v>
      </c>
      <c r="G463" s="4" t="s">
        <v>65</v>
      </c>
      <c r="H463" s="4" t="str">
        <f t="shared" si="1"/>
        <v>GRC</v>
      </c>
      <c r="I463" s="7" t="s">
        <v>66</v>
      </c>
      <c r="J463" s="4" t="s">
        <v>23</v>
      </c>
      <c r="K463" s="4" t="str">
        <f>IF(G463="","Unknown Country",IFERROR(VLOOKUP(TRIM(G463),countries!C:F, 4, FALSE), "Unknown Country"))</f>
        <v>Southern Europe</v>
      </c>
      <c r="L463" s="4">
        <v>7940.0</v>
      </c>
      <c r="M463" s="4" t="s">
        <v>28</v>
      </c>
      <c r="N463" s="4">
        <v>356.0</v>
      </c>
      <c r="O463" s="8">
        <v>668.27</v>
      </c>
      <c r="P463" s="8">
        <v>502.54</v>
      </c>
      <c r="Q463" s="9">
        <v>237904.12</v>
      </c>
      <c r="R463" s="9">
        <v>178904.24000000002</v>
      </c>
      <c r="S463" s="9">
        <v>58999.879999999976</v>
      </c>
      <c r="T463" s="10">
        <f t="shared" si="3"/>
        <v>0.3066193564</v>
      </c>
    </row>
    <row r="464">
      <c r="A464" s="4">
        <v>2.80477797E8</v>
      </c>
      <c r="B464" s="5">
        <v>40839.0</v>
      </c>
      <c r="C464" s="5">
        <v>40840.0</v>
      </c>
      <c r="D464" s="6">
        <v>1.0</v>
      </c>
      <c r="E464" s="4"/>
      <c r="F464" s="4" t="s">
        <v>20</v>
      </c>
      <c r="G464" s="4" t="s">
        <v>65</v>
      </c>
      <c r="H464" s="4" t="str">
        <f t="shared" si="1"/>
        <v>GRC</v>
      </c>
      <c r="I464" s="7" t="s">
        <v>66</v>
      </c>
      <c r="J464" s="4" t="s">
        <v>23</v>
      </c>
      <c r="K464" s="4" t="str">
        <f>IF(G464="","Unknown Country",IFERROR(VLOOKUP(TRIM(G464),countries!C:F, 4, FALSE), "Unknown Country"))</f>
        <v>Southern Europe</v>
      </c>
      <c r="L464" s="4">
        <v>2103.0</v>
      </c>
      <c r="M464" s="4" t="s">
        <v>24</v>
      </c>
      <c r="N464" s="4">
        <v>8468.0</v>
      </c>
      <c r="O464" s="8">
        <v>205.7</v>
      </c>
      <c r="P464" s="8">
        <v>117.11</v>
      </c>
      <c r="Q464" s="9">
        <v>1741867.5999999999</v>
      </c>
      <c r="R464" s="9">
        <v>991687.48</v>
      </c>
      <c r="S464" s="9">
        <v>750180.1199999999</v>
      </c>
      <c r="T464" s="10">
        <f t="shared" si="3"/>
        <v>0.2479985635</v>
      </c>
    </row>
    <row r="465">
      <c r="A465" s="4">
        <v>2.88073384E8</v>
      </c>
      <c r="B465" s="5">
        <v>42019.0</v>
      </c>
      <c r="C465" s="5">
        <v>42051.0</v>
      </c>
      <c r="D465" s="6">
        <v>32.0</v>
      </c>
      <c r="E465" s="4"/>
      <c r="F465" s="4" t="s">
        <v>27</v>
      </c>
      <c r="G465" s="4" t="s">
        <v>65</v>
      </c>
      <c r="H465" s="4" t="str">
        <f t="shared" si="1"/>
        <v>GRC</v>
      </c>
      <c r="I465" s="7" t="s">
        <v>66</v>
      </c>
      <c r="J465" s="4" t="s">
        <v>23</v>
      </c>
      <c r="K465" s="4" t="str">
        <f>IF(G465="","Unknown Country",IFERROR(VLOOKUP(TRIM(G465),countries!C:F, 4, FALSE), "Unknown Country"))</f>
        <v>Southern Europe</v>
      </c>
      <c r="L465" s="4">
        <v>7331.0</v>
      </c>
      <c r="M465" s="4" t="s">
        <v>24</v>
      </c>
      <c r="N465" s="4">
        <v>6171.0</v>
      </c>
      <c r="O465" s="8">
        <v>255.28</v>
      </c>
      <c r="P465" s="8">
        <v>159.42</v>
      </c>
      <c r="Q465" s="9">
        <v>1575332.8800000001</v>
      </c>
      <c r="R465" s="9">
        <v>983780.82</v>
      </c>
      <c r="S465" s="9">
        <v>591552.0600000002</v>
      </c>
      <c r="T465" s="10">
        <f t="shared" si="3"/>
        <v>0.3066193564</v>
      </c>
    </row>
    <row r="466">
      <c r="A466" s="4">
        <v>3.17006051E8</v>
      </c>
      <c r="B466" s="5">
        <v>42855.0</v>
      </c>
      <c r="C466" s="5">
        <v>42891.0</v>
      </c>
      <c r="D466" s="6">
        <v>36.0</v>
      </c>
      <c r="E466" s="4"/>
      <c r="F466" s="4" t="s">
        <v>27</v>
      </c>
      <c r="G466" s="4" t="s">
        <v>65</v>
      </c>
      <c r="H466" s="4" t="str">
        <f t="shared" si="1"/>
        <v>GRC</v>
      </c>
      <c r="I466" s="7" t="s">
        <v>66</v>
      </c>
      <c r="J466" s="4" t="s">
        <v>23</v>
      </c>
      <c r="K466" s="4" t="str">
        <f>IF(G466="","Unknown Country",IFERROR(VLOOKUP(TRIM(G466),countries!C:F, 4, FALSE), "Unknown Country"))</f>
        <v>Southern Europe</v>
      </c>
      <c r="L466" s="4">
        <v>1270.0</v>
      </c>
      <c r="M466" s="4" t="s">
        <v>24</v>
      </c>
      <c r="N466" s="4">
        <v>7990.0</v>
      </c>
      <c r="O466" s="8">
        <v>47.45</v>
      </c>
      <c r="P466" s="8">
        <v>31.79</v>
      </c>
      <c r="Q466" s="9">
        <v>379125.5</v>
      </c>
      <c r="R466" s="9">
        <v>254002.1</v>
      </c>
      <c r="S466" s="9">
        <v>125123.4</v>
      </c>
      <c r="T466" s="10">
        <f t="shared" si="3"/>
        <v>0.3066193564</v>
      </c>
    </row>
    <row r="467">
      <c r="A467" s="4">
        <v>3.55534589E8</v>
      </c>
      <c r="B467" s="5">
        <v>42035.0</v>
      </c>
      <c r="C467" s="5">
        <v>42041.0</v>
      </c>
      <c r="D467" s="6">
        <v>6.0</v>
      </c>
      <c r="E467" s="4"/>
      <c r="F467" s="4" t="s">
        <v>27</v>
      </c>
      <c r="G467" s="4" t="s">
        <v>65</v>
      </c>
      <c r="H467" s="4" t="str">
        <f t="shared" si="1"/>
        <v>GRC</v>
      </c>
      <c r="I467" s="7" t="s">
        <v>66</v>
      </c>
      <c r="J467" s="4" t="s">
        <v>23</v>
      </c>
      <c r="K467" s="4" t="str">
        <f>IF(G467="","Unknown Country",IFERROR(VLOOKUP(TRIM(G467),countries!C:F, 4, FALSE), "Unknown Country"))</f>
        <v>Southern Europe</v>
      </c>
      <c r="L467" s="4">
        <v>2455.0</v>
      </c>
      <c r="M467" s="4" t="s">
        <v>28</v>
      </c>
      <c r="N467" s="4">
        <v>9440.0</v>
      </c>
      <c r="O467" s="8">
        <v>109.28</v>
      </c>
      <c r="P467" s="8">
        <v>35.84</v>
      </c>
      <c r="Q467" s="9">
        <v>1031603.2</v>
      </c>
      <c r="R467" s="9">
        <v>338329.60000000003</v>
      </c>
      <c r="S467" s="9">
        <v>693273.5999999999</v>
      </c>
      <c r="T467" s="10">
        <f t="shared" si="3"/>
        <v>0.2479985635</v>
      </c>
    </row>
    <row r="468">
      <c r="A468" s="4">
        <v>4.12215459E8</v>
      </c>
      <c r="B468" s="5">
        <v>41298.0</v>
      </c>
      <c r="C468" s="5">
        <v>41305.0</v>
      </c>
      <c r="D468" s="6">
        <v>7.0</v>
      </c>
      <c r="E468" s="4"/>
      <c r="F468" s="4" t="s">
        <v>27</v>
      </c>
      <c r="G468" s="4" t="s">
        <v>65</v>
      </c>
      <c r="H468" s="4" t="str">
        <f t="shared" si="1"/>
        <v>GRC</v>
      </c>
      <c r="I468" s="7" t="s">
        <v>66</v>
      </c>
      <c r="J468" s="4" t="s">
        <v>23</v>
      </c>
      <c r="K468" s="4" t="str">
        <f>IF(G468="","Unknown Country",IFERROR(VLOOKUP(TRIM(G468),countries!C:F, 4, FALSE), "Unknown Country"))</f>
        <v>Southern Europe</v>
      </c>
      <c r="L468" s="4">
        <v>2103.0</v>
      </c>
      <c r="M468" s="4" t="s">
        <v>28</v>
      </c>
      <c r="N468" s="4">
        <v>2569.0</v>
      </c>
      <c r="O468" s="8">
        <v>205.7</v>
      </c>
      <c r="P468" s="8">
        <v>117.11</v>
      </c>
      <c r="Q468" s="9">
        <v>528443.2999999999</v>
      </c>
      <c r="R468" s="9">
        <v>300855.59</v>
      </c>
      <c r="S468" s="9">
        <v>227587.7099999999</v>
      </c>
      <c r="T468" s="10">
        <f t="shared" si="3"/>
        <v>0.4306757414</v>
      </c>
    </row>
    <row r="469">
      <c r="A469" s="4">
        <v>4.31240689E8</v>
      </c>
      <c r="B469" s="5">
        <v>42242.0</v>
      </c>
      <c r="C469" s="5">
        <v>42290.0</v>
      </c>
      <c r="D469" s="6">
        <v>48.0</v>
      </c>
      <c r="E469" s="4"/>
      <c r="F469" s="4" t="s">
        <v>20</v>
      </c>
      <c r="G469" s="4" t="s">
        <v>65</v>
      </c>
      <c r="H469" s="4" t="str">
        <f t="shared" si="1"/>
        <v>GRC</v>
      </c>
      <c r="I469" s="7" t="s">
        <v>66</v>
      </c>
      <c r="J469" s="4" t="s">
        <v>23</v>
      </c>
      <c r="K469" s="4" t="str">
        <f>IF(G469="","Unknown Country",IFERROR(VLOOKUP(TRIM(G469),countries!C:F, 4, FALSE), "Unknown Country"))</f>
        <v>Southern Europe</v>
      </c>
      <c r="L469" s="4">
        <v>2103.0</v>
      </c>
      <c r="M469" s="4" t="s">
        <v>28</v>
      </c>
      <c r="N469" s="4">
        <v>2558.0</v>
      </c>
      <c r="O469" s="8">
        <v>205.7</v>
      </c>
      <c r="P469" s="8">
        <v>117.11</v>
      </c>
      <c r="Q469" s="9">
        <v>526180.6</v>
      </c>
      <c r="R469" s="9">
        <v>299567.38</v>
      </c>
      <c r="S469" s="9">
        <v>226613.21999999997</v>
      </c>
      <c r="T469" s="10">
        <f t="shared" si="3"/>
        <v>0.3755092448</v>
      </c>
    </row>
    <row r="470">
      <c r="A470" s="4">
        <v>4.44234168E8</v>
      </c>
      <c r="B470" s="5">
        <v>41505.0</v>
      </c>
      <c r="C470" s="5">
        <v>41544.0</v>
      </c>
      <c r="D470" s="6">
        <v>39.0</v>
      </c>
      <c r="E470" s="4"/>
      <c r="F470" s="4" t="s">
        <v>30</v>
      </c>
      <c r="G470" s="4" t="s">
        <v>65</v>
      </c>
      <c r="H470" s="4" t="str">
        <f t="shared" si="1"/>
        <v>GRC</v>
      </c>
      <c r="I470" s="7" t="s">
        <v>66</v>
      </c>
      <c r="J470" s="4" t="s">
        <v>23</v>
      </c>
      <c r="K470" s="4" t="str">
        <f>IF(G470="","Unknown Country",IFERROR(VLOOKUP(TRIM(G470),countries!C:F, 4, FALSE), "Unknown Country"))</f>
        <v>Southern Europe</v>
      </c>
      <c r="L470" s="4">
        <v>7331.0</v>
      </c>
      <c r="M470" s="4" t="s">
        <v>28</v>
      </c>
      <c r="N470" s="4">
        <v>7617.0</v>
      </c>
      <c r="O470" s="8">
        <v>255.28</v>
      </c>
      <c r="P470" s="8">
        <v>159.42</v>
      </c>
      <c r="Q470" s="9">
        <v>1944467.76</v>
      </c>
      <c r="R470" s="9">
        <v>1214302.14</v>
      </c>
      <c r="S470" s="9">
        <v>730165.6200000001</v>
      </c>
      <c r="T470" s="10">
        <f t="shared" si="3"/>
        <v>0.3300316122</v>
      </c>
    </row>
    <row r="471">
      <c r="A471" s="4">
        <v>4.71348512E8</v>
      </c>
      <c r="B471" s="5">
        <v>41867.0</v>
      </c>
      <c r="C471" s="5">
        <v>41913.0</v>
      </c>
      <c r="D471" s="6">
        <v>46.0</v>
      </c>
      <c r="E471" s="4"/>
      <c r="F471" s="4" t="s">
        <v>30</v>
      </c>
      <c r="G471" s="4" t="s">
        <v>65</v>
      </c>
      <c r="H471" s="4" t="str">
        <f t="shared" si="1"/>
        <v>GRC</v>
      </c>
      <c r="I471" s="7" t="s">
        <v>66</v>
      </c>
      <c r="J471" s="4" t="s">
        <v>23</v>
      </c>
      <c r="K471" s="4" t="str">
        <f>IF(G471="","Unknown Country",IFERROR(VLOOKUP(TRIM(G471),countries!C:F, 4, FALSE), "Unknown Country"))</f>
        <v>Southern Europe</v>
      </c>
      <c r="L471" s="4">
        <v>4594.0</v>
      </c>
      <c r="M471" s="4" t="s">
        <v>28</v>
      </c>
      <c r="N471" s="4">
        <v>1354.0</v>
      </c>
      <c r="O471" s="8">
        <v>9.33</v>
      </c>
      <c r="P471" s="8">
        <v>6.92</v>
      </c>
      <c r="Q471" s="9">
        <v>12632.82</v>
      </c>
      <c r="R471" s="9">
        <v>9369.68</v>
      </c>
      <c r="S471" s="9">
        <v>3263.1399999999994</v>
      </c>
      <c r="T471" s="10">
        <f t="shared" si="3"/>
        <v>0.6720351391</v>
      </c>
    </row>
    <row r="472">
      <c r="A472" s="4">
        <v>4.8831638E8</v>
      </c>
      <c r="B472" s="5">
        <v>42308.0</v>
      </c>
      <c r="C472" s="5">
        <v>42326.0</v>
      </c>
      <c r="D472" s="6">
        <v>18.0</v>
      </c>
      <c r="E472" s="4"/>
      <c r="F472" s="4" t="s">
        <v>20</v>
      </c>
      <c r="G472" s="4" t="s">
        <v>65</v>
      </c>
      <c r="H472" s="4" t="str">
        <f t="shared" si="1"/>
        <v>GRC</v>
      </c>
      <c r="I472" s="7" t="s">
        <v>66</v>
      </c>
      <c r="J472" s="4" t="s">
        <v>23</v>
      </c>
      <c r="K472" s="4" t="str">
        <f>IF(G472="","Unknown Country",IFERROR(VLOOKUP(TRIM(G472),countries!C:F, 4, FALSE), "Unknown Country"))</f>
        <v>Southern Europe</v>
      </c>
      <c r="L472" s="4">
        <v>4594.0</v>
      </c>
      <c r="M472" s="4" t="s">
        <v>28</v>
      </c>
      <c r="N472" s="4">
        <v>2523.0</v>
      </c>
      <c r="O472" s="8">
        <v>9.33</v>
      </c>
      <c r="P472" s="8">
        <v>6.92</v>
      </c>
      <c r="Q472" s="9">
        <v>23539.59</v>
      </c>
      <c r="R472" s="9">
        <v>17459.16</v>
      </c>
      <c r="S472" s="9">
        <v>6080.43</v>
      </c>
      <c r="T472" s="10">
        <f t="shared" si="3"/>
        <v>0.4306757414</v>
      </c>
    </row>
    <row r="473">
      <c r="A473" s="4">
        <v>5.16599738E8</v>
      </c>
      <c r="B473" s="5">
        <v>41366.0</v>
      </c>
      <c r="C473" s="5">
        <v>41403.0</v>
      </c>
      <c r="D473" s="6">
        <v>37.0</v>
      </c>
      <c r="E473" s="4"/>
      <c r="F473" s="4" t="s">
        <v>30</v>
      </c>
      <c r="G473" s="4" t="s">
        <v>65</v>
      </c>
      <c r="H473" s="4" t="str">
        <f t="shared" si="1"/>
        <v>GRC</v>
      </c>
      <c r="I473" s="7" t="s">
        <v>66</v>
      </c>
      <c r="J473" s="4" t="s">
        <v>23</v>
      </c>
      <c r="K473" s="4" t="str">
        <f>IF(G473="","Unknown Country",IFERROR(VLOOKUP(TRIM(G473),countries!C:F, 4, FALSE), "Unknown Country"))</f>
        <v>Southern Europe</v>
      </c>
      <c r="L473" s="4">
        <v>8681.0</v>
      </c>
      <c r="M473" s="4" t="s">
        <v>24</v>
      </c>
      <c r="N473" s="4">
        <v>2197.0</v>
      </c>
      <c r="O473" s="8">
        <v>651.21</v>
      </c>
      <c r="P473" s="8">
        <v>524.96</v>
      </c>
      <c r="Q473" s="9">
        <v>1430708.37</v>
      </c>
      <c r="R473" s="9">
        <v>1153337.12</v>
      </c>
      <c r="S473" s="9">
        <v>277371.25</v>
      </c>
      <c r="T473" s="10">
        <f t="shared" si="3"/>
        <v>0.4306757414</v>
      </c>
    </row>
    <row r="474">
      <c r="A474" s="4">
        <v>5.16994559E8</v>
      </c>
      <c r="B474" s="5">
        <v>42169.0</v>
      </c>
      <c r="C474" s="5">
        <v>42175.0</v>
      </c>
      <c r="D474" s="6">
        <v>6.0</v>
      </c>
      <c r="E474" s="4"/>
      <c r="F474" s="4" t="s">
        <v>27</v>
      </c>
      <c r="G474" s="4" t="s">
        <v>65</v>
      </c>
      <c r="H474" s="4" t="str">
        <f t="shared" si="1"/>
        <v>GRC</v>
      </c>
      <c r="I474" s="7" t="s">
        <v>66</v>
      </c>
      <c r="J474" s="4" t="s">
        <v>23</v>
      </c>
      <c r="K474" s="4" t="str">
        <f>IF(G474="","Unknown Country",IFERROR(VLOOKUP(TRIM(G474),countries!C:F, 4, FALSE), "Unknown Country"))</f>
        <v>Southern Europe</v>
      </c>
      <c r="L474" s="4">
        <v>4594.0</v>
      </c>
      <c r="M474" s="4" t="s">
        <v>24</v>
      </c>
      <c r="N474" s="4">
        <v>9034.0</v>
      </c>
      <c r="O474" s="8">
        <v>9.33</v>
      </c>
      <c r="P474" s="8">
        <v>6.92</v>
      </c>
      <c r="Q474" s="9">
        <v>84287.22</v>
      </c>
      <c r="R474" s="9">
        <v>62515.28</v>
      </c>
      <c r="S474" s="9">
        <v>21771.940000000002</v>
      </c>
      <c r="T474" s="10">
        <f t="shared" si="3"/>
        <v>0.3755092448</v>
      </c>
    </row>
    <row r="475">
      <c r="A475" s="4">
        <v>5.24844634E8</v>
      </c>
      <c r="B475" s="5">
        <v>41557.0</v>
      </c>
      <c r="C475" s="5">
        <v>41560.0</v>
      </c>
      <c r="D475" s="6">
        <v>3.0</v>
      </c>
      <c r="E475" s="4"/>
      <c r="F475" s="4" t="s">
        <v>30</v>
      </c>
      <c r="G475" s="4" t="s">
        <v>65</v>
      </c>
      <c r="H475" s="4" t="str">
        <f t="shared" si="1"/>
        <v>GRC</v>
      </c>
      <c r="I475" s="7" t="s">
        <v>66</v>
      </c>
      <c r="J475" s="4" t="s">
        <v>23</v>
      </c>
      <c r="K475" s="4" t="str">
        <f>IF(G475="","Unknown Country",IFERROR(VLOOKUP(TRIM(G475),countries!C:F, 4, FALSE), "Unknown Country"))</f>
        <v>Southern Europe</v>
      </c>
      <c r="L475" s="4">
        <v>2103.0</v>
      </c>
      <c r="M475" s="4" t="s">
        <v>24</v>
      </c>
      <c r="N475" s="4">
        <v>2045.0</v>
      </c>
      <c r="O475" s="8">
        <v>205.7</v>
      </c>
      <c r="P475" s="8">
        <v>117.11</v>
      </c>
      <c r="Q475" s="9">
        <v>420656.5</v>
      </c>
      <c r="R475" s="9">
        <v>239489.95</v>
      </c>
      <c r="S475" s="9">
        <v>181166.55</v>
      </c>
      <c r="T475" s="10">
        <f t="shared" si="3"/>
        <v>0.258306538</v>
      </c>
    </row>
    <row r="476">
      <c r="A476" s="4">
        <v>5.83089339E8</v>
      </c>
      <c r="B476" s="5">
        <v>40320.0</v>
      </c>
      <c r="C476" s="5">
        <v>40355.0</v>
      </c>
      <c r="D476" s="6">
        <v>35.0</v>
      </c>
      <c r="E476" s="4"/>
      <c r="F476" s="4" t="s">
        <v>31</v>
      </c>
      <c r="G476" s="4" t="s">
        <v>65</v>
      </c>
      <c r="H476" s="4" t="str">
        <f t="shared" si="1"/>
        <v>GRC</v>
      </c>
      <c r="I476" s="7" t="s">
        <v>66</v>
      </c>
      <c r="J476" s="4" t="s">
        <v>23</v>
      </c>
      <c r="K476" s="4" t="str">
        <f>IF(G476="","Unknown Country",IFERROR(VLOOKUP(TRIM(G476),countries!C:F, 4, FALSE), "Unknown Country"))</f>
        <v>Southern Europe</v>
      </c>
      <c r="L476" s="4">
        <v>8293.0</v>
      </c>
      <c r="M476" s="4" t="s">
        <v>28</v>
      </c>
      <c r="N476" s="4">
        <v>7948.0</v>
      </c>
      <c r="O476" s="8">
        <v>437.2</v>
      </c>
      <c r="P476" s="8">
        <v>263.33</v>
      </c>
      <c r="Q476" s="9">
        <v>3474865.6</v>
      </c>
      <c r="R476" s="9">
        <v>2092946.8399999999</v>
      </c>
      <c r="S476" s="9">
        <v>1381918.7600000002</v>
      </c>
      <c r="T476" s="10">
        <f t="shared" si="3"/>
        <v>0.258306538</v>
      </c>
    </row>
    <row r="477">
      <c r="A477" s="4">
        <v>5.87598884E8</v>
      </c>
      <c r="B477" s="5">
        <v>42129.0</v>
      </c>
      <c r="C477" s="5">
        <v>42168.0</v>
      </c>
      <c r="D477" s="6">
        <v>39.0</v>
      </c>
      <c r="E477" s="4"/>
      <c r="F477" s="4" t="s">
        <v>27</v>
      </c>
      <c r="G477" s="4" t="s">
        <v>65</v>
      </c>
      <c r="H477" s="4" t="str">
        <f t="shared" si="1"/>
        <v>GRC</v>
      </c>
      <c r="I477" s="7" t="s">
        <v>66</v>
      </c>
      <c r="J477" s="4" t="s">
        <v>23</v>
      </c>
      <c r="K477" s="4" t="str">
        <f>IF(G477="","Unknown Country",IFERROR(VLOOKUP(TRIM(G477),countries!C:F, 4, FALSE), "Unknown Country"))</f>
        <v>Southern Europe</v>
      </c>
      <c r="L477" s="4">
        <v>2103.0</v>
      </c>
      <c r="M477" s="4" t="s">
        <v>28</v>
      </c>
      <c r="N477" s="4">
        <v>2422.0</v>
      </c>
      <c r="O477" s="8">
        <v>205.7</v>
      </c>
      <c r="P477" s="8">
        <v>117.11</v>
      </c>
      <c r="Q477" s="9">
        <v>498205.39999999997</v>
      </c>
      <c r="R477" s="9">
        <v>283640.42</v>
      </c>
      <c r="S477" s="9">
        <v>214564.97999999998</v>
      </c>
      <c r="T477" s="10">
        <f t="shared" si="3"/>
        <v>0.193869873</v>
      </c>
    </row>
    <row r="478">
      <c r="A478" s="4">
        <v>5.88528859E8</v>
      </c>
      <c r="B478" s="5">
        <v>40797.0</v>
      </c>
      <c r="C478" s="5">
        <v>40828.0</v>
      </c>
      <c r="D478" s="6">
        <v>31.0</v>
      </c>
      <c r="E478" s="4"/>
      <c r="F478" s="4" t="s">
        <v>20</v>
      </c>
      <c r="G478" s="4" t="s">
        <v>65</v>
      </c>
      <c r="H478" s="4" t="str">
        <f t="shared" si="1"/>
        <v>GRC</v>
      </c>
      <c r="I478" s="7" t="s">
        <v>66</v>
      </c>
      <c r="J478" s="4" t="s">
        <v>23</v>
      </c>
      <c r="K478" s="4" t="str">
        <f>IF(G478="","Unknown Country",IFERROR(VLOOKUP(TRIM(G478),countries!C:F, 4, FALSE), "Unknown Country"))</f>
        <v>Southern Europe</v>
      </c>
      <c r="L478" s="4">
        <v>3127.0</v>
      </c>
      <c r="M478" s="4" t="s">
        <v>28</v>
      </c>
      <c r="N478" s="4">
        <v>7623.0</v>
      </c>
      <c r="O478" s="8">
        <v>81.73</v>
      </c>
      <c r="P478" s="8">
        <v>56.67</v>
      </c>
      <c r="Q478" s="9">
        <v>623027.79</v>
      </c>
      <c r="R478" s="9">
        <v>431995.41000000003</v>
      </c>
      <c r="S478" s="9">
        <v>191032.38</v>
      </c>
      <c r="T478" s="10">
        <f t="shared" si="3"/>
        <v>0.258306538</v>
      </c>
    </row>
    <row r="479">
      <c r="A479" s="4">
        <v>6.42123687E8</v>
      </c>
      <c r="B479" s="5">
        <v>40688.0</v>
      </c>
      <c r="C479" s="5">
        <v>40693.0</v>
      </c>
      <c r="D479" s="6">
        <v>5.0</v>
      </c>
      <c r="E479" s="4"/>
      <c r="F479" s="4" t="s">
        <v>30</v>
      </c>
      <c r="G479" s="4" t="s">
        <v>65</v>
      </c>
      <c r="H479" s="4" t="str">
        <f t="shared" si="1"/>
        <v>GRC</v>
      </c>
      <c r="I479" s="7" t="s">
        <v>66</v>
      </c>
      <c r="J479" s="4" t="s">
        <v>23</v>
      </c>
      <c r="K479" s="4" t="str">
        <f>IF(G479="","Unknown Country",IFERROR(VLOOKUP(TRIM(G479),countries!C:F, 4, FALSE), "Unknown Country"))</f>
        <v>Southern Europe</v>
      </c>
      <c r="L479" s="4">
        <v>1270.0</v>
      </c>
      <c r="M479" s="4" t="s">
        <v>28</v>
      </c>
      <c r="N479" s="4">
        <v>7523.0</v>
      </c>
      <c r="O479" s="8">
        <v>47.45</v>
      </c>
      <c r="P479" s="8">
        <v>31.79</v>
      </c>
      <c r="Q479" s="9">
        <v>356966.35000000003</v>
      </c>
      <c r="R479" s="9">
        <v>239156.16999999998</v>
      </c>
      <c r="S479" s="9">
        <v>117810.18000000005</v>
      </c>
      <c r="T479" s="10">
        <f t="shared" si="3"/>
        <v>0.4306757414</v>
      </c>
    </row>
    <row r="480">
      <c r="A480" s="4">
        <v>6.43448483E8</v>
      </c>
      <c r="B480" s="5">
        <v>42925.0</v>
      </c>
      <c r="C480" s="5">
        <v>42941.0</v>
      </c>
      <c r="D480" s="6">
        <v>16.0</v>
      </c>
      <c r="E480" s="4"/>
      <c r="F480" s="4" t="s">
        <v>20</v>
      </c>
      <c r="G480" s="4" t="s">
        <v>65</v>
      </c>
      <c r="H480" s="4" t="str">
        <f t="shared" si="1"/>
        <v>GRC</v>
      </c>
      <c r="I480" s="7" t="s">
        <v>66</v>
      </c>
      <c r="J480" s="4" t="s">
        <v>23</v>
      </c>
      <c r="K480" s="4" t="str">
        <f>IF(G480="","Unknown Country",IFERROR(VLOOKUP(TRIM(G480),countries!C:F, 4, FALSE), "Unknown Country"))</f>
        <v>Southern Europe</v>
      </c>
      <c r="L480" s="4">
        <v>4594.0</v>
      </c>
      <c r="M480" s="4" t="s">
        <v>28</v>
      </c>
      <c r="N480" s="4">
        <v>9560.0</v>
      </c>
      <c r="O480" s="8">
        <v>9.33</v>
      </c>
      <c r="P480" s="8">
        <v>6.92</v>
      </c>
      <c r="Q480" s="9">
        <v>89194.8</v>
      </c>
      <c r="R480" s="9">
        <v>66155.2</v>
      </c>
      <c r="S480" s="9">
        <v>23039.600000000006</v>
      </c>
      <c r="T480" s="10">
        <f t="shared" si="3"/>
        <v>0.3976898445</v>
      </c>
    </row>
    <row r="481">
      <c r="A481" s="4">
        <v>6.45111024E8</v>
      </c>
      <c r="B481" s="5">
        <v>42625.0</v>
      </c>
      <c r="C481" s="5">
        <v>42639.0</v>
      </c>
      <c r="D481" s="6">
        <v>14.0</v>
      </c>
      <c r="E481" s="4"/>
      <c r="F481" s="4" t="s">
        <v>31</v>
      </c>
      <c r="G481" s="4" t="s">
        <v>65</v>
      </c>
      <c r="H481" s="4" t="str">
        <f t="shared" si="1"/>
        <v>GRC</v>
      </c>
      <c r="I481" s="7" t="s">
        <v>66</v>
      </c>
      <c r="J481" s="4" t="s">
        <v>23</v>
      </c>
      <c r="K481" s="4" t="str">
        <f>IF(G481="","Unknown Country",IFERROR(VLOOKUP(TRIM(G481),countries!C:F, 4, FALSE), "Unknown Country"))</f>
        <v>Southern Europe</v>
      </c>
      <c r="L481" s="4">
        <v>8875.0</v>
      </c>
      <c r="M481" s="4" t="s">
        <v>24</v>
      </c>
      <c r="N481" s="4">
        <v>1543.0</v>
      </c>
      <c r="O481" s="8">
        <v>421.89</v>
      </c>
      <c r="P481" s="8">
        <v>364.69</v>
      </c>
      <c r="Q481" s="9">
        <v>650976.27</v>
      </c>
      <c r="R481" s="9">
        <v>562716.67</v>
      </c>
      <c r="S481" s="9">
        <v>88259.59999999998</v>
      </c>
      <c r="T481" s="10">
        <f t="shared" si="3"/>
        <v>0.4306757414</v>
      </c>
    </row>
    <row r="482">
      <c r="A482" s="4">
        <v>6.56244552E8</v>
      </c>
      <c r="B482" s="5">
        <v>41787.0</v>
      </c>
      <c r="C482" s="5">
        <v>41809.0</v>
      </c>
      <c r="D482" s="6">
        <v>22.0</v>
      </c>
      <c r="E482" s="4"/>
      <c r="F482" s="4" t="s">
        <v>31</v>
      </c>
      <c r="G482" s="4" t="s">
        <v>65</v>
      </c>
      <c r="H482" s="4" t="str">
        <f t="shared" si="1"/>
        <v>GRC</v>
      </c>
      <c r="I482" s="7" t="s">
        <v>66</v>
      </c>
      <c r="J482" s="4" t="s">
        <v>23</v>
      </c>
      <c r="K482" s="4" t="str">
        <f>IF(G482="","Unknown Country",IFERROR(VLOOKUP(TRIM(G482),countries!C:F, 4, FALSE), "Unknown Country"))</f>
        <v>Southern Europe</v>
      </c>
      <c r="L482" s="4">
        <v>4594.0</v>
      </c>
      <c r="M482" s="4" t="s">
        <v>24</v>
      </c>
      <c r="N482" s="4">
        <v>6201.0</v>
      </c>
      <c r="O482" s="8">
        <v>9.33</v>
      </c>
      <c r="P482" s="8">
        <v>6.92</v>
      </c>
      <c r="Q482" s="9">
        <v>57855.33</v>
      </c>
      <c r="R482" s="9">
        <v>42910.92</v>
      </c>
      <c r="S482" s="9">
        <v>14944.410000000003</v>
      </c>
      <c r="T482" s="10">
        <f t="shared" si="3"/>
        <v>0.3066193564</v>
      </c>
    </row>
    <row r="483">
      <c r="A483" s="4">
        <v>6.87374913E8</v>
      </c>
      <c r="B483" s="5">
        <v>40188.0</v>
      </c>
      <c r="C483" s="5">
        <v>40235.0</v>
      </c>
      <c r="D483" s="6">
        <v>47.0</v>
      </c>
      <c r="E483" s="4"/>
      <c r="F483" s="4" t="s">
        <v>30</v>
      </c>
      <c r="G483" s="4" t="s">
        <v>65</v>
      </c>
      <c r="H483" s="4" t="str">
        <f t="shared" si="1"/>
        <v>GRC</v>
      </c>
      <c r="I483" s="7" t="s">
        <v>66</v>
      </c>
      <c r="J483" s="4" t="s">
        <v>23</v>
      </c>
      <c r="K483" s="4" t="str">
        <f>IF(G483="","Unknown Country",IFERROR(VLOOKUP(TRIM(G483),countries!C:F, 4, FALSE), "Unknown Country"))</f>
        <v>Southern Europe</v>
      </c>
      <c r="L483" s="4">
        <v>2103.0</v>
      </c>
      <c r="M483" s="4" t="s">
        <v>28</v>
      </c>
      <c r="N483" s="4">
        <v>8367.0</v>
      </c>
      <c r="O483" s="8">
        <v>205.7</v>
      </c>
      <c r="P483" s="8">
        <v>117.11</v>
      </c>
      <c r="Q483" s="9">
        <v>1721091.9</v>
      </c>
      <c r="R483" s="9">
        <v>979859.37</v>
      </c>
      <c r="S483" s="9">
        <v>741232.5299999999</v>
      </c>
      <c r="T483" s="10">
        <f t="shared" si="3"/>
        <v>0.3300316122</v>
      </c>
    </row>
    <row r="484">
      <c r="A484" s="4">
        <v>7.01298367E8</v>
      </c>
      <c r="B484" s="5">
        <v>40885.0</v>
      </c>
      <c r="C484" s="5">
        <v>40914.0</v>
      </c>
      <c r="D484" s="6">
        <v>29.0</v>
      </c>
      <c r="E484" s="4"/>
      <c r="F484" s="4" t="s">
        <v>30</v>
      </c>
      <c r="G484" s="4" t="s">
        <v>65</v>
      </c>
      <c r="H484" s="4" t="str">
        <f t="shared" si="1"/>
        <v>GRC</v>
      </c>
      <c r="I484" s="7" t="s">
        <v>66</v>
      </c>
      <c r="J484" s="4" t="s">
        <v>23</v>
      </c>
      <c r="K484" s="4" t="str">
        <f>IF(G484="","Unknown Country",IFERROR(VLOOKUP(TRIM(G484),countries!C:F, 4, FALSE), "Unknown Country"))</f>
        <v>Southern Europe</v>
      </c>
      <c r="L484" s="4">
        <v>3127.0</v>
      </c>
      <c r="M484" s="4" t="s">
        <v>24</v>
      </c>
      <c r="N484" s="4">
        <v>8626.0</v>
      </c>
      <c r="O484" s="8">
        <v>81.73</v>
      </c>
      <c r="P484" s="8">
        <v>56.67</v>
      </c>
      <c r="Q484" s="9">
        <v>705002.98</v>
      </c>
      <c r="R484" s="9">
        <v>488835.42000000004</v>
      </c>
      <c r="S484" s="9">
        <v>216167.55999999994</v>
      </c>
      <c r="T484" s="10">
        <f t="shared" si="3"/>
        <v>0.258306538</v>
      </c>
    </row>
    <row r="485">
      <c r="A485" s="4">
        <v>7.06301438E8</v>
      </c>
      <c r="B485" s="5">
        <v>40931.0</v>
      </c>
      <c r="C485" s="5">
        <v>40950.0</v>
      </c>
      <c r="D485" s="6">
        <v>19.0</v>
      </c>
      <c r="E485" s="4"/>
      <c r="F485" s="4" t="s">
        <v>30</v>
      </c>
      <c r="G485" s="4" t="s">
        <v>65</v>
      </c>
      <c r="H485" s="4" t="str">
        <f t="shared" si="1"/>
        <v>GRC</v>
      </c>
      <c r="I485" s="7" t="s">
        <v>66</v>
      </c>
      <c r="J485" s="4" t="s">
        <v>23</v>
      </c>
      <c r="K485" s="4" t="str">
        <f>IF(G485="","Unknown Country",IFERROR(VLOOKUP(TRIM(G485),countries!C:F, 4, FALSE), "Unknown Country"))</f>
        <v>Southern Europe</v>
      </c>
      <c r="L485" s="4">
        <v>7940.0</v>
      </c>
      <c r="M485" s="4" t="s">
        <v>24</v>
      </c>
      <c r="N485" s="4">
        <v>9146.0</v>
      </c>
      <c r="O485" s="8">
        <v>668.27</v>
      </c>
      <c r="P485" s="8">
        <v>502.54</v>
      </c>
      <c r="Q485" s="9">
        <v>6111997.42</v>
      </c>
      <c r="R485" s="9">
        <v>4596230.84</v>
      </c>
      <c r="S485" s="9">
        <v>1515766.58</v>
      </c>
      <c r="T485" s="10">
        <f t="shared" si="3"/>
        <v>0.1355803646</v>
      </c>
    </row>
    <row r="486">
      <c r="A486" s="4">
        <v>7.95141351E8</v>
      </c>
      <c r="B486" s="5">
        <v>40229.0</v>
      </c>
      <c r="C486" s="5">
        <v>40233.0</v>
      </c>
      <c r="D486" s="6">
        <v>4.0</v>
      </c>
      <c r="E486" s="4"/>
      <c r="F486" s="4" t="s">
        <v>27</v>
      </c>
      <c r="G486" s="4" t="s">
        <v>65</v>
      </c>
      <c r="H486" s="4" t="str">
        <f t="shared" si="1"/>
        <v>GRC</v>
      </c>
      <c r="I486" s="7" t="s">
        <v>66</v>
      </c>
      <c r="J486" s="4" t="s">
        <v>23</v>
      </c>
      <c r="K486" s="4" t="str">
        <f>IF(G486="","Unknown Country",IFERROR(VLOOKUP(TRIM(G486),countries!C:F, 4, FALSE), "Unknown Country"))</f>
        <v>Southern Europe</v>
      </c>
      <c r="L486" s="4">
        <v>1270.0</v>
      </c>
      <c r="M486" s="4" t="s">
        <v>24</v>
      </c>
      <c r="N486" s="4">
        <v>8850.0</v>
      </c>
      <c r="O486" s="8">
        <v>47.45</v>
      </c>
      <c r="P486" s="8">
        <v>31.79</v>
      </c>
      <c r="Q486" s="9">
        <v>419932.5</v>
      </c>
      <c r="R486" s="9">
        <v>281341.5</v>
      </c>
      <c r="S486" s="9">
        <v>138591.0</v>
      </c>
      <c r="T486" s="10">
        <f t="shared" si="3"/>
        <v>0.258306538</v>
      </c>
    </row>
    <row r="487">
      <c r="A487" s="4">
        <v>7.99848306E8</v>
      </c>
      <c r="B487" s="5">
        <v>42440.0</v>
      </c>
      <c r="C487" s="5">
        <v>42483.0</v>
      </c>
      <c r="D487" s="6">
        <v>43.0</v>
      </c>
      <c r="E487" s="4"/>
      <c r="F487" s="4" t="s">
        <v>31</v>
      </c>
      <c r="G487" s="4" t="s">
        <v>65</v>
      </c>
      <c r="H487" s="4" t="str">
        <f t="shared" si="1"/>
        <v>GRC</v>
      </c>
      <c r="I487" s="7" t="s">
        <v>66</v>
      </c>
      <c r="J487" s="4" t="s">
        <v>23</v>
      </c>
      <c r="K487" s="4" t="str">
        <f>IF(G487="","Unknown Country",IFERROR(VLOOKUP(TRIM(G487),countries!C:F, 4, FALSE), "Unknown Country"))</f>
        <v>Southern Europe</v>
      </c>
      <c r="L487" s="4">
        <v>7940.0</v>
      </c>
      <c r="M487" s="4" t="s">
        <v>24</v>
      </c>
      <c r="N487" s="4">
        <v>1743.0</v>
      </c>
      <c r="O487" s="8">
        <v>668.27</v>
      </c>
      <c r="P487" s="8">
        <v>502.54</v>
      </c>
      <c r="Q487" s="9">
        <v>1164794.6099999999</v>
      </c>
      <c r="R487" s="9">
        <v>875927.2200000001</v>
      </c>
      <c r="S487" s="9">
        <v>288867.3899999998</v>
      </c>
      <c r="T487" s="10">
        <f t="shared" si="3"/>
        <v>0.4306757414</v>
      </c>
    </row>
    <row r="488">
      <c r="A488" s="4">
        <v>8.00045716E8</v>
      </c>
      <c r="B488" s="5">
        <v>42841.0</v>
      </c>
      <c r="C488" s="5">
        <v>42869.0</v>
      </c>
      <c r="D488" s="6">
        <v>28.0</v>
      </c>
      <c r="E488" s="4"/>
      <c r="F488" s="4" t="s">
        <v>30</v>
      </c>
      <c r="G488" s="4" t="s">
        <v>65</v>
      </c>
      <c r="H488" s="4" t="str">
        <f t="shared" si="1"/>
        <v>GRC</v>
      </c>
      <c r="I488" s="7" t="s">
        <v>66</v>
      </c>
      <c r="J488" s="4" t="s">
        <v>23</v>
      </c>
      <c r="K488" s="4" t="str">
        <f>IF(G488="","Unknown Country",IFERROR(VLOOKUP(TRIM(G488),countries!C:F, 4, FALSE), "Unknown Country"))</f>
        <v>Southern Europe</v>
      </c>
      <c r="L488" s="4">
        <v>3127.0</v>
      </c>
      <c r="M488" s="4" t="s">
        <v>28</v>
      </c>
      <c r="N488" s="4">
        <v>161.0</v>
      </c>
      <c r="O488" s="8">
        <v>81.73</v>
      </c>
      <c r="P488" s="8">
        <v>56.67</v>
      </c>
      <c r="Q488" s="9">
        <v>13158.53</v>
      </c>
      <c r="R488" s="9">
        <v>9123.87</v>
      </c>
      <c r="S488" s="9">
        <v>4034.66</v>
      </c>
      <c r="T488" s="10">
        <f t="shared" si="3"/>
        <v>0.3066193564</v>
      </c>
    </row>
    <row r="489">
      <c r="A489" s="4">
        <v>9.00808799E8</v>
      </c>
      <c r="B489" s="5">
        <v>42906.0</v>
      </c>
      <c r="C489" s="5">
        <v>42914.0</v>
      </c>
      <c r="D489" s="6">
        <v>8.0</v>
      </c>
      <c r="E489" s="4"/>
      <c r="F489" s="4" t="s">
        <v>31</v>
      </c>
      <c r="G489" s="4" t="s">
        <v>65</v>
      </c>
      <c r="H489" s="4" t="str">
        <f t="shared" si="1"/>
        <v>GRC</v>
      </c>
      <c r="I489" s="7" t="s">
        <v>66</v>
      </c>
      <c r="J489" s="4" t="s">
        <v>23</v>
      </c>
      <c r="K489" s="4" t="str">
        <f>IF(G489="","Unknown Country",IFERROR(VLOOKUP(TRIM(G489),countries!C:F, 4, FALSE), "Unknown Country"))</f>
        <v>Southern Europe</v>
      </c>
      <c r="L489" s="4">
        <v>8293.0</v>
      </c>
      <c r="M489" s="4" t="s">
        <v>28</v>
      </c>
      <c r="N489" s="4">
        <v>8196.0</v>
      </c>
      <c r="O489" s="8">
        <v>437.2</v>
      </c>
      <c r="P489" s="8">
        <v>263.33</v>
      </c>
      <c r="Q489" s="9">
        <v>3583291.1999999997</v>
      </c>
      <c r="R489" s="9">
        <v>2158252.6799999997</v>
      </c>
      <c r="S489" s="9">
        <v>1425038.52</v>
      </c>
      <c r="T489" s="10">
        <f t="shared" si="3"/>
        <v>0.2479985635</v>
      </c>
    </row>
    <row r="490">
      <c r="A490" s="4">
        <v>9.2169398E8</v>
      </c>
      <c r="B490" s="5">
        <v>41186.0</v>
      </c>
      <c r="C490" s="5">
        <v>41217.0</v>
      </c>
      <c r="D490" s="6">
        <v>31.0</v>
      </c>
      <c r="E490" s="4"/>
      <c r="F490" s="4" t="s">
        <v>30</v>
      </c>
      <c r="G490" s="4" t="s">
        <v>65</v>
      </c>
      <c r="H490" s="4" t="str">
        <f t="shared" si="1"/>
        <v>GRC</v>
      </c>
      <c r="I490" s="7" t="s">
        <v>66</v>
      </c>
      <c r="J490" s="4" t="s">
        <v>23</v>
      </c>
      <c r="K490" s="4" t="str">
        <f>IF(G490="","Unknown Country",IFERROR(VLOOKUP(TRIM(G490),countries!C:F, 4, FALSE), "Unknown Country"))</f>
        <v>Southern Europe</v>
      </c>
      <c r="L490" s="4">
        <v>5988.0</v>
      </c>
      <c r="M490" s="4" t="s">
        <v>28</v>
      </c>
      <c r="N490" s="4">
        <v>8586.0</v>
      </c>
      <c r="O490" s="8">
        <v>154.06</v>
      </c>
      <c r="P490" s="8">
        <v>90.93</v>
      </c>
      <c r="Q490" s="9">
        <v>1322759.16</v>
      </c>
      <c r="R490" s="9">
        <v>780724.9800000001</v>
      </c>
      <c r="S490" s="9">
        <v>542034.1799999998</v>
      </c>
      <c r="T490" s="10">
        <f t="shared" si="3"/>
        <v>0.3300316122</v>
      </c>
    </row>
    <row r="491">
      <c r="A491" s="4">
        <v>9.3654741E8</v>
      </c>
      <c r="B491" s="5">
        <v>40551.0</v>
      </c>
      <c r="C491" s="5">
        <v>40555.0</v>
      </c>
      <c r="D491" s="6">
        <v>4.0</v>
      </c>
      <c r="E491" s="4"/>
      <c r="F491" s="4" t="s">
        <v>20</v>
      </c>
      <c r="G491" s="4" t="s">
        <v>65</v>
      </c>
      <c r="H491" s="4" t="str">
        <f t="shared" si="1"/>
        <v>GRC</v>
      </c>
      <c r="I491" s="7" t="s">
        <v>66</v>
      </c>
      <c r="J491" s="4" t="s">
        <v>23</v>
      </c>
      <c r="K491" s="4" t="str">
        <f>IF(G491="","Unknown Country",IFERROR(VLOOKUP(TRIM(G491),countries!C:F, 4, FALSE), "Unknown Country"))</f>
        <v>Southern Europe</v>
      </c>
      <c r="L491" s="4">
        <v>5988.0</v>
      </c>
      <c r="M491" s="4" t="s">
        <v>24</v>
      </c>
      <c r="N491" s="4">
        <v>4046.0</v>
      </c>
      <c r="O491" s="8">
        <v>154.06</v>
      </c>
      <c r="P491" s="8">
        <v>90.93</v>
      </c>
      <c r="Q491" s="9">
        <v>623326.76</v>
      </c>
      <c r="R491" s="9">
        <v>367902.78</v>
      </c>
      <c r="S491" s="9">
        <v>255423.97999999998</v>
      </c>
      <c r="T491" s="10">
        <f t="shared" si="3"/>
        <v>0.2479985635</v>
      </c>
    </row>
    <row r="492">
      <c r="A492" s="4">
        <v>9.57926118E8</v>
      </c>
      <c r="B492" s="5">
        <v>42600.0</v>
      </c>
      <c r="C492" s="5">
        <v>42614.0</v>
      </c>
      <c r="D492" s="6">
        <v>14.0</v>
      </c>
      <c r="E492" s="4"/>
      <c r="F492" s="4" t="s">
        <v>20</v>
      </c>
      <c r="G492" s="4" t="s">
        <v>65</v>
      </c>
      <c r="H492" s="4" t="str">
        <f t="shared" si="1"/>
        <v>GRC</v>
      </c>
      <c r="I492" s="7" t="s">
        <v>66</v>
      </c>
      <c r="J492" s="4" t="s">
        <v>23</v>
      </c>
      <c r="K492" s="4" t="str">
        <f>IF(G492="","Unknown Country",IFERROR(VLOOKUP(TRIM(G492),countries!C:F, 4, FALSE), "Unknown Country"))</f>
        <v>Southern Europe</v>
      </c>
      <c r="L492" s="4">
        <v>8969.0</v>
      </c>
      <c r="M492" s="4" t="s">
        <v>28</v>
      </c>
      <c r="N492" s="4">
        <v>480.0</v>
      </c>
      <c r="O492" s="8">
        <v>152.58</v>
      </c>
      <c r="P492" s="8">
        <v>97.44</v>
      </c>
      <c r="Q492" s="9">
        <v>73238.40000000001</v>
      </c>
      <c r="R492" s="9">
        <v>46771.2</v>
      </c>
      <c r="S492" s="9">
        <v>26467.20000000001</v>
      </c>
      <c r="T492" s="10">
        <f t="shared" si="3"/>
        <v>0.3066193564</v>
      </c>
    </row>
    <row r="493">
      <c r="A493" s="4">
        <v>9.69199979E8</v>
      </c>
      <c r="B493" s="5">
        <v>41590.0</v>
      </c>
      <c r="C493" s="5">
        <v>41615.0</v>
      </c>
      <c r="D493" s="6">
        <v>25.0</v>
      </c>
      <c r="E493" s="4"/>
      <c r="F493" s="4" t="s">
        <v>27</v>
      </c>
      <c r="G493" s="4" t="s">
        <v>65</v>
      </c>
      <c r="H493" s="4" t="str">
        <f t="shared" si="1"/>
        <v>GRC</v>
      </c>
      <c r="I493" s="7" t="s">
        <v>66</v>
      </c>
      <c r="J493" s="4" t="s">
        <v>23</v>
      </c>
      <c r="K493" s="4" t="str">
        <f>IF(G493="","Unknown Country",IFERROR(VLOOKUP(TRIM(G493),countries!C:F, 4, FALSE), "Unknown Country"))</f>
        <v>Southern Europe</v>
      </c>
      <c r="L493" s="4">
        <v>8875.0</v>
      </c>
      <c r="M493" s="4" t="s">
        <v>28</v>
      </c>
      <c r="N493" s="4">
        <v>6666.0</v>
      </c>
      <c r="O493" s="8">
        <v>421.89</v>
      </c>
      <c r="P493" s="8">
        <v>364.69</v>
      </c>
      <c r="Q493" s="9">
        <v>2812318.7399999998</v>
      </c>
      <c r="R493" s="9">
        <v>2431023.54</v>
      </c>
      <c r="S493" s="9">
        <v>381295.1999999997</v>
      </c>
      <c r="T493" s="10">
        <f t="shared" si="3"/>
        <v>0.3976898445</v>
      </c>
    </row>
    <row r="494">
      <c r="A494" s="4">
        <v>9.75823962E8</v>
      </c>
      <c r="B494" s="5">
        <v>41709.0</v>
      </c>
      <c r="C494" s="5">
        <v>41737.0</v>
      </c>
      <c r="D494" s="6">
        <v>28.0</v>
      </c>
      <c r="E494" s="4"/>
      <c r="F494" s="4" t="s">
        <v>20</v>
      </c>
      <c r="G494" s="4" t="s">
        <v>65</v>
      </c>
      <c r="H494" s="4" t="str">
        <f t="shared" si="1"/>
        <v>GRC</v>
      </c>
      <c r="I494" s="7" t="s">
        <v>66</v>
      </c>
      <c r="J494" s="4" t="s">
        <v>23</v>
      </c>
      <c r="K494" s="4" t="str">
        <f>IF(G494="","Unknown Country",IFERROR(VLOOKUP(TRIM(G494),countries!C:F, 4, FALSE), "Unknown Country"))</f>
        <v>Southern Europe</v>
      </c>
      <c r="L494" s="4">
        <v>8681.0</v>
      </c>
      <c r="M494" s="4" t="s">
        <v>28</v>
      </c>
      <c r="N494" s="4">
        <v>6850.0</v>
      </c>
      <c r="O494" s="8">
        <v>651.21</v>
      </c>
      <c r="P494" s="8">
        <v>524.96</v>
      </c>
      <c r="Q494" s="9">
        <v>4460788.5</v>
      </c>
      <c r="R494" s="9">
        <v>3595976.0000000005</v>
      </c>
      <c r="S494" s="9">
        <v>864812.4999999995</v>
      </c>
      <c r="T494" s="10">
        <f t="shared" si="3"/>
        <v>0.4097754122</v>
      </c>
    </row>
    <row r="495">
      <c r="A495" s="4">
        <v>1.28686225E8</v>
      </c>
      <c r="B495" s="5">
        <v>40568.0</v>
      </c>
      <c r="C495" s="5">
        <v>40615.0</v>
      </c>
      <c r="D495" s="6">
        <v>47.0</v>
      </c>
      <c r="E495" s="4"/>
      <c r="F495" s="4" t="s">
        <v>30</v>
      </c>
      <c r="G495" s="4" t="s">
        <v>67</v>
      </c>
      <c r="H495" s="4" t="str">
        <f t="shared" si="1"/>
        <v>HUN</v>
      </c>
      <c r="I495" s="7" t="s">
        <v>68</v>
      </c>
      <c r="J495" s="4" t="s">
        <v>23</v>
      </c>
      <c r="K495" s="4" t="str">
        <f>IF(G495="","Unknown Country",IFERROR(VLOOKUP(TRIM(G495),countries!C:F, 4, FALSE), "Unknown Country"))</f>
        <v>Eastern Europe</v>
      </c>
      <c r="L495" s="4">
        <v>7331.0</v>
      </c>
      <c r="M495" s="4" t="s">
        <v>28</v>
      </c>
      <c r="N495" s="4">
        <v>9968.0</v>
      </c>
      <c r="O495" s="8">
        <v>255.28</v>
      </c>
      <c r="P495" s="8">
        <v>159.42</v>
      </c>
      <c r="Q495" s="9">
        <v>2544631.04</v>
      </c>
      <c r="R495" s="9">
        <v>1589098.5599999998</v>
      </c>
      <c r="S495" s="9">
        <v>955532.4800000002</v>
      </c>
      <c r="T495" s="10">
        <f t="shared" si="3"/>
        <v>0.4097754122</v>
      </c>
    </row>
    <row r="496">
      <c r="A496" s="4">
        <v>1.32603538E8</v>
      </c>
      <c r="B496" s="5">
        <v>41172.0</v>
      </c>
      <c r="C496" s="5">
        <v>41219.0</v>
      </c>
      <c r="D496" s="6">
        <v>47.0</v>
      </c>
      <c r="E496" s="4"/>
      <c r="F496" s="4" t="s">
        <v>30</v>
      </c>
      <c r="G496" s="4" t="s">
        <v>67</v>
      </c>
      <c r="H496" s="4" t="str">
        <f t="shared" si="1"/>
        <v>HUN</v>
      </c>
      <c r="I496" s="7" t="s">
        <v>68</v>
      </c>
      <c r="J496" s="4" t="s">
        <v>23</v>
      </c>
      <c r="K496" s="4" t="str">
        <f>IF(G496="","Unknown Country",IFERROR(VLOOKUP(TRIM(G496),countries!C:F, 4, FALSE), "Unknown Country"))</f>
        <v>Eastern Europe</v>
      </c>
      <c r="L496" s="4">
        <v>8293.0</v>
      </c>
      <c r="M496" s="4" t="s">
        <v>28</v>
      </c>
      <c r="N496" s="4">
        <v>9188.0</v>
      </c>
      <c r="O496" s="8">
        <v>437.2</v>
      </c>
      <c r="P496" s="8">
        <v>263.33</v>
      </c>
      <c r="Q496" s="9">
        <v>4016993.6</v>
      </c>
      <c r="R496" s="9">
        <v>2419476.04</v>
      </c>
      <c r="S496" s="9">
        <v>1597517.56</v>
      </c>
      <c r="T496" s="10">
        <f t="shared" si="3"/>
        <v>0.3613841919</v>
      </c>
    </row>
    <row r="497">
      <c r="A497" s="4">
        <v>2.04392325E8</v>
      </c>
      <c r="B497" s="5">
        <v>40775.0</v>
      </c>
      <c r="C497" s="5">
        <v>40812.0</v>
      </c>
      <c r="D497" s="6">
        <v>37.0</v>
      </c>
      <c r="E497" s="4"/>
      <c r="F497" s="4" t="s">
        <v>27</v>
      </c>
      <c r="G497" s="4" t="s">
        <v>67</v>
      </c>
      <c r="H497" s="4" t="str">
        <f t="shared" si="1"/>
        <v>HUN</v>
      </c>
      <c r="I497" s="7" t="s">
        <v>68</v>
      </c>
      <c r="J497" s="4" t="s">
        <v>23</v>
      </c>
      <c r="K497" s="4" t="str">
        <f>IF(G497="","Unknown Country",IFERROR(VLOOKUP(TRIM(G497),countries!C:F, 4, FALSE), "Unknown Country"))</f>
        <v>Eastern Europe</v>
      </c>
      <c r="L497" s="4">
        <v>8681.0</v>
      </c>
      <c r="M497" s="4" t="s">
        <v>28</v>
      </c>
      <c r="N497" s="4">
        <v>3086.0</v>
      </c>
      <c r="O497" s="8">
        <v>651.21</v>
      </c>
      <c r="P497" s="8">
        <v>524.96</v>
      </c>
      <c r="Q497" s="9">
        <v>2009634.06</v>
      </c>
      <c r="R497" s="9">
        <v>1620026.56</v>
      </c>
      <c r="S497" s="9">
        <v>389607.5</v>
      </c>
      <c r="T497" s="10">
        <f t="shared" si="3"/>
        <v>0.1355803646</v>
      </c>
    </row>
    <row r="498">
      <c r="A498" s="4">
        <v>2.17920958E8</v>
      </c>
      <c r="B498" s="5">
        <v>40669.0</v>
      </c>
      <c r="C498" s="5">
        <v>40719.0</v>
      </c>
      <c r="D498" s="6">
        <v>50.0</v>
      </c>
      <c r="E498" s="4"/>
      <c r="F498" s="4" t="s">
        <v>27</v>
      </c>
      <c r="G498" s="4" t="s">
        <v>67</v>
      </c>
      <c r="H498" s="4" t="str">
        <f t="shared" si="1"/>
        <v>HUN</v>
      </c>
      <c r="I498" s="7" t="s">
        <v>68</v>
      </c>
      <c r="J498" s="4" t="s">
        <v>23</v>
      </c>
      <c r="K498" s="4" t="str">
        <f>IF(G498="","Unknown Country",IFERROR(VLOOKUP(TRIM(G498),countries!C:F, 4, FALSE), "Unknown Country"))</f>
        <v>Eastern Europe</v>
      </c>
      <c r="L498" s="4">
        <v>7331.0</v>
      </c>
      <c r="M498" s="4" t="s">
        <v>28</v>
      </c>
      <c r="N498" s="4">
        <v>6509.0</v>
      </c>
      <c r="O498" s="8">
        <v>255.28</v>
      </c>
      <c r="P498" s="8">
        <v>159.42</v>
      </c>
      <c r="Q498" s="9">
        <v>1661617.52</v>
      </c>
      <c r="R498" s="9">
        <v>1037664.7799999999</v>
      </c>
      <c r="S498" s="9">
        <v>623952.7400000001</v>
      </c>
      <c r="T498" s="10">
        <f t="shared" si="3"/>
        <v>0.193869873</v>
      </c>
    </row>
    <row r="499">
      <c r="A499" s="4">
        <v>2.79703605E8</v>
      </c>
      <c r="B499" s="5">
        <v>40179.0</v>
      </c>
      <c r="C499" s="5">
        <v>40188.0</v>
      </c>
      <c r="D499" s="6">
        <v>9.0</v>
      </c>
      <c r="E499" s="4"/>
      <c r="F499" s="4" t="s">
        <v>31</v>
      </c>
      <c r="G499" s="4" t="s">
        <v>67</v>
      </c>
      <c r="H499" s="4" t="str">
        <f t="shared" si="1"/>
        <v>HUN</v>
      </c>
      <c r="I499" s="7" t="s">
        <v>68</v>
      </c>
      <c r="J499" s="4" t="s">
        <v>23</v>
      </c>
      <c r="K499" s="4" t="str">
        <f>IF(G499="","Unknown Country",IFERROR(VLOOKUP(TRIM(G499),countries!C:F, 4, FALSE), "Unknown Country"))</f>
        <v>Eastern Europe</v>
      </c>
      <c r="L499" s="4">
        <v>7331.0</v>
      </c>
      <c r="M499" s="4" t="s">
        <v>24</v>
      </c>
      <c r="N499" s="4">
        <v>9367.0</v>
      </c>
      <c r="O499" s="8">
        <v>255.28</v>
      </c>
      <c r="P499" s="8">
        <v>159.42</v>
      </c>
      <c r="Q499" s="9">
        <v>2391207.7600000002</v>
      </c>
      <c r="R499" s="9">
        <v>1493287.14</v>
      </c>
      <c r="S499" s="9">
        <v>897920.6200000003</v>
      </c>
      <c r="T499" s="10">
        <f t="shared" si="3"/>
        <v>0.3755092448</v>
      </c>
    </row>
    <row r="500">
      <c r="A500" s="4">
        <v>2.91611325E8</v>
      </c>
      <c r="B500" s="5">
        <v>42767.0</v>
      </c>
      <c r="C500" s="5">
        <v>42776.0</v>
      </c>
      <c r="D500" s="6">
        <v>9.0</v>
      </c>
      <c r="E500" s="4"/>
      <c r="F500" s="4" t="s">
        <v>30</v>
      </c>
      <c r="G500" s="4" t="s">
        <v>67</v>
      </c>
      <c r="H500" s="4" t="str">
        <f t="shared" si="1"/>
        <v>HUN</v>
      </c>
      <c r="I500" s="7" t="s">
        <v>68</v>
      </c>
      <c r="J500" s="4" t="s">
        <v>23</v>
      </c>
      <c r="K500" s="4" t="str">
        <f>IF(G500="","Unknown Country",IFERROR(VLOOKUP(TRIM(G500),countries!C:F, 4, FALSE), "Unknown Country"))</f>
        <v>Eastern Europe</v>
      </c>
      <c r="L500" s="4">
        <v>8969.0</v>
      </c>
      <c r="M500" s="4" t="s">
        <v>24</v>
      </c>
      <c r="N500" s="4">
        <v>3126.0</v>
      </c>
      <c r="O500" s="8">
        <v>152.58</v>
      </c>
      <c r="P500" s="8">
        <v>97.44</v>
      </c>
      <c r="Q500" s="9">
        <v>476965.08</v>
      </c>
      <c r="R500" s="9">
        <v>304597.44</v>
      </c>
      <c r="S500" s="9">
        <v>172367.64</v>
      </c>
      <c r="T500" s="10">
        <f t="shared" si="3"/>
        <v>0.3976898445</v>
      </c>
    </row>
    <row r="501">
      <c r="A501" s="4">
        <v>3.02744853E8</v>
      </c>
      <c r="B501" s="5">
        <v>41928.0</v>
      </c>
      <c r="C501" s="5">
        <v>41945.0</v>
      </c>
      <c r="D501" s="6">
        <v>17.0</v>
      </c>
      <c r="E501" s="4"/>
      <c r="F501" s="4" t="s">
        <v>27</v>
      </c>
      <c r="G501" s="4" t="s">
        <v>67</v>
      </c>
      <c r="H501" s="4" t="str">
        <f t="shared" si="1"/>
        <v>HUN</v>
      </c>
      <c r="I501" s="7" t="s">
        <v>68</v>
      </c>
      <c r="J501" s="4" t="s">
        <v>23</v>
      </c>
      <c r="K501" s="4" t="str">
        <f>IF(G501="","Unknown Country",IFERROR(VLOOKUP(TRIM(G501),countries!C:F, 4, FALSE), "Unknown Country"))</f>
        <v>Eastern Europe</v>
      </c>
      <c r="L501" s="4">
        <v>3127.0</v>
      </c>
      <c r="M501" s="4" t="s">
        <v>24</v>
      </c>
      <c r="N501" s="4">
        <v>7785.0</v>
      </c>
      <c r="O501" s="8">
        <v>81.73</v>
      </c>
      <c r="P501" s="8">
        <v>56.67</v>
      </c>
      <c r="Q501" s="9">
        <v>636268.05</v>
      </c>
      <c r="R501" s="9">
        <v>441175.95</v>
      </c>
      <c r="S501" s="9">
        <v>195092.10000000003</v>
      </c>
      <c r="T501" s="10">
        <f t="shared" si="3"/>
        <v>0.193869873</v>
      </c>
    </row>
    <row r="502">
      <c r="A502" s="4">
        <v>3.13821303E8</v>
      </c>
      <c r="B502" s="5">
        <v>40517.0</v>
      </c>
      <c r="C502" s="5">
        <v>40560.0</v>
      </c>
      <c r="D502" s="6">
        <v>43.0</v>
      </c>
      <c r="E502" s="4"/>
      <c r="F502" s="4" t="s">
        <v>27</v>
      </c>
      <c r="G502" s="4" t="s">
        <v>67</v>
      </c>
      <c r="H502" s="4" t="str">
        <f t="shared" si="1"/>
        <v>HUN</v>
      </c>
      <c r="I502" s="7" t="s">
        <v>68</v>
      </c>
      <c r="J502" s="4" t="s">
        <v>23</v>
      </c>
      <c r="K502" s="4" t="str">
        <f>IF(G502="","Unknown Country",IFERROR(VLOOKUP(TRIM(G502),countries!C:F, 4, FALSE), "Unknown Country"))</f>
        <v>Eastern Europe</v>
      </c>
      <c r="L502" s="4">
        <v>8681.0</v>
      </c>
      <c r="M502" s="4" t="s">
        <v>28</v>
      </c>
      <c r="N502" s="4">
        <v>5552.0</v>
      </c>
      <c r="O502" s="8">
        <v>651.21</v>
      </c>
      <c r="P502" s="8">
        <v>524.96</v>
      </c>
      <c r="Q502" s="9">
        <v>3615517.9200000004</v>
      </c>
      <c r="R502" s="9">
        <v>2914577.9200000004</v>
      </c>
      <c r="S502" s="9">
        <v>700940.0</v>
      </c>
      <c r="T502" s="10">
        <f t="shared" si="3"/>
        <v>0.3755092448</v>
      </c>
    </row>
    <row r="503">
      <c r="A503" s="4">
        <v>3.27604424E8</v>
      </c>
      <c r="B503" s="5">
        <v>41385.0</v>
      </c>
      <c r="C503" s="5">
        <v>41407.0</v>
      </c>
      <c r="D503" s="6">
        <v>22.0</v>
      </c>
      <c r="E503" s="4"/>
      <c r="F503" s="4" t="s">
        <v>20</v>
      </c>
      <c r="G503" s="4" t="s">
        <v>67</v>
      </c>
      <c r="H503" s="4" t="str">
        <f t="shared" si="1"/>
        <v>HUN</v>
      </c>
      <c r="I503" s="7" t="s">
        <v>68</v>
      </c>
      <c r="J503" s="4" t="s">
        <v>23</v>
      </c>
      <c r="K503" s="4" t="str">
        <f>IF(G503="","Unknown Country",IFERROR(VLOOKUP(TRIM(G503),countries!C:F, 4, FALSE), "Unknown Country"))</f>
        <v>Eastern Europe</v>
      </c>
      <c r="L503" s="4">
        <v>1270.0</v>
      </c>
      <c r="M503" s="4" t="s">
        <v>28</v>
      </c>
      <c r="N503" s="4">
        <v>4284.0</v>
      </c>
      <c r="O503" s="8">
        <v>47.45</v>
      </c>
      <c r="P503" s="8">
        <v>31.79</v>
      </c>
      <c r="Q503" s="9">
        <v>203275.80000000002</v>
      </c>
      <c r="R503" s="9">
        <v>136188.36</v>
      </c>
      <c r="S503" s="9">
        <v>67087.44000000003</v>
      </c>
      <c r="T503" s="10">
        <f t="shared" si="3"/>
        <v>0.3755092448</v>
      </c>
    </row>
    <row r="504">
      <c r="A504" s="4">
        <v>3.32353007E8</v>
      </c>
      <c r="B504" s="5">
        <v>40457.0</v>
      </c>
      <c r="C504" s="5">
        <v>40504.0</v>
      </c>
      <c r="D504" s="6">
        <v>47.0</v>
      </c>
      <c r="E504" s="4"/>
      <c r="F504" s="4" t="s">
        <v>27</v>
      </c>
      <c r="G504" s="4" t="s">
        <v>67</v>
      </c>
      <c r="H504" s="4" t="str">
        <f t="shared" si="1"/>
        <v>HUN</v>
      </c>
      <c r="I504" s="7" t="s">
        <v>68</v>
      </c>
      <c r="J504" s="4" t="s">
        <v>23</v>
      </c>
      <c r="K504" s="4" t="str">
        <f>IF(G504="","Unknown Country",IFERROR(VLOOKUP(TRIM(G504),countries!C:F, 4, FALSE), "Unknown Country"))</f>
        <v>Eastern Europe</v>
      </c>
      <c r="L504" s="4">
        <v>8293.0</v>
      </c>
      <c r="M504" s="4" t="s">
        <v>28</v>
      </c>
      <c r="N504" s="4">
        <v>9495.0</v>
      </c>
      <c r="O504" s="8">
        <v>437.2</v>
      </c>
      <c r="P504" s="8">
        <v>263.33</v>
      </c>
      <c r="Q504" s="9">
        <v>4151214.0</v>
      </c>
      <c r="R504" s="9">
        <v>2500318.3499999996</v>
      </c>
      <c r="S504" s="9">
        <v>1650895.6500000004</v>
      </c>
      <c r="T504" s="10">
        <f t="shared" si="3"/>
        <v>0.3613841919</v>
      </c>
    </row>
    <row r="505">
      <c r="A505" s="4">
        <v>3.53492677E8</v>
      </c>
      <c r="B505" s="5">
        <v>42477.0</v>
      </c>
      <c r="C505" s="5">
        <v>42513.0</v>
      </c>
      <c r="D505" s="6">
        <v>36.0</v>
      </c>
      <c r="E505" s="4"/>
      <c r="F505" s="4" t="s">
        <v>31</v>
      </c>
      <c r="G505" s="4" t="s">
        <v>67</v>
      </c>
      <c r="H505" s="4" t="str">
        <f t="shared" si="1"/>
        <v>HUN</v>
      </c>
      <c r="I505" s="7" t="s">
        <v>68</v>
      </c>
      <c r="J505" s="4" t="s">
        <v>23</v>
      </c>
      <c r="K505" s="4" t="str">
        <f>IF(G505="","Unknown Country",IFERROR(VLOOKUP(TRIM(G505),countries!C:F, 4, FALSE), "Unknown Country"))</f>
        <v>Eastern Europe</v>
      </c>
      <c r="L505" s="4">
        <v>4594.0</v>
      </c>
      <c r="M505" s="4" t="s">
        <v>24</v>
      </c>
      <c r="N505" s="4">
        <v>5193.0</v>
      </c>
      <c r="O505" s="8">
        <v>9.33</v>
      </c>
      <c r="P505" s="8">
        <v>6.92</v>
      </c>
      <c r="Q505" s="9">
        <v>48450.69</v>
      </c>
      <c r="R505" s="9">
        <v>35935.56</v>
      </c>
      <c r="S505" s="9">
        <v>12515.130000000005</v>
      </c>
      <c r="T505" s="10">
        <f t="shared" si="3"/>
        <v>0.3066193564</v>
      </c>
    </row>
    <row r="506">
      <c r="A506" s="4">
        <v>3.98645198E8</v>
      </c>
      <c r="B506" s="5">
        <v>41776.0</v>
      </c>
      <c r="C506" s="5">
        <v>41785.0</v>
      </c>
      <c r="D506" s="6">
        <v>9.0</v>
      </c>
      <c r="E506" s="4"/>
      <c r="F506" s="4" t="s">
        <v>27</v>
      </c>
      <c r="G506" s="4" t="s">
        <v>67</v>
      </c>
      <c r="H506" s="4" t="str">
        <f t="shared" si="1"/>
        <v>HUN</v>
      </c>
      <c r="I506" s="7" t="s">
        <v>68</v>
      </c>
      <c r="J506" s="4" t="s">
        <v>23</v>
      </c>
      <c r="K506" s="4" t="str">
        <f>IF(G506="","Unknown Country",IFERROR(VLOOKUP(TRIM(G506),countries!C:F, 4, FALSE), "Unknown Country"))</f>
        <v>Eastern Europe</v>
      </c>
      <c r="L506" s="4">
        <v>7331.0</v>
      </c>
      <c r="M506" s="4" t="s">
        <v>24</v>
      </c>
      <c r="N506" s="4">
        <v>6828.0</v>
      </c>
      <c r="O506" s="8">
        <v>255.28</v>
      </c>
      <c r="P506" s="8">
        <v>159.42</v>
      </c>
      <c r="Q506" s="9">
        <v>1743051.84</v>
      </c>
      <c r="R506" s="9">
        <v>1088519.76</v>
      </c>
      <c r="S506" s="9">
        <v>654532.0800000001</v>
      </c>
      <c r="T506" s="10">
        <f t="shared" si="3"/>
        <v>0.193869873</v>
      </c>
    </row>
    <row r="507">
      <c r="A507" s="4">
        <v>4.67924726E8</v>
      </c>
      <c r="B507" s="5">
        <v>42265.0</v>
      </c>
      <c r="C507" s="5">
        <v>42297.0</v>
      </c>
      <c r="D507" s="6">
        <v>32.0</v>
      </c>
      <c r="E507" s="4"/>
      <c r="F507" s="4" t="s">
        <v>31</v>
      </c>
      <c r="G507" s="4" t="s">
        <v>67</v>
      </c>
      <c r="H507" s="4" t="str">
        <f t="shared" si="1"/>
        <v>HUN</v>
      </c>
      <c r="I507" s="7" t="s">
        <v>68</v>
      </c>
      <c r="J507" s="4" t="s">
        <v>23</v>
      </c>
      <c r="K507" s="4" t="str">
        <f>IF(G507="","Unknown Country",IFERROR(VLOOKUP(TRIM(G507),countries!C:F, 4, FALSE), "Unknown Country"))</f>
        <v>Eastern Europe</v>
      </c>
      <c r="L507" s="4">
        <v>8681.0</v>
      </c>
      <c r="M507" s="4" t="s">
        <v>24</v>
      </c>
      <c r="N507" s="4">
        <v>8179.0</v>
      </c>
      <c r="O507" s="8">
        <v>651.21</v>
      </c>
      <c r="P507" s="8">
        <v>524.96</v>
      </c>
      <c r="Q507" s="9">
        <v>5326246.59</v>
      </c>
      <c r="R507" s="9">
        <v>4293647.84</v>
      </c>
      <c r="S507" s="9">
        <v>1032598.75</v>
      </c>
      <c r="T507" s="10">
        <f t="shared" si="3"/>
        <v>0.3300316122</v>
      </c>
    </row>
    <row r="508">
      <c r="A508" s="4">
        <v>4.95631301E8</v>
      </c>
      <c r="B508" s="5">
        <v>41065.0</v>
      </c>
      <c r="C508" s="5">
        <v>41108.0</v>
      </c>
      <c r="D508" s="6">
        <v>43.0</v>
      </c>
      <c r="E508" s="4"/>
      <c r="F508" s="4" t="s">
        <v>30</v>
      </c>
      <c r="G508" s="4" t="s">
        <v>67</v>
      </c>
      <c r="H508" s="4" t="str">
        <f t="shared" si="1"/>
        <v>HUN</v>
      </c>
      <c r="I508" s="7" t="s">
        <v>68</v>
      </c>
      <c r="J508" s="4" t="s">
        <v>23</v>
      </c>
      <c r="K508" s="4" t="str">
        <f>IF(G508="","Unknown Country",IFERROR(VLOOKUP(TRIM(G508),countries!C:F, 4, FALSE), "Unknown Country"))</f>
        <v>Eastern Europe</v>
      </c>
      <c r="L508" s="4">
        <v>5988.0</v>
      </c>
      <c r="M508" s="4" t="s">
        <v>28</v>
      </c>
      <c r="N508" s="4">
        <v>7171.0</v>
      </c>
      <c r="O508" s="8">
        <v>154.06</v>
      </c>
      <c r="P508" s="8">
        <v>90.93</v>
      </c>
      <c r="Q508" s="9">
        <v>1104764.26</v>
      </c>
      <c r="R508" s="9">
        <v>652059.03</v>
      </c>
      <c r="S508" s="9">
        <v>452705.23</v>
      </c>
      <c r="T508" s="10">
        <f t="shared" si="3"/>
        <v>0.3976898445</v>
      </c>
    </row>
    <row r="509">
      <c r="A509" s="4">
        <v>5.38430345E8</v>
      </c>
      <c r="B509" s="5">
        <v>42025.0</v>
      </c>
      <c r="C509" s="5">
        <v>42073.0</v>
      </c>
      <c r="D509" s="6">
        <v>48.0</v>
      </c>
      <c r="E509" s="4"/>
      <c r="F509" s="4" t="s">
        <v>27</v>
      </c>
      <c r="G509" s="4" t="s">
        <v>67</v>
      </c>
      <c r="H509" s="4" t="str">
        <f t="shared" si="1"/>
        <v>HUN</v>
      </c>
      <c r="I509" s="7" t="s">
        <v>68</v>
      </c>
      <c r="J509" s="4" t="s">
        <v>23</v>
      </c>
      <c r="K509" s="4" t="str">
        <f>IF(G509="","Unknown Country",IFERROR(VLOOKUP(TRIM(G509),countries!C:F, 4, FALSE), "Unknown Country"))</f>
        <v>Eastern Europe</v>
      </c>
      <c r="L509" s="4">
        <v>2455.0</v>
      </c>
      <c r="M509" s="4" t="s">
        <v>24</v>
      </c>
      <c r="N509" s="4">
        <v>2359.0</v>
      </c>
      <c r="O509" s="8">
        <v>109.28</v>
      </c>
      <c r="P509" s="8">
        <v>35.84</v>
      </c>
      <c r="Q509" s="9">
        <v>257791.52</v>
      </c>
      <c r="R509" s="9">
        <v>84546.56000000001</v>
      </c>
      <c r="S509" s="9">
        <v>173244.95999999996</v>
      </c>
      <c r="T509" s="10">
        <f t="shared" si="3"/>
        <v>0.258306538</v>
      </c>
    </row>
    <row r="510">
      <c r="A510" s="4">
        <v>6.28595054E8</v>
      </c>
      <c r="B510" s="5">
        <v>40794.0</v>
      </c>
      <c r="C510" s="5">
        <v>40837.0</v>
      </c>
      <c r="D510" s="6">
        <v>43.0</v>
      </c>
      <c r="E510" s="4"/>
      <c r="F510" s="4" t="s">
        <v>30</v>
      </c>
      <c r="G510" s="4" t="s">
        <v>67</v>
      </c>
      <c r="H510" s="4" t="str">
        <f t="shared" si="1"/>
        <v>HUN</v>
      </c>
      <c r="I510" s="7" t="s">
        <v>68</v>
      </c>
      <c r="J510" s="4" t="s">
        <v>23</v>
      </c>
      <c r="K510" s="4" t="str">
        <f>IF(G510="","Unknown Country",IFERROR(VLOOKUP(TRIM(G510),countries!C:F, 4, FALSE), "Unknown Country"))</f>
        <v>Eastern Europe</v>
      </c>
      <c r="L510" s="4">
        <v>4594.0</v>
      </c>
      <c r="M510" s="4" t="s">
        <v>24</v>
      </c>
      <c r="N510" s="4">
        <v>4100.0</v>
      </c>
      <c r="O510" s="8">
        <v>9.33</v>
      </c>
      <c r="P510" s="8">
        <v>6.92</v>
      </c>
      <c r="Q510" s="9">
        <v>38253.0</v>
      </c>
      <c r="R510" s="9">
        <v>28372.0</v>
      </c>
      <c r="S510" s="9">
        <v>9881.0</v>
      </c>
      <c r="T510" s="10">
        <f t="shared" si="3"/>
        <v>0.3755092448</v>
      </c>
    </row>
    <row r="511">
      <c r="A511" s="4">
        <v>6.33992946E8</v>
      </c>
      <c r="B511" s="5">
        <v>41643.0</v>
      </c>
      <c r="C511" s="5">
        <v>41645.0</v>
      </c>
      <c r="D511" s="6">
        <v>2.0</v>
      </c>
      <c r="E511" s="4"/>
      <c r="F511" s="4" t="s">
        <v>27</v>
      </c>
      <c r="G511" s="4" t="s">
        <v>67</v>
      </c>
      <c r="H511" s="4" t="str">
        <f t="shared" si="1"/>
        <v>HUN</v>
      </c>
      <c r="I511" s="7" t="s">
        <v>68</v>
      </c>
      <c r="J511" s="4" t="s">
        <v>23</v>
      </c>
      <c r="K511" s="4" t="str">
        <f>IF(G511="","Unknown Country",IFERROR(VLOOKUP(TRIM(G511),countries!C:F, 4, FALSE), "Unknown Country"))</f>
        <v>Eastern Europe</v>
      </c>
      <c r="L511" s="4">
        <v>4594.0</v>
      </c>
      <c r="M511" s="4" t="s">
        <v>24</v>
      </c>
      <c r="N511" s="4">
        <v>1456.0</v>
      </c>
      <c r="O511" s="8">
        <v>9.33</v>
      </c>
      <c r="P511" s="8">
        <v>6.92</v>
      </c>
      <c r="Q511" s="9">
        <v>13584.48</v>
      </c>
      <c r="R511" s="9">
        <v>10075.52</v>
      </c>
      <c r="S511" s="9">
        <v>3508.959999999999</v>
      </c>
      <c r="T511" s="10">
        <f t="shared" si="3"/>
        <v>0.193869873</v>
      </c>
    </row>
    <row r="512">
      <c r="A512" s="4">
        <v>6.89349019E8</v>
      </c>
      <c r="B512" s="5">
        <v>41435.0</v>
      </c>
      <c r="C512" s="5">
        <v>41478.0</v>
      </c>
      <c r="D512" s="6">
        <v>43.0</v>
      </c>
      <c r="E512" s="4"/>
      <c r="F512" s="4" t="s">
        <v>27</v>
      </c>
      <c r="G512" s="4" t="s">
        <v>67</v>
      </c>
      <c r="H512" s="4" t="str">
        <f t="shared" si="1"/>
        <v>HUN</v>
      </c>
      <c r="I512" s="7" t="s">
        <v>68</v>
      </c>
      <c r="J512" s="4" t="s">
        <v>23</v>
      </c>
      <c r="K512" s="4" t="str">
        <f>IF(G512="","Unknown Country",IFERROR(VLOOKUP(TRIM(G512),countries!C:F, 4, FALSE), "Unknown Country"))</f>
        <v>Eastern Europe</v>
      </c>
      <c r="L512" s="4">
        <v>8293.0</v>
      </c>
      <c r="M512" s="4" t="s">
        <v>24</v>
      </c>
      <c r="N512" s="4">
        <v>2548.0</v>
      </c>
      <c r="O512" s="8">
        <v>437.2</v>
      </c>
      <c r="P512" s="8">
        <v>263.33</v>
      </c>
      <c r="Q512" s="9">
        <v>1113985.5999999999</v>
      </c>
      <c r="R512" s="9">
        <v>670964.84</v>
      </c>
      <c r="S512" s="9">
        <v>443020.7599999999</v>
      </c>
      <c r="T512" s="10">
        <f t="shared" si="3"/>
        <v>0.4097754122</v>
      </c>
    </row>
    <row r="513">
      <c r="A513" s="4">
        <v>7.43619334E8</v>
      </c>
      <c r="B513" s="5">
        <v>41786.0</v>
      </c>
      <c r="C513" s="5">
        <v>41829.0</v>
      </c>
      <c r="D513" s="6">
        <v>43.0</v>
      </c>
      <c r="E513" s="4"/>
      <c r="F513" s="4" t="s">
        <v>20</v>
      </c>
      <c r="G513" s="4" t="s">
        <v>67</v>
      </c>
      <c r="H513" s="4" t="str">
        <f t="shared" si="1"/>
        <v>HUN</v>
      </c>
      <c r="I513" s="7" t="s">
        <v>68</v>
      </c>
      <c r="J513" s="4" t="s">
        <v>23</v>
      </c>
      <c r="K513" s="4" t="str">
        <f>IF(G513="","Unknown Country",IFERROR(VLOOKUP(TRIM(G513),countries!C:F, 4, FALSE), "Unknown Country"))</f>
        <v>Eastern Europe</v>
      </c>
      <c r="L513" s="4">
        <v>8293.0</v>
      </c>
      <c r="M513" s="4" t="s">
        <v>24</v>
      </c>
      <c r="N513" s="4">
        <v>2341.0</v>
      </c>
      <c r="O513" s="8">
        <v>437.2</v>
      </c>
      <c r="P513" s="8">
        <v>263.33</v>
      </c>
      <c r="Q513" s="9">
        <v>1023485.2</v>
      </c>
      <c r="R513" s="9">
        <v>616455.5299999999</v>
      </c>
      <c r="S513" s="9">
        <v>407029.67000000004</v>
      </c>
      <c r="T513" s="10">
        <f t="shared" si="3"/>
        <v>0.6720351391</v>
      </c>
    </row>
    <row r="514">
      <c r="A514" s="4">
        <v>7.68676316E8</v>
      </c>
      <c r="B514" s="5">
        <v>41645.0</v>
      </c>
      <c r="C514" s="5">
        <v>41678.0</v>
      </c>
      <c r="D514" s="6">
        <v>33.0</v>
      </c>
      <c r="E514" s="4"/>
      <c r="F514" s="4" t="s">
        <v>20</v>
      </c>
      <c r="G514" s="4" t="s">
        <v>67</v>
      </c>
      <c r="H514" s="4" t="str">
        <f t="shared" si="1"/>
        <v>HUN</v>
      </c>
      <c r="I514" s="7" t="s">
        <v>68</v>
      </c>
      <c r="J514" s="4" t="s">
        <v>23</v>
      </c>
      <c r="K514" s="4" t="str">
        <f>IF(G514="","Unknown Country",IFERROR(VLOOKUP(TRIM(G514),countries!C:F, 4, FALSE), "Unknown Country"))</f>
        <v>Eastern Europe</v>
      </c>
      <c r="L514" s="4">
        <v>5988.0</v>
      </c>
      <c r="M514" s="4" t="s">
        <v>24</v>
      </c>
      <c r="N514" s="4">
        <v>7259.0</v>
      </c>
      <c r="O514" s="8">
        <v>154.06</v>
      </c>
      <c r="P514" s="8">
        <v>90.93</v>
      </c>
      <c r="Q514" s="9">
        <v>1118321.54</v>
      </c>
      <c r="R514" s="9">
        <v>660060.87</v>
      </c>
      <c r="S514" s="9">
        <v>458260.67000000004</v>
      </c>
      <c r="T514" s="10">
        <f t="shared" si="3"/>
        <v>0.258306538</v>
      </c>
    </row>
    <row r="515">
      <c r="A515" s="4">
        <v>8.79923617E8</v>
      </c>
      <c r="B515" s="5">
        <v>41861.0</v>
      </c>
      <c r="C515" s="5">
        <v>41897.0</v>
      </c>
      <c r="D515" s="6">
        <v>36.0</v>
      </c>
      <c r="E515" s="4"/>
      <c r="F515" s="4" t="s">
        <v>30</v>
      </c>
      <c r="G515" s="4" t="s">
        <v>67</v>
      </c>
      <c r="H515" s="4" t="str">
        <f t="shared" si="1"/>
        <v>HUN</v>
      </c>
      <c r="I515" s="7" t="s">
        <v>68</v>
      </c>
      <c r="J515" s="4" t="s">
        <v>23</v>
      </c>
      <c r="K515" s="4" t="str">
        <f>IF(G515="","Unknown Country",IFERROR(VLOOKUP(TRIM(G515),countries!C:F, 4, FALSE), "Unknown Country"))</f>
        <v>Eastern Europe</v>
      </c>
      <c r="L515" s="4">
        <v>7331.0</v>
      </c>
      <c r="M515" s="4" t="s">
        <v>28</v>
      </c>
      <c r="N515" s="4">
        <v>7807.0</v>
      </c>
      <c r="O515" s="8">
        <v>255.28</v>
      </c>
      <c r="P515" s="8">
        <v>159.42</v>
      </c>
      <c r="Q515" s="9">
        <v>1992970.96</v>
      </c>
      <c r="R515" s="9">
        <v>1244591.94</v>
      </c>
      <c r="S515" s="9">
        <v>748379.02</v>
      </c>
      <c r="T515" s="10">
        <f t="shared" si="3"/>
        <v>0.258306538</v>
      </c>
    </row>
    <row r="516">
      <c r="A516" s="4">
        <v>9.30136287E8</v>
      </c>
      <c r="B516" s="5">
        <v>41779.0</v>
      </c>
      <c r="C516" s="5">
        <v>41811.0</v>
      </c>
      <c r="D516" s="6">
        <v>32.0</v>
      </c>
      <c r="E516" s="4"/>
      <c r="F516" s="4" t="s">
        <v>20</v>
      </c>
      <c r="G516" s="4" t="s">
        <v>67</v>
      </c>
      <c r="H516" s="4" t="str">
        <f t="shared" si="1"/>
        <v>HUN</v>
      </c>
      <c r="I516" s="7" t="s">
        <v>68</v>
      </c>
      <c r="J516" s="4" t="s">
        <v>23</v>
      </c>
      <c r="K516" s="4" t="str">
        <f>IF(G516="","Unknown Country",IFERROR(VLOOKUP(TRIM(G516),countries!C:F, 4, FALSE), "Unknown Country"))</f>
        <v>Eastern Europe</v>
      </c>
      <c r="L516" s="4">
        <v>1270.0</v>
      </c>
      <c r="M516" s="4" t="s">
        <v>28</v>
      </c>
      <c r="N516" s="4">
        <v>6852.0</v>
      </c>
      <c r="O516" s="8">
        <v>47.45</v>
      </c>
      <c r="P516" s="8">
        <v>31.79</v>
      </c>
      <c r="Q516" s="9">
        <v>325127.4</v>
      </c>
      <c r="R516" s="9">
        <v>217825.08</v>
      </c>
      <c r="S516" s="9">
        <v>107302.32000000004</v>
      </c>
      <c r="T516" s="10">
        <f t="shared" si="3"/>
        <v>0.3976898445</v>
      </c>
    </row>
    <row r="517">
      <c r="A517" s="4">
        <v>9.31559789E8</v>
      </c>
      <c r="B517" s="5">
        <v>41450.0</v>
      </c>
      <c r="C517" s="5">
        <v>41460.0</v>
      </c>
      <c r="D517" s="6">
        <v>10.0</v>
      </c>
      <c r="E517" s="4"/>
      <c r="F517" s="4" t="s">
        <v>31</v>
      </c>
      <c r="G517" s="4" t="s">
        <v>67</v>
      </c>
      <c r="H517" s="4" t="str">
        <f t="shared" si="1"/>
        <v>HUN</v>
      </c>
      <c r="I517" s="7" t="s">
        <v>68</v>
      </c>
      <c r="J517" s="4" t="s">
        <v>23</v>
      </c>
      <c r="K517" s="4" t="str">
        <f>IF(G517="","Unknown Country",IFERROR(VLOOKUP(TRIM(G517),countries!C:F, 4, FALSE), "Unknown Country"))</f>
        <v>Eastern Europe</v>
      </c>
      <c r="L517" s="4">
        <v>2455.0</v>
      </c>
      <c r="M517" s="4" t="s">
        <v>24</v>
      </c>
      <c r="N517" s="4">
        <v>8098.0</v>
      </c>
      <c r="O517" s="8">
        <v>109.28</v>
      </c>
      <c r="P517" s="8">
        <v>35.84</v>
      </c>
      <c r="Q517" s="9">
        <v>884949.4400000001</v>
      </c>
      <c r="R517" s="9">
        <v>290232.32</v>
      </c>
      <c r="S517" s="9">
        <v>594717.1200000001</v>
      </c>
      <c r="T517" s="10">
        <f t="shared" si="3"/>
        <v>0.3976898445</v>
      </c>
    </row>
    <row r="518">
      <c r="A518" s="4">
        <v>9.48075759E8</v>
      </c>
      <c r="B518" s="5">
        <v>40515.0</v>
      </c>
      <c r="C518" s="5">
        <v>40547.0</v>
      </c>
      <c r="D518" s="6">
        <v>32.0</v>
      </c>
      <c r="E518" s="4"/>
      <c r="F518" s="4" t="s">
        <v>30</v>
      </c>
      <c r="G518" s="4" t="s">
        <v>67</v>
      </c>
      <c r="H518" s="4" t="str">
        <f t="shared" si="1"/>
        <v>HUN</v>
      </c>
      <c r="I518" s="7" t="s">
        <v>68</v>
      </c>
      <c r="J518" s="4" t="s">
        <v>23</v>
      </c>
      <c r="K518" s="4" t="str">
        <f>IF(G518="","Unknown Country",IFERROR(VLOOKUP(TRIM(G518),countries!C:F, 4, FALSE), "Unknown Country"))</f>
        <v>Eastern Europe</v>
      </c>
      <c r="L518" s="4">
        <v>1270.0</v>
      </c>
      <c r="M518" s="4" t="s">
        <v>24</v>
      </c>
      <c r="N518" s="4">
        <v>5540.0</v>
      </c>
      <c r="O518" s="8">
        <v>47.45</v>
      </c>
      <c r="P518" s="8">
        <v>31.79</v>
      </c>
      <c r="Q518" s="9">
        <v>262873.0</v>
      </c>
      <c r="R518" s="9">
        <v>176116.6</v>
      </c>
      <c r="S518" s="9">
        <v>86756.4</v>
      </c>
      <c r="T518" s="10">
        <f t="shared" si="3"/>
        <v>0.4097754122</v>
      </c>
    </row>
    <row r="519">
      <c r="A519" s="4">
        <v>9.54065883E8</v>
      </c>
      <c r="B519" s="5">
        <v>42568.0</v>
      </c>
      <c r="C519" s="5">
        <v>42614.0</v>
      </c>
      <c r="D519" s="6">
        <v>46.0</v>
      </c>
      <c r="E519" s="4"/>
      <c r="F519" s="4" t="s">
        <v>20</v>
      </c>
      <c r="G519" s="4" t="s">
        <v>67</v>
      </c>
      <c r="H519" s="4" t="str">
        <f t="shared" si="1"/>
        <v>HUN</v>
      </c>
      <c r="I519" s="7" t="s">
        <v>68</v>
      </c>
      <c r="J519" s="4" t="s">
        <v>23</v>
      </c>
      <c r="K519" s="4" t="str">
        <f>IF(G519="","Unknown Country",IFERROR(VLOOKUP(TRIM(G519),countries!C:F, 4, FALSE), "Unknown Country"))</f>
        <v>Eastern Europe</v>
      </c>
      <c r="L519" s="4">
        <v>7940.0</v>
      </c>
      <c r="M519" s="4" t="s">
        <v>24</v>
      </c>
      <c r="N519" s="4">
        <v>8151.0</v>
      </c>
      <c r="O519" s="8">
        <v>668.27</v>
      </c>
      <c r="P519" s="8">
        <v>502.54</v>
      </c>
      <c r="Q519" s="9">
        <v>5447068.77</v>
      </c>
      <c r="R519" s="9">
        <v>4096203.54</v>
      </c>
      <c r="S519" s="9">
        <v>1350865.2299999995</v>
      </c>
      <c r="T519" s="10">
        <f t="shared" si="3"/>
        <v>0.3755092448</v>
      </c>
    </row>
    <row r="520">
      <c r="A520" s="4">
        <v>1.86847674E8</v>
      </c>
      <c r="B520" s="5">
        <v>42841.0</v>
      </c>
      <c r="C520" s="5">
        <v>42848.0</v>
      </c>
      <c r="D520" s="6">
        <v>7.0</v>
      </c>
      <c r="E520" s="4"/>
      <c r="F520" s="4" t="s">
        <v>30</v>
      </c>
      <c r="G520" s="4" t="s">
        <v>69</v>
      </c>
      <c r="H520" s="4" t="str">
        <f t="shared" si="1"/>
        <v>ISL</v>
      </c>
      <c r="I520" s="7" t="s">
        <v>70</v>
      </c>
      <c r="J520" s="4" t="s">
        <v>23</v>
      </c>
      <c r="K520" s="4" t="str">
        <f>IF(G520="","Unknown Country",IFERROR(VLOOKUP(TRIM(G520),countries!C:F, 4, FALSE), "Unknown Country"))</f>
        <v>Northern Europe</v>
      </c>
      <c r="L520" s="4">
        <v>8293.0</v>
      </c>
      <c r="M520" s="4" t="s">
        <v>28</v>
      </c>
      <c r="N520" s="4">
        <v>1234.0</v>
      </c>
      <c r="O520" s="8">
        <v>437.2</v>
      </c>
      <c r="P520" s="8">
        <v>263.33</v>
      </c>
      <c r="Q520" s="9">
        <v>539504.7999999999</v>
      </c>
      <c r="R520" s="9">
        <v>324949.22</v>
      </c>
      <c r="S520" s="9">
        <v>214555.57999999996</v>
      </c>
      <c r="T520" s="10">
        <f t="shared" si="3"/>
        <v>0.3300316122</v>
      </c>
    </row>
    <row r="521">
      <c r="A521" s="4">
        <v>2.03955876E8</v>
      </c>
      <c r="B521" s="5">
        <v>40344.0</v>
      </c>
      <c r="C521" s="5">
        <v>40377.0</v>
      </c>
      <c r="D521" s="6">
        <v>33.0</v>
      </c>
      <c r="E521" s="4"/>
      <c r="F521" s="4" t="s">
        <v>30</v>
      </c>
      <c r="G521" s="4" t="s">
        <v>69</v>
      </c>
      <c r="H521" s="4" t="str">
        <f t="shared" si="1"/>
        <v>ISL</v>
      </c>
      <c r="I521" s="7" t="s">
        <v>70</v>
      </c>
      <c r="J521" s="4" t="s">
        <v>23</v>
      </c>
      <c r="K521" s="4" t="str">
        <f>IF(G521="","Unknown Country",IFERROR(VLOOKUP(TRIM(G521),countries!C:F, 4, FALSE), "Unknown Country"))</f>
        <v>Northern Europe</v>
      </c>
      <c r="L521" s="4">
        <v>2103.0</v>
      </c>
      <c r="M521" s="4" t="s">
        <v>28</v>
      </c>
      <c r="N521" s="4">
        <v>3931.0</v>
      </c>
      <c r="O521" s="8">
        <v>205.7</v>
      </c>
      <c r="P521" s="8">
        <v>117.11</v>
      </c>
      <c r="Q521" s="9">
        <v>808606.7</v>
      </c>
      <c r="R521" s="9">
        <v>460359.41</v>
      </c>
      <c r="S521" s="9">
        <v>348247.29</v>
      </c>
      <c r="T521" s="10">
        <f t="shared" si="3"/>
        <v>0.6720351391</v>
      </c>
    </row>
    <row r="522">
      <c r="A522" s="4">
        <v>2.39554154E8</v>
      </c>
      <c r="B522" s="5">
        <v>40926.0</v>
      </c>
      <c r="C522" s="5">
        <v>40952.0</v>
      </c>
      <c r="D522" s="6">
        <v>26.0</v>
      </c>
      <c r="E522" s="4"/>
      <c r="F522" s="4" t="s">
        <v>20</v>
      </c>
      <c r="G522" s="4" t="s">
        <v>69</v>
      </c>
      <c r="H522" s="4" t="str">
        <f t="shared" si="1"/>
        <v>ISL</v>
      </c>
      <c r="I522" s="7" t="s">
        <v>70</v>
      </c>
      <c r="J522" s="4" t="s">
        <v>23</v>
      </c>
      <c r="K522" s="4" t="str">
        <f>IF(G522="","Unknown Country",IFERROR(VLOOKUP(TRIM(G522),countries!C:F, 4, FALSE), "Unknown Country"))</f>
        <v>Northern Europe</v>
      </c>
      <c r="L522" s="4">
        <v>8681.0</v>
      </c>
      <c r="M522" s="4" t="s">
        <v>24</v>
      </c>
      <c r="N522" s="4">
        <v>8253.0</v>
      </c>
      <c r="O522" s="8">
        <v>651.21</v>
      </c>
      <c r="P522" s="8">
        <v>524.96</v>
      </c>
      <c r="Q522" s="9">
        <v>5374436.13</v>
      </c>
      <c r="R522" s="9">
        <v>4332494.88</v>
      </c>
      <c r="S522" s="9">
        <v>1041941.25</v>
      </c>
      <c r="T522" s="10">
        <f t="shared" si="3"/>
        <v>0.3300316122</v>
      </c>
    </row>
    <row r="523">
      <c r="A523" s="4">
        <v>3.03534495E8</v>
      </c>
      <c r="B523" s="5">
        <v>40768.0</v>
      </c>
      <c r="C523" s="5">
        <v>40773.0</v>
      </c>
      <c r="D523" s="6">
        <v>5.0</v>
      </c>
      <c r="E523" s="4"/>
      <c r="F523" s="4" t="s">
        <v>27</v>
      </c>
      <c r="G523" s="4" t="s">
        <v>69</v>
      </c>
      <c r="H523" s="4" t="str">
        <f t="shared" si="1"/>
        <v>ISL</v>
      </c>
      <c r="I523" s="7" t="s">
        <v>70</v>
      </c>
      <c r="J523" s="4" t="s">
        <v>23</v>
      </c>
      <c r="K523" s="4" t="str">
        <f>IF(G523="","Unknown Country",IFERROR(VLOOKUP(TRIM(G523),countries!C:F, 4, FALSE), "Unknown Country"))</f>
        <v>Northern Europe</v>
      </c>
      <c r="L523" s="4">
        <v>4594.0</v>
      </c>
      <c r="M523" s="4" t="s">
        <v>24</v>
      </c>
      <c r="N523" s="4">
        <v>1457.0</v>
      </c>
      <c r="O523" s="8">
        <v>9.33</v>
      </c>
      <c r="P523" s="8">
        <v>6.92</v>
      </c>
      <c r="Q523" s="9">
        <v>13593.81</v>
      </c>
      <c r="R523" s="9">
        <v>10082.44</v>
      </c>
      <c r="S523" s="9">
        <v>3511.369999999999</v>
      </c>
      <c r="T523" s="10">
        <f t="shared" si="3"/>
        <v>0.2479985635</v>
      </c>
    </row>
    <row r="524">
      <c r="A524" s="4">
        <v>3.58594453E8</v>
      </c>
      <c r="B524" s="5">
        <v>42724.0</v>
      </c>
      <c r="C524" s="5">
        <v>42768.0</v>
      </c>
      <c r="D524" s="6">
        <v>44.0</v>
      </c>
      <c r="E524" s="4"/>
      <c r="F524" s="4" t="s">
        <v>20</v>
      </c>
      <c r="G524" s="4" t="s">
        <v>69</v>
      </c>
      <c r="H524" s="4" t="str">
        <f t="shared" si="1"/>
        <v>ISL</v>
      </c>
      <c r="I524" s="7" t="s">
        <v>70</v>
      </c>
      <c r="J524" s="4" t="s">
        <v>23</v>
      </c>
      <c r="K524" s="4" t="str">
        <f>IF(G524="","Unknown Country",IFERROR(VLOOKUP(TRIM(G524),countries!C:F, 4, FALSE), "Unknown Country"))</f>
        <v>Northern Europe</v>
      </c>
      <c r="L524" s="4">
        <v>8969.0</v>
      </c>
      <c r="M524" s="4" t="s">
        <v>24</v>
      </c>
      <c r="N524" s="4">
        <v>4922.0</v>
      </c>
      <c r="O524" s="8">
        <v>152.58</v>
      </c>
      <c r="P524" s="8">
        <v>97.44</v>
      </c>
      <c r="Q524" s="9">
        <v>750998.76</v>
      </c>
      <c r="R524" s="9">
        <v>479599.68</v>
      </c>
      <c r="S524" s="9">
        <v>271399.08</v>
      </c>
      <c r="T524" s="10">
        <f t="shared" si="3"/>
        <v>0.3976898445</v>
      </c>
    </row>
    <row r="525">
      <c r="A525" s="4">
        <v>3.84976232E8</v>
      </c>
      <c r="B525" s="5">
        <v>42053.0</v>
      </c>
      <c r="C525" s="5">
        <v>42097.0</v>
      </c>
      <c r="D525" s="6">
        <v>44.0</v>
      </c>
      <c r="E525" s="4"/>
      <c r="F525" s="4" t="s">
        <v>20</v>
      </c>
      <c r="G525" s="4" t="s">
        <v>69</v>
      </c>
      <c r="H525" s="4" t="str">
        <f t="shared" si="1"/>
        <v>ISL</v>
      </c>
      <c r="I525" s="7" t="s">
        <v>70</v>
      </c>
      <c r="J525" s="4" t="s">
        <v>23</v>
      </c>
      <c r="K525" s="4" t="str">
        <f>IF(G525="","Unknown Country",IFERROR(VLOOKUP(TRIM(G525),countries!C:F, 4, FALSE), "Unknown Country"))</f>
        <v>Northern Europe</v>
      </c>
      <c r="L525" s="4">
        <v>8681.0</v>
      </c>
      <c r="M525" s="4" t="s">
        <v>28</v>
      </c>
      <c r="N525" s="4">
        <v>1877.0</v>
      </c>
      <c r="O525" s="8">
        <v>651.21</v>
      </c>
      <c r="P525" s="8">
        <v>524.96</v>
      </c>
      <c r="Q525" s="9">
        <v>1222321.1700000002</v>
      </c>
      <c r="R525" s="9">
        <v>985349.92</v>
      </c>
      <c r="S525" s="9">
        <v>236971.25000000012</v>
      </c>
      <c r="T525" s="10">
        <f t="shared" si="3"/>
        <v>0.4306757414</v>
      </c>
    </row>
    <row r="526">
      <c r="A526" s="4">
        <v>4.39204919E8</v>
      </c>
      <c r="B526" s="5">
        <v>42777.0</v>
      </c>
      <c r="C526" s="5">
        <v>42785.0</v>
      </c>
      <c r="D526" s="6">
        <v>8.0</v>
      </c>
      <c r="E526" s="4"/>
      <c r="F526" s="4" t="s">
        <v>20</v>
      </c>
      <c r="G526" s="4" t="s">
        <v>69</v>
      </c>
      <c r="H526" s="4" t="str">
        <f t="shared" si="1"/>
        <v>ISL</v>
      </c>
      <c r="I526" s="7" t="s">
        <v>70</v>
      </c>
      <c r="J526" s="4" t="s">
        <v>23</v>
      </c>
      <c r="K526" s="4" t="str">
        <f>IF(G526="","Unknown Country",IFERROR(VLOOKUP(TRIM(G526),countries!C:F, 4, FALSE), "Unknown Country"))</f>
        <v>Northern Europe</v>
      </c>
      <c r="L526" s="4">
        <v>1270.0</v>
      </c>
      <c r="M526" s="4" t="s">
        <v>28</v>
      </c>
      <c r="N526" s="4">
        <v>9350.0</v>
      </c>
      <c r="O526" s="8">
        <v>47.45</v>
      </c>
      <c r="P526" s="8">
        <v>31.79</v>
      </c>
      <c r="Q526" s="9">
        <v>443657.5</v>
      </c>
      <c r="R526" s="9">
        <v>297236.5</v>
      </c>
      <c r="S526" s="9">
        <v>146421.0</v>
      </c>
      <c r="T526" s="10">
        <f t="shared" si="3"/>
        <v>0.193869873</v>
      </c>
    </row>
    <row r="527">
      <c r="A527" s="4">
        <v>5.27509677E8</v>
      </c>
      <c r="B527" s="5">
        <v>41444.0</v>
      </c>
      <c r="C527" s="5">
        <v>41465.0</v>
      </c>
      <c r="D527" s="6">
        <v>21.0</v>
      </c>
      <c r="E527" s="4"/>
      <c r="F527" s="4" t="s">
        <v>31</v>
      </c>
      <c r="G527" s="4" t="s">
        <v>69</v>
      </c>
      <c r="H527" s="4" t="str">
        <f t="shared" si="1"/>
        <v>ISL</v>
      </c>
      <c r="I527" s="7" t="s">
        <v>70</v>
      </c>
      <c r="J527" s="4" t="s">
        <v>23</v>
      </c>
      <c r="K527" s="4" t="str">
        <f>IF(G527="","Unknown Country",IFERROR(VLOOKUP(TRIM(G527),countries!C:F, 4, FALSE), "Unknown Country"))</f>
        <v>Northern Europe</v>
      </c>
      <c r="L527" s="4">
        <v>8681.0</v>
      </c>
      <c r="M527" s="4" t="s">
        <v>28</v>
      </c>
      <c r="N527" s="4">
        <v>691.0</v>
      </c>
      <c r="O527" s="8">
        <v>651.21</v>
      </c>
      <c r="P527" s="8">
        <v>524.96</v>
      </c>
      <c r="Q527" s="9">
        <v>449986.11000000004</v>
      </c>
      <c r="R527" s="9">
        <v>362747.36000000004</v>
      </c>
      <c r="S527" s="9">
        <v>87238.75</v>
      </c>
      <c r="T527" s="10">
        <f t="shared" si="3"/>
        <v>0.258306538</v>
      </c>
    </row>
    <row r="528">
      <c r="A528" s="4">
        <v>5.46140086E8</v>
      </c>
      <c r="B528" s="5">
        <v>41585.0</v>
      </c>
      <c r="C528" s="5">
        <v>41627.0</v>
      </c>
      <c r="D528" s="6">
        <v>42.0</v>
      </c>
      <c r="E528" s="4"/>
      <c r="F528" s="4" t="s">
        <v>20</v>
      </c>
      <c r="G528" s="4" t="s">
        <v>69</v>
      </c>
      <c r="H528" s="4" t="str">
        <f t="shared" si="1"/>
        <v>ISL</v>
      </c>
      <c r="I528" s="7" t="s">
        <v>70</v>
      </c>
      <c r="J528" s="4" t="s">
        <v>23</v>
      </c>
      <c r="K528" s="4" t="str">
        <f>IF(G528="","Unknown Country",IFERROR(VLOOKUP(TRIM(G528),countries!C:F, 4, FALSE), "Unknown Country"))</f>
        <v>Northern Europe</v>
      </c>
      <c r="L528" s="4">
        <v>3127.0</v>
      </c>
      <c r="M528" s="4" t="s">
        <v>24</v>
      </c>
      <c r="N528" s="4">
        <v>3843.0</v>
      </c>
      <c r="O528" s="8">
        <v>81.73</v>
      </c>
      <c r="P528" s="8">
        <v>56.67</v>
      </c>
      <c r="Q528" s="9">
        <v>314088.39</v>
      </c>
      <c r="R528" s="9">
        <v>217782.81</v>
      </c>
      <c r="S528" s="9">
        <v>96305.58000000002</v>
      </c>
      <c r="T528" s="10">
        <f t="shared" si="3"/>
        <v>0.3613841919</v>
      </c>
    </row>
    <row r="529">
      <c r="A529" s="4">
        <v>5.63939225E8</v>
      </c>
      <c r="B529" s="5">
        <v>40493.0</v>
      </c>
      <c r="C529" s="5">
        <v>40531.0</v>
      </c>
      <c r="D529" s="6">
        <v>38.0</v>
      </c>
      <c r="E529" s="4"/>
      <c r="F529" s="4" t="s">
        <v>31</v>
      </c>
      <c r="G529" s="4" t="s">
        <v>69</v>
      </c>
      <c r="H529" s="4" t="str">
        <f t="shared" si="1"/>
        <v>ISL</v>
      </c>
      <c r="I529" s="7" t="s">
        <v>70</v>
      </c>
      <c r="J529" s="4" t="s">
        <v>23</v>
      </c>
      <c r="K529" s="4" t="str">
        <f>IF(G529="","Unknown Country",IFERROR(VLOOKUP(TRIM(G529),countries!C:F, 4, FALSE), "Unknown Country"))</f>
        <v>Northern Europe</v>
      </c>
      <c r="L529" s="4">
        <v>2455.0</v>
      </c>
      <c r="M529" s="4" t="s">
        <v>24</v>
      </c>
      <c r="N529" s="4">
        <v>1004.0</v>
      </c>
      <c r="O529" s="8">
        <v>109.28</v>
      </c>
      <c r="P529" s="8">
        <v>35.84</v>
      </c>
      <c r="Q529" s="9">
        <v>109717.12</v>
      </c>
      <c r="R529" s="9">
        <v>35983.36</v>
      </c>
      <c r="S529" s="9">
        <v>73733.76</v>
      </c>
      <c r="T529" s="10">
        <f t="shared" si="3"/>
        <v>0.193869873</v>
      </c>
    </row>
    <row r="530">
      <c r="A530" s="4">
        <v>5.70703542E8</v>
      </c>
      <c r="B530" s="5">
        <v>40440.0</v>
      </c>
      <c r="C530" s="5">
        <v>40485.0</v>
      </c>
      <c r="D530" s="6">
        <v>45.0</v>
      </c>
      <c r="E530" s="4"/>
      <c r="F530" s="4" t="s">
        <v>31</v>
      </c>
      <c r="G530" s="4" t="s">
        <v>69</v>
      </c>
      <c r="H530" s="4" t="str">
        <f t="shared" si="1"/>
        <v>ISL</v>
      </c>
      <c r="I530" s="7" t="s">
        <v>70</v>
      </c>
      <c r="J530" s="4" t="s">
        <v>23</v>
      </c>
      <c r="K530" s="4" t="str">
        <f>IF(G530="","Unknown Country",IFERROR(VLOOKUP(TRIM(G530),countries!C:F, 4, FALSE), "Unknown Country"))</f>
        <v>Northern Europe</v>
      </c>
      <c r="L530" s="4">
        <v>3127.0</v>
      </c>
      <c r="M530" s="4" t="s">
        <v>24</v>
      </c>
      <c r="N530" s="4">
        <v>2715.0</v>
      </c>
      <c r="O530" s="8">
        <v>81.73</v>
      </c>
      <c r="P530" s="8">
        <v>56.67</v>
      </c>
      <c r="Q530" s="9">
        <v>221896.95</v>
      </c>
      <c r="R530" s="9">
        <v>153859.05000000002</v>
      </c>
      <c r="S530" s="9">
        <v>68037.9</v>
      </c>
      <c r="T530" s="10">
        <f t="shared" si="3"/>
        <v>0.3300316122</v>
      </c>
    </row>
    <row r="531">
      <c r="A531" s="4">
        <v>5.78356206E8</v>
      </c>
      <c r="B531" s="5">
        <v>42194.0</v>
      </c>
      <c r="C531" s="5">
        <v>42200.0</v>
      </c>
      <c r="D531" s="6">
        <v>6.0</v>
      </c>
      <c r="E531" s="4"/>
      <c r="F531" s="4" t="s">
        <v>30</v>
      </c>
      <c r="G531" s="4" t="s">
        <v>69</v>
      </c>
      <c r="H531" s="4" t="str">
        <f t="shared" si="1"/>
        <v>ISL</v>
      </c>
      <c r="I531" s="7" t="s">
        <v>70</v>
      </c>
      <c r="J531" s="4" t="s">
        <v>23</v>
      </c>
      <c r="K531" s="4" t="str">
        <f>IF(G531="","Unknown Country",IFERROR(VLOOKUP(TRIM(G531),countries!C:F, 4, FALSE), "Unknown Country"))</f>
        <v>Northern Europe</v>
      </c>
      <c r="L531" s="4">
        <v>8875.0</v>
      </c>
      <c r="M531" s="4" t="s">
        <v>28</v>
      </c>
      <c r="N531" s="4">
        <v>7309.0</v>
      </c>
      <c r="O531" s="8">
        <v>421.89</v>
      </c>
      <c r="P531" s="8">
        <v>364.69</v>
      </c>
      <c r="Q531" s="9">
        <v>3083594.01</v>
      </c>
      <c r="R531" s="9">
        <v>2665519.21</v>
      </c>
      <c r="S531" s="9">
        <v>418074.7999999998</v>
      </c>
      <c r="T531" s="10">
        <f t="shared" si="3"/>
        <v>0.193869873</v>
      </c>
    </row>
    <row r="532">
      <c r="A532" s="4">
        <v>5.80314862E8</v>
      </c>
      <c r="B532" s="5">
        <v>42496.0</v>
      </c>
      <c r="C532" s="5">
        <v>42502.0</v>
      </c>
      <c r="D532" s="6">
        <v>6.0</v>
      </c>
      <c r="E532" s="4"/>
      <c r="F532" s="4" t="s">
        <v>31</v>
      </c>
      <c r="G532" s="4" t="s">
        <v>69</v>
      </c>
      <c r="H532" s="4" t="str">
        <f t="shared" si="1"/>
        <v>ISL</v>
      </c>
      <c r="I532" s="7" t="s">
        <v>70</v>
      </c>
      <c r="J532" s="4" t="s">
        <v>23</v>
      </c>
      <c r="K532" s="4" t="str">
        <f>IF(G532="","Unknown Country",IFERROR(VLOOKUP(TRIM(G532),countries!C:F, 4, FALSE), "Unknown Country"))</f>
        <v>Northern Europe</v>
      </c>
      <c r="L532" s="4">
        <v>7331.0</v>
      </c>
      <c r="M532" s="4" t="s">
        <v>24</v>
      </c>
      <c r="N532" s="4">
        <v>6918.0</v>
      </c>
      <c r="O532" s="8">
        <v>255.28</v>
      </c>
      <c r="P532" s="8">
        <v>159.42</v>
      </c>
      <c r="Q532" s="9">
        <v>1766027.04</v>
      </c>
      <c r="R532" s="9">
        <v>1102867.5599999998</v>
      </c>
      <c r="S532" s="9">
        <v>663159.4800000002</v>
      </c>
      <c r="T532" s="10">
        <f t="shared" si="3"/>
        <v>0.3066193564</v>
      </c>
    </row>
    <row r="533">
      <c r="A533" s="4">
        <v>6.40476596E8</v>
      </c>
      <c r="B533" s="5">
        <v>41933.0</v>
      </c>
      <c r="C533" s="5">
        <v>41936.0</v>
      </c>
      <c r="D533" s="6">
        <v>3.0</v>
      </c>
      <c r="E533" s="4"/>
      <c r="F533" s="4" t="s">
        <v>27</v>
      </c>
      <c r="G533" s="4" t="s">
        <v>69</v>
      </c>
      <c r="H533" s="4" t="str">
        <f t="shared" si="1"/>
        <v>ISL</v>
      </c>
      <c r="I533" s="7" t="s">
        <v>70</v>
      </c>
      <c r="J533" s="4" t="s">
        <v>23</v>
      </c>
      <c r="K533" s="4" t="str">
        <f>IF(G533="","Unknown Country",IFERROR(VLOOKUP(TRIM(G533),countries!C:F, 4, FALSE), "Unknown Country"))</f>
        <v>Northern Europe</v>
      </c>
      <c r="L533" s="4">
        <v>4594.0</v>
      </c>
      <c r="M533" s="4" t="s">
        <v>28</v>
      </c>
      <c r="N533" s="4">
        <v>112.0</v>
      </c>
      <c r="O533" s="8">
        <v>9.33</v>
      </c>
      <c r="P533" s="8">
        <v>6.92</v>
      </c>
      <c r="Q533" s="9">
        <v>1044.96</v>
      </c>
      <c r="R533" s="9">
        <v>775.04</v>
      </c>
      <c r="S533" s="9">
        <v>269.9200000000001</v>
      </c>
      <c r="T533" s="10">
        <f t="shared" si="3"/>
        <v>0.6720351391</v>
      </c>
    </row>
    <row r="534">
      <c r="A534" s="4">
        <v>6.43027484E8</v>
      </c>
      <c r="B534" s="5">
        <v>40674.0</v>
      </c>
      <c r="C534" s="5">
        <v>40681.0</v>
      </c>
      <c r="D534" s="6">
        <v>7.0</v>
      </c>
      <c r="E534" s="4"/>
      <c r="F534" s="4" t="s">
        <v>27</v>
      </c>
      <c r="G534" s="4" t="s">
        <v>69</v>
      </c>
      <c r="H534" s="4" t="str">
        <f t="shared" si="1"/>
        <v>ISL</v>
      </c>
      <c r="I534" s="7" t="s">
        <v>70</v>
      </c>
      <c r="J534" s="4" t="s">
        <v>23</v>
      </c>
      <c r="K534" s="4" t="str">
        <f>IF(G534="","Unknown Country",IFERROR(VLOOKUP(TRIM(G534),countries!C:F, 4, FALSE), "Unknown Country"))</f>
        <v>Northern Europe</v>
      </c>
      <c r="L534" s="4">
        <v>8875.0</v>
      </c>
      <c r="M534" s="4" t="s">
        <v>28</v>
      </c>
      <c r="N534" s="4">
        <v>4977.0</v>
      </c>
      <c r="O534" s="8">
        <v>421.89</v>
      </c>
      <c r="P534" s="8">
        <v>364.69</v>
      </c>
      <c r="Q534" s="9">
        <v>2099746.53</v>
      </c>
      <c r="R534" s="9">
        <v>1815062.13</v>
      </c>
      <c r="S534" s="9">
        <v>284684.3999999999</v>
      </c>
      <c r="T534" s="10">
        <f t="shared" si="3"/>
        <v>0.3066193564</v>
      </c>
    </row>
    <row r="535">
      <c r="A535" s="4">
        <v>7.06176555E8</v>
      </c>
      <c r="B535" s="5">
        <v>42048.0</v>
      </c>
      <c r="C535" s="5">
        <v>42061.0</v>
      </c>
      <c r="D535" s="6">
        <v>13.0</v>
      </c>
      <c r="E535" s="4"/>
      <c r="F535" s="4" t="s">
        <v>31</v>
      </c>
      <c r="G535" s="4" t="s">
        <v>69</v>
      </c>
      <c r="H535" s="4" t="str">
        <f t="shared" si="1"/>
        <v>ISL</v>
      </c>
      <c r="I535" s="7" t="s">
        <v>70</v>
      </c>
      <c r="J535" s="4" t="s">
        <v>23</v>
      </c>
      <c r="K535" s="4" t="str">
        <f>IF(G535="","Unknown Country",IFERROR(VLOOKUP(TRIM(G535),countries!C:F, 4, FALSE), "Unknown Country"))</f>
        <v>Northern Europe</v>
      </c>
      <c r="L535" s="4">
        <v>5988.0</v>
      </c>
      <c r="M535" s="4" t="s">
        <v>24</v>
      </c>
      <c r="N535" s="4">
        <v>2190.0</v>
      </c>
      <c r="O535" s="8">
        <v>154.06</v>
      </c>
      <c r="P535" s="8">
        <v>90.93</v>
      </c>
      <c r="Q535" s="9">
        <v>337391.4</v>
      </c>
      <c r="R535" s="9">
        <v>199136.7</v>
      </c>
      <c r="S535" s="9">
        <v>138254.7</v>
      </c>
      <c r="T535" s="10">
        <f t="shared" si="3"/>
        <v>0.1355803646</v>
      </c>
    </row>
    <row r="536">
      <c r="A536" s="4">
        <v>7.20931279E8</v>
      </c>
      <c r="B536" s="5">
        <v>41212.0</v>
      </c>
      <c r="C536" s="5">
        <v>41231.0</v>
      </c>
      <c r="D536" s="6">
        <v>19.0</v>
      </c>
      <c r="E536" s="4"/>
      <c r="F536" s="4" t="s">
        <v>20</v>
      </c>
      <c r="G536" s="4" t="s">
        <v>69</v>
      </c>
      <c r="H536" s="4" t="str">
        <f t="shared" si="1"/>
        <v>ISL</v>
      </c>
      <c r="I536" s="7" t="s">
        <v>70</v>
      </c>
      <c r="J536" s="4" t="s">
        <v>23</v>
      </c>
      <c r="K536" s="4" t="str">
        <f>IF(G536="","Unknown Country",IFERROR(VLOOKUP(TRIM(G536),countries!C:F, 4, FALSE), "Unknown Country"))</f>
        <v>Northern Europe</v>
      </c>
      <c r="L536" s="4">
        <v>8969.0</v>
      </c>
      <c r="M536" s="4" t="s">
        <v>24</v>
      </c>
      <c r="N536" s="4">
        <v>8441.0</v>
      </c>
      <c r="O536" s="8">
        <v>152.58</v>
      </c>
      <c r="P536" s="8">
        <v>97.44</v>
      </c>
      <c r="Q536" s="9">
        <v>1287927.78</v>
      </c>
      <c r="R536" s="9">
        <v>822491.04</v>
      </c>
      <c r="S536" s="9">
        <v>465436.74</v>
      </c>
      <c r="T536" s="10">
        <f t="shared" si="3"/>
        <v>0.3755092448</v>
      </c>
    </row>
    <row r="537">
      <c r="A537" s="4">
        <v>8.26936471E8</v>
      </c>
      <c r="B537" s="5">
        <v>41353.0</v>
      </c>
      <c r="C537" s="5">
        <v>41363.0</v>
      </c>
      <c r="D537" s="6">
        <v>10.0</v>
      </c>
      <c r="E537" s="4"/>
      <c r="F537" s="4" t="s">
        <v>27</v>
      </c>
      <c r="G537" s="4" t="s">
        <v>69</v>
      </c>
      <c r="H537" s="4" t="str">
        <f t="shared" si="1"/>
        <v>ISL</v>
      </c>
      <c r="I537" s="7" t="s">
        <v>70</v>
      </c>
      <c r="J537" s="4" t="s">
        <v>23</v>
      </c>
      <c r="K537" s="4" t="str">
        <f>IF(G537="","Unknown Country",IFERROR(VLOOKUP(TRIM(G537),countries!C:F, 4, FALSE), "Unknown Country"))</f>
        <v>Northern Europe</v>
      </c>
      <c r="L537" s="4">
        <v>7331.0</v>
      </c>
      <c r="M537" s="4" t="s">
        <v>28</v>
      </c>
      <c r="N537" s="4">
        <v>7733.0</v>
      </c>
      <c r="O537" s="8">
        <v>255.28</v>
      </c>
      <c r="P537" s="8">
        <v>159.42</v>
      </c>
      <c r="Q537" s="9">
        <v>1974080.24</v>
      </c>
      <c r="R537" s="9">
        <v>1232794.8599999999</v>
      </c>
      <c r="S537" s="9">
        <v>741285.3800000001</v>
      </c>
      <c r="T537" s="10">
        <f t="shared" si="3"/>
        <v>0.258306538</v>
      </c>
    </row>
    <row r="538">
      <c r="A538" s="4">
        <v>8.28993833E8</v>
      </c>
      <c r="B538" s="5">
        <v>41856.0</v>
      </c>
      <c r="C538" s="5">
        <v>41884.0</v>
      </c>
      <c r="D538" s="6">
        <v>28.0</v>
      </c>
      <c r="E538" s="4"/>
      <c r="F538" s="4" t="s">
        <v>30</v>
      </c>
      <c r="G538" s="4" t="s">
        <v>69</v>
      </c>
      <c r="H538" s="4" t="str">
        <f t="shared" si="1"/>
        <v>ISL</v>
      </c>
      <c r="I538" s="7" t="s">
        <v>70</v>
      </c>
      <c r="J538" s="4" t="s">
        <v>23</v>
      </c>
      <c r="K538" s="4" t="str">
        <f>IF(G538="","Unknown Country",IFERROR(VLOOKUP(TRIM(G538),countries!C:F, 4, FALSE), "Unknown Country"))</f>
        <v>Northern Europe</v>
      </c>
      <c r="L538" s="4">
        <v>7331.0</v>
      </c>
      <c r="M538" s="4" t="s">
        <v>24</v>
      </c>
      <c r="N538" s="4">
        <v>6552.0</v>
      </c>
      <c r="O538" s="8">
        <v>255.28</v>
      </c>
      <c r="P538" s="8">
        <v>159.42</v>
      </c>
      <c r="Q538" s="9">
        <v>1672594.56</v>
      </c>
      <c r="R538" s="9">
        <v>1044519.84</v>
      </c>
      <c r="S538" s="9">
        <v>628074.7200000001</v>
      </c>
      <c r="T538" s="10">
        <f t="shared" si="3"/>
        <v>0.1355803646</v>
      </c>
    </row>
    <row r="539">
      <c r="A539" s="4">
        <v>8.7861427E8</v>
      </c>
      <c r="B539" s="5">
        <v>40570.0</v>
      </c>
      <c r="C539" s="5">
        <v>40591.0</v>
      </c>
      <c r="D539" s="6">
        <v>21.0</v>
      </c>
      <c r="E539" s="4"/>
      <c r="F539" s="4" t="s">
        <v>30</v>
      </c>
      <c r="G539" s="4" t="s">
        <v>69</v>
      </c>
      <c r="H539" s="4" t="str">
        <f t="shared" si="1"/>
        <v>ISL</v>
      </c>
      <c r="I539" s="7" t="s">
        <v>70</v>
      </c>
      <c r="J539" s="4" t="s">
        <v>23</v>
      </c>
      <c r="K539" s="4" t="str">
        <f>IF(G539="","Unknown Country",IFERROR(VLOOKUP(TRIM(G539),countries!C:F, 4, FALSE), "Unknown Country"))</f>
        <v>Northern Europe</v>
      </c>
      <c r="L539" s="4">
        <v>8293.0</v>
      </c>
      <c r="M539" s="4" t="s">
        <v>28</v>
      </c>
      <c r="N539" s="4">
        <v>342.0</v>
      </c>
      <c r="O539" s="8">
        <v>437.2</v>
      </c>
      <c r="P539" s="8">
        <v>263.33</v>
      </c>
      <c r="Q539" s="9">
        <v>149522.4</v>
      </c>
      <c r="R539" s="9">
        <v>90058.86</v>
      </c>
      <c r="S539" s="9">
        <v>59463.53999999999</v>
      </c>
      <c r="T539" s="10">
        <f t="shared" si="3"/>
        <v>0.4097754122</v>
      </c>
    </row>
    <row r="540">
      <c r="A540" s="4">
        <v>9.07349526E8</v>
      </c>
      <c r="B540" s="5">
        <v>41004.0</v>
      </c>
      <c r="C540" s="5">
        <v>41045.0</v>
      </c>
      <c r="D540" s="6">
        <v>41.0</v>
      </c>
      <c r="E540" s="4"/>
      <c r="F540" s="4" t="s">
        <v>31</v>
      </c>
      <c r="G540" s="4" t="s">
        <v>69</v>
      </c>
      <c r="H540" s="4" t="str">
        <f t="shared" si="1"/>
        <v>ISL</v>
      </c>
      <c r="I540" s="7" t="s">
        <v>70</v>
      </c>
      <c r="J540" s="4" t="s">
        <v>23</v>
      </c>
      <c r="K540" s="4" t="str">
        <f>IF(G540="","Unknown Country",IFERROR(VLOOKUP(TRIM(G540),countries!C:F, 4, FALSE), "Unknown Country"))</f>
        <v>Northern Europe</v>
      </c>
      <c r="L540" s="4">
        <v>8293.0</v>
      </c>
      <c r="M540" s="4" t="s">
        <v>28</v>
      </c>
      <c r="N540" s="4">
        <v>3743.0</v>
      </c>
      <c r="O540" s="8">
        <v>437.2</v>
      </c>
      <c r="P540" s="8">
        <v>263.33</v>
      </c>
      <c r="Q540" s="9">
        <v>1636439.5999999999</v>
      </c>
      <c r="R540" s="9">
        <v>985644.19</v>
      </c>
      <c r="S540" s="9">
        <v>650795.4099999999</v>
      </c>
      <c r="T540" s="10">
        <f t="shared" si="3"/>
        <v>0.3613841919</v>
      </c>
    </row>
    <row r="541">
      <c r="A541" s="4">
        <v>9.17792117E8</v>
      </c>
      <c r="B541" s="5">
        <v>41527.0</v>
      </c>
      <c r="C541" s="5">
        <v>41554.0</v>
      </c>
      <c r="D541" s="6">
        <v>27.0</v>
      </c>
      <c r="E541" s="4"/>
      <c r="F541" s="4" t="s">
        <v>30</v>
      </c>
      <c r="G541" s="4" t="s">
        <v>69</v>
      </c>
      <c r="H541" s="4" t="str">
        <f t="shared" si="1"/>
        <v>ISL</v>
      </c>
      <c r="I541" s="7" t="s">
        <v>70</v>
      </c>
      <c r="J541" s="4" t="s">
        <v>23</v>
      </c>
      <c r="K541" s="4" t="str">
        <f>IF(G541="","Unknown Country",IFERROR(VLOOKUP(TRIM(G541),countries!C:F, 4, FALSE), "Unknown Country"))</f>
        <v>Northern Europe</v>
      </c>
      <c r="L541" s="4">
        <v>2455.0</v>
      </c>
      <c r="M541" s="4" t="s">
        <v>28</v>
      </c>
      <c r="N541" s="4">
        <v>3938.0</v>
      </c>
      <c r="O541" s="8">
        <v>109.28</v>
      </c>
      <c r="P541" s="8">
        <v>35.84</v>
      </c>
      <c r="Q541" s="9">
        <v>430344.64</v>
      </c>
      <c r="R541" s="9">
        <v>141137.92</v>
      </c>
      <c r="S541" s="9">
        <v>289206.72</v>
      </c>
      <c r="T541" s="10">
        <f t="shared" si="3"/>
        <v>0.3755092448</v>
      </c>
    </row>
    <row r="542">
      <c r="A542" s="4">
        <v>9.42454278E8</v>
      </c>
      <c r="B542" s="5">
        <v>40583.0</v>
      </c>
      <c r="C542" s="5">
        <v>40631.0</v>
      </c>
      <c r="D542" s="6">
        <v>48.0</v>
      </c>
      <c r="E542" s="4"/>
      <c r="F542" s="4" t="s">
        <v>30</v>
      </c>
      <c r="G542" s="4" t="s">
        <v>69</v>
      </c>
      <c r="H542" s="4" t="str">
        <f t="shared" si="1"/>
        <v>ISL</v>
      </c>
      <c r="I542" s="7" t="s">
        <v>70</v>
      </c>
      <c r="J542" s="4" t="s">
        <v>23</v>
      </c>
      <c r="K542" s="4" t="str">
        <f>IF(G542="","Unknown Country",IFERROR(VLOOKUP(TRIM(G542),countries!C:F, 4, FALSE), "Unknown Country"))</f>
        <v>Northern Europe</v>
      </c>
      <c r="L542" s="4">
        <v>8293.0</v>
      </c>
      <c r="M542" s="4" t="s">
        <v>28</v>
      </c>
      <c r="N542" s="4">
        <v>2019.0</v>
      </c>
      <c r="O542" s="8">
        <v>437.2</v>
      </c>
      <c r="P542" s="8">
        <v>263.33</v>
      </c>
      <c r="Q542" s="9">
        <v>882706.7999999999</v>
      </c>
      <c r="R542" s="9">
        <v>531663.27</v>
      </c>
      <c r="S542" s="9">
        <v>351043.5299999999</v>
      </c>
      <c r="T542" s="10">
        <f t="shared" si="3"/>
        <v>0.3755092448</v>
      </c>
    </row>
    <row r="543">
      <c r="A543" s="4">
        <v>1.39201343E8</v>
      </c>
      <c r="B543" s="5">
        <v>42609.0</v>
      </c>
      <c r="C543" s="5">
        <v>42619.0</v>
      </c>
      <c r="D543" s="6">
        <v>10.0</v>
      </c>
      <c r="E543" s="4"/>
      <c r="F543" s="4" t="s">
        <v>27</v>
      </c>
      <c r="G543" s="4" t="s">
        <v>71</v>
      </c>
      <c r="H543" s="4" t="str">
        <f t="shared" si="1"/>
        <v>IRL</v>
      </c>
      <c r="I543" s="7" t="s">
        <v>72</v>
      </c>
      <c r="J543" s="4" t="s">
        <v>23</v>
      </c>
      <c r="K543" s="4" t="str">
        <f>IF(G543="","Unknown Country",IFERROR(VLOOKUP(TRIM(G543),countries!C:F, 4, FALSE), "Unknown Country"))</f>
        <v>Northern Europe</v>
      </c>
      <c r="L543" s="4">
        <v>8293.0</v>
      </c>
      <c r="M543" s="4" t="s">
        <v>24</v>
      </c>
      <c r="N543" s="4">
        <v>1625.0</v>
      </c>
      <c r="O543" s="8">
        <v>437.2</v>
      </c>
      <c r="P543" s="8">
        <v>263.33</v>
      </c>
      <c r="Q543" s="9">
        <v>710450.0</v>
      </c>
      <c r="R543" s="9">
        <v>427911.25</v>
      </c>
      <c r="S543" s="9">
        <v>282538.75</v>
      </c>
      <c r="T543" s="10">
        <f t="shared" si="3"/>
        <v>0.3976898445</v>
      </c>
    </row>
    <row r="544">
      <c r="A544" s="4">
        <v>1.43414771E8</v>
      </c>
      <c r="B544" s="5">
        <v>41050.0</v>
      </c>
      <c r="C544" s="5">
        <v>41063.0</v>
      </c>
      <c r="D544" s="6">
        <v>13.0</v>
      </c>
      <c r="E544" s="4"/>
      <c r="F544" s="4" t="s">
        <v>27</v>
      </c>
      <c r="G544" s="4" t="s">
        <v>71</v>
      </c>
      <c r="H544" s="4" t="str">
        <f t="shared" si="1"/>
        <v>IRL</v>
      </c>
      <c r="I544" s="7" t="s">
        <v>72</v>
      </c>
      <c r="J544" s="4" t="s">
        <v>23</v>
      </c>
      <c r="K544" s="4" t="str">
        <f>IF(G544="","Unknown Country",IFERROR(VLOOKUP(TRIM(G544),countries!C:F, 4, FALSE), "Unknown Country"))</f>
        <v>Northern Europe</v>
      </c>
      <c r="L544" s="4">
        <v>7940.0</v>
      </c>
      <c r="M544" s="4" t="s">
        <v>24</v>
      </c>
      <c r="N544" s="4">
        <v>8473.0</v>
      </c>
      <c r="O544" s="8">
        <v>668.27</v>
      </c>
      <c r="P544" s="8">
        <v>502.54</v>
      </c>
      <c r="Q544" s="9">
        <v>5662251.71</v>
      </c>
      <c r="R544" s="9">
        <v>4258021.42</v>
      </c>
      <c r="S544" s="9">
        <v>1404230.29</v>
      </c>
      <c r="T544" s="10">
        <f t="shared" si="3"/>
        <v>0.3976898445</v>
      </c>
    </row>
    <row r="545">
      <c r="A545" s="4">
        <v>1.44978606E8</v>
      </c>
      <c r="B545" s="5">
        <v>40549.0</v>
      </c>
      <c r="C545" s="5">
        <v>40593.0</v>
      </c>
      <c r="D545" s="6">
        <v>44.0</v>
      </c>
      <c r="E545" s="4"/>
      <c r="F545" s="4" t="s">
        <v>31</v>
      </c>
      <c r="G545" s="4" t="s">
        <v>71</v>
      </c>
      <c r="H545" s="4" t="str">
        <f t="shared" si="1"/>
        <v>IRL</v>
      </c>
      <c r="I545" s="7" t="s">
        <v>72</v>
      </c>
      <c r="J545" s="4" t="s">
        <v>23</v>
      </c>
      <c r="K545" s="4" t="str">
        <f>IF(G545="","Unknown Country",IFERROR(VLOOKUP(TRIM(G545),countries!C:F, 4, FALSE), "Unknown Country"))</f>
        <v>Northern Europe</v>
      </c>
      <c r="L545" s="4">
        <v>8681.0</v>
      </c>
      <c r="M545" s="4" t="s">
        <v>28</v>
      </c>
      <c r="N545" s="4">
        <v>1246.0</v>
      </c>
      <c r="O545" s="8">
        <v>651.21</v>
      </c>
      <c r="P545" s="8">
        <v>524.96</v>
      </c>
      <c r="Q545" s="9">
        <v>811407.66</v>
      </c>
      <c r="R545" s="9">
        <v>654100.16</v>
      </c>
      <c r="S545" s="9">
        <v>157307.5</v>
      </c>
      <c r="T545" s="10">
        <f t="shared" si="3"/>
        <v>0.6720351391</v>
      </c>
    </row>
    <row r="546">
      <c r="A546" s="4">
        <v>1.55914723E8</v>
      </c>
      <c r="B546" s="5">
        <v>42075.0</v>
      </c>
      <c r="C546" s="5">
        <v>42092.0</v>
      </c>
      <c r="D546" s="6">
        <v>17.0</v>
      </c>
      <c r="E546" s="4"/>
      <c r="F546" s="4" t="s">
        <v>27</v>
      </c>
      <c r="G546" s="4" t="s">
        <v>71</v>
      </c>
      <c r="H546" s="4" t="str">
        <f t="shared" si="1"/>
        <v>IRL</v>
      </c>
      <c r="I546" s="7" t="s">
        <v>72</v>
      </c>
      <c r="J546" s="4" t="s">
        <v>23</v>
      </c>
      <c r="K546" s="4" t="str">
        <f>IF(G546="","Unknown Country",IFERROR(VLOOKUP(TRIM(G546),countries!C:F, 4, FALSE), "Unknown Country"))</f>
        <v>Northern Europe</v>
      </c>
      <c r="L546" s="4">
        <v>4594.0</v>
      </c>
      <c r="M546" s="4" t="s">
        <v>24</v>
      </c>
      <c r="N546" s="4">
        <v>7486.0</v>
      </c>
      <c r="O546" s="8">
        <v>9.33</v>
      </c>
      <c r="P546" s="8">
        <v>6.92</v>
      </c>
      <c r="Q546" s="9">
        <v>69844.38</v>
      </c>
      <c r="R546" s="9">
        <v>51803.12</v>
      </c>
      <c r="S546" s="9">
        <v>18041.260000000002</v>
      </c>
      <c r="T546" s="10">
        <f t="shared" si="3"/>
        <v>0.3976898445</v>
      </c>
    </row>
    <row r="547">
      <c r="A547" s="4">
        <v>2.23869454E8</v>
      </c>
      <c r="B547" s="5">
        <v>40328.0</v>
      </c>
      <c r="C547" s="5">
        <v>40356.0</v>
      </c>
      <c r="D547" s="6">
        <v>28.0</v>
      </c>
      <c r="E547" s="4"/>
      <c r="F547" s="4" t="s">
        <v>20</v>
      </c>
      <c r="G547" s="4" t="s">
        <v>71</v>
      </c>
      <c r="H547" s="4" t="str">
        <f t="shared" si="1"/>
        <v>IRL</v>
      </c>
      <c r="I547" s="7" t="s">
        <v>72</v>
      </c>
      <c r="J547" s="4" t="s">
        <v>23</v>
      </c>
      <c r="K547" s="4" t="str">
        <f>IF(G547="","Unknown Country",IFERROR(VLOOKUP(TRIM(G547),countries!C:F, 4, FALSE), "Unknown Country"))</f>
        <v>Northern Europe</v>
      </c>
      <c r="L547" s="4">
        <v>4594.0</v>
      </c>
      <c r="M547" s="4" t="s">
        <v>28</v>
      </c>
      <c r="N547" s="4">
        <v>6801.0</v>
      </c>
      <c r="O547" s="8">
        <v>9.33</v>
      </c>
      <c r="P547" s="8">
        <v>6.92</v>
      </c>
      <c r="Q547" s="9">
        <v>63453.33</v>
      </c>
      <c r="R547" s="9">
        <v>47062.92</v>
      </c>
      <c r="S547" s="9">
        <v>16390.410000000003</v>
      </c>
      <c r="T547" s="10">
        <f t="shared" si="3"/>
        <v>0.3976898445</v>
      </c>
    </row>
    <row r="548">
      <c r="A548" s="4">
        <v>2.43684327E8</v>
      </c>
      <c r="B548" s="5">
        <v>42878.0</v>
      </c>
      <c r="C548" s="5">
        <v>42885.0</v>
      </c>
      <c r="D548" s="6">
        <v>7.0</v>
      </c>
      <c r="E548" s="4"/>
      <c r="F548" s="4" t="s">
        <v>27</v>
      </c>
      <c r="G548" s="4" t="s">
        <v>71</v>
      </c>
      <c r="H548" s="4" t="str">
        <f t="shared" si="1"/>
        <v>IRL</v>
      </c>
      <c r="I548" s="7" t="s">
        <v>72</v>
      </c>
      <c r="J548" s="4" t="s">
        <v>23</v>
      </c>
      <c r="K548" s="4" t="str">
        <f>IF(G548="","Unknown Country",IFERROR(VLOOKUP(TRIM(G548),countries!C:F, 4, FALSE), "Unknown Country"))</f>
        <v>Northern Europe</v>
      </c>
      <c r="L548" s="4">
        <v>7331.0</v>
      </c>
      <c r="M548" s="4" t="s">
        <v>28</v>
      </c>
      <c r="N548" s="4">
        <v>462.0</v>
      </c>
      <c r="O548" s="8">
        <v>255.28</v>
      </c>
      <c r="P548" s="8">
        <v>159.42</v>
      </c>
      <c r="Q548" s="9">
        <v>117939.36</v>
      </c>
      <c r="R548" s="9">
        <v>73652.04</v>
      </c>
      <c r="S548" s="9">
        <v>44287.32000000001</v>
      </c>
      <c r="T548" s="10">
        <f t="shared" si="3"/>
        <v>0.2479985635</v>
      </c>
    </row>
    <row r="549">
      <c r="A549" s="4">
        <v>2.6118735E8</v>
      </c>
      <c r="B549" s="5">
        <v>41184.0</v>
      </c>
      <c r="C549" s="5">
        <v>41185.0</v>
      </c>
      <c r="D549" s="6">
        <v>1.0</v>
      </c>
      <c r="E549" s="4"/>
      <c r="F549" s="4" t="s">
        <v>31</v>
      </c>
      <c r="G549" s="4" t="s">
        <v>71</v>
      </c>
      <c r="H549" s="4" t="str">
        <f t="shared" si="1"/>
        <v>IRL</v>
      </c>
      <c r="I549" s="7" t="s">
        <v>72</v>
      </c>
      <c r="J549" s="4" t="s">
        <v>23</v>
      </c>
      <c r="K549" s="4" t="str">
        <f>IF(G549="","Unknown Country",IFERROR(VLOOKUP(TRIM(G549),countries!C:F, 4, FALSE), "Unknown Country"))</f>
        <v>Northern Europe</v>
      </c>
      <c r="L549" s="4">
        <v>2455.0</v>
      </c>
      <c r="M549" s="4" t="s">
        <v>28</v>
      </c>
      <c r="N549" s="4">
        <v>9996.0</v>
      </c>
      <c r="O549" s="8">
        <v>109.28</v>
      </c>
      <c r="P549" s="8">
        <v>35.84</v>
      </c>
      <c r="Q549" s="9">
        <v>1092362.8800000001</v>
      </c>
      <c r="R549" s="9">
        <v>358256.64</v>
      </c>
      <c r="S549" s="9">
        <v>734106.2400000001</v>
      </c>
      <c r="T549" s="10">
        <f t="shared" si="3"/>
        <v>0.193869873</v>
      </c>
    </row>
    <row r="550">
      <c r="A550" s="4">
        <v>2.63977277E8</v>
      </c>
      <c r="B550" s="5">
        <v>42719.0</v>
      </c>
      <c r="C550" s="5">
        <v>42745.0</v>
      </c>
      <c r="D550" s="6">
        <v>26.0</v>
      </c>
      <c r="E550" s="4"/>
      <c r="F550" s="4" t="s">
        <v>27</v>
      </c>
      <c r="G550" s="4" t="s">
        <v>71</v>
      </c>
      <c r="H550" s="4" t="str">
        <f t="shared" si="1"/>
        <v>IRL</v>
      </c>
      <c r="I550" s="7" t="s">
        <v>72</v>
      </c>
      <c r="J550" s="4" t="s">
        <v>23</v>
      </c>
      <c r="K550" s="4" t="str">
        <f>IF(G550="","Unknown Country",IFERROR(VLOOKUP(TRIM(G550),countries!C:F, 4, FALSE), "Unknown Country"))</f>
        <v>Northern Europe</v>
      </c>
      <c r="L550" s="4">
        <v>8681.0</v>
      </c>
      <c r="M550" s="4" t="s">
        <v>24</v>
      </c>
      <c r="N550" s="4">
        <v>5597.0</v>
      </c>
      <c r="O550" s="8">
        <v>651.21</v>
      </c>
      <c r="P550" s="8">
        <v>524.96</v>
      </c>
      <c r="Q550" s="9">
        <v>3644822.37</v>
      </c>
      <c r="R550" s="9">
        <v>2938201.12</v>
      </c>
      <c r="S550" s="9">
        <v>706621.25</v>
      </c>
      <c r="T550" s="10">
        <f t="shared" si="3"/>
        <v>0.258306538</v>
      </c>
    </row>
    <row r="551">
      <c r="A551" s="4">
        <v>3.09285581E8</v>
      </c>
      <c r="B551" s="5">
        <v>42792.0</v>
      </c>
      <c r="C551" s="5">
        <v>42842.0</v>
      </c>
      <c r="D551" s="6">
        <v>50.0</v>
      </c>
      <c r="E551" s="4"/>
      <c r="F551" s="4" t="s">
        <v>27</v>
      </c>
      <c r="G551" s="4" t="s">
        <v>71</v>
      </c>
      <c r="H551" s="4" t="str">
        <f t="shared" si="1"/>
        <v>IRL</v>
      </c>
      <c r="I551" s="7" t="s">
        <v>72</v>
      </c>
      <c r="J551" s="4" t="s">
        <v>23</v>
      </c>
      <c r="K551" s="4" t="str">
        <f>IF(G551="","Unknown Country",IFERROR(VLOOKUP(TRIM(G551),countries!C:F, 4, FALSE), "Unknown Country"))</f>
        <v>Northern Europe</v>
      </c>
      <c r="L551" s="4">
        <v>3127.0</v>
      </c>
      <c r="M551" s="4" t="s">
        <v>24</v>
      </c>
      <c r="N551" s="4">
        <v>3331.0</v>
      </c>
      <c r="O551" s="8">
        <v>81.73</v>
      </c>
      <c r="P551" s="8">
        <v>56.67</v>
      </c>
      <c r="Q551" s="9">
        <v>272242.63</v>
      </c>
      <c r="R551" s="9">
        <v>188767.77000000002</v>
      </c>
      <c r="S551" s="9">
        <v>83474.85999999999</v>
      </c>
      <c r="T551" s="10">
        <f t="shared" si="3"/>
        <v>0.258306538</v>
      </c>
    </row>
    <row r="552">
      <c r="A552" s="4">
        <v>3.54931628E8</v>
      </c>
      <c r="B552" s="5">
        <v>40328.0</v>
      </c>
      <c r="C552" s="5">
        <v>40337.0</v>
      </c>
      <c r="D552" s="6">
        <v>9.0</v>
      </c>
      <c r="E552" s="4"/>
      <c r="F552" s="4" t="s">
        <v>27</v>
      </c>
      <c r="G552" s="4" t="s">
        <v>71</v>
      </c>
      <c r="H552" s="4" t="str">
        <f t="shared" si="1"/>
        <v>IRL</v>
      </c>
      <c r="I552" s="7" t="s">
        <v>72</v>
      </c>
      <c r="J552" s="4" t="s">
        <v>23</v>
      </c>
      <c r="K552" s="4" t="str">
        <f>IF(G552="","Unknown Country",IFERROR(VLOOKUP(TRIM(G552),countries!C:F, 4, FALSE), "Unknown Country"))</f>
        <v>Northern Europe</v>
      </c>
      <c r="L552" s="4">
        <v>3127.0</v>
      </c>
      <c r="M552" s="4" t="s">
        <v>24</v>
      </c>
      <c r="N552" s="4">
        <v>1011.0</v>
      </c>
      <c r="O552" s="8">
        <v>81.73</v>
      </c>
      <c r="P552" s="8">
        <v>56.67</v>
      </c>
      <c r="Q552" s="9">
        <v>82629.03</v>
      </c>
      <c r="R552" s="9">
        <v>57293.37</v>
      </c>
      <c r="S552" s="9">
        <v>25335.659999999996</v>
      </c>
      <c r="T552" s="10">
        <f t="shared" si="3"/>
        <v>0.3755092448</v>
      </c>
    </row>
    <row r="553">
      <c r="A553" s="4">
        <v>3.57482516E8</v>
      </c>
      <c r="B553" s="5">
        <v>41834.0</v>
      </c>
      <c r="C553" s="5">
        <v>41848.0</v>
      </c>
      <c r="D553" s="6">
        <v>14.0</v>
      </c>
      <c r="E553" s="4"/>
      <c r="F553" s="4" t="s">
        <v>31</v>
      </c>
      <c r="G553" s="4" t="s">
        <v>71</v>
      </c>
      <c r="H553" s="4" t="str">
        <f t="shared" si="1"/>
        <v>IRL</v>
      </c>
      <c r="I553" s="7" t="s">
        <v>72</v>
      </c>
      <c r="J553" s="4" t="s">
        <v>23</v>
      </c>
      <c r="K553" s="4" t="str">
        <f>IF(G553="","Unknown Country",IFERROR(VLOOKUP(TRIM(G553),countries!C:F, 4, FALSE), "Unknown Country"))</f>
        <v>Northern Europe</v>
      </c>
      <c r="L553" s="4">
        <v>1270.0</v>
      </c>
      <c r="M553" s="4" t="s">
        <v>28</v>
      </c>
      <c r="N553" s="4">
        <v>5875.0</v>
      </c>
      <c r="O553" s="8">
        <v>47.45</v>
      </c>
      <c r="P553" s="8">
        <v>31.79</v>
      </c>
      <c r="Q553" s="9">
        <v>278768.75</v>
      </c>
      <c r="R553" s="9">
        <v>186766.25</v>
      </c>
      <c r="S553" s="9">
        <v>92002.5</v>
      </c>
      <c r="T553" s="10">
        <f t="shared" si="3"/>
        <v>0.6720351391</v>
      </c>
    </row>
    <row r="554">
      <c r="A554" s="4">
        <v>3.82581126E8</v>
      </c>
      <c r="B554" s="5">
        <v>41321.0</v>
      </c>
      <c r="C554" s="5">
        <v>41360.0</v>
      </c>
      <c r="D554" s="6">
        <v>39.0</v>
      </c>
      <c r="E554" s="4"/>
      <c r="F554" s="4" t="s">
        <v>30</v>
      </c>
      <c r="G554" s="4" t="s">
        <v>71</v>
      </c>
      <c r="H554" s="4" t="str">
        <f t="shared" si="1"/>
        <v>IRL</v>
      </c>
      <c r="I554" s="7" t="s">
        <v>72</v>
      </c>
      <c r="J554" s="4" t="s">
        <v>23</v>
      </c>
      <c r="K554" s="4" t="str">
        <f>IF(G554="","Unknown Country",IFERROR(VLOOKUP(TRIM(G554),countries!C:F, 4, FALSE), "Unknown Country"))</f>
        <v>Northern Europe</v>
      </c>
      <c r="L554" s="4">
        <v>3127.0</v>
      </c>
      <c r="M554" s="4" t="s">
        <v>24</v>
      </c>
      <c r="N554" s="4">
        <v>3112.0</v>
      </c>
      <c r="O554" s="8">
        <v>81.73</v>
      </c>
      <c r="P554" s="8">
        <v>56.67</v>
      </c>
      <c r="Q554" s="9">
        <v>254343.76</v>
      </c>
      <c r="R554" s="9">
        <v>176357.04</v>
      </c>
      <c r="S554" s="9">
        <v>77986.72</v>
      </c>
      <c r="T554" s="10">
        <f t="shared" si="3"/>
        <v>0.193869873</v>
      </c>
    </row>
    <row r="555">
      <c r="A555" s="4">
        <v>3.96462953E8</v>
      </c>
      <c r="B555" s="5">
        <v>42390.0</v>
      </c>
      <c r="C555" s="5">
        <v>42426.0</v>
      </c>
      <c r="D555" s="6">
        <v>36.0</v>
      </c>
      <c r="E555" s="4"/>
      <c r="F555" s="4" t="s">
        <v>20</v>
      </c>
      <c r="G555" s="4" t="s">
        <v>71</v>
      </c>
      <c r="H555" s="4" t="str">
        <f t="shared" si="1"/>
        <v>IRL</v>
      </c>
      <c r="I555" s="7" t="s">
        <v>72</v>
      </c>
      <c r="J555" s="4" t="s">
        <v>23</v>
      </c>
      <c r="K555" s="4" t="str">
        <f>IF(G555="","Unknown Country",IFERROR(VLOOKUP(TRIM(G555),countries!C:F, 4, FALSE), "Unknown Country"))</f>
        <v>Northern Europe</v>
      </c>
      <c r="L555" s="4">
        <v>3127.0</v>
      </c>
      <c r="M555" s="4" t="s">
        <v>24</v>
      </c>
      <c r="N555" s="4">
        <v>1053.0</v>
      </c>
      <c r="O555" s="8">
        <v>81.73</v>
      </c>
      <c r="P555" s="8">
        <v>56.67</v>
      </c>
      <c r="Q555" s="9">
        <v>86061.69</v>
      </c>
      <c r="R555" s="9">
        <v>59673.51</v>
      </c>
      <c r="S555" s="9">
        <v>26388.18</v>
      </c>
      <c r="T555" s="10">
        <f t="shared" si="3"/>
        <v>0.3066193564</v>
      </c>
    </row>
    <row r="556">
      <c r="A556" s="4">
        <v>4.16953313E8</v>
      </c>
      <c r="B556" s="5">
        <v>42633.0</v>
      </c>
      <c r="C556" s="5">
        <v>42672.0</v>
      </c>
      <c r="D556" s="6">
        <v>39.0</v>
      </c>
      <c r="E556" s="4"/>
      <c r="F556" s="4" t="s">
        <v>27</v>
      </c>
      <c r="G556" s="4" t="s">
        <v>71</v>
      </c>
      <c r="H556" s="4" t="str">
        <f t="shared" si="1"/>
        <v>IRL</v>
      </c>
      <c r="I556" s="7" t="s">
        <v>72</v>
      </c>
      <c r="J556" s="4" t="s">
        <v>23</v>
      </c>
      <c r="K556" s="4" t="str">
        <f>IF(G556="","Unknown Country",IFERROR(VLOOKUP(TRIM(G556),countries!C:F, 4, FALSE), "Unknown Country"))</f>
        <v>Northern Europe</v>
      </c>
      <c r="L556" s="4">
        <v>1270.0</v>
      </c>
      <c r="M556" s="4" t="s">
        <v>24</v>
      </c>
      <c r="N556" s="4">
        <v>4606.0</v>
      </c>
      <c r="O556" s="8">
        <v>47.45</v>
      </c>
      <c r="P556" s="8">
        <v>31.79</v>
      </c>
      <c r="Q556" s="9">
        <v>218554.7</v>
      </c>
      <c r="R556" s="9">
        <v>146424.74</v>
      </c>
      <c r="S556" s="9">
        <v>72129.96000000002</v>
      </c>
      <c r="T556" s="10">
        <f t="shared" si="3"/>
        <v>0.3066193564</v>
      </c>
    </row>
    <row r="557">
      <c r="A557" s="4">
        <v>4.21660268E8</v>
      </c>
      <c r="B557" s="5">
        <v>42077.0</v>
      </c>
      <c r="C557" s="5">
        <v>42105.0</v>
      </c>
      <c r="D557" s="6">
        <v>28.0</v>
      </c>
      <c r="E557" s="4"/>
      <c r="F557" s="4" t="s">
        <v>31</v>
      </c>
      <c r="G557" s="4" t="s">
        <v>71</v>
      </c>
      <c r="H557" s="4" t="str">
        <f t="shared" si="1"/>
        <v>IRL</v>
      </c>
      <c r="I557" s="7" t="s">
        <v>72</v>
      </c>
      <c r="J557" s="4" t="s">
        <v>23</v>
      </c>
      <c r="K557" s="4" t="str">
        <f>IF(G557="","Unknown Country",IFERROR(VLOOKUP(TRIM(G557),countries!C:F, 4, FALSE), "Unknown Country"))</f>
        <v>Northern Europe</v>
      </c>
      <c r="L557" s="4">
        <v>7940.0</v>
      </c>
      <c r="M557" s="4" t="s">
        <v>24</v>
      </c>
      <c r="N557" s="4">
        <v>7498.0</v>
      </c>
      <c r="O557" s="8">
        <v>668.27</v>
      </c>
      <c r="P557" s="8">
        <v>502.54</v>
      </c>
      <c r="Q557" s="9">
        <v>5010688.46</v>
      </c>
      <c r="R557" s="9">
        <v>3768044.92</v>
      </c>
      <c r="S557" s="9">
        <v>1242643.54</v>
      </c>
      <c r="T557" s="10">
        <f t="shared" si="3"/>
        <v>0.3300316122</v>
      </c>
    </row>
    <row r="558">
      <c r="A558" s="4">
        <v>4.97506701E8</v>
      </c>
      <c r="B558" s="5">
        <v>42112.0</v>
      </c>
      <c r="C558" s="5">
        <v>42134.0</v>
      </c>
      <c r="D558" s="6">
        <v>22.0</v>
      </c>
      <c r="E558" s="4"/>
      <c r="F558" s="4" t="s">
        <v>27</v>
      </c>
      <c r="G558" s="4" t="s">
        <v>71</v>
      </c>
      <c r="H558" s="4" t="str">
        <f t="shared" si="1"/>
        <v>IRL</v>
      </c>
      <c r="I558" s="7" t="s">
        <v>72</v>
      </c>
      <c r="J558" s="4" t="s">
        <v>23</v>
      </c>
      <c r="K558" s="4" t="str">
        <f>IF(G558="","Unknown Country",IFERROR(VLOOKUP(TRIM(G558),countries!C:F, 4, FALSE), "Unknown Country"))</f>
        <v>Northern Europe</v>
      </c>
      <c r="L558" s="4">
        <v>7331.0</v>
      </c>
      <c r="M558" s="4" t="s">
        <v>28</v>
      </c>
      <c r="N558" s="4">
        <v>2144.0</v>
      </c>
      <c r="O558" s="8">
        <v>255.28</v>
      </c>
      <c r="P558" s="8">
        <v>159.42</v>
      </c>
      <c r="Q558" s="9">
        <v>547320.32</v>
      </c>
      <c r="R558" s="9">
        <v>341796.48</v>
      </c>
      <c r="S558" s="9">
        <v>205523.83999999997</v>
      </c>
      <c r="T558" s="10">
        <f t="shared" si="3"/>
        <v>0.3066193564</v>
      </c>
    </row>
    <row r="559">
      <c r="A559" s="4">
        <v>5.47225844E8</v>
      </c>
      <c r="B559" s="5">
        <v>41027.0</v>
      </c>
      <c r="C559" s="5">
        <v>41059.0</v>
      </c>
      <c r="D559" s="6">
        <v>32.0</v>
      </c>
      <c r="E559" s="4"/>
      <c r="F559" s="4" t="s">
        <v>20</v>
      </c>
      <c r="G559" s="4" t="s">
        <v>71</v>
      </c>
      <c r="H559" s="4" t="str">
        <f t="shared" si="1"/>
        <v>IRL</v>
      </c>
      <c r="I559" s="7" t="s">
        <v>72</v>
      </c>
      <c r="J559" s="4" t="s">
        <v>23</v>
      </c>
      <c r="K559" s="4" t="str">
        <f>IF(G559="","Unknown Country",IFERROR(VLOOKUP(TRIM(G559),countries!C:F, 4, FALSE), "Unknown Country"))</f>
        <v>Northern Europe</v>
      </c>
      <c r="L559" s="4">
        <v>3127.0</v>
      </c>
      <c r="M559" s="4" t="s">
        <v>24</v>
      </c>
      <c r="N559" s="4">
        <v>5143.0</v>
      </c>
      <c r="O559" s="8">
        <v>81.73</v>
      </c>
      <c r="P559" s="8">
        <v>56.67</v>
      </c>
      <c r="Q559" s="9">
        <v>420337.39</v>
      </c>
      <c r="R559" s="9">
        <v>291453.81</v>
      </c>
      <c r="S559" s="9">
        <v>128883.58000000002</v>
      </c>
      <c r="T559" s="10">
        <f t="shared" si="3"/>
        <v>0.3066193564</v>
      </c>
    </row>
    <row r="560">
      <c r="A560" s="4">
        <v>5.48015487E8</v>
      </c>
      <c r="B560" s="5">
        <v>42632.0</v>
      </c>
      <c r="C560" s="5">
        <v>42652.0</v>
      </c>
      <c r="D560" s="6">
        <v>20.0</v>
      </c>
      <c r="E560" s="4"/>
      <c r="F560" s="4" t="s">
        <v>20</v>
      </c>
      <c r="G560" s="4" t="s">
        <v>71</v>
      </c>
      <c r="H560" s="4" t="str">
        <f t="shared" si="1"/>
        <v>IRL</v>
      </c>
      <c r="I560" s="7" t="s">
        <v>72</v>
      </c>
      <c r="J560" s="4" t="s">
        <v>23</v>
      </c>
      <c r="K560" s="4" t="str">
        <f>IF(G560="","Unknown Country",IFERROR(VLOOKUP(TRIM(G560),countries!C:F, 4, FALSE), "Unknown Country"))</f>
        <v>Northern Europe</v>
      </c>
      <c r="L560" s="4">
        <v>4594.0</v>
      </c>
      <c r="M560" s="4" t="s">
        <v>28</v>
      </c>
      <c r="N560" s="4">
        <v>8815.0</v>
      </c>
      <c r="O560" s="8">
        <v>9.33</v>
      </c>
      <c r="P560" s="8">
        <v>6.92</v>
      </c>
      <c r="Q560" s="9">
        <v>82243.95</v>
      </c>
      <c r="R560" s="9">
        <v>60999.8</v>
      </c>
      <c r="S560" s="9">
        <v>21244.149999999994</v>
      </c>
      <c r="T560" s="10">
        <f t="shared" si="3"/>
        <v>0.3300316122</v>
      </c>
    </row>
    <row r="561">
      <c r="A561" s="4">
        <v>5.8056935E8</v>
      </c>
      <c r="B561" s="5">
        <v>40704.0</v>
      </c>
      <c r="C561" s="5">
        <v>40727.0</v>
      </c>
      <c r="D561" s="6">
        <v>23.0</v>
      </c>
      <c r="E561" s="4"/>
      <c r="F561" s="4" t="s">
        <v>30</v>
      </c>
      <c r="G561" s="4" t="s">
        <v>71</v>
      </c>
      <c r="H561" s="4" t="str">
        <f t="shared" si="1"/>
        <v>IRL</v>
      </c>
      <c r="I561" s="7" t="s">
        <v>72</v>
      </c>
      <c r="J561" s="4" t="s">
        <v>23</v>
      </c>
      <c r="K561" s="4" t="str">
        <f>IF(G561="","Unknown Country",IFERROR(VLOOKUP(TRIM(G561),countries!C:F, 4, FALSE), "Unknown Country"))</f>
        <v>Northern Europe</v>
      </c>
      <c r="L561" s="4">
        <v>1270.0</v>
      </c>
      <c r="M561" s="4" t="s">
        <v>24</v>
      </c>
      <c r="N561" s="4">
        <v>2227.0</v>
      </c>
      <c r="O561" s="8">
        <v>47.45</v>
      </c>
      <c r="P561" s="8">
        <v>31.79</v>
      </c>
      <c r="Q561" s="9">
        <v>105671.15000000001</v>
      </c>
      <c r="R561" s="9">
        <v>70796.33</v>
      </c>
      <c r="S561" s="9">
        <v>34874.82000000001</v>
      </c>
      <c r="T561" s="10">
        <f t="shared" si="3"/>
        <v>0.2479985635</v>
      </c>
    </row>
    <row r="562">
      <c r="A562" s="4">
        <v>6.2930144E8</v>
      </c>
      <c r="B562" s="5">
        <v>40378.0</v>
      </c>
      <c r="C562" s="5">
        <v>40388.0</v>
      </c>
      <c r="D562" s="6">
        <v>10.0</v>
      </c>
      <c r="E562" s="4"/>
      <c r="F562" s="4" t="s">
        <v>20</v>
      </c>
      <c r="G562" s="4" t="s">
        <v>71</v>
      </c>
      <c r="H562" s="4" t="str">
        <f t="shared" si="1"/>
        <v>IRL</v>
      </c>
      <c r="I562" s="7" t="s">
        <v>72</v>
      </c>
      <c r="J562" s="4" t="s">
        <v>23</v>
      </c>
      <c r="K562" s="4" t="str">
        <f>IF(G562="","Unknown Country",IFERROR(VLOOKUP(TRIM(G562),countries!C:F, 4, FALSE), "Unknown Country"))</f>
        <v>Northern Europe</v>
      </c>
      <c r="L562" s="4">
        <v>7331.0</v>
      </c>
      <c r="M562" s="4" t="s">
        <v>24</v>
      </c>
      <c r="N562" s="4">
        <v>3135.0</v>
      </c>
      <c r="O562" s="8">
        <v>255.28</v>
      </c>
      <c r="P562" s="8">
        <v>159.42</v>
      </c>
      <c r="Q562" s="9">
        <v>800302.8</v>
      </c>
      <c r="R562" s="9">
        <v>499781.69999999995</v>
      </c>
      <c r="S562" s="9">
        <v>300521.1000000001</v>
      </c>
      <c r="T562" s="10">
        <f t="shared" si="3"/>
        <v>0.3755092448</v>
      </c>
    </row>
    <row r="563">
      <c r="A563" s="4">
        <v>7.02357947E8</v>
      </c>
      <c r="B563" s="5">
        <v>41644.0</v>
      </c>
      <c r="C563" s="5">
        <v>41674.0</v>
      </c>
      <c r="D563" s="6">
        <v>30.0</v>
      </c>
      <c r="E563" s="4"/>
      <c r="F563" s="4" t="s">
        <v>20</v>
      </c>
      <c r="G563" s="4" t="s">
        <v>71</v>
      </c>
      <c r="H563" s="4" t="str">
        <f t="shared" si="1"/>
        <v>IRL</v>
      </c>
      <c r="I563" s="7" t="s">
        <v>72</v>
      </c>
      <c r="J563" s="4" t="s">
        <v>23</v>
      </c>
      <c r="K563" s="4" t="str">
        <f>IF(G563="","Unknown Country",IFERROR(VLOOKUP(TRIM(G563),countries!C:F, 4, FALSE), "Unknown Country"))</f>
        <v>Northern Europe</v>
      </c>
      <c r="L563" s="4">
        <v>3127.0</v>
      </c>
      <c r="M563" s="4" t="s">
        <v>24</v>
      </c>
      <c r="N563" s="4">
        <v>2179.0</v>
      </c>
      <c r="O563" s="8">
        <v>81.73</v>
      </c>
      <c r="P563" s="8">
        <v>56.67</v>
      </c>
      <c r="Q563" s="9">
        <v>178089.67</v>
      </c>
      <c r="R563" s="9">
        <v>123483.93000000001</v>
      </c>
      <c r="S563" s="9">
        <v>54605.740000000005</v>
      </c>
      <c r="T563" s="10">
        <f t="shared" si="3"/>
        <v>0.3066193564</v>
      </c>
    </row>
    <row r="564">
      <c r="A564" s="4">
        <v>7.29373586E8</v>
      </c>
      <c r="B564" s="5">
        <v>41805.0</v>
      </c>
      <c r="C564" s="5">
        <v>41825.0</v>
      </c>
      <c r="D564" s="6">
        <v>20.0</v>
      </c>
      <c r="E564" s="4"/>
      <c r="F564" s="4" t="s">
        <v>31</v>
      </c>
      <c r="G564" s="4" t="s">
        <v>71</v>
      </c>
      <c r="H564" s="4" t="str">
        <f t="shared" si="1"/>
        <v>IRL</v>
      </c>
      <c r="I564" s="7" t="s">
        <v>72</v>
      </c>
      <c r="J564" s="4" t="s">
        <v>23</v>
      </c>
      <c r="K564" s="4" t="str">
        <f>IF(G564="","Unknown Country",IFERROR(VLOOKUP(TRIM(G564),countries!C:F, 4, FALSE), "Unknown Country"))</f>
        <v>Northern Europe</v>
      </c>
      <c r="L564" s="4">
        <v>8681.0</v>
      </c>
      <c r="M564" s="4" t="s">
        <v>24</v>
      </c>
      <c r="N564" s="4">
        <v>6707.0</v>
      </c>
      <c r="O564" s="8">
        <v>651.21</v>
      </c>
      <c r="P564" s="8">
        <v>524.96</v>
      </c>
      <c r="Q564" s="9">
        <v>4367665.470000001</v>
      </c>
      <c r="R564" s="9">
        <v>3520906.72</v>
      </c>
      <c r="S564" s="9">
        <v>846758.7500000005</v>
      </c>
      <c r="T564" s="10">
        <f t="shared" si="3"/>
        <v>0.258306538</v>
      </c>
    </row>
    <row r="565">
      <c r="A565" s="4">
        <v>8.15917098E8</v>
      </c>
      <c r="B565" s="5">
        <v>40571.0</v>
      </c>
      <c r="C565" s="5">
        <v>40587.0</v>
      </c>
      <c r="D565" s="6">
        <v>16.0</v>
      </c>
      <c r="E565" s="4"/>
      <c r="F565" s="4" t="s">
        <v>30</v>
      </c>
      <c r="G565" s="4" t="s">
        <v>71</v>
      </c>
      <c r="H565" s="4" t="str">
        <f t="shared" si="1"/>
        <v>IRL</v>
      </c>
      <c r="I565" s="7" t="s">
        <v>72</v>
      </c>
      <c r="J565" s="4" t="s">
        <v>23</v>
      </c>
      <c r="K565" s="4" t="str">
        <f>IF(G565="","Unknown Country",IFERROR(VLOOKUP(TRIM(G565),countries!C:F, 4, FALSE), "Unknown Country"))</f>
        <v>Northern Europe</v>
      </c>
      <c r="L565" s="4">
        <v>8293.0</v>
      </c>
      <c r="M565" s="4" t="s">
        <v>28</v>
      </c>
      <c r="N565" s="4">
        <v>6856.0</v>
      </c>
      <c r="O565" s="8">
        <v>437.2</v>
      </c>
      <c r="P565" s="8">
        <v>263.33</v>
      </c>
      <c r="Q565" s="9">
        <v>2997443.1999999997</v>
      </c>
      <c r="R565" s="9">
        <v>1805390.48</v>
      </c>
      <c r="S565" s="9">
        <v>1192052.7199999997</v>
      </c>
      <c r="T565" s="10">
        <f t="shared" si="3"/>
        <v>0.3300316122</v>
      </c>
    </row>
    <row r="566">
      <c r="A566" s="4">
        <v>8.464136E8</v>
      </c>
      <c r="B566" s="5">
        <v>40907.0</v>
      </c>
      <c r="C566" s="5">
        <v>40908.0</v>
      </c>
      <c r="D566" s="6">
        <v>1.0</v>
      </c>
      <c r="E566" s="4"/>
      <c r="F566" s="4" t="s">
        <v>20</v>
      </c>
      <c r="G566" s="4" t="s">
        <v>71</v>
      </c>
      <c r="H566" s="4" t="str">
        <f t="shared" si="1"/>
        <v>IRL</v>
      </c>
      <c r="I566" s="7" t="s">
        <v>72</v>
      </c>
      <c r="J566" s="4" t="s">
        <v>23</v>
      </c>
      <c r="K566" s="4" t="str">
        <f>IF(G566="","Unknown Country",IFERROR(VLOOKUP(TRIM(G566),countries!C:F, 4, FALSE), "Unknown Country"))</f>
        <v>Northern Europe</v>
      </c>
      <c r="L566" s="4">
        <v>8969.0</v>
      </c>
      <c r="M566" s="4" t="s">
        <v>28</v>
      </c>
      <c r="N566" s="4">
        <v>1448.0</v>
      </c>
      <c r="O566" s="8">
        <v>152.58</v>
      </c>
      <c r="P566" s="8">
        <v>97.44</v>
      </c>
      <c r="Q566" s="9">
        <v>220935.84000000003</v>
      </c>
      <c r="R566" s="9">
        <v>141093.12</v>
      </c>
      <c r="S566" s="9">
        <v>79842.72000000003</v>
      </c>
      <c r="T566" s="10">
        <f t="shared" si="3"/>
        <v>0.3755092448</v>
      </c>
    </row>
    <row r="567">
      <c r="A567" s="4">
        <v>9.01670968E8</v>
      </c>
      <c r="B567" s="5">
        <v>40498.0</v>
      </c>
      <c r="C567" s="5">
        <v>40523.0</v>
      </c>
      <c r="D567" s="6">
        <v>25.0</v>
      </c>
      <c r="E567" s="4"/>
      <c r="F567" s="4" t="s">
        <v>31</v>
      </c>
      <c r="G567" s="4" t="s">
        <v>71</v>
      </c>
      <c r="H567" s="4" t="str">
        <f t="shared" si="1"/>
        <v>IRL</v>
      </c>
      <c r="I567" s="7" t="s">
        <v>72</v>
      </c>
      <c r="J567" s="4" t="s">
        <v>23</v>
      </c>
      <c r="K567" s="4" t="str">
        <f>IF(G567="","Unknown Country",IFERROR(VLOOKUP(TRIM(G567),countries!C:F, 4, FALSE), "Unknown Country"))</f>
        <v>Northern Europe</v>
      </c>
      <c r="L567" s="4">
        <v>5988.0</v>
      </c>
      <c r="M567" s="4" t="s">
        <v>24</v>
      </c>
      <c r="N567" s="4">
        <v>3331.0</v>
      </c>
      <c r="O567" s="8">
        <v>154.06</v>
      </c>
      <c r="P567" s="8">
        <v>90.93</v>
      </c>
      <c r="Q567" s="9">
        <v>513173.86</v>
      </c>
      <c r="R567" s="9">
        <v>302887.83</v>
      </c>
      <c r="S567" s="9">
        <v>210286.02999999997</v>
      </c>
      <c r="T567" s="10">
        <f t="shared" si="3"/>
        <v>0.3066193564</v>
      </c>
    </row>
    <row r="568">
      <c r="A568" s="4">
        <v>9.23922574E8</v>
      </c>
      <c r="B568" s="5">
        <v>40642.0</v>
      </c>
      <c r="C568" s="5">
        <v>40686.0</v>
      </c>
      <c r="D568" s="6">
        <v>44.0</v>
      </c>
      <c r="E568" s="4"/>
      <c r="F568" s="4" t="s">
        <v>30</v>
      </c>
      <c r="G568" s="4" t="s">
        <v>71</v>
      </c>
      <c r="H568" s="4" t="str">
        <f t="shared" si="1"/>
        <v>IRL</v>
      </c>
      <c r="I568" s="7" t="s">
        <v>72</v>
      </c>
      <c r="J568" s="4" t="s">
        <v>23</v>
      </c>
      <c r="K568" s="4" t="str">
        <f>IF(G568="","Unknown Country",IFERROR(VLOOKUP(TRIM(G568),countries!C:F, 4, FALSE), "Unknown Country"))</f>
        <v>Northern Europe</v>
      </c>
      <c r="L568" s="4">
        <v>5988.0</v>
      </c>
      <c r="M568" s="4" t="s">
        <v>24</v>
      </c>
      <c r="N568" s="4">
        <v>8076.0</v>
      </c>
      <c r="O568" s="8">
        <v>154.06</v>
      </c>
      <c r="P568" s="8">
        <v>90.93</v>
      </c>
      <c r="Q568" s="9">
        <v>1244188.56</v>
      </c>
      <c r="R568" s="9">
        <v>734350.68</v>
      </c>
      <c r="S568" s="9">
        <v>509837.88</v>
      </c>
      <c r="T568" s="10">
        <f t="shared" si="3"/>
        <v>0.193869873</v>
      </c>
    </row>
    <row r="569">
      <c r="A569" s="4">
        <v>9.34718358E8</v>
      </c>
      <c r="B569" s="5">
        <v>42340.0</v>
      </c>
      <c r="C569" s="5">
        <v>42354.0</v>
      </c>
      <c r="D569" s="6">
        <v>14.0</v>
      </c>
      <c r="E569" s="4"/>
      <c r="F569" s="4" t="s">
        <v>27</v>
      </c>
      <c r="G569" s="4" t="s">
        <v>71</v>
      </c>
      <c r="H569" s="4" t="str">
        <f t="shared" si="1"/>
        <v>IRL</v>
      </c>
      <c r="I569" s="7" t="s">
        <v>72</v>
      </c>
      <c r="J569" s="4" t="s">
        <v>23</v>
      </c>
      <c r="K569" s="4" t="str">
        <f>IF(G569="","Unknown Country",IFERROR(VLOOKUP(TRIM(G569),countries!C:F, 4, FALSE), "Unknown Country"))</f>
        <v>Northern Europe</v>
      </c>
      <c r="L569" s="4">
        <v>5988.0</v>
      </c>
      <c r="M569" s="4" t="s">
        <v>28</v>
      </c>
      <c r="N569" s="4">
        <v>2789.0</v>
      </c>
      <c r="O569" s="8">
        <v>154.06</v>
      </c>
      <c r="P569" s="8">
        <v>90.93</v>
      </c>
      <c r="Q569" s="9">
        <v>429673.34</v>
      </c>
      <c r="R569" s="9">
        <v>253603.77000000002</v>
      </c>
      <c r="S569" s="9">
        <v>176069.57</v>
      </c>
      <c r="T569" s="10">
        <f t="shared" si="3"/>
        <v>0.3976898445</v>
      </c>
    </row>
    <row r="570">
      <c r="A570" s="4">
        <v>9.41524302E8</v>
      </c>
      <c r="B570" s="5">
        <v>41915.0</v>
      </c>
      <c r="C570" s="5">
        <v>41921.0</v>
      </c>
      <c r="D570" s="6">
        <v>6.0</v>
      </c>
      <c r="E570" s="4"/>
      <c r="F570" s="4" t="s">
        <v>31</v>
      </c>
      <c r="G570" s="4" t="s">
        <v>71</v>
      </c>
      <c r="H570" s="4" t="str">
        <f t="shared" si="1"/>
        <v>IRL</v>
      </c>
      <c r="I570" s="7" t="s">
        <v>72</v>
      </c>
      <c r="J570" s="4" t="s">
        <v>23</v>
      </c>
      <c r="K570" s="4" t="str">
        <f>IF(G570="","Unknown Country",IFERROR(VLOOKUP(TRIM(G570),countries!C:F, 4, FALSE), "Unknown Country"))</f>
        <v>Northern Europe</v>
      </c>
      <c r="L570" s="4">
        <v>3127.0</v>
      </c>
      <c r="M570" s="4" t="s">
        <v>28</v>
      </c>
      <c r="N570" s="4">
        <v>6819.0</v>
      </c>
      <c r="O570" s="8">
        <v>81.73</v>
      </c>
      <c r="P570" s="8">
        <v>56.67</v>
      </c>
      <c r="Q570" s="9">
        <v>557316.87</v>
      </c>
      <c r="R570" s="9">
        <v>386432.73000000004</v>
      </c>
      <c r="S570" s="9">
        <v>170884.13999999996</v>
      </c>
      <c r="T570" s="10">
        <f t="shared" si="3"/>
        <v>0.3613841919</v>
      </c>
    </row>
    <row r="571">
      <c r="A571" s="4">
        <v>9.46823489E8</v>
      </c>
      <c r="B571" s="5">
        <v>42563.0</v>
      </c>
      <c r="C571" s="5">
        <v>42612.0</v>
      </c>
      <c r="D571" s="6">
        <v>49.0</v>
      </c>
      <c r="E571" s="4"/>
      <c r="F571" s="4" t="s">
        <v>27</v>
      </c>
      <c r="G571" s="4" t="s">
        <v>71</v>
      </c>
      <c r="H571" s="4" t="str">
        <f t="shared" si="1"/>
        <v>IRL</v>
      </c>
      <c r="I571" s="7" t="s">
        <v>72</v>
      </c>
      <c r="J571" s="4" t="s">
        <v>23</v>
      </c>
      <c r="K571" s="4" t="str">
        <f>IF(G571="","Unknown Country",IFERROR(VLOOKUP(TRIM(G571),countries!C:F, 4, FALSE), "Unknown Country"))</f>
        <v>Northern Europe</v>
      </c>
      <c r="L571" s="4">
        <v>2103.0</v>
      </c>
      <c r="M571" s="4" t="s">
        <v>28</v>
      </c>
      <c r="N571" s="4">
        <v>4966.0</v>
      </c>
      <c r="O571" s="8">
        <v>205.7</v>
      </c>
      <c r="P571" s="8">
        <v>117.11</v>
      </c>
      <c r="Q571" s="9">
        <v>1021506.2</v>
      </c>
      <c r="R571" s="9">
        <v>581568.26</v>
      </c>
      <c r="S571" s="9">
        <v>439937.93999999994</v>
      </c>
      <c r="T571" s="10">
        <f t="shared" si="3"/>
        <v>0.4097754122</v>
      </c>
    </row>
    <row r="572">
      <c r="A572" s="4">
        <v>9.56969964E8</v>
      </c>
      <c r="B572" s="5">
        <v>42484.0</v>
      </c>
      <c r="C572" s="5">
        <v>42517.0</v>
      </c>
      <c r="D572" s="6">
        <v>33.0</v>
      </c>
      <c r="E572" s="4"/>
      <c r="F572" s="4" t="s">
        <v>20</v>
      </c>
      <c r="G572" s="4" t="s">
        <v>71</v>
      </c>
      <c r="H572" s="4" t="str">
        <f t="shared" si="1"/>
        <v>IRL</v>
      </c>
      <c r="I572" s="7" t="s">
        <v>72</v>
      </c>
      <c r="J572" s="4" t="s">
        <v>23</v>
      </c>
      <c r="K572" s="4" t="str">
        <f>IF(G572="","Unknown Country",IFERROR(VLOOKUP(TRIM(G572),countries!C:F, 4, FALSE), "Unknown Country"))</f>
        <v>Northern Europe</v>
      </c>
      <c r="L572" s="4">
        <v>5988.0</v>
      </c>
      <c r="M572" s="4" t="s">
        <v>28</v>
      </c>
      <c r="N572" s="4">
        <v>7533.0</v>
      </c>
      <c r="O572" s="8">
        <v>154.06</v>
      </c>
      <c r="P572" s="8">
        <v>90.93</v>
      </c>
      <c r="Q572" s="9">
        <v>1160533.98</v>
      </c>
      <c r="R572" s="9">
        <v>684975.6900000001</v>
      </c>
      <c r="S572" s="9">
        <v>475558.2899999999</v>
      </c>
      <c r="T572" s="10">
        <f t="shared" si="3"/>
        <v>0.4097754122</v>
      </c>
    </row>
    <row r="573">
      <c r="A573" s="4">
        <v>1.34790503E8</v>
      </c>
      <c r="B573" s="5">
        <v>41001.0</v>
      </c>
      <c r="C573" s="5">
        <v>41025.0</v>
      </c>
      <c r="D573" s="6">
        <v>24.0</v>
      </c>
      <c r="E573" s="4"/>
      <c r="F573" s="4" t="s">
        <v>30</v>
      </c>
      <c r="G573" s="4" t="s">
        <v>73</v>
      </c>
      <c r="H573" s="4" t="str">
        <f t="shared" si="1"/>
        <v>ITA</v>
      </c>
      <c r="I573" s="7" t="s">
        <v>74</v>
      </c>
      <c r="J573" s="4" t="s">
        <v>23</v>
      </c>
      <c r="K573" s="4" t="str">
        <f>IF(G573="","Unknown Country",IFERROR(VLOOKUP(TRIM(G573),countries!C:F, 4, FALSE), "Unknown Country"))</f>
        <v>Southern Europe</v>
      </c>
      <c r="L573" s="4">
        <v>2455.0</v>
      </c>
      <c r="M573" s="4" t="s">
        <v>28</v>
      </c>
      <c r="N573" s="4">
        <v>6360.0</v>
      </c>
      <c r="O573" s="8">
        <v>109.28</v>
      </c>
      <c r="P573" s="8">
        <v>35.84</v>
      </c>
      <c r="Q573" s="9">
        <v>695020.8</v>
      </c>
      <c r="R573" s="9">
        <v>227942.40000000002</v>
      </c>
      <c r="S573" s="9">
        <v>467078.4</v>
      </c>
      <c r="T573" s="10">
        <f t="shared" si="3"/>
        <v>0.4097754122</v>
      </c>
    </row>
    <row r="574">
      <c r="A574" s="4">
        <v>2.81100928E8</v>
      </c>
      <c r="B574" s="5">
        <v>41168.0</v>
      </c>
      <c r="C574" s="5">
        <v>41216.0</v>
      </c>
      <c r="D574" s="6">
        <v>48.0</v>
      </c>
      <c r="E574" s="4"/>
      <c r="F574" s="4" t="s">
        <v>27</v>
      </c>
      <c r="G574" s="4" t="s">
        <v>73</v>
      </c>
      <c r="H574" s="4" t="str">
        <f t="shared" si="1"/>
        <v>ITA</v>
      </c>
      <c r="I574" s="7" t="s">
        <v>74</v>
      </c>
      <c r="J574" s="4" t="s">
        <v>23</v>
      </c>
      <c r="K574" s="4" t="str">
        <f>IF(G574="","Unknown Country",IFERROR(VLOOKUP(TRIM(G574),countries!C:F, 4, FALSE), "Unknown Country"))</f>
        <v>Southern Europe</v>
      </c>
      <c r="L574" s="4">
        <v>8969.0</v>
      </c>
      <c r="M574" s="4" t="s">
        <v>28</v>
      </c>
      <c r="N574" s="4">
        <v>2866.0</v>
      </c>
      <c r="O574" s="8">
        <v>152.58</v>
      </c>
      <c r="P574" s="8">
        <v>97.44</v>
      </c>
      <c r="Q574" s="9">
        <v>437294.28</v>
      </c>
      <c r="R574" s="9">
        <v>279263.04</v>
      </c>
      <c r="S574" s="9">
        <v>158031.24000000005</v>
      </c>
      <c r="T574" s="10">
        <f t="shared" si="3"/>
        <v>0.3066193564</v>
      </c>
    </row>
    <row r="575">
      <c r="A575" s="4">
        <v>2.90317428E8</v>
      </c>
      <c r="B575" s="5">
        <v>42421.0</v>
      </c>
      <c r="C575" s="5">
        <v>42462.0</v>
      </c>
      <c r="D575" s="6">
        <v>41.0</v>
      </c>
      <c r="E575" s="4"/>
      <c r="F575" s="4" t="s">
        <v>30</v>
      </c>
      <c r="G575" s="4" t="s">
        <v>73</v>
      </c>
      <c r="H575" s="4" t="str">
        <f t="shared" si="1"/>
        <v>ITA</v>
      </c>
      <c r="I575" s="7" t="s">
        <v>74</v>
      </c>
      <c r="J575" s="4" t="s">
        <v>23</v>
      </c>
      <c r="K575" s="4" t="str">
        <f>IF(G575="","Unknown Country",IFERROR(VLOOKUP(TRIM(G575),countries!C:F, 4, FALSE), "Unknown Country"))</f>
        <v>Southern Europe</v>
      </c>
      <c r="L575" s="4">
        <v>8875.0</v>
      </c>
      <c r="M575" s="4" t="s">
        <v>28</v>
      </c>
      <c r="N575" s="4">
        <v>233.0</v>
      </c>
      <c r="O575" s="8">
        <v>421.89</v>
      </c>
      <c r="P575" s="8">
        <v>364.69</v>
      </c>
      <c r="Q575" s="9">
        <v>98300.37</v>
      </c>
      <c r="R575" s="9">
        <v>84972.77</v>
      </c>
      <c r="S575" s="9">
        <v>13327.599999999991</v>
      </c>
      <c r="T575" s="10">
        <f t="shared" si="3"/>
        <v>0.4306757414</v>
      </c>
    </row>
    <row r="576">
      <c r="A576" s="4">
        <v>3.06256616E8</v>
      </c>
      <c r="B576" s="5">
        <v>41227.0</v>
      </c>
      <c r="C576" s="5">
        <v>41231.0</v>
      </c>
      <c r="D576" s="6">
        <v>4.0</v>
      </c>
      <c r="E576" s="4"/>
      <c r="F576" s="4" t="s">
        <v>20</v>
      </c>
      <c r="G576" s="4" t="s">
        <v>73</v>
      </c>
      <c r="H576" s="4" t="str">
        <f t="shared" si="1"/>
        <v>ITA</v>
      </c>
      <c r="I576" s="7" t="s">
        <v>74</v>
      </c>
      <c r="J576" s="4" t="s">
        <v>23</v>
      </c>
      <c r="K576" s="4" t="str">
        <f>IF(G576="","Unknown Country",IFERROR(VLOOKUP(TRIM(G576),countries!C:F, 4, FALSE), "Unknown Country"))</f>
        <v>Southern Europe</v>
      </c>
      <c r="L576" s="4">
        <v>3127.0</v>
      </c>
      <c r="M576" s="4" t="s">
        <v>24</v>
      </c>
      <c r="N576" s="4">
        <v>6993.0</v>
      </c>
      <c r="O576" s="8">
        <v>81.73</v>
      </c>
      <c r="P576" s="8">
        <v>56.67</v>
      </c>
      <c r="Q576" s="9">
        <v>571537.89</v>
      </c>
      <c r="R576" s="9">
        <v>396293.31</v>
      </c>
      <c r="S576" s="9">
        <v>175244.58000000002</v>
      </c>
      <c r="T576" s="10">
        <f t="shared" si="3"/>
        <v>0.4097754122</v>
      </c>
    </row>
    <row r="577">
      <c r="A577" s="4">
        <v>3.07721745E8</v>
      </c>
      <c r="B577" s="5">
        <v>40526.0</v>
      </c>
      <c r="C577" s="5">
        <v>40544.0</v>
      </c>
      <c r="D577" s="6">
        <v>18.0</v>
      </c>
      <c r="E577" s="4"/>
      <c r="F577" s="4" t="s">
        <v>30</v>
      </c>
      <c r="G577" s="4" t="s">
        <v>73</v>
      </c>
      <c r="H577" s="4" t="str">
        <f t="shared" si="1"/>
        <v>ITA</v>
      </c>
      <c r="I577" s="7" t="s">
        <v>74</v>
      </c>
      <c r="J577" s="4" t="s">
        <v>23</v>
      </c>
      <c r="K577" s="4" t="str">
        <f>IF(G577="","Unknown Country",IFERROR(VLOOKUP(TRIM(G577),countries!C:F, 4, FALSE), "Unknown Country"))</f>
        <v>Southern Europe</v>
      </c>
      <c r="L577" s="4">
        <v>8969.0</v>
      </c>
      <c r="M577" s="4" t="s">
        <v>28</v>
      </c>
      <c r="N577" s="4">
        <v>558.0</v>
      </c>
      <c r="O577" s="8">
        <v>152.58</v>
      </c>
      <c r="P577" s="8">
        <v>97.44</v>
      </c>
      <c r="Q577" s="9">
        <v>85139.64000000001</v>
      </c>
      <c r="R577" s="9">
        <v>54371.52</v>
      </c>
      <c r="S577" s="9">
        <v>30768.120000000017</v>
      </c>
      <c r="T577" s="10">
        <f t="shared" si="3"/>
        <v>0.6720351391</v>
      </c>
    </row>
    <row r="578">
      <c r="A578" s="4">
        <v>3.09342658E8</v>
      </c>
      <c r="B578" s="5">
        <v>40599.0</v>
      </c>
      <c r="C578" s="5">
        <v>40630.0</v>
      </c>
      <c r="D578" s="6">
        <v>31.0</v>
      </c>
      <c r="E578" s="4"/>
      <c r="F578" s="4" t="s">
        <v>31</v>
      </c>
      <c r="G578" s="4" t="s">
        <v>73</v>
      </c>
      <c r="H578" s="4" t="str">
        <f t="shared" si="1"/>
        <v>ITA</v>
      </c>
      <c r="I578" s="7" t="s">
        <v>74</v>
      </c>
      <c r="J578" s="4" t="s">
        <v>23</v>
      </c>
      <c r="K578" s="4" t="str">
        <f>IF(G578="","Unknown Country",IFERROR(VLOOKUP(TRIM(G578),countries!C:F, 4, FALSE), "Unknown Country"))</f>
        <v>Southern Europe</v>
      </c>
      <c r="L578" s="4">
        <v>3127.0</v>
      </c>
      <c r="M578" s="4" t="s">
        <v>28</v>
      </c>
      <c r="N578" s="4">
        <v>222.0</v>
      </c>
      <c r="O578" s="8">
        <v>81.73</v>
      </c>
      <c r="P578" s="8">
        <v>56.67</v>
      </c>
      <c r="Q578" s="9">
        <v>18144.06</v>
      </c>
      <c r="R578" s="9">
        <v>12580.74</v>
      </c>
      <c r="S578" s="9">
        <v>5563.3200000000015</v>
      </c>
      <c r="T578" s="10">
        <f t="shared" si="3"/>
        <v>0.3613841919</v>
      </c>
    </row>
    <row r="579">
      <c r="A579" s="4">
        <v>3.14782178E8</v>
      </c>
      <c r="B579" s="5">
        <v>41075.0</v>
      </c>
      <c r="C579" s="5">
        <v>41102.0</v>
      </c>
      <c r="D579" s="6">
        <v>27.0</v>
      </c>
      <c r="E579" s="4"/>
      <c r="F579" s="4" t="s">
        <v>20</v>
      </c>
      <c r="G579" s="4" t="s">
        <v>73</v>
      </c>
      <c r="H579" s="4" t="str">
        <f t="shared" si="1"/>
        <v>ITA</v>
      </c>
      <c r="I579" s="7" t="s">
        <v>74</v>
      </c>
      <c r="J579" s="4" t="s">
        <v>23</v>
      </c>
      <c r="K579" s="4" t="str">
        <f>IF(G579="","Unknown Country",IFERROR(VLOOKUP(TRIM(G579),countries!C:F, 4, FALSE), "Unknown Country"))</f>
        <v>Southern Europe</v>
      </c>
      <c r="L579" s="4">
        <v>7331.0</v>
      </c>
      <c r="M579" s="4" t="s">
        <v>24</v>
      </c>
      <c r="N579" s="4">
        <v>9896.0</v>
      </c>
      <c r="O579" s="8">
        <v>255.28</v>
      </c>
      <c r="P579" s="8">
        <v>159.42</v>
      </c>
      <c r="Q579" s="9">
        <v>2526250.88</v>
      </c>
      <c r="R579" s="9">
        <v>1577620.3199999998</v>
      </c>
      <c r="S579" s="9">
        <v>948630.56</v>
      </c>
      <c r="T579" s="10">
        <f t="shared" si="3"/>
        <v>0.1355803646</v>
      </c>
    </row>
    <row r="580">
      <c r="A580" s="4">
        <v>3.34539973E8</v>
      </c>
      <c r="B580" s="5">
        <v>40286.0</v>
      </c>
      <c r="C580" s="5">
        <v>40309.0</v>
      </c>
      <c r="D580" s="6">
        <v>23.0</v>
      </c>
      <c r="E580" s="4"/>
      <c r="F580" s="4" t="s">
        <v>30</v>
      </c>
      <c r="G580" s="4" t="s">
        <v>73</v>
      </c>
      <c r="H580" s="4" t="str">
        <f t="shared" si="1"/>
        <v>ITA</v>
      </c>
      <c r="I580" s="7" t="s">
        <v>74</v>
      </c>
      <c r="J580" s="4" t="s">
        <v>23</v>
      </c>
      <c r="K580" s="4" t="str">
        <f>IF(G580="","Unknown Country",IFERROR(VLOOKUP(TRIM(G580),countries!C:F, 4, FALSE), "Unknown Country"))</f>
        <v>Southern Europe</v>
      </c>
      <c r="L580" s="4">
        <v>2455.0</v>
      </c>
      <c r="M580" s="4" t="s">
        <v>28</v>
      </c>
      <c r="N580" s="4">
        <v>6667.0</v>
      </c>
      <c r="O580" s="8">
        <v>109.28</v>
      </c>
      <c r="P580" s="8">
        <v>35.84</v>
      </c>
      <c r="Q580" s="9">
        <v>728569.76</v>
      </c>
      <c r="R580" s="9">
        <v>238945.28000000003</v>
      </c>
      <c r="S580" s="9">
        <v>489624.48</v>
      </c>
      <c r="T580" s="10">
        <f t="shared" si="3"/>
        <v>0.3066193564</v>
      </c>
    </row>
    <row r="581">
      <c r="A581" s="4">
        <v>3.59893071E8</v>
      </c>
      <c r="B581" s="5">
        <v>40746.0</v>
      </c>
      <c r="C581" s="5">
        <v>40761.0</v>
      </c>
      <c r="D581" s="6">
        <v>15.0</v>
      </c>
      <c r="E581" s="4"/>
      <c r="F581" s="4" t="s">
        <v>27</v>
      </c>
      <c r="G581" s="4" t="s">
        <v>73</v>
      </c>
      <c r="H581" s="4" t="str">
        <f t="shared" si="1"/>
        <v>ITA</v>
      </c>
      <c r="I581" s="7" t="s">
        <v>74</v>
      </c>
      <c r="J581" s="4" t="s">
        <v>23</v>
      </c>
      <c r="K581" s="4" t="str">
        <f>IF(G581="","Unknown Country",IFERROR(VLOOKUP(TRIM(G581),countries!C:F, 4, FALSE), "Unknown Country"))</f>
        <v>Southern Europe</v>
      </c>
      <c r="L581" s="4">
        <v>5988.0</v>
      </c>
      <c r="M581" s="4" t="s">
        <v>28</v>
      </c>
      <c r="N581" s="4">
        <v>9212.0</v>
      </c>
      <c r="O581" s="8">
        <v>154.06</v>
      </c>
      <c r="P581" s="8">
        <v>90.93</v>
      </c>
      <c r="Q581" s="9">
        <v>1419200.72</v>
      </c>
      <c r="R581" s="9">
        <v>837647.16</v>
      </c>
      <c r="S581" s="9">
        <v>581553.5599999999</v>
      </c>
      <c r="T581" s="10">
        <f t="shared" si="3"/>
        <v>0.3613841919</v>
      </c>
    </row>
    <row r="582">
      <c r="A582" s="4">
        <v>4.59372985E8</v>
      </c>
      <c r="B582" s="5">
        <v>40969.0</v>
      </c>
      <c r="C582" s="5">
        <v>40990.0</v>
      </c>
      <c r="D582" s="6">
        <v>21.0</v>
      </c>
      <c r="E582" s="4"/>
      <c r="F582" s="4" t="s">
        <v>27</v>
      </c>
      <c r="G582" s="4" t="s">
        <v>73</v>
      </c>
      <c r="H582" s="4" t="str">
        <f t="shared" si="1"/>
        <v>ITA</v>
      </c>
      <c r="I582" s="7" t="s">
        <v>74</v>
      </c>
      <c r="J582" s="4" t="s">
        <v>23</v>
      </c>
      <c r="K582" s="4" t="str">
        <f>IF(G582="","Unknown Country",IFERROR(VLOOKUP(TRIM(G582),countries!C:F, 4, FALSE), "Unknown Country"))</f>
        <v>Southern Europe</v>
      </c>
      <c r="L582" s="4">
        <v>7331.0</v>
      </c>
      <c r="M582" s="4" t="s">
        <v>24</v>
      </c>
      <c r="N582" s="4">
        <v>7529.0</v>
      </c>
      <c r="O582" s="8">
        <v>255.28</v>
      </c>
      <c r="P582" s="8">
        <v>159.42</v>
      </c>
      <c r="Q582" s="9">
        <v>1922003.12</v>
      </c>
      <c r="R582" s="9">
        <v>1200273.18</v>
      </c>
      <c r="S582" s="9">
        <v>721729.9400000002</v>
      </c>
      <c r="T582" s="10">
        <f t="shared" si="3"/>
        <v>0.3066193564</v>
      </c>
    </row>
    <row r="583">
      <c r="A583" s="4">
        <v>4.6491121E8</v>
      </c>
      <c r="B583" s="5">
        <v>41646.0</v>
      </c>
      <c r="C583" s="5">
        <v>41680.0</v>
      </c>
      <c r="D583" s="6">
        <v>34.0</v>
      </c>
      <c r="E583" s="4"/>
      <c r="F583" s="4" t="s">
        <v>20</v>
      </c>
      <c r="G583" s="4" t="s">
        <v>73</v>
      </c>
      <c r="H583" s="4" t="str">
        <f t="shared" si="1"/>
        <v>ITA</v>
      </c>
      <c r="I583" s="7" t="s">
        <v>74</v>
      </c>
      <c r="J583" s="4" t="s">
        <v>23</v>
      </c>
      <c r="K583" s="4" t="str">
        <f>IF(G583="","Unknown Country",IFERROR(VLOOKUP(TRIM(G583),countries!C:F, 4, FALSE), "Unknown Country"))</f>
        <v>Southern Europe</v>
      </c>
      <c r="L583" s="4">
        <v>8969.0</v>
      </c>
      <c r="M583" s="4" t="s">
        <v>24</v>
      </c>
      <c r="N583" s="4">
        <v>6413.0</v>
      </c>
      <c r="O583" s="8">
        <v>152.58</v>
      </c>
      <c r="P583" s="8">
        <v>97.44</v>
      </c>
      <c r="Q583" s="9">
        <v>978495.54</v>
      </c>
      <c r="R583" s="9">
        <v>624882.72</v>
      </c>
      <c r="S583" s="9">
        <v>353612.82000000007</v>
      </c>
      <c r="T583" s="10">
        <f t="shared" si="3"/>
        <v>0.3755092448</v>
      </c>
    </row>
    <row r="584">
      <c r="A584" s="4">
        <v>4.80652987E8</v>
      </c>
      <c r="B584" s="5">
        <v>42817.0</v>
      </c>
      <c r="C584" s="5">
        <v>42830.0</v>
      </c>
      <c r="D584" s="6">
        <v>13.0</v>
      </c>
      <c r="E584" s="4"/>
      <c r="F584" s="4" t="s">
        <v>20</v>
      </c>
      <c r="G584" s="4" t="s">
        <v>73</v>
      </c>
      <c r="H584" s="4" t="str">
        <f t="shared" si="1"/>
        <v>ITA</v>
      </c>
      <c r="I584" s="7" t="s">
        <v>74</v>
      </c>
      <c r="J584" s="4" t="s">
        <v>23</v>
      </c>
      <c r="K584" s="4" t="str">
        <f>IF(G584="","Unknown Country",IFERROR(VLOOKUP(TRIM(G584),countries!C:F, 4, FALSE), "Unknown Country"))</f>
        <v>Southern Europe</v>
      </c>
      <c r="L584" s="4">
        <v>7331.0</v>
      </c>
      <c r="M584" s="4" t="s">
        <v>24</v>
      </c>
      <c r="N584" s="4">
        <v>4755.0</v>
      </c>
      <c r="O584" s="8">
        <v>255.28</v>
      </c>
      <c r="P584" s="8">
        <v>159.42</v>
      </c>
      <c r="Q584" s="9">
        <v>1213856.4</v>
      </c>
      <c r="R584" s="9">
        <v>758042.1</v>
      </c>
      <c r="S584" s="9">
        <v>455814.29999999993</v>
      </c>
      <c r="T584" s="10">
        <f t="shared" si="3"/>
        <v>0.6720351391</v>
      </c>
    </row>
    <row r="585">
      <c r="A585" s="4">
        <v>5.89842927E8</v>
      </c>
      <c r="B585" s="5">
        <v>42530.0</v>
      </c>
      <c r="C585" s="5">
        <v>42579.0</v>
      </c>
      <c r="D585" s="6">
        <v>49.0</v>
      </c>
      <c r="E585" s="4"/>
      <c r="F585" s="4" t="s">
        <v>30</v>
      </c>
      <c r="G585" s="4" t="s">
        <v>73</v>
      </c>
      <c r="H585" s="4" t="str">
        <f t="shared" si="1"/>
        <v>ITA</v>
      </c>
      <c r="I585" s="7" t="s">
        <v>74</v>
      </c>
      <c r="J585" s="4" t="s">
        <v>23</v>
      </c>
      <c r="K585" s="4" t="str">
        <f>IF(G585="","Unknown Country",IFERROR(VLOOKUP(TRIM(G585),countries!C:F, 4, FALSE), "Unknown Country"))</f>
        <v>Southern Europe</v>
      </c>
      <c r="L585" s="4">
        <v>3127.0</v>
      </c>
      <c r="M585" s="4" t="s">
        <v>24</v>
      </c>
      <c r="N585" s="4">
        <v>6485.0</v>
      </c>
      <c r="O585" s="8">
        <v>81.73</v>
      </c>
      <c r="P585" s="8">
        <v>56.67</v>
      </c>
      <c r="Q585" s="9">
        <v>530019.05</v>
      </c>
      <c r="R585" s="9">
        <v>367504.95</v>
      </c>
      <c r="S585" s="9">
        <v>162514.10000000003</v>
      </c>
      <c r="T585" s="10">
        <f t="shared" si="3"/>
        <v>0.4097754122</v>
      </c>
    </row>
    <row r="586">
      <c r="A586" s="4">
        <v>6.02301251E8</v>
      </c>
      <c r="B586" s="5">
        <v>41163.0</v>
      </c>
      <c r="C586" s="5">
        <v>41179.0</v>
      </c>
      <c r="D586" s="6">
        <v>16.0</v>
      </c>
      <c r="E586" s="4"/>
      <c r="F586" s="4" t="s">
        <v>30</v>
      </c>
      <c r="G586" s="4" t="s">
        <v>73</v>
      </c>
      <c r="H586" s="4" t="str">
        <f t="shared" si="1"/>
        <v>ITA</v>
      </c>
      <c r="I586" s="7" t="s">
        <v>74</v>
      </c>
      <c r="J586" s="4" t="s">
        <v>23</v>
      </c>
      <c r="K586" s="4" t="str">
        <f>IF(G586="","Unknown Country",IFERROR(VLOOKUP(TRIM(G586),countries!C:F, 4, FALSE), "Unknown Country"))</f>
        <v>Southern Europe</v>
      </c>
      <c r="L586" s="4">
        <v>2455.0</v>
      </c>
      <c r="M586" s="4" t="s">
        <v>24</v>
      </c>
      <c r="N586" s="4">
        <v>3180.0</v>
      </c>
      <c r="O586" s="8">
        <v>109.28</v>
      </c>
      <c r="P586" s="8">
        <v>35.84</v>
      </c>
      <c r="Q586" s="9">
        <v>347510.4</v>
      </c>
      <c r="R586" s="9">
        <v>113971.20000000001</v>
      </c>
      <c r="S586" s="9">
        <v>233539.2</v>
      </c>
      <c r="T586" s="10">
        <f t="shared" si="3"/>
        <v>0.3755092448</v>
      </c>
    </row>
    <row r="587">
      <c r="A587" s="4">
        <v>6.08374631E8</v>
      </c>
      <c r="B587" s="5">
        <v>42471.0</v>
      </c>
      <c r="C587" s="5">
        <v>42472.0</v>
      </c>
      <c r="D587" s="6">
        <v>1.0</v>
      </c>
      <c r="E587" s="4"/>
      <c r="F587" s="4" t="s">
        <v>30</v>
      </c>
      <c r="G587" s="4" t="s">
        <v>73</v>
      </c>
      <c r="H587" s="4" t="str">
        <f t="shared" si="1"/>
        <v>ITA</v>
      </c>
      <c r="I587" s="7" t="s">
        <v>74</v>
      </c>
      <c r="J587" s="4" t="s">
        <v>23</v>
      </c>
      <c r="K587" s="4" t="str">
        <f>IF(G587="","Unknown Country",IFERROR(VLOOKUP(TRIM(G587),countries!C:F, 4, FALSE), "Unknown Country"))</f>
        <v>Southern Europe</v>
      </c>
      <c r="L587" s="4">
        <v>5988.0</v>
      </c>
      <c r="M587" s="4" t="s">
        <v>24</v>
      </c>
      <c r="N587" s="4">
        <v>428.0</v>
      </c>
      <c r="O587" s="8">
        <v>154.06</v>
      </c>
      <c r="P587" s="8">
        <v>90.93</v>
      </c>
      <c r="Q587" s="9">
        <v>65937.68000000001</v>
      </c>
      <c r="R587" s="9">
        <v>38918.04</v>
      </c>
      <c r="S587" s="9">
        <v>27019.640000000007</v>
      </c>
      <c r="T587" s="10">
        <f t="shared" si="3"/>
        <v>0.3613841919</v>
      </c>
    </row>
    <row r="588">
      <c r="A588" s="4">
        <v>6.36278617E8</v>
      </c>
      <c r="B588" s="5">
        <v>41672.0</v>
      </c>
      <c r="C588" s="5">
        <v>41720.0</v>
      </c>
      <c r="D588" s="6">
        <v>48.0</v>
      </c>
      <c r="E588" s="4"/>
      <c r="F588" s="4" t="s">
        <v>27</v>
      </c>
      <c r="G588" s="4" t="s">
        <v>73</v>
      </c>
      <c r="H588" s="4" t="str">
        <f t="shared" si="1"/>
        <v>ITA</v>
      </c>
      <c r="I588" s="7" t="s">
        <v>74</v>
      </c>
      <c r="J588" s="4" t="s">
        <v>23</v>
      </c>
      <c r="K588" s="4" t="str">
        <f>IF(G588="","Unknown Country",IFERROR(VLOOKUP(TRIM(G588),countries!C:F, 4, FALSE), "Unknown Country"))</f>
        <v>Southern Europe</v>
      </c>
      <c r="L588" s="4">
        <v>4594.0</v>
      </c>
      <c r="M588" s="4" t="s">
        <v>28</v>
      </c>
      <c r="N588" s="4">
        <v>7837.0</v>
      </c>
      <c r="O588" s="8">
        <v>9.33</v>
      </c>
      <c r="P588" s="8">
        <v>6.92</v>
      </c>
      <c r="Q588" s="9">
        <v>73119.21</v>
      </c>
      <c r="R588" s="9">
        <v>54232.04</v>
      </c>
      <c r="S588" s="9">
        <v>18887.170000000006</v>
      </c>
      <c r="T588" s="10">
        <f t="shared" si="3"/>
        <v>0.3755092448</v>
      </c>
    </row>
    <row r="589">
      <c r="A589" s="4">
        <v>6.77851569E8</v>
      </c>
      <c r="B589" s="5">
        <v>40596.0</v>
      </c>
      <c r="C589" s="5">
        <v>40604.0</v>
      </c>
      <c r="D589" s="6">
        <v>8.0</v>
      </c>
      <c r="E589" s="4"/>
      <c r="F589" s="4" t="s">
        <v>30</v>
      </c>
      <c r="G589" s="4" t="s">
        <v>73</v>
      </c>
      <c r="H589" s="4" t="str">
        <f t="shared" si="1"/>
        <v>ITA</v>
      </c>
      <c r="I589" s="7" t="s">
        <v>74</v>
      </c>
      <c r="J589" s="4" t="s">
        <v>23</v>
      </c>
      <c r="K589" s="4" t="str">
        <f>IF(G589="","Unknown Country",IFERROR(VLOOKUP(TRIM(G589),countries!C:F, 4, FALSE), "Unknown Country"))</f>
        <v>Southern Europe</v>
      </c>
      <c r="L589" s="4">
        <v>7940.0</v>
      </c>
      <c r="M589" s="4" t="s">
        <v>24</v>
      </c>
      <c r="N589" s="4">
        <v>198.0</v>
      </c>
      <c r="O589" s="8">
        <v>668.27</v>
      </c>
      <c r="P589" s="8">
        <v>502.54</v>
      </c>
      <c r="Q589" s="9">
        <v>132317.46</v>
      </c>
      <c r="R589" s="9">
        <v>99502.92</v>
      </c>
      <c r="S589" s="9">
        <v>32814.53999999999</v>
      </c>
      <c r="T589" s="10">
        <f t="shared" si="3"/>
        <v>0.3066193564</v>
      </c>
    </row>
    <row r="590">
      <c r="A590" s="4">
        <v>6.89421546E8</v>
      </c>
      <c r="B590" s="5">
        <v>40188.0</v>
      </c>
      <c r="C590" s="5">
        <v>40209.0</v>
      </c>
      <c r="D590" s="6">
        <v>21.0</v>
      </c>
      <c r="E590" s="4"/>
      <c r="F590" s="4" t="s">
        <v>27</v>
      </c>
      <c r="G590" s="4" t="s">
        <v>73</v>
      </c>
      <c r="H590" s="4" t="str">
        <f t="shared" si="1"/>
        <v>ITA</v>
      </c>
      <c r="I590" s="7" t="s">
        <v>74</v>
      </c>
      <c r="J590" s="4" t="s">
        <v>23</v>
      </c>
      <c r="K590" s="4" t="str">
        <f>IF(G590="","Unknown Country",IFERROR(VLOOKUP(TRIM(G590),countries!C:F, 4, FALSE), "Unknown Country"))</f>
        <v>Southern Europe</v>
      </c>
      <c r="L590" s="4">
        <v>2455.0</v>
      </c>
      <c r="M590" s="4" t="s">
        <v>28</v>
      </c>
      <c r="N590" s="4">
        <v>4011.0</v>
      </c>
      <c r="O590" s="8">
        <v>109.28</v>
      </c>
      <c r="P590" s="8">
        <v>35.84</v>
      </c>
      <c r="Q590" s="9">
        <v>438322.08</v>
      </c>
      <c r="R590" s="9">
        <v>143754.24000000002</v>
      </c>
      <c r="S590" s="9">
        <v>294567.83999999997</v>
      </c>
      <c r="T590" s="10">
        <f t="shared" si="3"/>
        <v>0.6720351391</v>
      </c>
    </row>
    <row r="591">
      <c r="A591" s="4">
        <v>6.92704999E8</v>
      </c>
      <c r="B591" s="5">
        <v>42727.0</v>
      </c>
      <c r="C591" s="5">
        <v>42759.0</v>
      </c>
      <c r="D591" s="6">
        <v>32.0</v>
      </c>
      <c r="E591" s="4"/>
      <c r="F591" s="4" t="s">
        <v>31</v>
      </c>
      <c r="G591" s="4" t="s">
        <v>73</v>
      </c>
      <c r="H591" s="4" t="str">
        <f t="shared" si="1"/>
        <v>ITA</v>
      </c>
      <c r="I591" s="7" t="s">
        <v>74</v>
      </c>
      <c r="J591" s="4" t="s">
        <v>23</v>
      </c>
      <c r="K591" s="4" t="str">
        <f>IF(G591="","Unknown Country",IFERROR(VLOOKUP(TRIM(G591),countries!C:F, 4, FALSE), "Unknown Country"))</f>
        <v>Southern Europe</v>
      </c>
      <c r="L591" s="4">
        <v>7940.0</v>
      </c>
      <c r="M591" s="4" t="s">
        <v>28</v>
      </c>
      <c r="N591" s="4">
        <v>5657.0</v>
      </c>
      <c r="O591" s="8">
        <v>668.27</v>
      </c>
      <c r="P591" s="8">
        <v>502.54</v>
      </c>
      <c r="Q591" s="9">
        <v>3780403.3899999997</v>
      </c>
      <c r="R591" s="9">
        <v>2842868.7800000003</v>
      </c>
      <c r="S591" s="9">
        <v>937534.6099999994</v>
      </c>
      <c r="T591" s="10">
        <f t="shared" si="3"/>
        <v>0.4097754122</v>
      </c>
    </row>
    <row r="592">
      <c r="A592" s="4">
        <v>7.04233348E8</v>
      </c>
      <c r="B592" s="5">
        <v>42691.0</v>
      </c>
      <c r="C592" s="5">
        <v>42700.0</v>
      </c>
      <c r="D592" s="6">
        <v>9.0</v>
      </c>
      <c r="E592" s="4"/>
      <c r="F592" s="4" t="s">
        <v>20</v>
      </c>
      <c r="G592" s="4" t="s">
        <v>73</v>
      </c>
      <c r="H592" s="4" t="str">
        <f t="shared" si="1"/>
        <v>ITA</v>
      </c>
      <c r="I592" s="7" t="s">
        <v>74</v>
      </c>
      <c r="J592" s="4" t="s">
        <v>23</v>
      </c>
      <c r="K592" s="4" t="str">
        <f>IF(G592="","Unknown Country",IFERROR(VLOOKUP(TRIM(G592),countries!C:F, 4, FALSE), "Unknown Country"))</f>
        <v>Southern Europe</v>
      </c>
      <c r="L592" s="4">
        <v>4594.0</v>
      </c>
      <c r="M592" s="4" t="s">
        <v>24</v>
      </c>
      <c r="N592" s="4">
        <v>7152.0</v>
      </c>
      <c r="O592" s="8">
        <v>9.33</v>
      </c>
      <c r="P592" s="8">
        <v>6.92</v>
      </c>
      <c r="Q592" s="9">
        <v>66728.16</v>
      </c>
      <c r="R592" s="9">
        <v>49491.84</v>
      </c>
      <c r="S592" s="9">
        <v>17236.320000000007</v>
      </c>
      <c r="T592" s="10">
        <f t="shared" si="3"/>
        <v>0.258306538</v>
      </c>
    </row>
    <row r="593">
      <c r="A593" s="4">
        <v>7.15309798E8</v>
      </c>
      <c r="B593" s="5">
        <v>41280.0</v>
      </c>
      <c r="C593" s="5">
        <v>41315.0</v>
      </c>
      <c r="D593" s="6">
        <v>35.0</v>
      </c>
      <c r="E593" s="4"/>
      <c r="F593" s="4" t="s">
        <v>30</v>
      </c>
      <c r="G593" s="4" t="s">
        <v>73</v>
      </c>
      <c r="H593" s="4" t="str">
        <f t="shared" si="1"/>
        <v>ITA</v>
      </c>
      <c r="I593" s="7" t="s">
        <v>74</v>
      </c>
      <c r="J593" s="4" t="s">
        <v>23</v>
      </c>
      <c r="K593" s="4" t="str">
        <f>IF(G593="","Unknown Country",IFERROR(VLOOKUP(TRIM(G593),countries!C:F, 4, FALSE), "Unknown Country"))</f>
        <v>Southern Europe</v>
      </c>
      <c r="L593" s="4">
        <v>2103.0</v>
      </c>
      <c r="M593" s="4" t="s">
        <v>28</v>
      </c>
      <c r="N593" s="4">
        <v>4920.0</v>
      </c>
      <c r="O593" s="8">
        <v>205.7</v>
      </c>
      <c r="P593" s="8">
        <v>117.11</v>
      </c>
      <c r="Q593" s="9">
        <v>1012044.0</v>
      </c>
      <c r="R593" s="9">
        <v>576181.2</v>
      </c>
      <c r="S593" s="9">
        <v>435862.80000000005</v>
      </c>
      <c r="T593" s="10">
        <f t="shared" si="3"/>
        <v>0.2479985635</v>
      </c>
    </row>
    <row r="594">
      <c r="A594" s="4">
        <v>7.27175891E8</v>
      </c>
      <c r="B594" s="5">
        <v>41474.0</v>
      </c>
      <c r="C594" s="5">
        <v>41524.0</v>
      </c>
      <c r="D594" s="6">
        <v>50.0</v>
      </c>
      <c r="E594" s="4"/>
      <c r="F594" s="4" t="s">
        <v>27</v>
      </c>
      <c r="G594" s="4" t="s">
        <v>73</v>
      </c>
      <c r="H594" s="4" t="str">
        <f t="shared" si="1"/>
        <v>ITA</v>
      </c>
      <c r="I594" s="7" t="s">
        <v>74</v>
      </c>
      <c r="J594" s="4" t="s">
        <v>23</v>
      </c>
      <c r="K594" s="4" t="str">
        <f>IF(G594="","Unknown Country",IFERROR(VLOOKUP(TRIM(G594),countries!C:F, 4, FALSE), "Unknown Country"))</f>
        <v>Southern Europe</v>
      </c>
      <c r="L594" s="4">
        <v>8875.0</v>
      </c>
      <c r="M594" s="4" t="s">
        <v>24</v>
      </c>
      <c r="N594" s="4">
        <v>6360.0</v>
      </c>
      <c r="O594" s="8">
        <v>421.89</v>
      </c>
      <c r="P594" s="8">
        <v>364.69</v>
      </c>
      <c r="Q594" s="9">
        <v>2683220.4</v>
      </c>
      <c r="R594" s="9">
        <v>2319428.4</v>
      </c>
      <c r="S594" s="9">
        <v>363792.0</v>
      </c>
      <c r="T594" s="10">
        <f t="shared" si="3"/>
        <v>0.6720351391</v>
      </c>
    </row>
    <row r="595">
      <c r="A595" s="4">
        <v>7.48357188E8</v>
      </c>
      <c r="B595" s="5">
        <v>40355.0</v>
      </c>
      <c r="C595" s="5">
        <v>40379.0</v>
      </c>
      <c r="D595" s="6">
        <v>24.0</v>
      </c>
      <c r="E595" s="4"/>
      <c r="F595" s="4" t="s">
        <v>31</v>
      </c>
      <c r="G595" s="4" t="s">
        <v>73</v>
      </c>
      <c r="H595" s="4" t="str">
        <f t="shared" si="1"/>
        <v>ITA</v>
      </c>
      <c r="I595" s="7" t="s">
        <v>74</v>
      </c>
      <c r="J595" s="4" t="s">
        <v>23</v>
      </c>
      <c r="K595" s="4" t="str">
        <f>IF(G595="","Unknown Country",IFERROR(VLOOKUP(TRIM(G595),countries!C:F, 4, FALSE), "Unknown Country"))</f>
        <v>Southern Europe</v>
      </c>
      <c r="L595" s="4">
        <v>7331.0</v>
      </c>
      <c r="M595" s="4" t="s">
        <v>24</v>
      </c>
      <c r="N595" s="4">
        <v>4377.0</v>
      </c>
      <c r="O595" s="8">
        <v>255.28</v>
      </c>
      <c r="P595" s="8">
        <v>159.42</v>
      </c>
      <c r="Q595" s="9">
        <v>1117360.56</v>
      </c>
      <c r="R595" s="9">
        <v>697781.34</v>
      </c>
      <c r="S595" s="9">
        <v>419579.2200000001</v>
      </c>
      <c r="T595" s="10">
        <f t="shared" si="3"/>
        <v>0.2479985635</v>
      </c>
    </row>
    <row r="596">
      <c r="A596" s="4">
        <v>7.55318915E8</v>
      </c>
      <c r="B596" s="5">
        <v>40704.0</v>
      </c>
      <c r="C596" s="5">
        <v>40719.0</v>
      </c>
      <c r="D596" s="6">
        <v>15.0</v>
      </c>
      <c r="E596" s="4"/>
      <c r="F596" s="4" t="s">
        <v>27</v>
      </c>
      <c r="G596" s="4" t="s">
        <v>73</v>
      </c>
      <c r="H596" s="4" t="str">
        <f t="shared" si="1"/>
        <v>ITA</v>
      </c>
      <c r="I596" s="7" t="s">
        <v>74</v>
      </c>
      <c r="J596" s="4" t="s">
        <v>23</v>
      </c>
      <c r="K596" s="4" t="str">
        <f>IF(G596="","Unknown Country",IFERROR(VLOOKUP(TRIM(G596),countries!C:F, 4, FALSE), "Unknown Country"))</f>
        <v>Southern Europe</v>
      </c>
      <c r="L596" s="4">
        <v>2455.0</v>
      </c>
      <c r="M596" s="4" t="s">
        <v>28</v>
      </c>
      <c r="N596" s="4">
        <v>4507.0</v>
      </c>
      <c r="O596" s="8">
        <v>109.28</v>
      </c>
      <c r="P596" s="8">
        <v>35.84</v>
      </c>
      <c r="Q596" s="9">
        <v>492524.96</v>
      </c>
      <c r="R596" s="9">
        <v>161530.88</v>
      </c>
      <c r="S596" s="9">
        <v>330994.08</v>
      </c>
      <c r="T596" s="10">
        <f t="shared" si="3"/>
        <v>0.258306538</v>
      </c>
    </row>
    <row r="597">
      <c r="A597" s="4">
        <v>7.64592492E8</v>
      </c>
      <c r="B597" s="5">
        <v>42530.0</v>
      </c>
      <c r="C597" s="5">
        <v>42570.0</v>
      </c>
      <c r="D597" s="6">
        <v>40.0</v>
      </c>
      <c r="E597" s="4"/>
      <c r="F597" s="4" t="s">
        <v>30</v>
      </c>
      <c r="G597" s="4" t="s">
        <v>73</v>
      </c>
      <c r="H597" s="4" t="str">
        <f t="shared" si="1"/>
        <v>ITA</v>
      </c>
      <c r="I597" s="7" t="s">
        <v>74</v>
      </c>
      <c r="J597" s="4" t="s">
        <v>23</v>
      </c>
      <c r="K597" s="4" t="str">
        <f>IF(G597="","Unknown Country",IFERROR(VLOOKUP(TRIM(G597),countries!C:F, 4, FALSE), "Unknown Country"))</f>
        <v>Southern Europe</v>
      </c>
      <c r="L597" s="4">
        <v>8681.0</v>
      </c>
      <c r="M597" s="4" t="s">
        <v>24</v>
      </c>
      <c r="N597" s="4">
        <v>8764.0</v>
      </c>
      <c r="O597" s="8">
        <v>651.21</v>
      </c>
      <c r="P597" s="8">
        <v>524.96</v>
      </c>
      <c r="Q597" s="9">
        <v>5707204.44</v>
      </c>
      <c r="R597" s="9">
        <v>4600749.44</v>
      </c>
      <c r="S597" s="9">
        <v>1106455.0</v>
      </c>
      <c r="T597" s="10">
        <f t="shared" si="3"/>
        <v>0.4306757414</v>
      </c>
    </row>
    <row r="598">
      <c r="A598" s="4">
        <v>8.86620128E8</v>
      </c>
      <c r="B598" s="5">
        <v>40732.0</v>
      </c>
      <c r="C598" s="5">
        <v>40749.0</v>
      </c>
      <c r="D598" s="6">
        <v>17.0</v>
      </c>
      <c r="E598" s="4"/>
      <c r="F598" s="4" t="s">
        <v>31</v>
      </c>
      <c r="G598" s="4" t="s">
        <v>73</v>
      </c>
      <c r="H598" s="4" t="str">
        <f t="shared" si="1"/>
        <v>ITA</v>
      </c>
      <c r="I598" s="7" t="s">
        <v>74</v>
      </c>
      <c r="J598" s="4" t="s">
        <v>23</v>
      </c>
      <c r="K598" s="4" t="str">
        <f>IF(G598="","Unknown Country",IFERROR(VLOOKUP(TRIM(G598),countries!C:F, 4, FALSE), "Unknown Country"))</f>
        <v>Southern Europe</v>
      </c>
      <c r="L598" s="4">
        <v>8681.0</v>
      </c>
      <c r="M598" s="4" t="s">
        <v>24</v>
      </c>
      <c r="N598" s="4">
        <v>9453.0</v>
      </c>
      <c r="O598" s="8">
        <v>651.21</v>
      </c>
      <c r="P598" s="8">
        <v>524.96</v>
      </c>
      <c r="Q598" s="9">
        <v>6155888.13</v>
      </c>
      <c r="R598" s="9">
        <v>4962446.88</v>
      </c>
      <c r="S598" s="9">
        <v>1193441.25</v>
      </c>
      <c r="T598" s="10">
        <f t="shared" si="3"/>
        <v>0.1355803646</v>
      </c>
    </row>
    <row r="599">
      <c r="A599" s="4">
        <v>8.97317206E8</v>
      </c>
      <c r="B599" s="5">
        <v>42229.0</v>
      </c>
      <c r="C599" s="5">
        <v>42248.0</v>
      </c>
      <c r="D599" s="6">
        <v>19.0</v>
      </c>
      <c r="E599" s="4"/>
      <c r="F599" s="4" t="s">
        <v>27</v>
      </c>
      <c r="G599" s="4" t="s">
        <v>73</v>
      </c>
      <c r="H599" s="4" t="str">
        <f t="shared" si="1"/>
        <v>ITA</v>
      </c>
      <c r="I599" s="7" t="s">
        <v>74</v>
      </c>
      <c r="J599" s="4" t="s">
        <v>23</v>
      </c>
      <c r="K599" s="4" t="str">
        <f>IF(G599="","Unknown Country",IFERROR(VLOOKUP(TRIM(G599),countries!C:F, 4, FALSE), "Unknown Country"))</f>
        <v>Southern Europe</v>
      </c>
      <c r="L599" s="4">
        <v>1270.0</v>
      </c>
      <c r="M599" s="4" t="s">
        <v>28</v>
      </c>
      <c r="N599" s="4">
        <v>4957.0</v>
      </c>
      <c r="O599" s="8">
        <v>47.45</v>
      </c>
      <c r="P599" s="8">
        <v>31.79</v>
      </c>
      <c r="Q599" s="9">
        <v>235209.65000000002</v>
      </c>
      <c r="R599" s="9">
        <v>157583.03</v>
      </c>
      <c r="S599" s="9">
        <v>77626.62000000002</v>
      </c>
      <c r="T599" s="10">
        <f t="shared" si="3"/>
        <v>0.3755092448</v>
      </c>
    </row>
    <row r="600">
      <c r="A600" s="4">
        <v>9.26826655E8</v>
      </c>
      <c r="B600" s="5">
        <v>40558.0</v>
      </c>
      <c r="C600" s="5">
        <v>40590.0</v>
      </c>
      <c r="D600" s="6">
        <v>32.0</v>
      </c>
      <c r="E600" s="4"/>
      <c r="F600" s="4" t="s">
        <v>27</v>
      </c>
      <c r="G600" s="4" t="s">
        <v>73</v>
      </c>
      <c r="H600" s="4" t="str">
        <f t="shared" si="1"/>
        <v>ITA</v>
      </c>
      <c r="I600" s="7" t="s">
        <v>74</v>
      </c>
      <c r="J600" s="4" t="s">
        <v>23</v>
      </c>
      <c r="K600" s="4" t="str">
        <f>IF(G600="","Unknown Country",IFERROR(VLOOKUP(TRIM(G600),countries!C:F, 4, FALSE), "Unknown Country"))</f>
        <v>Southern Europe</v>
      </c>
      <c r="L600" s="4">
        <v>7331.0</v>
      </c>
      <c r="M600" s="4" t="s">
        <v>28</v>
      </c>
      <c r="N600" s="4">
        <v>7458.0</v>
      </c>
      <c r="O600" s="8">
        <v>255.28</v>
      </c>
      <c r="P600" s="8">
        <v>159.42</v>
      </c>
      <c r="Q600" s="9">
        <v>1903878.24</v>
      </c>
      <c r="R600" s="9">
        <v>1188954.3599999999</v>
      </c>
      <c r="S600" s="9">
        <v>714923.8800000001</v>
      </c>
      <c r="T600" s="10">
        <f t="shared" si="3"/>
        <v>0.6720351391</v>
      </c>
    </row>
    <row r="601">
      <c r="A601" s="4">
        <v>9.81154048E8</v>
      </c>
      <c r="B601" s="5">
        <v>41482.0</v>
      </c>
      <c r="C601" s="5">
        <v>41495.0</v>
      </c>
      <c r="D601" s="6">
        <v>13.0</v>
      </c>
      <c r="E601" s="4"/>
      <c r="F601" s="4" t="s">
        <v>31</v>
      </c>
      <c r="G601" s="4" t="s">
        <v>73</v>
      </c>
      <c r="H601" s="4" t="str">
        <f t="shared" si="1"/>
        <v>ITA</v>
      </c>
      <c r="I601" s="7" t="s">
        <v>74</v>
      </c>
      <c r="J601" s="4" t="s">
        <v>23</v>
      </c>
      <c r="K601" s="4" t="str">
        <f>IF(G601="","Unknown Country",IFERROR(VLOOKUP(TRIM(G601),countries!C:F, 4, FALSE), "Unknown Country"))</f>
        <v>Southern Europe</v>
      </c>
      <c r="L601" s="4">
        <v>1270.0</v>
      </c>
      <c r="M601" s="4" t="s">
        <v>24</v>
      </c>
      <c r="N601" s="4">
        <v>4141.0</v>
      </c>
      <c r="O601" s="8">
        <v>47.45</v>
      </c>
      <c r="P601" s="8">
        <v>31.79</v>
      </c>
      <c r="Q601" s="9">
        <v>196490.45</v>
      </c>
      <c r="R601" s="9">
        <v>131642.38999999998</v>
      </c>
      <c r="S601" s="9">
        <v>64848.06000000003</v>
      </c>
      <c r="T601" s="10">
        <f t="shared" si="3"/>
        <v>0.193869873</v>
      </c>
    </row>
    <row r="602">
      <c r="A602" s="4">
        <v>9.94978797E8</v>
      </c>
      <c r="B602" s="5">
        <v>41978.0</v>
      </c>
      <c r="C602" s="5">
        <v>42006.0</v>
      </c>
      <c r="D602" s="6">
        <v>28.0</v>
      </c>
      <c r="E602" s="4"/>
      <c r="F602" s="4" t="s">
        <v>27</v>
      </c>
      <c r="G602" s="4" t="s">
        <v>73</v>
      </c>
      <c r="H602" s="4" t="str">
        <f t="shared" si="1"/>
        <v>ITA</v>
      </c>
      <c r="I602" s="7" t="s">
        <v>74</v>
      </c>
      <c r="J602" s="4" t="s">
        <v>23</v>
      </c>
      <c r="K602" s="4" t="str">
        <f>IF(G602="","Unknown Country",IFERROR(VLOOKUP(TRIM(G602),countries!C:F, 4, FALSE), "Unknown Country"))</f>
        <v>Southern Europe</v>
      </c>
      <c r="L602" s="4">
        <v>1270.0</v>
      </c>
      <c r="M602" s="4" t="s">
        <v>24</v>
      </c>
      <c r="N602" s="4">
        <v>5192.0</v>
      </c>
      <c r="O602" s="8">
        <v>47.45</v>
      </c>
      <c r="P602" s="8">
        <v>31.79</v>
      </c>
      <c r="Q602" s="9">
        <v>246360.40000000002</v>
      </c>
      <c r="R602" s="9">
        <v>165053.68</v>
      </c>
      <c r="S602" s="9">
        <v>81306.72000000003</v>
      </c>
      <c r="T602" s="10">
        <f t="shared" si="3"/>
        <v>0.193869873</v>
      </c>
    </row>
    <row r="603">
      <c r="A603" s="4">
        <v>1.29127395E8</v>
      </c>
      <c r="B603" s="5">
        <v>41441.0</v>
      </c>
      <c r="C603" s="5">
        <v>41445.0</v>
      </c>
      <c r="D603" s="6">
        <v>4.0</v>
      </c>
      <c r="E603" s="4"/>
      <c r="F603" s="4" t="s">
        <v>20</v>
      </c>
      <c r="G603" s="4" t="s">
        <v>75</v>
      </c>
      <c r="H603" s="4" t="str">
        <f t="shared" si="1"/>
        <v>LVA</v>
      </c>
      <c r="I603" s="7" t="s">
        <v>76</v>
      </c>
      <c r="J603" s="4" t="s">
        <v>23</v>
      </c>
      <c r="K603" s="4" t="str">
        <f>IF(G603="","Unknown Country",IFERROR(VLOOKUP(TRIM(G603),countries!C:F, 4, FALSE), "Unknown Country"))</f>
        <v>Northern Europe</v>
      </c>
      <c r="L603" s="4">
        <v>8681.0</v>
      </c>
      <c r="M603" s="4" t="s">
        <v>28</v>
      </c>
      <c r="N603" s="4">
        <v>520.0</v>
      </c>
      <c r="O603" s="8">
        <v>651.21</v>
      </c>
      <c r="P603" s="8">
        <v>524.96</v>
      </c>
      <c r="Q603" s="9">
        <v>338629.2</v>
      </c>
      <c r="R603" s="9">
        <v>272979.2</v>
      </c>
      <c r="S603" s="9">
        <v>65650.0</v>
      </c>
      <c r="T603" s="10">
        <f t="shared" si="3"/>
        <v>0.3300316122</v>
      </c>
    </row>
    <row r="604">
      <c r="A604" s="4">
        <v>1.36624276E8</v>
      </c>
      <c r="B604" s="5">
        <v>42420.0</v>
      </c>
      <c r="C604" s="5">
        <v>42437.0</v>
      </c>
      <c r="D604" s="6">
        <v>17.0</v>
      </c>
      <c r="E604" s="4"/>
      <c r="F604" s="4" t="s">
        <v>20</v>
      </c>
      <c r="G604" s="4" t="s">
        <v>75</v>
      </c>
      <c r="H604" s="4" t="str">
        <f t="shared" si="1"/>
        <v>LVA</v>
      </c>
      <c r="I604" s="7" t="s">
        <v>76</v>
      </c>
      <c r="J604" s="4" t="s">
        <v>23</v>
      </c>
      <c r="K604" s="4" t="str">
        <f>IF(G604="","Unknown Country",IFERROR(VLOOKUP(TRIM(G604),countries!C:F, 4, FALSE), "Unknown Country"))</f>
        <v>Northern Europe</v>
      </c>
      <c r="L604" s="4">
        <v>1270.0</v>
      </c>
      <c r="M604" s="4" t="s">
        <v>24</v>
      </c>
      <c r="N604" s="4">
        <v>9014.0</v>
      </c>
      <c r="O604" s="8">
        <v>47.45</v>
      </c>
      <c r="P604" s="8">
        <v>31.79</v>
      </c>
      <c r="Q604" s="9">
        <v>427714.30000000005</v>
      </c>
      <c r="R604" s="9">
        <v>286555.06</v>
      </c>
      <c r="S604" s="9">
        <v>141159.24000000005</v>
      </c>
      <c r="T604" s="10">
        <f t="shared" si="3"/>
        <v>0.3755092448</v>
      </c>
    </row>
    <row r="605">
      <c r="A605" s="4">
        <v>1.40499961E8</v>
      </c>
      <c r="B605" s="5">
        <v>40631.0</v>
      </c>
      <c r="C605" s="5">
        <v>40663.0</v>
      </c>
      <c r="D605" s="6">
        <v>32.0</v>
      </c>
      <c r="E605" s="4"/>
      <c r="F605" s="4" t="s">
        <v>20</v>
      </c>
      <c r="G605" s="4" t="s">
        <v>75</v>
      </c>
      <c r="H605" s="4" t="str">
        <f t="shared" si="1"/>
        <v>LVA</v>
      </c>
      <c r="I605" s="7" t="s">
        <v>76</v>
      </c>
      <c r="J605" s="4" t="s">
        <v>23</v>
      </c>
      <c r="K605" s="4" t="str">
        <f>IF(G605="","Unknown Country",IFERROR(VLOOKUP(TRIM(G605),countries!C:F, 4, FALSE), "Unknown Country"))</f>
        <v>Northern Europe</v>
      </c>
      <c r="L605" s="4">
        <v>3127.0</v>
      </c>
      <c r="M605" s="4" t="s">
        <v>28</v>
      </c>
      <c r="N605" s="4">
        <v>5915.0</v>
      </c>
      <c r="O605" s="8">
        <v>81.73</v>
      </c>
      <c r="P605" s="8">
        <v>56.67</v>
      </c>
      <c r="Q605" s="9">
        <v>483432.95</v>
      </c>
      <c r="R605" s="9">
        <v>335203.05</v>
      </c>
      <c r="S605" s="9">
        <v>148229.90000000002</v>
      </c>
      <c r="T605" s="10">
        <f t="shared" si="3"/>
        <v>0.3300316122</v>
      </c>
    </row>
    <row r="606">
      <c r="A606" s="4">
        <v>1.60751283E8</v>
      </c>
      <c r="B606" s="5">
        <v>40845.0</v>
      </c>
      <c r="C606" s="5">
        <v>40860.0</v>
      </c>
      <c r="D606" s="6">
        <v>15.0</v>
      </c>
      <c r="E606" s="4"/>
      <c r="F606" s="4" t="s">
        <v>31</v>
      </c>
      <c r="G606" s="4" t="s">
        <v>75</v>
      </c>
      <c r="H606" s="4" t="str">
        <f t="shared" si="1"/>
        <v>LVA</v>
      </c>
      <c r="I606" s="7" t="s">
        <v>76</v>
      </c>
      <c r="J606" s="4" t="s">
        <v>23</v>
      </c>
      <c r="K606" s="4" t="str">
        <f>IF(G606="","Unknown Country",IFERROR(VLOOKUP(TRIM(G606),countries!C:F, 4, FALSE), "Unknown Country"))</f>
        <v>Northern Europe</v>
      </c>
      <c r="L606" s="4">
        <v>3127.0</v>
      </c>
      <c r="M606" s="4" t="s">
        <v>24</v>
      </c>
      <c r="N606" s="4">
        <v>8732.0</v>
      </c>
      <c r="O606" s="8">
        <v>81.73</v>
      </c>
      <c r="P606" s="8">
        <v>56.67</v>
      </c>
      <c r="Q606" s="9">
        <v>713666.36</v>
      </c>
      <c r="R606" s="9">
        <v>494842.44</v>
      </c>
      <c r="S606" s="9">
        <v>218823.91999999998</v>
      </c>
      <c r="T606" s="10">
        <f t="shared" si="3"/>
        <v>0.3300316122</v>
      </c>
    </row>
    <row r="607">
      <c r="A607" s="4">
        <v>1.82228696E8</v>
      </c>
      <c r="B607" s="5">
        <v>40329.0</v>
      </c>
      <c r="C607" s="5">
        <v>40371.0</v>
      </c>
      <c r="D607" s="6">
        <v>42.0</v>
      </c>
      <c r="E607" s="4"/>
      <c r="F607" s="4" t="s">
        <v>20</v>
      </c>
      <c r="G607" s="4" t="s">
        <v>75</v>
      </c>
      <c r="H607" s="4" t="str">
        <f t="shared" si="1"/>
        <v>LVA</v>
      </c>
      <c r="I607" s="7" t="s">
        <v>76</v>
      </c>
      <c r="J607" s="4" t="s">
        <v>23</v>
      </c>
      <c r="K607" s="4" t="str">
        <f>IF(G607="","Unknown Country",IFERROR(VLOOKUP(TRIM(G607),countries!C:F, 4, FALSE), "Unknown Country"))</f>
        <v>Northern Europe</v>
      </c>
      <c r="L607" s="4">
        <v>8681.0</v>
      </c>
      <c r="M607" s="4" t="s">
        <v>28</v>
      </c>
      <c r="N607" s="4">
        <v>4375.0</v>
      </c>
      <c r="O607" s="8">
        <v>651.21</v>
      </c>
      <c r="P607" s="8">
        <v>524.96</v>
      </c>
      <c r="Q607" s="9">
        <v>2849043.75</v>
      </c>
      <c r="R607" s="9">
        <v>2296700.0</v>
      </c>
      <c r="S607" s="9">
        <v>552343.75</v>
      </c>
      <c r="T607" s="10">
        <f t="shared" si="3"/>
        <v>0.193869873</v>
      </c>
    </row>
    <row r="608">
      <c r="A608" s="4">
        <v>2.33709084E8</v>
      </c>
      <c r="B608" s="5">
        <v>41910.0</v>
      </c>
      <c r="C608" s="5">
        <v>41928.0</v>
      </c>
      <c r="D608" s="6">
        <v>18.0</v>
      </c>
      <c r="E608" s="4"/>
      <c r="F608" s="4" t="s">
        <v>30</v>
      </c>
      <c r="G608" s="4" t="s">
        <v>75</v>
      </c>
      <c r="H608" s="4" t="str">
        <f t="shared" si="1"/>
        <v>LVA</v>
      </c>
      <c r="I608" s="7" t="s">
        <v>76</v>
      </c>
      <c r="J608" s="4" t="s">
        <v>23</v>
      </c>
      <c r="K608" s="4" t="str">
        <f>IF(G608="","Unknown Country",IFERROR(VLOOKUP(TRIM(G608),countries!C:F, 4, FALSE), "Unknown Country"))</f>
        <v>Northern Europe</v>
      </c>
      <c r="L608" s="4">
        <v>2455.0</v>
      </c>
      <c r="M608" s="4" t="s">
        <v>24</v>
      </c>
      <c r="N608" s="4">
        <v>8566.0</v>
      </c>
      <c r="O608" s="8">
        <v>109.28</v>
      </c>
      <c r="P608" s="8">
        <v>35.84</v>
      </c>
      <c r="Q608" s="9">
        <v>936092.48</v>
      </c>
      <c r="R608" s="9">
        <v>307005.44</v>
      </c>
      <c r="S608" s="9">
        <v>629087.04</v>
      </c>
      <c r="T608" s="10">
        <f t="shared" si="3"/>
        <v>0.3300316122</v>
      </c>
    </row>
    <row r="609">
      <c r="A609" s="4">
        <v>2.46603858E8</v>
      </c>
      <c r="B609" s="5">
        <v>40973.0</v>
      </c>
      <c r="C609" s="5">
        <v>41014.0</v>
      </c>
      <c r="D609" s="6">
        <v>41.0</v>
      </c>
      <c r="E609" s="4"/>
      <c r="F609" s="4" t="s">
        <v>27</v>
      </c>
      <c r="G609" s="4" t="s">
        <v>75</v>
      </c>
      <c r="H609" s="4" t="str">
        <f t="shared" si="1"/>
        <v>LVA</v>
      </c>
      <c r="I609" s="7" t="s">
        <v>76</v>
      </c>
      <c r="J609" s="4" t="s">
        <v>23</v>
      </c>
      <c r="K609" s="4" t="str">
        <f>IF(G609="","Unknown Country",IFERROR(VLOOKUP(TRIM(G609),countries!C:F, 4, FALSE), "Unknown Country"))</f>
        <v>Northern Europe</v>
      </c>
      <c r="L609" s="4">
        <v>8293.0</v>
      </c>
      <c r="M609" s="4" t="s">
        <v>24</v>
      </c>
      <c r="N609" s="4">
        <v>4417.0</v>
      </c>
      <c r="O609" s="8">
        <v>437.2</v>
      </c>
      <c r="P609" s="8">
        <v>263.33</v>
      </c>
      <c r="Q609" s="9">
        <v>1931112.4</v>
      </c>
      <c r="R609" s="9">
        <v>1163128.6099999999</v>
      </c>
      <c r="S609" s="9">
        <v>767983.79</v>
      </c>
      <c r="T609" s="10">
        <f t="shared" si="3"/>
        <v>0.3066193564</v>
      </c>
    </row>
    <row r="610">
      <c r="A610" s="4">
        <v>3.43730294E8</v>
      </c>
      <c r="B610" s="5">
        <v>42856.0</v>
      </c>
      <c r="C610" s="5">
        <v>42883.0</v>
      </c>
      <c r="D610" s="6">
        <v>27.0</v>
      </c>
      <c r="E610" s="4"/>
      <c r="F610" s="4" t="s">
        <v>20</v>
      </c>
      <c r="G610" s="4" t="s">
        <v>75</v>
      </c>
      <c r="H610" s="4" t="str">
        <f t="shared" si="1"/>
        <v>LVA</v>
      </c>
      <c r="I610" s="7" t="s">
        <v>76</v>
      </c>
      <c r="J610" s="4" t="s">
        <v>23</v>
      </c>
      <c r="K610" s="4" t="str">
        <f>IF(G610="","Unknown Country",IFERROR(VLOOKUP(TRIM(G610),countries!C:F, 4, FALSE), "Unknown Country"))</f>
        <v>Northern Europe</v>
      </c>
      <c r="L610" s="4">
        <v>8681.0</v>
      </c>
      <c r="M610" s="4" t="s">
        <v>28</v>
      </c>
      <c r="N610" s="4">
        <v>6287.0</v>
      </c>
      <c r="O610" s="8">
        <v>651.21</v>
      </c>
      <c r="P610" s="8">
        <v>524.96</v>
      </c>
      <c r="Q610" s="9">
        <v>4094157.27</v>
      </c>
      <c r="R610" s="9">
        <v>3300423.52</v>
      </c>
      <c r="S610" s="9">
        <v>793733.75</v>
      </c>
      <c r="T610" s="10">
        <f t="shared" si="3"/>
        <v>0.3066193564</v>
      </c>
    </row>
    <row r="611">
      <c r="A611" s="4">
        <v>4.00904691E8</v>
      </c>
      <c r="B611" s="5">
        <v>40357.0</v>
      </c>
      <c r="C611" s="5">
        <v>40371.0</v>
      </c>
      <c r="D611" s="6">
        <v>14.0</v>
      </c>
      <c r="E611" s="4"/>
      <c r="F611" s="4" t="s">
        <v>30</v>
      </c>
      <c r="G611" s="4" t="s">
        <v>75</v>
      </c>
      <c r="H611" s="4" t="str">
        <f t="shared" si="1"/>
        <v>LVA</v>
      </c>
      <c r="I611" s="7" t="s">
        <v>76</v>
      </c>
      <c r="J611" s="4" t="s">
        <v>23</v>
      </c>
      <c r="K611" s="4" t="str">
        <f>IF(G611="","Unknown Country",IFERROR(VLOOKUP(TRIM(G611),countries!C:F, 4, FALSE), "Unknown Country"))</f>
        <v>Northern Europe</v>
      </c>
      <c r="L611" s="4">
        <v>2103.0</v>
      </c>
      <c r="M611" s="4" t="s">
        <v>24</v>
      </c>
      <c r="N611" s="4">
        <v>5462.0</v>
      </c>
      <c r="O611" s="8">
        <v>205.7</v>
      </c>
      <c r="P611" s="8">
        <v>117.11</v>
      </c>
      <c r="Q611" s="9">
        <v>1123533.4</v>
      </c>
      <c r="R611" s="9">
        <v>639654.82</v>
      </c>
      <c r="S611" s="9">
        <v>483878.57999999996</v>
      </c>
      <c r="T611" s="10">
        <f t="shared" si="3"/>
        <v>0.193869873</v>
      </c>
    </row>
    <row r="612">
      <c r="A612" s="4">
        <v>4.69197165E8</v>
      </c>
      <c r="B612" s="5">
        <v>41605.0</v>
      </c>
      <c r="C612" s="5">
        <v>41619.0</v>
      </c>
      <c r="D612" s="6">
        <v>14.0</v>
      </c>
      <c r="E612" s="4"/>
      <c r="F612" s="4" t="s">
        <v>31</v>
      </c>
      <c r="G612" s="4" t="s">
        <v>75</v>
      </c>
      <c r="H612" s="4" t="str">
        <f t="shared" si="1"/>
        <v>LVA</v>
      </c>
      <c r="I612" s="7" t="s">
        <v>76</v>
      </c>
      <c r="J612" s="4" t="s">
        <v>23</v>
      </c>
      <c r="K612" s="4" t="str">
        <f>IF(G612="","Unknown Country",IFERROR(VLOOKUP(TRIM(G612),countries!C:F, 4, FALSE), "Unknown Country"))</f>
        <v>Northern Europe</v>
      </c>
      <c r="L612" s="4">
        <v>1270.0</v>
      </c>
      <c r="M612" s="4" t="s">
        <v>28</v>
      </c>
      <c r="N612" s="4">
        <v>4723.0</v>
      </c>
      <c r="O612" s="8">
        <v>47.45</v>
      </c>
      <c r="P612" s="8">
        <v>31.79</v>
      </c>
      <c r="Q612" s="9">
        <v>224106.35</v>
      </c>
      <c r="R612" s="9">
        <v>150144.16999999998</v>
      </c>
      <c r="S612" s="9">
        <v>73962.18000000002</v>
      </c>
      <c r="T612" s="10">
        <f t="shared" si="3"/>
        <v>0.6720351391</v>
      </c>
    </row>
    <row r="613">
      <c r="A613" s="4">
        <v>4.8646115E8</v>
      </c>
      <c r="B613" s="5">
        <v>42648.0</v>
      </c>
      <c r="C613" s="5">
        <v>42687.0</v>
      </c>
      <c r="D613" s="6">
        <v>39.0</v>
      </c>
      <c r="E613" s="4"/>
      <c r="F613" s="4" t="s">
        <v>30</v>
      </c>
      <c r="G613" s="4" t="s">
        <v>75</v>
      </c>
      <c r="H613" s="4" t="str">
        <f t="shared" si="1"/>
        <v>LVA</v>
      </c>
      <c r="I613" s="7" t="s">
        <v>76</v>
      </c>
      <c r="J613" s="4" t="s">
        <v>23</v>
      </c>
      <c r="K613" s="4" t="str">
        <f>IF(G613="","Unknown Country",IFERROR(VLOOKUP(TRIM(G613),countries!C:F, 4, FALSE), "Unknown Country"))</f>
        <v>Northern Europe</v>
      </c>
      <c r="L613" s="4">
        <v>5988.0</v>
      </c>
      <c r="M613" s="4" t="s">
        <v>24</v>
      </c>
      <c r="N613" s="4">
        <v>3519.0</v>
      </c>
      <c r="O613" s="8">
        <v>154.06</v>
      </c>
      <c r="P613" s="8">
        <v>90.93</v>
      </c>
      <c r="Q613" s="9">
        <v>542137.14</v>
      </c>
      <c r="R613" s="9">
        <v>319982.67000000004</v>
      </c>
      <c r="S613" s="9">
        <v>222154.46999999997</v>
      </c>
      <c r="T613" s="10">
        <f t="shared" si="3"/>
        <v>0.3976898445</v>
      </c>
    </row>
    <row r="614">
      <c r="A614" s="4">
        <v>5.17097985E8</v>
      </c>
      <c r="B614" s="5">
        <v>42812.0</v>
      </c>
      <c r="C614" s="5">
        <v>42839.0</v>
      </c>
      <c r="D614" s="6">
        <v>27.0</v>
      </c>
      <c r="E614" s="4"/>
      <c r="F614" s="4" t="s">
        <v>30</v>
      </c>
      <c r="G614" s="4" t="s">
        <v>75</v>
      </c>
      <c r="H614" s="4" t="str">
        <f t="shared" si="1"/>
        <v>LVA</v>
      </c>
      <c r="I614" s="7" t="s">
        <v>76</v>
      </c>
      <c r="J614" s="4" t="s">
        <v>23</v>
      </c>
      <c r="K614" s="4" t="str">
        <f>IF(G614="","Unknown Country",IFERROR(VLOOKUP(TRIM(G614),countries!C:F, 4, FALSE), "Unknown Country"))</f>
        <v>Northern Europe</v>
      </c>
      <c r="L614" s="4">
        <v>8969.0</v>
      </c>
      <c r="M614" s="4" t="s">
        <v>28</v>
      </c>
      <c r="N614" s="4">
        <v>9640.0</v>
      </c>
      <c r="O614" s="8">
        <v>152.58</v>
      </c>
      <c r="P614" s="8">
        <v>97.44</v>
      </c>
      <c r="Q614" s="9">
        <v>1470871.2000000002</v>
      </c>
      <c r="R614" s="9">
        <v>939321.6</v>
      </c>
      <c r="S614" s="9">
        <v>531549.6000000002</v>
      </c>
      <c r="T614" s="10">
        <f t="shared" si="3"/>
        <v>0.193869873</v>
      </c>
    </row>
    <row r="615">
      <c r="A615" s="4">
        <v>5.69170606E8</v>
      </c>
      <c r="B615" s="5">
        <v>42832.0</v>
      </c>
      <c r="C615" s="5">
        <v>42838.0</v>
      </c>
      <c r="D615" s="6">
        <v>6.0</v>
      </c>
      <c r="E615" s="4"/>
      <c r="F615" s="4" t="s">
        <v>30</v>
      </c>
      <c r="G615" s="4" t="s">
        <v>75</v>
      </c>
      <c r="H615" s="4" t="str">
        <f t="shared" si="1"/>
        <v>LVA</v>
      </c>
      <c r="I615" s="7" t="s">
        <v>76</v>
      </c>
      <c r="J615" s="4" t="s">
        <v>23</v>
      </c>
      <c r="K615" s="4" t="str">
        <f>IF(G615="","Unknown Country",IFERROR(VLOOKUP(TRIM(G615),countries!C:F, 4, FALSE), "Unknown Country"))</f>
        <v>Northern Europe</v>
      </c>
      <c r="L615" s="4">
        <v>8969.0</v>
      </c>
      <c r="M615" s="4" t="s">
        <v>24</v>
      </c>
      <c r="N615" s="4">
        <v>9085.0</v>
      </c>
      <c r="O615" s="8">
        <v>152.58</v>
      </c>
      <c r="P615" s="8">
        <v>97.44</v>
      </c>
      <c r="Q615" s="9">
        <v>1386189.3</v>
      </c>
      <c r="R615" s="9">
        <v>885242.4</v>
      </c>
      <c r="S615" s="9">
        <v>500946.9</v>
      </c>
      <c r="T615" s="10">
        <f t="shared" si="3"/>
        <v>0.4306757414</v>
      </c>
    </row>
    <row r="616">
      <c r="A616" s="4">
        <v>6.07756221E8</v>
      </c>
      <c r="B616" s="5">
        <v>42585.0</v>
      </c>
      <c r="C616" s="5">
        <v>42593.0</v>
      </c>
      <c r="D616" s="6">
        <v>8.0</v>
      </c>
      <c r="E616" s="4"/>
      <c r="F616" s="4" t="s">
        <v>27</v>
      </c>
      <c r="G616" s="4" t="s">
        <v>75</v>
      </c>
      <c r="H616" s="4" t="str">
        <f t="shared" si="1"/>
        <v>LVA</v>
      </c>
      <c r="I616" s="7" t="s">
        <v>76</v>
      </c>
      <c r="J616" s="4" t="s">
        <v>23</v>
      </c>
      <c r="K616" s="4" t="str">
        <f>IF(G616="","Unknown Country",IFERROR(VLOOKUP(TRIM(G616),countries!C:F, 4, FALSE), "Unknown Country"))</f>
        <v>Northern Europe</v>
      </c>
      <c r="L616" s="4">
        <v>7940.0</v>
      </c>
      <c r="M616" s="4" t="s">
        <v>28</v>
      </c>
      <c r="N616" s="4">
        <v>7426.0</v>
      </c>
      <c r="O616" s="8">
        <v>668.27</v>
      </c>
      <c r="P616" s="8">
        <v>502.54</v>
      </c>
      <c r="Q616" s="9">
        <v>4962573.02</v>
      </c>
      <c r="R616" s="9">
        <v>3731862.04</v>
      </c>
      <c r="S616" s="9">
        <v>1230710.9799999995</v>
      </c>
      <c r="T616" s="10">
        <f t="shared" si="3"/>
        <v>0.3300316122</v>
      </c>
    </row>
    <row r="617">
      <c r="A617" s="4">
        <v>7.16411006E8</v>
      </c>
      <c r="B617" s="5">
        <v>41666.0</v>
      </c>
      <c r="C617" s="5">
        <v>41687.0</v>
      </c>
      <c r="D617" s="6">
        <v>21.0</v>
      </c>
      <c r="E617" s="4"/>
      <c r="F617" s="4" t="s">
        <v>20</v>
      </c>
      <c r="G617" s="4" t="s">
        <v>75</v>
      </c>
      <c r="H617" s="4" t="str">
        <f t="shared" si="1"/>
        <v>LVA</v>
      </c>
      <c r="I617" s="7" t="s">
        <v>76</v>
      </c>
      <c r="J617" s="4" t="s">
        <v>23</v>
      </c>
      <c r="K617" s="4" t="str">
        <f>IF(G617="","Unknown Country",IFERROR(VLOOKUP(TRIM(G617),countries!C:F, 4, FALSE), "Unknown Country"))</f>
        <v>Northern Europe</v>
      </c>
      <c r="L617" s="4">
        <v>3127.0</v>
      </c>
      <c r="M617" s="4" t="s">
        <v>28</v>
      </c>
      <c r="N617" s="4">
        <v>792.0</v>
      </c>
      <c r="O617" s="8">
        <v>81.73</v>
      </c>
      <c r="P617" s="8">
        <v>56.67</v>
      </c>
      <c r="Q617" s="9">
        <v>64730.16</v>
      </c>
      <c r="R617" s="9">
        <v>44882.64</v>
      </c>
      <c r="S617" s="9">
        <v>19847.520000000004</v>
      </c>
      <c r="T617" s="10">
        <f t="shared" si="3"/>
        <v>0.4097754122</v>
      </c>
    </row>
    <row r="618">
      <c r="A618" s="4">
        <v>7.65101468E8</v>
      </c>
      <c r="B618" s="5">
        <v>41712.0</v>
      </c>
      <c r="C618" s="5">
        <v>41735.0</v>
      </c>
      <c r="D618" s="6">
        <v>23.0</v>
      </c>
      <c r="E618" s="4"/>
      <c r="F618" s="4" t="s">
        <v>27</v>
      </c>
      <c r="G618" s="4" t="s">
        <v>75</v>
      </c>
      <c r="H618" s="4" t="str">
        <f t="shared" si="1"/>
        <v>LVA</v>
      </c>
      <c r="I618" s="7" t="s">
        <v>76</v>
      </c>
      <c r="J618" s="4" t="s">
        <v>23</v>
      </c>
      <c r="K618" s="4" t="str">
        <f>IF(G618="","Unknown Country",IFERROR(VLOOKUP(TRIM(G618),countries!C:F, 4, FALSE), "Unknown Country"))</f>
        <v>Northern Europe</v>
      </c>
      <c r="L618" s="4">
        <v>8293.0</v>
      </c>
      <c r="M618" s="4" t="s">
        <v>28</v>
      </c>
      <c r="N618" s="4">
        <v>9382.0</v>
      </c>
      <c r="O618" s="8">
        <v>437.2</v>
      </c>
      <c r="P618" s="8">
        <v>263.33</v>
      </c>
      <c r="Q618" s="9">
        <v>4101810.4</v>
      </c>
      <c r="R618" s="9">
        <v>2470562.06</v>
      </c>
      <c r="S618" s="9">
        <v>1631248.3399999999</v>
      </c>
      <c r="T618" s="10">
        <f t="shared" si="3"/>
        <v>0.3613841919</v>
      </c>
    </row>
    <row r="619">
      <c r="A619" s="4">
        <v>8.25065791E8</v>
      </c>
      <c r="B619" s="5">
        <v>40748.0</v>
      </c>
      <c r="C619" s="5">
        <v>40783.0</v>
      </c>
      <c r="D619" s="6">
        <v>35.0</v>
      </c>
      <c r="E619" s="4"/>
      <c r="F619" s="4" t="s">
        <v>31</v>
      </c>
      <c r="G619" s="4" t="s">
        <v>75</v>
      </c>
      <c r="H619" s="4" t="str">
        <f t="shared" si="1"/>
        <v>LVA</v>
      </c>
      <c r="I619" s="7" t="s">
        <v>76</v>
      </c>
      <c r="J619" s="4" t="s">
        <v>23</v>
      </c>
      <c r="K619" s="4" t="str">
        <f>IF(G619="","Unknown Country",IFERROR(VLOOKUP(TRIM(G619),countries!C:F, 4, FALSE), "Unknown Country"))</f>
        <v>Northern Europe</v>
      </c>
      <c r="L619" s="4">
        <v>8875.0</v>
      </c>
      <c r="M619" s="4" t="s">
        <v>24</v>
      </c>
      <c r="N619" s="4">
        <v>4157.0</v>
      </c>
      <c r="O619" s="8">
        <v>421.89</v>
      </c>
      <c r="P619" s="8">
        <v>364.69</v>
      </c>
      <c r="Q619" s="9">
        <v>1753796.73</v>
      </c>
      <c r="R619" s="9">
        <v>1516016.33</v>
      </c>
      <c r="S619" s="9">
        <v>237780.3999999999</v>
      </c>
      <c r="T619" s="10">
        <f t="shared" si="3"/>
        <v>0.3613841919</v>
      </c>
    </row>
    <row r="620">
      <c r="A620" s="4">
        <v>8.47317397E8</v>
      </c>
      <c r="B620" s="5">
        <v>40892.0</v>
      </c>
      <c r="C620" s="5">
        <v>40895.0</v>
      </c>
      <c r="D620" s="6">
        <v>3.0</v>
      </c>
      <c r="E620" s="4"/>
      <c r="F620" s="4" t="s">
        <v>30</v>
      </c>
      <c r="G620" s="4" t="s">
        <v>75</v>
      </c>
      <c r="H620" s="4" t="str">
        <f t="shared" si="1"/>
        <v>LVA</v>
      </c>
      <c r="I620" s="7" t="s">
        <v>76</v>
      </c>
      <c r="J620" s="4" t="s">
        <v>23</v>
      </c>
      <c r="K620" s="4" t="str">
        <f>IF(G620="","Unknown Country",IFERROR(VLOOKUP(TRIM(G620),countries!C:F, 4, FALSE), "Unknown Country"))</f>
        <v>Northern Europe</v>
      </c>
      <c r="L620" s="4">
        <v>8875.0</v>
      </c>
      <c r="M620" s="4" t="s">
        <v>24</v>
      </c>
      <c r="N620" s="4">
        <v>8902.0</v>
      </c>
      <c r="O620" s="8">
        <v>421.89</v>
      </c>
      <c r="P620" s="8">
        <v>364.69</v>
      </c>
      <c r="Q620" s="9">
        <v>3755664.78</v>
      </c>
      <c r="R620" s="9">
        <v>3246470.38</v>
      </c>
      <c r="S620" s="9">
        <v>509194.3999999999</v>
      </c>
      <c r="T620" s="10">
        <f t="shared" si="3"/>
        <v>0.2479985635</v>
      </c>
    </row>
    <row r="621">
      <c r="A621" s="4">
        <v>8.49431836E8</v>
      </c>
      <c r="B621" s="5">
        <v>41968.0</v>
      </c>
      <c r="C621" s="5">
        <v>41971.0</v>
      </c>
      <c r="D621" s="6">
        <v>3.0</v>
      </c>
      <c r="E621" s="4"/>
      <c r="F621" s="4" t="s">
        <v>20</v>
      </c>
      <c r="G621" s="4" t="s">
        <v>75</v>
      </c>
      <c r="H621" s="4" t="str">
        <f t="shared" si="1"/>
        <v>LVA</v>
      </c>
      <c r="I621" s="7" t="s">
        <v>76</v>
      </c>
      <c r="J621" s="4" t="s">
        <v>23</v>
      </c>
      <c r="K621" s="4" t="str">
        <f>IF(G621="","Unknown Country",IFERROR(VLOOKUP(TRIM(G621),countries!C:F, 4, FALSE), "Unknown Country"))</f>
        <v>Northern Europe</v>
      </c>
      <c r="L621" s="4">
        <v>8875.0</v>
      </c>
      <c r="M621" s="4" t="s">
        <v>28</v>
      </c>
      <c r="N621" s="4">
        <v>4611.0</v>
      </c>
      <c r="O621" s="8">
        <v>421.89</v>
      </c>
      <c r="P621" s="8">
        <v>364.69</v>
      </c>
      <c r="Q621" s="9">
        <v>1945334.79</v>
      </c>
      <c r="R621" s="9">
        <v>1681585.59</v>
      </c>
      <c r="S621" s="9">
        <v>263749.19999999995</v>
      </c>
      <c r="T621" s="10">
        <f t="shared" si="3"/>
        <v>0.3066193564</v>
      </c>
    </row>
    <row r="622">
      <c r="A622" s="4">
        <v>8.6232661E8</v>
      </c>
      <c r="B622" s="5">
        <v>41031.0</v>
      </c>
      <c r="C622" s="5">
        <v>41057.0</v>
      </c>
      <c r="D622" s="6">
        <v>26.0</v>
      </c>
      <c r="E622" s="4"/>
      <c r="F622" s="4" t="s">
        <v>30</v>
      </c>
      <c r="G622" s="4" t="s">
        <v>75</v>
      </c>
      <c r="H622" s="4" t="str">
        <f t="shared" si="1"/>
        <v>LVA</v>
      </c>
      <c r="I622" s="7" t="s">
        <v>76</v>
      </c>
      <c r="J622" s="4" t="s">
        <v>23</v>
      </c>
      <c r="K622" s="4" t="str">
        <f>IF(G622="","Unknown Country",IFERROR(VLOOKUP(TRIM(G622),countries!C:F, 4, FALSE), "Unknown Country"))</f>
        <v>Northern Europe</v>
      </c>
      <c r="L622" s="4">
        <v>1270.0</v>
      </c>
      <c r="M622" s="4" t="s">
        <v>28</v>
      </c>
      <c r="N622" s="4">
        <v>461.0</v>
      </c>
      <c r="O622" s="8">
        <v>47.45</v>
      </c>
      <c r="P622" s="8">
        <v>31.79</v>
      </c>
      <c r="Q622" s="9">
        <v>21874.45</v>
      </c>
      <c r="R622" s="9">
        <v>14655.19</v>
      </c>
      <c r="S622" s="9">
        <v>7219.26</v>
      </c>
      <c r="T622" s="10">
        <f t="shared" si="3"/>
        <v>0.3976898445</v>
      </c>
    </row>
    <row r="623">
      <c r="A623" s="4">
        <v>8.63890445E8</v>
      </c>
      <c r="B623" s="5">
        <v>40530.0</v>
      </c>
      <c r="C623" s="5">
        <v>40537.0</v>
      </c>
      <c r="D623" s="6">
        <v>7.0</v>
      </c>
      <c r="E623" s="4"/>
      <c r="F623" s="4" t="s">
        <v>31</v>
      </c>
      <c r="G623" s="4" t="s">
        <v>75</v>
      </c>
      <c r="H623" s="4" t="str">
        <f t="shared" si="1"/>
        <v>LVA</v>
      </c>
      <c r="I623" s="7" t="s">
        <v>76</v>
      </c>
      <c r="J623" s="4" t="s">
        <v>23</v>
      </c>
      <c r="K623" s="4" t="str">
        <f>IF(G623="","Unknown Country",IFERROR(VLOOKUP(TRIM(G623),countries!C:F, 4, FALSE), "Unknown Country"))</f>
        <v>Northern Europe</v>
      </c>
      <c r="L623" s="4">
        <v>7940.0</v>
      </c>
      <c r="M623" s="4" t="s">
        <v>24</v>
      </c>
      <c r="N623" s="4">
        <v>3235.0</v>
      </c>
      <c r="O623" s="8">
        <v>668.27</v>
      </c>
      <c r="P623" s="8">
        <v>502.54</v>
      </c>
      <c r="Q623" s="9">
        <v>2161853.4499999997</v>
      </c>
      <c r="R623" s="9">
        <v>1625716.9000000001</v>
      </c>
      <c r="S623" s="9">
        <v>536136.5499999996</v>
      </c>
      <c r="T623" s="10">
        <f t="shared" si="3"/>
        <v>0.1355803646</v>
      </c>
    </row>
    <row r="624">
      <c r="A624" s="4">
        <v>8.70218312E8</v>
      </c>
      <c r="B624" s="5">
        <v>42813.0</v>
      </c>
      <c r="C624" s="5">
        <v>42821.0</v>
      </c>
      <c r="D624" s="6">
        <v>8.0</v>
      </c>
      <c r="E624" s="4"/>
      <c r="F624" s="4" t="s">
        <v>27</v>
      </c>
      <c r="G624" s="4" t="s">
        <v>75</v>
      </c>
      <c r="H624" s="4" t="str">
        <f t="shared" si="1"/>
        <v>LVA</v>
      </c>
      <c r="I624" s="7" t="s">
        <v>76</v>
      </c>
      <c r="J624" s="4" t="s">
        <v>23</v>
      </c>
      <c r="K624" s="4" t="str">
        <f>IF(G624="","Unknown Country",IFERROR(VLOOKUP(TRIM(G624),countries!C:F, 4, FALSE), "Unknown Country"))</f>
        <v>Northern Europe</v>
      </c>
      <c r="L624" s="4">
        <v>4594.0</v>
      </c>
      <c r="M624" s="4" t="s">
        <v>24</v>
      </c>
      <c r="N624" s="4">
        <v>5792.0</v>
      </c>
      <c r="O624" s="8">
        <v>9.33</v>
      </c>
      <c r="P624" s="8">
        <v>6.92</v>
      </c>
      <c r="Q624" s="9">
        <v>54039.36</v>
      </c>
      <c r="R624" s="9">
        <v>40080.64</v>
      </c>
      <c r="S624" s="9">
        <v>13958.720000000001</v>
      </c>
      <c r="T624" s="10">
        <f t="shared" si="3"/>
        <v>0.1355803646</v>
      </c>
    </row>
    <row r="625">
      <c r="A625" s="4">
        <v>9.13074433E8</v>
      </c>
      <c r="B625" s="5">
        <v>41580.0</v>
      </c>
      <c r="C625" s="5">
        <v>41625.0</v>
      </c>
      <c r="D625" s="6">
        <v>45.0</v>
      </c>
      <c r="E625" s="4"/>
      <c r="F625" s="4" t="s">
        <v>27</v>
      </c>
      <c r="G625" s="4" t="s">
        <v>75</v>
      </c>
      <c r="H625" s="4" t="str">
        <f t="shared" si="1"/>
        <v>LVA</v>
      </c>
      <c r="I625" s="7" t="s">
        <v>76</v>
      </c>
      <c r="J625" s="4" t="s">
        <v>23</v>
      </c>
      <c r="K625" s="4" t="str">
        <f>IF(G625="","Unknown Country",IFERROR(VLOOKUP(TRIM(G625),countries!C:F, 4, FALSE), "Unknown Country"))</f>
        <v>Northern Europe</v>
      </c>
      <c r="L625" s="4">
        <v>3127.0</v>
      </c>
      <c r="M625" s="4" t="s">
        <v>24</v>
      </c>
      <c r="N625" s="4">
        <v>7870.0</v>
      </c>
      <c r="O625" s="8">
        <v>81.73</v>
      </c>
      <c r="P625" s="8">
        <v>56.67</v>
      </c>
      <c r="Q625" s="9">
        <v>643215.1</v>
      </c>
      <c r="R625" s="9">
        <v>445992.9</v>
      </c>
      <c r="S625" s="9">
        <v>197222.19999999995</v>
      </c>
      <c r="T625" s="10">
        <f t="shared" si="3"/>
        <v>0.1355803646</v>
      </c>
    </row>
    <row r="626">
      <c r="A626" s="4">
        <v>9.17485272E8</v>
      </c>
      <c r="B626" s="5">
        <v>40422.0</v>
      </c>
      <c r="C626" s="5">
        <v>40454.0</v>
      </c>
      <c r="D626" s="6">
        <v>32.0</v>
      </c>
      <c r="E626" s="4"/>
      <c r="F626" s="4" t="s">
        <v>20</v>
      </c>
      <c r="G626" s="4" t="s">
        <v>75</v>
      </c>
      <c r="H626" s="4" t="str">
        <f t="shared" si="1"/>
        <v>LVA</v>
      </c>
      <c r="I626" s="7" t="s">
        <v>76</v>
      </c>
      <c r="J626" s="4" t="s">
        <v>23</v>
      </c>
      <c r="K626" s="4" t="str">
        <f>IF(G626="","Unknown Country",IFERROR(VLOOKUP(TRIM(G626),countries!C:F, 4, FALSE), "Unknown Country"))</f>
        <v>Northern Europe</v>
      </c>
      <c r="L626" s="4">
        <v>7331.0</v>
      </c>
      <c r="M626" s="4" t="s">
        <v>28</v>
      </c>
      <c r="N626" s="4">
        <v>3136.0</v>
      </c>
      <c r="O626" s="8">
        <v>255.28</v>
      </c>
      <c r="P626" s="8">
        <v>159.42</v>
      </c>
      <c r="Q626" s="9">
        <v>800558.08</v>
      </c>
      <c r="R626" s="9">
        <v>499941.11999999994</v>
      </c>
      <c r="S626" s="9">
        <v>300616.96</v>
      </c>
      <c r="T626" s="10">
        <f t="shared" si="3"/>
        <v>0.3300316122</v>
      </c>
    </row>
    <row r="627">
      <c r="A627" s="4">
        <v>9.36411798E8</v>
      </c>
      <c r="B627" s="5">
        <v>41165.0</v>
      </c>
      <c r="C627" s="5">
        <v>41169.0</v>
      </c>
      <c r="D627" s="6">
        <v>4.0</v>
      </c>
      <c r="E627" s="4"/>
      <c r="F627" s="4" t="s">
        <v>20</v>
      </c>
      <c r="G627" s="4" t="s">
        <v>75</v>
      </c>
      <c r="H627" s="4" t="str">
        <f t="shared" si="1"/>
        <v>LVA</v>
      </c>
      <c r="I627" s="7" t="s">
        <v>76</v>
      </c>
      <c r="J627" s="4" t="s">
        <v>23</v>
      </c>
      <c r="K627" s="4" t="str">
        <f>IF(G627="","Unknown Country",IFERROR(VLOOKUP(TRIM(G627),countries!C:F, 4, FALSE), "Unknown Country"))</f>
        <v>Northern Europe</v>
      </c>
      <c r="L627" s="4">
        <v>3127.0</v>
      </c>
      <c r="M627" s="4" t="s">
        <v>24</v>
      </c>
      <c r="N627" s="4">
        <v>3915.0</v>
      </c>
      <c r="O627" s="8">
        <v>81.73</v>
      </c>
      <c r="P627" s="8">
        <v>56.67</v>
      </c>
      <c r="Q627" s="9">
        <v>319972.95</v>
      </c>
      <c r="R627" s="9">
        <v>221863.05000000002</v>
      </c>
      <c r="S627" s="9">
        <v>98109.9</v>
      </c>
      <c r="T627" s="10">
        <f t="shared" si="3"/>
        <v>0.2479985635</v>
      </c>
    </row>
    <row r="628">
      <c r="A628" s="4">
        <v>9.43274819E8</v>
      </c>
      <c r="B628" s="5">
        <v>41313.0</v>
      </c>
      <c r="C628" s="5">
        <v>41341.0</v>
      </c>
      <c r="D628" s="6">
        <v>28.0</v>
      </c>
      <c r="E628" s="4"/>
      <c r="F628" s="4" t="s">
        <v>30</v>
      </c>
      <c r="G628" s="4" t="s">
        <v>75</v>
      </c>
      <c r="H628" s="4" t="str">
        <f t="shared" si="1"/>
        <v>LVA</v>
      </c>
      <c r="I628" s="7" t="s">
        <v>76</v>
      </c>
      <c r="J628" s="4" t="s">
        <v>23</v>
      </c>
      <c r="K628" s="4" t="str">
        <f>IF(G628="","Unknown Country",IFERROR(VLOOKUP(TRIM(G628),countries!C:F, 4, FALSE), "Unknown Country"))</f>
        <v>Northern Europe</v>
      </c>
      <c r="L628" s="4">
        <v>8969.0</v>
      </c>
      <c r="M628" s="4" t="s">
        <v>28</v>
      </c>
      <c r="N628" s="4">
        <v>4836.0</v>
      </c>
      <c r="O628" s="8">
        <v>152.58</v>
      </c>
      <c r="P628" s="8">
        <v>97.44</v>
      </c>
      <c r="Q628" s="9">
        <v>737876.88</v>
      </c>
      <c r="R628" s="9">
        <v>471219.83999999997</v>
      </c>
      <c r="S628" s="9">
        <v>266657.04000000004</v>
      </c>
      <c r="T628" s="10">
        <f t="shared" si="3"/>
        <v>0.258306538</v>
      </c>
    </row>
    <row r="629">
      <c r="A629" s="4">
        <v>9.72981679E8</v>
      </c>
      <c r="B629" s="5">
        <v>42809.0</v>
      </c>
      <c r="C629" s="5">
        <v>42834.0</v>
      </c>
      <c r="D629" s="6">
        <v>25.0</v>
      </c>
      <c r="E629" s="4"/>
      <c r="F629" s="4" t="s">
        <v>31</v>
      </c>
      <c r="G629" s="4" t="s">
        <v>75</v>
      </c>
      <c r="H629" s="4" t="str">
        <f t="shared" si="1"/>
        <v>LVA</v>
      </c>
      <c r="I629" s="7" t="s">
        <v>76</v>
      </c>
      <c r="J629" s="4" t="s">
        <v>23</v>
      </c>
      <c r="K629" s="4" t="str">
        <f>IF(G629="","Unknown Country",IFERROR(VLOOKUP(TRIM(G629),countries!C:F, 4, FALSE), "Unknown Country"))</f>
        <v>Northern Europe</v>
      </c>
      <c r="L629" s="4">
        <v>8969.0</v>
      </c>
      <c r="M629" s="4" t="s">
        <v>28</v>
      </c>
      <c r="N629" s="4">
        <v>5755.0</v>
      </c>
      <c r="O629" s="8">
        <v>152.58</v>
      </c>
      <c r="P629" s="8">
        <v>97.44</v>
      </c>
      <c r="Q629" s="9">
        <v>878097.9</v>
      </c>
      <c r="R629" s="9">
        <v>560767.2</v>
      </c>
      <c r="S629" s="9">
        <v>317330.70000000007</v>
      </c>
      <c r="T629" s="10">
        <f t="shared" si="3"/>
        <v>0.3066193564</v>
      </c>
    </row>
    <row r="630">
      <c r="A630" s="4">
        <v>1.42375361E8</v>
      </c>
      <c r="B630" s="5">
        <v>41678.0</v>
      </c>
      <c r="C630" s="5">
        <v>41689.0</v>
      </c>
      <c r="D630" s="6">
        <v>11.0</v>
      </c>
      <c r="E630" s="4"/>
      <c r="F630" s="4" t="s">
        <v>20</v>
      </c>
      <c r="G630" s="4" t="s">
        <v>77</v>
      </c>
      <c r="H630" s="4" t="str">
        <f t="shared" si="1"/>
        <v>LIE</v>
      </c>
      <c r="I630" s="7" t="s">
        <v>78</v>
      </c>
      <c r="J630" s="4" t="s">
        <v>23</v>
      </c>
      <c r="K630" s="4" t="str">
        <f>IF(G630="","Unknown Country",IFERROR(VLOOKUP(TRIM(G630),countries!C:F, 4, FALSE), "Unknown Country"))</f>
        <v>Western Europe</v>
      </c>
      <c r="L630" s="4">
        <v>4594.0</v>
      </c>
      <c r="M630" s="4" t="s">
        <v>28</v>
      </c>
      <c r="N630" s="4">
        <v>888.0</v>
      </c>
      <c r="O630" s="8">
        <v>9.33</v>
      </c>
      <c r="P630" s="8">
        <v>6.92</v>
      </c>
      <c r="Q630" s="9">
        <v>8285.04</v>
      </c>
      <c r="R630" s="9">
        <v>6144.96</v>
      </c>
      <c r="S630" s="9">
        <v>2140.080000000001</v>
      </c>
      <c r="T630" s="10">
        <f t="shared" si="3"/>
        <v>0.3755092448</v>
      </c>
    </row>
    <row r="631">
      <c r="A631" s="4">
        <v>1.84976994E8</v>
      </c>
      <c r="B631" s="5">
        <v>42237.0</v>
      </c>
      <c r="C631" s="5">
        <v>42268.0</v>
      </c>
      <c r="D631" s="6">
        <v>31.0</v>
      </c>
      <c r="E631" s="4"/>
      <c r="F631" s="4" t="s">
        <v>31</v>
      </c>
      <c r="G631" s="4" t="s">
        <v>77</v>
      </c>
      <c r="H631" s="4" t="str">
        <f t="shared" si="1"/>
        <v>LIE</v>
      </c>
      <c r="I631" s="7" t="s">
        <v>78</v>
      </c>
      <c r="J631" s="4" t="s">
        <v>23</v>
      </c>
      <c r="K631" s="4" t="str">
        <f>IF(G631="","Unknown Country",IFERROR(VLOOKUP(TRIM(G631),countries!C:F, 4, FALSE), "Unknown Country"))</f>
        <v>Western Europe</v>
      </c>
      <c r="L631" s="4">
        <v>7940.0</v>
      </c>
      <c r="M631" s="4" t="s">
        <v>28</v>
      </c>
      <c r="N631" s="4">
        <v>7658.0</v>
      </c>
      <c r="O631" s="8">
        <v>668.27</v>
      </c>
      <c r="P631" s="8">
        <v>502.54</v>
      </c>
      <c r="Q631" s="9">
        <v>5117611.66</v>
      </c>
      <c r="R631" s="9">
        <v>3848451.3200000003</v>
      </c>
      <c r="S631" s="9">
        <v>1269160.3399999999</v>
      </c>
      <c r="T631" s="10">
        <f t="shared" si="3"/>
        <v>0.3066193564</v>
      </c>
    </row>
    <row r="632">
      <c r="A632" s="4">
        <v>1.86597907E8</v>
      </c>
      <c r="B632" s="5">
        <v>42309.0</v>
      </c>
      <c r="C632" s="5">
        <v>42353.0</v>
      </c>
      <c r="D632" s="6">
        <v>44.0</v>
      </c>
      <c r="E632" s="4"/>
      <c r="F632" s="4" t="s">
        <v>30</v>
      </c>
      <c r="G632" s="4" t="s">
        <v>77</v>
      </c>
      <c r="H632" s="4" t="str">
        <f t="shared" si="1"/>
        <v>LIE</v>
      </c>
      <c r="I632" s="7" t="s">
        <v>78</v>
      </c>
      <c r="J632" s="4" t="s">
        <v>23</v>
      </c>
      <c r="K632" s="4" t="str">
        <f>IF(G632="","Unknown Country",IFERROR(VLOOKUP(TRIM(G632),countries!C:F, 4, FALSE), "Unknown Country"))</f>
        <v>Western Europe</v>
      </c>
      <c r="L632" s="4">
        <v>8681.0</v>
      </c>
      <c r="M632" s="4" t="s">
        <v>28</v>
      </c>
      <c r="N632" s="4">
        <v>7322.0</v>
      </c>
      <c r="O632" s="8">
        <v>651.21</v>
      </c>
      <c r="P632" s="8">
        <v>524.96</v>
      </c>
      <c r="Q632" s="9">
        <v>4768159.62</v>
      </c>
      <c r="R632" s="9">
        <v>3843757.12</v>
      </c>
      <c r="S632" s="9">
        <v>924402.5</v>
      </c>
      <c r="T632" s="10">
        <f t="shared" si="3"/>
        <v>0.3613841919</v>
      </c>
    </row>
    <row r="633">
      <c r="A633" s="4">
        <v>1.94785726E8</v>
      </c>
      <c r="B633" s="5">
        <v>41928.0</v>
      </c>
      <c r="C633" s="5">
        <v>41956.0</v>
      </c>
      <c r="D633" s="6">
        <v>28.0</v>
      </c>
      <c r="E633" s="4"/>
      <c r="F633" s="4" t="s">
        <v>20</v>
      </c>
      <c r="G633" s="4" t="s">
        <v>77</v>
      </c>
      <c r="H633" s="4" t="str">
        <f t="shared" si="1"/>
        <v>LIE</v>
      </c>
      <c r="I633" s="7" t="s">
        <v>78</v>
      </c>
      <c r="J633" s="4" t="s">
        <v>23</v>
      </c>
      <c r="K633" s="4" t="str">
        <f>IF(G633="","Unknown Country",IFERROR(VLOOKUP(TRIM(G633),countries!C:F, 4, FALSE), "Unknown Country"))</f>
        <v>Western Europe</v>
      </c>
      <c r="L633" s="4">
        <v>2103.0</v>
      </c>
      <c r="M633" s="4" t="s">
        <v>24</v>
      </c>
      <c r="N633" s="4">
        <v>280.0</v>
      </c>
      <c r="O633" s="8">
        <v>205.7</v>
      </c>
      <c r="P633" s="8">
        <v>117.11</v>
      </c>
      <c r="Q633" s="9">
        <v>57596.0</v>
      </c>
      <c r="R633" s="9">
        <v>32790.8</v>
      </c>
      <c r="S633" s="9">
        <v>24805.199999999997</v>
      </c>
      <c r="T633" s="10">
        <f t="shared" si="3"/>
        <v>0.3613841919</v>
      </c>
    </row>
    <row r="634">
      <c r="A634" s="4">
        <v>2.29355323E8</v>
      </c>
      <c r="B634" s="5">
        <v>40875.0</v>
      </c>
      <c r="C634" s="5">
        <v>40887.0</v>
      </c>
      <c r="D634" s="6">
        <v>12.0</v>
      </c>
      <c r="E634" s="4"/>
      <c r="F634" s="4" t="s">
        <v>20</v>
      </c>
      <c r="G634" s="4" t="s">
        <v>77</v>
      </c>
      <c r="H634" s="4" t="str">
        <f t="shared" si="1"/>
        <v>LIE</v>
      </c>
      <c r="I634" s="7" t="s">
        <v>78</v>
      </c>
      <c r="J634" s="4" t="s">
        <v>23</v>
      </c>
      <c r="K634" s="4" t="str">
        <f>IF(G634="","Unknown Country",IFERROR(VLOOKUP(TRIM(G634),countries!C:F, 4, FALSE), "Unknown Country"))</f>
        <v>Western Europe</v>
      </c>
      <c r="L634" s="4">
        <v>5988.0</v>
      </c>
      <c r="M634" s="4" t="s">
        <v>24</v>
      </c>
      <c r="N634" s="4">
        <v>192.0</v>
      </c>
      <c r="O634" s="8">
        <v>154.06</v>
      </c>
      <c r="P634" s="8">
        <v>90.93</v>
      </c>
      <c r="Q634" s="9">
        <v>29579.52</v>
      </c>
      <c r="R634" s="9">
        <v>17458.56</v>
      </c>
      <c r="S634" s="9">
        <v>12120.96</v>
      </c>
      <c r="T634" s="10">
        <f t="shared" si="3"/>
        <v>0.258306538</v>
      </c>
    </row>
    <row r="635">
      <c r="A635" s="4">
        <v>2.29693067E8</v>
      </c>
      <c r="B635" s="5">
        <v>41105.0</v>
      </c>
      <c r="C635" s="5">
        <v>41105.0</v>
      </c>
      <c r="D635" s="6">
        <v>0.0</v>
      </c>
      <c r="E635" s="4"/>
      <c r="F635" s="4" t="s">
        <v>20</v>
      </c>
      <c r="G635" s="4" t="s">
        <v>77</v>
      </c>
      <c r="H635" s="4" t="str">
        <f t="shared" si="1"/>
        <v>LIE</v>
      </c>
      <c r="I635" s="7" t="s">
        <v>78</v>
      </c>
      <c r="J635" s="4" t="s">
        <v>23</v>
      </c>
      <c r="K635" s="4" t="str">
        <f>IF(G635="","Unknown Country",IFERROR(VLOOKUP(TRIM(G635),countries!C:F, 4, FALSE), "Unknown Country"))</f>
        <v>Western Europe</v>
      </c>
      <c r="L635" s="4">
        <v>8293.0</v>
      </c>
      <c r="M635" s="4" t="s">
        <v>28</v>
      </c>
      <c r="N635" s="4">
        <v>138.0</v>
      </c>
      <c r="O635" s="8">
        <v>437.2</v>
      </c>
      <c r="P635" s="8">
        <v>263.33</v>
      </c>
      <c r="Q635" s="9">
        <v>60333.6</v>
      </c>
      <c r="R635" s="9">
        <v>36339.54</v>
      </c>
      <c r="S635" s="9">
        <v>23994.059999999998</v>
      </c>
      <c r="T635" s="10">
        <f t="shared" si="3"/>
        <v>0.2479985635</v>
      </c>
    </row>
    <row r="636">
      <c r="A636" s="4">
        <v>2.49606645E8</v>
      </c>
      <c r="B636" s="5">
        <v>41089.0</v>
      </c>
      <c r="C636" s="5">
        <v>41135.0</v>
      </c>
      <c r="D636" s="6">
        <v>46.0</v>
      </c>
      <c r="E636" s="4"/>
      <c r="F636" s="4" t="s">
        <v>31</v>
      </c>
      <c r="G636" s="4" t="s">
        <v>77</v>
      </c>
      <c r="H636" s="4" t="str">
        <f t="shared" si="1"/>
        <v>LIE</v>
      </c>
      <c r="I636" s="7" t="s">
        <v>78</v>
      </c>
      <c r="J636" s="4" t="s">
        <v>23</v>
      </c>
      <c r="K636" s="4" t="str">
        <f>IF(G636="","Unknown Country",IFERROR(VLOOKUP(TRIM(G636),countries!C:F, 4, FALSE), "Unknown Country"))</f>
        <v>Western Europe</v>
      </c>
      <c r="L636" s="4">
        <v>4594.0</v>
      </c>
      <c r="M636" s="4" t="s">
        <v>24</v>
      </c>
      <c r="N636" s="4">
        <v>3008.0</v>
      </c>
      <c r="O636" s="8">
        <v>9.33</v>
      </c>
      <c r="P636" s="8">
        <v>6.92</v>
      </c>
      <c r="Q636" s="9">
        <v>28064.64</v>
      </c>
      <c r="R636" s="9">
        <v>20815.36</v>
      </c>
      <c r="S636" s="9">
        <v>7249.279999999999</v>
      </c>
      <c r="T636" s="10">
        <f t="shared" si="3"/>
        <v>0.193869873</v>
      </c>
    </row>
    <row r="637">
      <c r="A637" s="4">
        <v>2.64163959E8</v>
      </c>
      <c r="B637" s="5">
        <v>42618.0</v>
      </c>
      <c r="C637" s="5">
        <v>42635.0</v>
      </c>
      <c r="D637" s="6">
        <v>17.0</v>
      </c>
      <c r="E637" s="4"/>
      <c r="F637" s="4" t="s">
        <v>31</v>
      </c>
      <c r="G637" s="4" t="s">
        <v>77</v>
      </c>
      <c r="H637" s="4" t="str">
        <f t="shared" si="1"/>
        <v>LIE</v>
      </c>
      <c r="I637" s="7" t="s">
        <v>78</v>
      </c>
      <c r="J637" s="4" t="s">
        <v>23</v>
      </c>
      <c r="K637" s="4" t="str">
        <f>IF(G637="","Unknown Country",IFERROR(VLOOKUP(TRIM(G637),countries!C:F, 4, FALSE), "Unknown Country"))</f>
        <v>Western Europe</v>
      </c>
      <c r="L637" s="4">
        <v>1270.0</v>
      </c>
      <c r="M637" s="4" t="s">
        <v>28</v>
      </c>
      <c r="N637" s="4">
        <v>840.0</v>
      </c>
      <c r="O637" s="8">
        <v>47.45</v>
      </c>
      <c r="P637" s="8">
        <v>31.79</v>
      </c>
      <c r="Q637" s="9">
        <v>39858.0</v>
      </c>
      <c r="R637" s="9">
        <v>26703.6</v>
      </c>
      <c r="S637" s="9">
        <v>13154.400000000001</v>
      </c>
      <c r="T637" s="10">
        <f t="shared" si="3"/>
        <v>0.4306757414</v>
      </c>
    </row>
    <row r="638">
      <c r="A638" s="4">
        <v>2.91179597E8</v>
      </c>
      <c r="B638" s="5">
        <v>42779.0</v>
      </c>
      <c r="C638" s="5">
        <v>42786.0</v>
      </c>
      <c r="D638" s="6">
        <v>7.0</v>
      </c>
      <c r="E638" s="4"/>
      <c r="F638" s="4" t="s">
        <v>27</v>
      </c>
      <c r="G638" s="4" t="s">
        <v>77</v>
      </c>
      <c r="H638" s="4" t="str">
        <f t="shared" si="1"/>
        <v>LIE</v>
      </c>
      <c r="I638" s="7" t="s">
        <v>78</v>
      </c>
      <c r="J638" s="4" t="s">
        <v>23</v>
      </c>
      <c r="K638" s="4" t="str">
        <f>IF(G638="","Unknown Country",IFERROR(VLOOKUP(TRIM(G638),countries!C:F, 4, FALSE), "Unknown Country"))</f>
        <v>Western Europe</v>
      </c>
      <c r="L638" s="4">
        <v>7940.0</v>
      </c>
      <c r="M638" s="4" t="s">
        <v>28</v>
      </c>
      <c r="N638" s="4">
        <v>5368.0</v>
      </c>
      <c r="O638" s="8">
        <v>668.27</v>
      </c>
      <c r="P638" s="8">
        <v>502.54</v>
      </c>
      <c r="Q638" s="9">
        <v>3587273.36</v>
      </c>
      <c r="R638" s="9">
        <v>2697634.72</v>
      </c>
      <c r="S638" s="9">
        <v>889638.6399999997</v>
      </c>
      <c r="T638" s="10">
        <f t="shared" si="3"/>
        <v>0.4097754122</v>
      </c>
    </row>
    <row r="639">
      <c r="A639" s="4">
        <v>2.95787847E8</v>
      </c>
      <c r="B639" s="5">
        <v>42022.0</v>
      </c>
      <c r="C639" s="5">
        <v>42051.0</v>
      </c>
      <c r="D639" s="6">
        <v>29.0</v>
      </c>
      <c r="E639" s="4"/>
      <c r="F639" s="4" t="s">
        <v>27</v>
      </c>
      <c r="G639" s="4" t="s">
        <v>77</v>
      </c>
      <c r="H639" s="4" t="str">
        <f t="shared" si="1"/>
        <v>LIE</v>
      </c>
      <c r="I639" s="7" t="s">
        <v>78</v>
      </c>
      <c r="J639" s="4" t="s">
        <v>23</v>
      </c>
      <c r="K639" s="4" t="str">
        <f>IF(G639="","Unknown Country",IFERROR(VLOOKUP(TRIM(G639),countries!C:F, 4, FALSE), "Unknown Country"))</f>
        <v>Western Europe</v>
      </c>
      <c r="L639" s="4">
        <v>7331.0</v>
      </c>
      <c r="M639" s="4" t="s">
        <v>28</v>
      </c>
      <c r="N639" s="4">
        <v>9052.0</v>
      </c>
      <c r="O639" s="8">
        <v>255.28</v>
      </c>
      <c r="P639" s="8">
        <v>159.42</v>
      </c>
      <c r="Q639" s="9">
        <v>2310794.56</v>
      </c>
      <c r="R639" s="9">
        <v>1443069.8399999999</v>
      </c>
      <c r="S639" s="9">
        <v>867724.7200000002</v>
      </c>
      <c r="T639" s="10">
        <f t="shared" si="3"/>
        <v>0.3976898445</v>
      </c>
    </row>
    <row r="640">
      <c r="A640" s="4">
        <v>5.2725991E8</v>
      </c>
      <c r="B640" s="5">
        <v>40912.0</v>
      </c>
      <c r="C640" s="5">
        <v>40919.0</v>
      </c>
      <c r="D640" s="6">
        <v>7.0</v>
      </c>
      <c r="E640" s="4"/>
      <c r="F640" s="4" t="s">
        <v>27</v>
      </c>
      <c r="G640" s="4" t="s">
        <v>77</v>
      </c>
      <c r="H640" s="4" t="str">
        <f t="shared" si="1"/>
        <v>LIE</v>
      </c>
      <c r="I640" s="7" t="s">
        <v>78</v>
      </c>
      <c r="J640" s="4" t="s">
        <v>23</v>
      </c>
      <c r="K640" s="4" t="str">
        <f>IF(G640="","Unknown Country",IFERROR(VLOOKUP(TRIM(G640),countries!C:F, 4, FALSE), "Unknown Country"))</f>
        <v>Western Europe</v>
      </c>
      <c r="L640" s="4">
        <v>3127.0</v>
      </c>
      <c r="M640" s="4" t="s">
        <v>28</v>
      </c>
      <c r="N640" s="4">
        <v>6779.0</v>
      </c>
      <c r="O640" s="8">
        <v>81.73</v>
      </c>
      <c r="P640" s="8">
        <v>56.67</v>
      </c>
      <c r="Q640" s="9">
        <v>554047.67</v>
      </c>
      <c r="R640" s="9">
        <v>384165.93</v>
      </c>
      <c r="S640" s="9">
        <v>169881.74000000005</v>
      </c>
      <c r="T640" s="10">
        <f t="shared" si="3"/>
        <v>0.258306538</v>
      </c>
    </row>
    <row r="641">
      <c r="A641" s="4">
        <v>5.43396508E8</v>
      </c>
      <c r="B641" s="5">
        <v>42886.0</v>
      </c>
      <c r="C641" s="5">
        <v>42891.0</v>
      </c>
      <c r="D641" s="6">
        <v>5.0</v>
      </c>
      <c r="E641" s="4"/>
      <c r="F641" s="4" t="s">
        <v>31</v>
      </c>
      <c r="G641" s="4" t="s">
        <v>77</v>
      </c>
      <c r="H641" s="4" t="str">
        <f t="shared" si="1"/>
        <v>LIE</v>
      </c>
      <c r="I641" s="7" t="s">
        <v>78</v>
      </c>
      <c r="J641" s="4" t="s">
        <v>23</v>
      </c>
      <c r="K641" s="4" t="str">
        <f>IF(G641="","Unknown Country",IFERROR(VLOOKUP(TRIM(G641),countries!C:F, 4, FALSE), "Unknown Country"))</f>
        <v>Western Europe</v>
      </c>
      <c r="L641" s="4">
        <v>8875.0</v>
      </c>
      <c r="M641" s="4" t="s">
        <v>28</v>
      </c>
      <c r="N641" s="4">
        <v>1957.0</v>
      </c>
      <c r="O641" s="8">
        <v>421.89</v>
      </c>
      <c r="P641" s="8">
        <v>364.69</v>
      </c>
      <c r="Q641" s="9">
        <v>825638.73</v>
      </c>
      <c r="R641" s="9">
        <v>713698.33</v>
      </c>
      <c r="S641" s="9">
        <v>111940.40000000002</v>
      </c>
      <c r="T641" s="10">
        <f t="shared" si="3"/>
        <v>0.3300316122</v>
      </c>
    </row>
    <row r="642">
      <c r="A642" s="4">
        <v>5.45059049E8</v>
      </c>
      <c r="B642" s="5">
        <v>42586.0</v>
      </c>
      <c r="C642" s="5">
        <v>42590.0</v>
      </c>
      <c r="D642" s="6">
        <v>4.0</v>
      </c>
      <c r="E642" s="4"/>
      <c r="F642" s="4" t="s">
        <v>27</v>
      </c>
      <c r="G642" s="4" t="s">
        <v>77</v>
      </c>
      <c r="H642" s="4" t="str">
        <f t="shared" si="1"/>
        <v>LIE</v>
      </c>
      <c r="I642" s="7" t="s">
        <v>78</v>
      </c>
      <c r="J642" s="4" t="s">
        <v>23</v>
      </c>
      <c r="K642" s="4" t="str">
        <f>IF(G642="","Unknown Country",IFERROR(VLOOKUP(TRIM(G642),countries!C:F, 4, FALSE), "Unknown Country"))</f>
        <v>Western Europe</v>
      </c>
      <c r="L642" s="4">
        <v>2455.0</v>
      </c>
      <c r="M642" s="4" t="s">
        <v>24</v>
      </c>
      <c r="N642" s="4">
        <v>3940.0</v>
      </c>
      <c r="O642" s="8">
        <v>109.28</v>
      </c>
      <c r="P642" s="8">
        <v>35.84</v>
      </c>
      <c r="Q642" s="9">
        <v>430563.2</v>
      </c>
      <c r="R642" s="9">
        <v>141209.6</v>
      </c>
      <c r="S642" s="9">
        <v>289353.6</v>
      </c>
      <c r="T642" s="10">
        <f t="shared" si="3"/>
        <v>0.2479985635</v>
      </c>
    </row>
    <row r="643">
      <c r="A643" s="4">
        <v>6.51895511E8</v>
      </c>
      <c r="B643" s="5">
        <v>41194.0</v>
      </c>
      <c r="C643" s="5">
        <v>41214.0</v>
      </c>
      <c r="D643" s="6">
        <v>20.0</v>
      </c>
      <c r="E643" s="4"/>
      <c r="F643" s="4" t="s">
        <v>20</v>
      </c>
      <c r="G643" s="4" t="s">
        <v>77</v>
      </c>
      <c r="H643" s="4" t="str">
        <f t="shared" si="1"/>
        <v>LIE</v>
      </c>
      <c r="I643" s="7" t="s">
        <v>78</v>
      </c>
      <c r="J643" s="4" t="s">
        <v>23</v>
      </c>
      <c r="K643" s="4" t="str">
        <f>IF(G643="","Unknown Country",IFERROR(VLOOKUP(TRIM(G643),countries!C:F, 4, FALSE), "Unknown Country"))</f>
        <v>Western Europe</v>
      </c>
      <c r="L643" s="4">
        <v>7331.0</v>
      </c>
      <c r="M643" s="4" t="s">
        <v>24</v>
      </c>
      <c r="N643" s="4">
        <v>9223.0</v>
      </c>
      <c r="O643" s="8">
        <v>255.28</v>
      </c>
      <c r="P643" s="8">
        <v>159.42</v>
      </c>
      <c r="Q643" s="9">
        <v>2354447.44</v>
      </c>
      <c r="R643" s="9">
        <v>1470330.66</v>
      </c>
      <c r="S643" s="9">
        <v>884116.78</v>
      </c>
      <c r="T643" s="10">
        <f t="shared" si="3"/>
        <v>0.3755092448</v>
      </c>
    </row>
    <row r="644">
      <c r="A644" s="4">
        <v>6.7910856E8</v>
      </c>
      <c r="B644" s="5">
        <v>41756.0</v>
      </c>
      <c r="C644" s="5">
        <v>41801.0</v>
      </c>
      <c r="D644" s="6">
        <v>45.0</v>
      </c>
      <c r="E644" s="4"/>
      <c r="F644" s="4" t="s">
        <v>30</v>
      </c>
      <c r="G644" s="4" t="s">
        <v>77</v>
      </c>
      <c r="H644" s="4" t="str">
        <f t="shared" si="1"/>
        <v>LIE</v>
      </c>
      <c r="I644" s="7" t="s">
        <v>78</v>
      </c>
      <c r="J644" s="4" t="s">
        <v>23</v>
      </c>
      <c r="K644" s="4" t="str">
        <f>IF(G644="","Unknown Country",IFERROR(VLOOKUP(TRIM(G644),countries!C:F, 4, FALSE), "Unknown Country"))</f>
        <v>Western Europe</v>
      </c>
      <c r="L644" s="4">
        <v>7940.0</v>
      </c>
      <c r="M644" s="4" t="s">
        <v>28</v>
      </c>
      <c r="N644" s="4">
        <v>2169.0</v>
      </c>
      <c r="O644" s="8">
        <v>668.27</v>
      </c>
      <c r="P644" s="8">
        <v>502.54</v>
      </c>
      <c r="Q644" s="9">
        <v>1449477.63</v>
      </c>
      <c r="R644" s="9">
        <v>1090009.26</v>
      </c>
      <c r="S644" s="9">
        <v>359468.3699999999</v>
      </c>
      <c r="T644" s="10">
        <f t="shared" si="3"/>
        <v>0.3066193564</v>
      </c>
    </row>
    <row r="645">
      <c r="A645" s="4">
        <v>7.20878922E8</v>
      </c>
      <c r="B645" s="5">
        <v>41082.0</v>
      </c>
      <c r="C645" s="5">
        <v>41122.0</v>
      </c>
      <c r="D645" s="6">
        <v>40.0</v>
      </c>
      <c r="E645" s="4"/>
      <c r="F645" s="4" t="s">
        <v>27</v>
      </c>
      <c r="G645" s="4" t="s">
        <v>77</v>
      </c>
      <c r="H645" s="4" t="str">
        <f t="shared" si="1"/>
        <v>LIE</v>
      </c>
      <c r="I645" s="7" t="s">
        <v>78</v>
      </c>
      <c r="J645" s="4" t="s">
        <v>23</v>
      </c>
      <c r="K645" s="4" t="str">
        <f>IF(G645="","Unknown Country",IFERROR(VLOOKUP(TRIM(G645),countries!C:F, 4, FALSE), "Unknown Country"))</f>
        <v>Western Europe</v>
      </c>
      <c r="L645" s="4">
        <v>7331.0</v>
      </c>
      <c r="M645" s="4" t="s">
        <v>28</v>
      </c>
      <c r="N645" s="4">
        <v>2948.0</v>
      </c>
      <c r="O645" s="8">
        <v>255.28</v>
      </c>
      <c r="P645" s="8">
        <v>159.42</v>
      </c>
      <c r="Q645" s="9">
        <v>752565.4400000001</v>
      </c>
      <c r="R645" s="9">
        <v>469970.16</v>
      </c>
      <c r="S645" s="9">
        <v>282595.2800000001</v>
      </c>
      <c r="T645" s="10">
        <f t="shared" si="3"/>
        <v>0.1355803646</v>
      </c>
    </row>
    <row r="646">
      <c r="A646" s="4">
        <v>7.30490243E8</v>
      </c>
      <c r="B646" s="5">
        <v>40371.0</v>
      </c>
      <c r="C646" s="5">
        <v>40373.0</v>
      </c>
      <c r="D646" s="6">
        <v>2.0</v>
      </c>
      <c r="E646" s="4"/>
      <c r="F646" s="4" t="s">
        <v>27</v>
      </c>
      <c r="G646" s="4" t="s">
        <v>77</v>
      </c>
      <c r="H646" s="4" t="str">
        <f t="shared" si="1"/>
        <v>LIE</v>
      </c>
      <c r="I646" s="7" t="s">
        <v>78</v>
      </c>
      <c r="J646" s="4" t="s">
        <v>23</v>
      </c>
      <c r="K646" s="4" t="str">
        <f>IF(G646="","Unknown Country",IFERROR(VLOOKUP(TRIM(G646),countries!C:F, 4, FALSE), "Unknown Country"))</f>
        <v>Western Europe</v>
      </c>
      <c r="L646" s="4">
        <v>8875.0</v>
      </c>
      <c r="M646" s="4" t="s">
        <v>28</v>
      </c>
      <c r="N646" s="4">
        <v>7151.0</v>
      </c>
      <c r="O646" s="8">
        <v>421.89</v>
      </c>
      <c r="P646" s="8">
        <v>364.69</v>
      </c>
      <c r="Q646" s="9">
        <v>3016935.39</v>
      </c>
      <c r="R646" s="9">
        <v>2607898.19</v>
      </c>
      <c r="S646" s="9">
        <v>409037.2000000002</v>
      </c>
      <c r="T646" s="10">
        <f t="shared" si="3"/>
        <v>0.6720351391</v>
      </c>
    </row>
    <row r="647">
      <c r="A647" s="4">
        <v>7.75008904E8</v>
      </c>
      <c r="B647" s="5">
        <v>41604.0</v>
      </c>
      <c r="C647" s="5">
        <v>41641.0</v>
      </c>
      <c r="D647" s="6">
        <v>37.0</v>
      </c>
      <c r="E647" s="4"/>
      <c r="F647" s="4" t="s">
        <v>30</v>
      </c>
      <c r="G647" s="4" t="s">
        <v>77</v>
      </c>
      <c r="H647" s="4" t="str">
        <f t="shared" si="1"/>
        <v>LIE</v>
      </c>
      <c r="I647" s="7" t="s">
        <v>78</v>
      </c>
      <c r="J647" s="4" t="s">
        <v>23</v>
      </c>
      <c r="K647" s="4" t="str">
        <f>IF(G647="","Unknown Country",IFERROR(VLOOKUP(TRIM(G647),countries!C:F, 4, FALSE), "Unknown Country"))</f>
        <v>Western Europe</v>
      </c>
      <c r="L647" s="4">
        <v>7331.0</v>
      </c>
      <c r="M647" s="4" t="s">
        <v>28</v>
      </c>
      <c r="N647" s="4">
        <v>1212.0</v>
      </c>
      <c r="O647" s="8">
        <v>255.28</v>
      </c>
      <c r="P647" s="8">
        <v>159.42</v>
      </c>
      <c r="Q647" s="9">
        <v>309399.36</v>
      </c>
      <c r="R647" s="9">
        <v>193217.03999999998</v>
      </c>
      <c r="S647" s="9">
        <v>116182.32</v>
      </c>
      <c r="T647" s="10">
        <f t="shared" si="3"/>
        <v>0.3755092448</v>
      </c>
    </row>
    <row r="648">
      <c r="A648" s="4">
        <v>8.01925837E8</v>
      </c>
      <c r="B648" s="5">
        <v>41564.0</v>
      </c>
      <c r="C648" s="5">
        <v>41573.0</v>
      </c>
      <c r="D648" s="6">
        <v>9.0</v>
      </c>
      <c r="E648" s="4"/>
      <c r="F648" s="4" t="s">
        <v>31</v>
      </c>
      <c r="G648" s="4" t="s">
        <v>77</v>
      </c>
      <c r="H648" s="4" t="str">
        <f t="shared" si="1"/>
        <v>LIE</v>
      </c>
      <c r="I648" s="7" t="s">
        <v>78</v>
      </c>
      <c r="J648" s="4" t="s">
        <v>23</v>
      </c>
      <c r="K648" s="4" t="str">
        <f>IF(G648="","Unknown Country",IFERROR(VLOOKUP(TRIM(G648),countries!C:F, 4, FALSE), "Unknown Country"))</f>
        <v>Western Europe</v>
      </c>
      <c r="L648" s="4">
        <v>5988.0</v>
      </c>
      <c r="M648" s="4" t="s">
        <v>24</v>
      </c>
      <c r="N648" s="4">
        <v>6531.0</v>
      </c>
      <c r="O648" s="8">
        <v>154.06</v>
      </c>
      <c r="P648" s="8">
        <v>90.93</v>
      </c>
      <c r="Q648" s="9">
        <v>1006165.86</v>
      </c>
      <c r="R648" s="9">
        <v>593863.8300000001</v>
      </c>
      <c r="S648" s="9">
        <v>412302.0299999999</v>
      </c>
      <c r="T648" s="10">
        <f t="shared" si="3"/>
        <v>0.2479985635</v>
      </c>
    </row>
    <row r="649">
      <c r="A649" s="4">
        <v>8.56648051E8</v>
      </c>
      <c r="B649" s="5">
        <v>40525.0</v>
      </c>
      <c r="C649" s="5">
        <v>40535.0</v>
      </c>
      <c r="D649" s="6">
        <v>10.0</v>
      </c>
      <c r="E649" s="4"/>
      <c r="F649" s="4" t="s">
        <v>30</v>
      </c>
      <c r="G649" s="4" t="s">
        <v>77</v>
      </c>
      <c r="H649" s="4" t="str">
        <f t="shared" si="1"/>
        <v>LIE</v>
      </c>
      <c r="I649" s="7" t="s">
        <v>78</v>
      </c>
      <c r="J649" s="4" t="s">
        <v>23</v>
      </c>
      <c r="K649" s="4" t="str">
        <f>IF(G649="","Unknown Country",IFERROR(VLOOKUP(TRIM(G649),countries!C:F, 4, FALSE), "Unknown Country"))</f>
        <v>Western Europe</v>
      </c>
      <c r="L649" s="4">
        <v>2103.0</v>
      </c>
      <c r="M649" s="4" t="s">
        <v>28</v>
      </c>
      <c r="N649" s="4">
        <v>50.0</v>
      </c>
      <c r="O649" s="8">
        <v>205.7</v>
      </c>
      <c r="P649" s="8">
        <v>117.11</v>
      </c>
      <c r="Q649" s="9">
        <v>10285.0</v>
      </c>
      <c r="R649" s="9">
        <v>5855.5</v>
      </c>
      <c r="S649" s="9">
        <v>4429.5</v>
      </c>
      <c r="T649" s="10">
        <f t="shared" si="3"/>
        <v>0.3755092448</v>
      </c>
    </row>
    <row r="650">
      <c r="A650" s="4">
        <v>9.27351081E8</v>
      </c>
      <c r="B650" s="5">
        <v>40686.0</v>
      </c>
      <c r="C650" s="5">
        <v>40696.0</v>
      </c>
      <c r="D650" s="6">
        <v>10.0</v>
      </c>
      <c r="E650" s="4"/>
      <c r="F650" s="4" t="s">
        <v>27</v>
      </c>
      <c r="G650" s="4" t="s">
        <v>77</v>
      </c>
      <c r="H650" s="4" t="str">
        <f t="shared" si="1"/>
        <v>LIE</v>
      </c>
      <c r="I650" s="7" t="s">
        <v>78</v>
      </c>
      <c r="J650" s="4" t="s">
        <v>23</v>
      </c>
      <c r="K650" s="4" t="str">
        <f>IF(G650="","Unknown Country",IFERROR(VLOOKUP(TRIM(G650),countries!C:F, 4, FALSE), "Unknown Country"))</f>
        <v>Western Europe</v>
      </c>
      <c r="L650" s="4">
        <v>5988.0</v>
      </c>
      <c r="M650" s="4" t="s">
        <v>24</v>
      </c>
      <c r="N650" s="4">
        <v>2647.0</v>
      </c>
      <c r="O650" s="8">
        <v>154.06</v>
      </c>
      <c r="P650" s="8">
        <v>90.93</v>
      </c>
      <c r="Q650" s="9">
        <v>407796.82</v>
      </c>
      <c r="R650" s="9">
        <v>240691.71000000002</v>
      </c>
      <c r="S650" s="9">
        <v>167105.11</v>
      </c>
      <c r="T650" s="10">
        <f t="shared" si="3"/>
        <v>0.1355803646</v>
      </c>
    </row>
    <row r="651">
      <c r="A651" s="4">
        <v>9.33720576E8</v>
      </c>
      <c r="B651" s="5">
        <v>42596.0</v>
      </c>
      <c r="C651" s="5">
        <v>42644.0</v>
      </c>
      <c r="D651" s="6">
        <v>48.0</v>
      </c>
      <c r="E651" s="4"/>
      <c r="F651" s="4" t="s">
        <v>27</v>
      </c>
      <c r="G651" s="4" t="s">
        <v>77</v>
      </c>
      <c r="H651" s="4" t="str">
        <f t="shared" si="1"/>
        <v>LIE</v>
      </c>
      <c r="I651" s="7" t="s">
        <v>78</v>
      </c>
      <c r="J651" s="4" t="s">
        <v>23</v>
      </c>
      <c r="K651" s="4" t="str">
        <f>IF(G651="","Unknown Country",IFERROR(VLOOKUP(TRIM(G651),countries!C:F, 4, FALSE), "Unknown Country"))</f>
        <v>Western Europe</v>
      </c>
      <c r="L651" s="4">
        <v>5988.0</v>
      </c>
      <c r="M651" s="4" t="s">
        <v>24</v>
      </c>
      <c r="N651" s="4">
        <v>7523.0</v>
      </c>
      <c r="O651" s="8">
        <v>154.06</v>
      </c>
      <c r="P651" s="8">
        <v>90.93</v>
      </c>
      <c r="Q651" s="9">
        <v>1158993.3800000001</v>
      </c>
      <c r="R651" s="9">
        <v>684066.39</v>
      </c>
      <c r="S651" s="9">
        <v>474926.9900000001</v>
      </c>
      <c r="T651" s="10">
        <f t="shared" si="3"/>
        <v>0.3755092448</v>
      </c>
    </row>
    <row r="652">
      <c r="A652" s="4">
        <v>9.40682303E8</v>
      </c>
      <c r="B652" s="5">
        <v>40179.0</v>
      </c>
      <c r="C652" s="5">
        <v>40218.0</v>
      </c>
      <c r="D652" s="6">
        <v>39.0</v>
      </c>
      <c r="E652" s="4"/>
      <c r="F652" s="4" t="s">
        <v>20</v>
      </c>
      <c r="G652" s="4" t="s">
        <v>77</v>
      </c>
      <c r="H652" s="4" t="str">
        <f t="shared" si="1"/>
        <v>LIE</v>
      </c>
      <c r="I652" s="7" t="s">
        <v>78</v>
      </c>
      <c r="J652" s="4" t="s">
        <v>23</v>
      </c>
      <c r="K652" s="4" t="str">
        <f>IF(G652="","Unknown Country",IFERROR(VLOOKUP(TRIM(G652),countries!C:F, 4, FALSE), "Unknown Country"))</f>
        <v>Western Europe</v>
      </c>
      <c r="L652" s="4">
        <v>2103.0</v>
      </c>
      <c r="M652" s="4" t="s">
        <v>28</v>
      </c>
      <c r="N652" s="4">
        <v>7652.0</v>
      </c>
      <c r="O652" s="8">
        <v>205.7</v>
      </c>
      <c r="P652" s="8">
        <v>117.11</v>
      </c>
      <c r="Q652" s="9">
        <v>1574016.4</v>
      </c>
      <c r="R652" s="9">
        <v>896125.72</v>
      </c>
      <c r="S652" s="9">
        <v>677890.6799999999</v>
      </c>
      <c r="T652" s="10">
        <f t="shared" si="3"/>
        <v>0.4097754122</v>
      </c>
    </row>
    <row r="653">
      <c r="A653" s="4">
        <v>9.7442063E8</v>
      </c>
      <c r="B653" s="5">
        <v>40659.0</v>
      </c>
      <c r="C653" s="5">
        <v>40709.0</v>
      </c>
      <c r="D653" s="6">
        <v>50.0</v>
      </c>
      <c r="E653" s="4"/>
      <c r="F653" s="4" t="s">
        <v>27</v>
      </c>
      <c r="G653" s="4" t="s">
        <v>77</v>
      </c>
      <c r="H653" s="4" t="str">
        <f t="shared" si="1"/>
        <v>LIE</v>
      </c>
      <c r="I653" s="7" t="s">
        <v>78</v>
      </c>
      <c r="J653" s="4" t="s">
        <v>23</v>
      </c>
      <c r="K653" s="4" t="str">
        <f>IF(G653="","Unknown Country",IFERROR(VLOOKUP(TRIM(G653),countries!C:F, 4, FALSE), "Unknown Country"))</f>
        <v>Western Europe</v>
      </c>
      <c r="L653" s="4">
        <v>4594.0</v>
      </c>
      <c r="M653" s="4" t="s">
        <v>24</v>
      </c>
      <c r="N653" s="4">
        <v>1573.0</v>
      </c>
      <c r="O653" s="8">
        <v>9.33</v>
      </c>
      <c r="P653" s="8">
        <v>6.92</v>
      </c>
      <c r="Q653" s="9">
        <v>14676.09</v>
      </c>
      <c r="R653" s="9">
        <v>10885.16</v>
      </c>
      <c r="S653" s="9">
        <v>3790.9300000000003</v>
      </c>
      <c r="T653" s="10">
        <f t="shared" si="3"/>
        <v>0.4306757414</v>
      </c>
    </row>
    <row r="654">
      <c r="A654" s="4">
        <v>1.12330758E8</v>
      </c>
      <c r="B654" s="5">
        <v>42719.0</v>
      </c>
      <c r="C654" s="5">
        <v>42746.0</v>
      </c>
      <c r="D654" s="6">
        <v>27.0</v>
      </c>
      <c r="E654" s="4"/>
      <c r="F654" s="4" t="s">
        <v>31</v>
      </c>
      <c r="G654" s="4" t="s">
        <v>79</v>
      </c>
      <c r="H654" s="4" t="str">
        <f t="shared" si="1"/>
        <v>LTU</v>
      </c>
      <c r="I654" s="7" t="s">
        <v>80</v>
      </c>
      <c r="J654" s="4" t="s">
        <v>23</v>
      </c>
      <c r="K654" s="4" t="str">
        <f>IF(G654="","Unknown Country",IFERROR(VLOOKUP(TRIM(G654),countries!C:F, 4, FALSE), "Unknown Country"))</f>
        <v>Northern Europe</v>
      </c>
      <c r="L654" s="4">
        <v>8681.0</v>
      </c>
      <c r="M654" s="4" t="s">
        <v>24</v>
      </c>
      <c r="N654" s="4">
        <v>22.0</v>
      </c>
      <c r="O654" s="8">
        <v>651.21</v>
      </c>
      <c r="P654" s="8">
        <v>524.96</v>
      </c>
      <c r="Q654" s="9">
        <v>14326.62</v>
      </c>
      <c r="R654" s="9">
        <v>11549.12</v>
      </c>
      <c r="S654" s="9">
        <v>2777.5</v>
      </c>
      <c r="T654" s="10">
        <f t="shared" si="3"/>
        <v>0.4097754122</v>
      </c>
    </row>
    <row r="655">
      <c r="A655" s="4">
        <v>1.20419871E8</v>
      </c>
      <c r="B655" s="5">
        <v>42137.0</v>
      </c>
      <c r="C655" s="5">
        <v>42181.0</v>
      </c>
      <c r="D655" s="6">
        <v>44.0</v>
      </c>
      <c r="E655" s="4"/>
      <c r="F655" s="4" t="s">
        <v>27</v>
      </c>
      <c r="G655" s="4" t="s">
        <v>79</v>
      </c>
      <c r="H655" s="4" t="str">
        <f t="shared" si="1"/>
        <v>LTU</v>
      </c>
      <c r="I655" s="7" t="s">
        <v>80</v>
      </c>
      <c r="J655" s="4" t="s">
        <v>23</v>
      </c>
      <c r="K655" s="4" t="str">
        <f>IF(G655="","Unknown Country",IFERROR(VLOOKUP(TRIM(G655),countries!C:F, 4, FALSE), "Unknown Country"))</f>
        <v>Northern Europe</v>
      </c>
      <c r="L655" s="4">
        <v>3127.0</v>
      </c>
      <c r="M655" s="4" t="s">
        <v>28</v>
      </c>
      <c r="N655" s="4">
        <v>3771.0</v>
      </c>
      <c r="O655" s="8">
        <v>81.73</v>
      </c>
      <c r="P655" s="8">
        <v>56.67</v>
      </c>
      <c r="Q655" s="9">
        <v>308203.83</v>
      </c>
      <c r="R655" s="9">
        <v>213702.57</v>
      </c>
      <c r="S655" s="9">
        <v>94501.26000000001</v>
      </c>
      <c r="T655" s="10">
        <f t="shared" si="3"/>
        <v>0.4097754122</v>
      </c>
    </row>
    <row r="656">
      <c r="A656" s="4">
        <v>1.29875409E8</v>
      </c>
      <c r="B656" s="5">
        <v>40652.0</v>
      </c>
      <c r="C656" s="5">
        <v>40659.0</v>
      </c>
      <c r="D656" s="6">
        <v>7.0</v>
      </c>
      <c r="E656" s="4"/>
      <c r="F656" s="4" t="s">
        <v>20</v>
      </c>
      <c r="G656" s="4" t="s">
        <v>79</v>
      </c>
      <c r="H656" s="4" t="str">
        <f t="shared" si="1"/>
        <v>LTU</v>
      </c>
      <c r="I656" s="7" t="s">
        <v>80</v>
      </c>
      <c r="J656" s="4" t="s">
        <v>23</v>
      </c>
      <c r="K656" s="4" t="str">
        <f>IF(G656="","Unknown Country",IFERROR(VLOOKUP(TRIM(G656),countries!C:F, 4, FALSE), "Unknown Country"))</f>
        <v>Northern Europe</v>
      </c>
      <c r="L656" s="4">
        <v>3127.0</v>
      </c>
      <c r="M656" s="4" t="s">
        <v>24</v>
      </c>
      <c r="N656" s="4">
        <v>1875.0</v>
      </c>
      <c r="O656" s="8">
        <v>81.73</v>
      </c>
      <c r="P656" s="8">
        <v>56.67</v>
      </c>
      <c r="Q656" s="9">
        <v>153243.75</v>
      </c>
      <c r="R656" s="9">
        <v>106256.25</v>
      </c>
      <c r="S656" s="9">
        <v>46987.5</v>
      </c>
      <c r="T656" s="10">
        <f t="shared" si="3"/>
        <v>0.4306757414</v>
      </c>
    </row>
    <row r="657">
      <c r="A657" s="4">
        <v>1.46349751E8</v>
      </c>
      <c r="B657" s="5">
        <v>42856.0</v>
      </c>
      <c r="C657" s="5">
        <v>42899.0</v>
      </c>
      <c r="D657" s="6">
        <v>43.0</v>
      </c>
      <c r="E657" s="4"/>
      <c r="F657" s="4" t="s">
        <v>30</v>
      </c>
      <c r="G657" s="4" t="s">
        <v>79</v>
      </c>
      <c r="H657" s="4" t="str">
        <f t="shared" si="1"/>
        <v>LTU</v>
      </c>
      <c r="I657" s="7" t="s">
        <v>80</v>
      </c>
      <c r="J657" s="4" t="s">
        <v>23</v>
      </c>
      <c r="K657" s="4" t="str">
        <f>IF(G657="","Unknown Country",IFERROR(VLOOKUP(TRIM(G657),countries!C:F, 4, FALSE), "Unknown Country"))</f>
        <v>Northern Europe</v>
      </c>
      <c r="L657" s="4">
        <v>5988.0</v>
      </c>
      <c r="M657" s="4" t="s">
        <v>28</v>
      </c>
      <c r="N657" s="4">
        <v>6999.0</v>
      </c>
      <c r="O657" s="8">
        <v>154.06</v>
      </c>
      <c r="P657" s="8">
        <v>90.93</v>
      </c>
      <c r="Q657" s="9">
        <v>1078265.94</v>
      </c>
      <c r="R657" s="9">
        <v>636419.0700000001</v>
      </c>
      <c r="S657" s="9">
        <v>441846.8699999999</v>
      </c>
      <c r="T657" s="10">
        <f t="shared" si="3"/>
        <v>0.258306538</v>
      </c>
    </row>
    <row r="658">
      <c r="A658" s="4">
        <v>1.56158483E8</v>
      </c>
      <c r="B658" s="5">
        <v>42547.0</v>
      </c>
      <c r="C658" s="5">
        <v>42587.0</v>
      </c>
      <c r="D658" s="6">
        <v>40.0</v>
      </c>
      <c r="E658" s="4"/>
      <c r="F658" s="4" t="s">
        <v>31</v>
      </c>
      <c r="G658" s="4" t="s">
        <v>79</v>
      </c>
      <c r="H658" s="4" t="str">
        <f t="shared" si="1"/>
        <v>LTU</v>
      </c>
      <c r="I658" s="7" t="s">
        <v>80</v>
      </c>
      <c r="J658" s="4" t="s">
        <v>23</v>
      </c>
      <c r="K658" s="4" t="str">
        <f>IF(G658="","Unknown Country",IFERROR(VLOOKUP(TRIM(G658),countries!C:F, 4, FALSE), "Unknown Country"))</f>
        <v>Northern Europe</v>
      </c>
      <c r="L658" s="4">
        <v>2455.0</v>
      </c>
      <c r="M658" s="4" t="s">
        <v>24</v>
      </c>
      <c r="N658" s="4">
        <v>9620.0</v>
      </c>
      <c r="O658" s="8">
        <v>109.28</v>
      </c>
      <c r="P658" s="8">
        <v>35.84</v>
      </c>
      <c r="Q658" s="9">
        <v>1051273.6</v>
      </c>
      <c r="R658" s="9">
        <v>344780.80000000005</v>
      </c>
      <c r="S658" s="9">
        <v>706492.8</v>
      </c>
      <c r="T658" s="10">
        <f t="shared" si="3"/>
        <v>0.193869873</v>
      </c>
    </row>
    <row r="659">
      <c r="A659" s="4">
        <v>2.12106788E8</v>
      </c>
      <c r="B659" s="5">
        <v>40778.0</v>
      </c>
      <c r="C659" s="5">
        <v>40812.0</v>
      </c>
      <c r="D659" s="6">
        <v>34.0</v>
      </c>
      <c r="E659" s="4"/>
      <c r="F659" s="4" t="s">
        <v>27</v>
      </c>
      <c r="G659" s="4" t="s">
        <v>79</v>
      </c>
      <c r="H659" s="4" t="str">
        <f t="shared" si="1"/>
        <v>LTU</v>
      </c>
      <c r="I659" s="7" t="s">
        <v>80</v>
      </c>
      <c r="J659" s="4" t="s">
        <v>23</v>
      </c>
      <c r="K659" s="4" t="str">
        <f>IF(G659="","Unknown Country",IFERROR(VLOOKUP(TRIM(G659),countries!C:F, 4, FALSE), "Unknown Country"))</f>
        <v>Northern Europe</v>
      </c>
      <c r="L659" s="4">
        <v>8681.0</v>
      </c>
      <c r="M659" s="4" t="s">
        <v>28</v>
      </c>
      <c r="N659" s="4">
        <v>5967.0</v>
      </c>
      <c r="O659" s="8">
        <v>651.21</v>
      </c>
      <c r="P659" s="8">
        <v>524.96</v>
      </c>
      <c r="Q659" s="9">
        <v>3885770.0700000003</v>
      </c>
      <c r="R659" s="9">
        <v>3132436.3200000003</v>
      </c>
      <c r="S659" s="9">
        <v>753333.75</v>
      </c>
      <c r="T659" s="10">
        <f t="shared" si="3"/>
        <v>0.3066193564</v>
      </c>
    </row>
    <row r="660">
      <c r="A660" s="4">
        <v>3.78216636E8</v>
      </c>
      <c r="B660" s="5">
        <v>42549.0</v>
      </c>
      <c r="C660" s="5">
        <v>42590.0</v>
      </c>
      <c r="D660" s="6">
        <v>41.0</v>
      </c>
      <c r="E660" s="4"/>
      <c r="F660" s="4" t="s">
        <v>27</v>
      </c>
      <c r="G660" s="4" t="s">
        <v>79</v>
      </c>
      <c r="H660" s="4" t="str">
        <f t="shared" si="1"/>
        <v>LTU</v>
      </c>
      <c r="I660" s="7" t="s">
        <v>80</v>
      </c>
      <c r="J660" s="4" t="s">
        <v>23</v>
      </c>
      <c r="K660" s="4" t="str">
        <f>IF(G660="","Unknown Country",IFERROR(VLOOKUP(TRIM(G660),countries!C:F, 4, FALSE), "Unknown Country"))</f>
        <v>Northern Europe</v>
      </c>
      <c r="L660" s="4">
        <v>2455.0</v>
      </c>
      <c r="M660" s="4" t="s">
        <v>28</v>
      </c>
      <c r="N660" s="4">
        <v>1562.0</v>
      </c>
      <c r="O660" s="8">
        <v>109.28</v>
      </c>
      <c r="P660" s="8">
        <v>35.84</v>
      </c>
      <c r="Q660" s="9">
        <v>170695.36000000002</v>
      </c>
      <c r="R660" s="9">
        <v>55982.08</v>
      </c>
      <c r="S660" s="9">
        <v>114713.28000000001</v>
      </c>
      <c r="T660" s="10">
        <f t="shared" si="3"/>
        <v>0.3066193564</v>
      </c>
    </row>
    <row r="661">
      <c r="A661" s="4">
        <v>3.86009633E8</v>
      </c>
      <c r="B661" s="5">
        <v>41364.0</v>
      </c>
      <c r="C661" s="5">
        <v>41369.0</v>
      </c>
      <c r="D661" s="6">
        <v>5.0</v>
      </c>
      <c r="E661" s="4"/>
      <c r="F661" s="4" t="s">
        <v>30</v>
      </c>
      <c r="G661" s="4" t="s">
        <v>79</v>
      </c>
      <c r="H661" s="4" t="str">
        <f t="shared" si="1"/>
        <v>LTU</v>
      </c>
      <c r="I661" s="7" t="s">
        <v>80</v>
      </c>
      <c r="J661" s="4" t="s">
        <v>23</v>
      </c>
      <c r="K661" s="4" t="str">
        <f>IF(G661="","Unknown Country",IFERROR(VLOOKUP(TRIM(G661),countries!C:F, 4, FALSE), "Unknown Country"))</f>
        <v>Northern Europe</v>
      </c>
      <c r="L661" s="4">
        <v>3127.0</v>
      </c>
      <c r="M661" s="4" t="s">
        <v>24</v>
      </c>
      <c r="N661" s="4">
        <v>7683.0</v>
      </c>
      <c r="O661" s="8">
        <v>81.73</v>
      </c>
      <c r="P661" s="8">
        <v>56.67</v>
      </c>
      <c r="Q661" s="9">
        <v>627931.5900000001</v>
      </c>
      <c r="R661" s="9">
        <v>435395.61</v>
      </c>
      <c r="S661" s="9">
        <v>192535.9800000001</v>
      </c>
      <c r="T661" s="10">
        <f t="shared" si="3"/>
        <v>0.4097754122</v>
      </c>
    </row>
    <row r="662">
      <c r="A662" s="4">
        <v>3.86601865E8</v>
      </c>
      <c r="B662" s="5">
        <v>42568.0</v>
      </c>
      <c r="C662" s="5">
        <v>42577.0</v>
      </c>
      <c r="D662" s="6">
        <v>9.0</v>
      </c>
      <c r="E662" s="4"/>
      <c r="F662" s="4" t="s">
        <v>20</v>
      </c>
      <c r="G662" s="4" t="s">
        <v>79</v>
      </c>
      <c r="H662" s="4" t="str">
        <f t="shared" si="1"/>
        <v>LTU</v>
      </c>
      <c r="I662" s="7" t="s">
        <v>80</v>
      </c>
      <c r="J662" s="4" t="s">
        <v>23</v>
      </c>
      <c r="K662" s="4" t="str">
        <f>IF(G662="","Unknown Country",IFERROR(VLOOKUP(TRIM(G662),countries!C:F, 4, FALSE), "Unknown Country"))</f>
        <v>Northern Europe</v>
      </c>
      <c r="L662" s="4">
        <v>5988.0</v>
      </c>
      <c r="M662" s="4" t="s">
        <v>28</v>
      </c>
      <c r="N662" s="4">
        <v>2938.0</v>
      </c>
      <c r="O662" s="8">
        <v>154.06</v>
      </c>
      <c r="P662" s="8">
        <v>90.93</v>
      </c>
      <c r="Q662" s="9">
        <v>452628.28</v>
      </c>
      <c r="R662" s="9">
        <v>267152.34</v>
      </c>
      <c r="S662" s="9">
        <v>185475.94</v>
      </c>
      <c r="T662" s="10">
        <f t="shared" si="3"/>
        <v>0.6720351391</v>
      </c>
    </row>
    <row r="663">
      <c r="A663" s="4">
        <v>4.20875346E8</v>
      </c>
      <c r="B663" s="5">
        <v>40914.0</v>
      </c>
      <c r="C663" s="5">
        <v>40957.0</v>
      </c>
      <c r="D663" s="6">
        <v>43.0</v>
      </c>
      <c r="E663" s="4"/>
      <c r="F663" s="4" t="s">
        <v>20</v>
      </c>
      <c r="G663" s="4" t="s">
        <v>79</v>
      </c>
      <c r="H663" s="4" t="str">
        <f t="shared" si="1"/>
        <v>LTU</v>
      </c>
      <c r="I663" s="7" t="s">
        <v>80</v>
      </c>
      <c r="J663" s="4" t="s">
        <v>23</v>
      </c>
      <c r="K663" s="4" t="str">
        <f>IF(G663="","Unknown Country",IFERROR(VLOOKUP(TRIM(G663),countries!C:F, 4, FALSE), "Unknown Country"))</f>
        <v>Northern Europe</v>
      </c>
      <c r="L663" s="4">
        <v>8293.0</v>
      </c>
      <c r="M663" s="4" t="s">
        <v>24</v>
      </c>
      <c r="N663" s="4">
        <v>5223.0</v>
      </c>
      <c r="O663" s="8">
        <v>437.2</v>
      </c>
      <c r="P663" s="8">
        <v>263.33</v>
      </c>
      <c r="Q663" s="9">
        <v>2283495.6</v>
      </c>
      <c r="R663" s="9">
        <v>1375372.5899999999</v>
      </c>
      <c r="S663" s="9">
        <v>908123.0100000002</v>
      </c>
      <c r="T663" s="10">
        <f t="shared" si="3"/>
        <v>0.193869873</v>
      </c>
    </row>
    <row r="664">
      <c r="A664" s="4">
        <v>4.33079183E8</v>
      </c>
      <c r="B664" s="5">
        <v>41338.0</v>
      </c>
      <c r="C664" s="5">
        <v>41383.0</v>
      </c>
      <c r="D664" s="6">
        <v>45.0</v>
      </c>
      <c r="E664" s="4"/>
      <c r="F664" s="4" t="s">
        <v>30</v>
      </c>
      <c r="G664" s="4" t="s">
        <v>79</v>
      </c>
      <c r="H664" s="4" t="str">
        <f t="shared" si="1"/>
        <v>LTU</v>
      </c>
      <c r="I664" s="7" t="s">
        <v>80</v>
      </c>
      <c r="J664" s="4" t="s">
        <v>23</v>
      </c>
      <c r="K664" s="4" t="str">
        <f>IF(G664="","Unknown Country",IFERROR(VLOOKUP(TRIM(G664),countries!C:F, 4, FALSE), "Unknown Country"))</f>
        <v>Northern Europe</v>
      </c>
      <c r="L664" s="4">
        <v>8681.0</v>
      </c>
      <c r="M664" s="4" t="s">
        <v>24</v>
      </c>
      <c r="N664" s="4">
        <v>6609.0</v>
      </c>
      <c r="O664" s="8">
        <v>651.21</v>
      </c>
      <c r="P664" s="8">
        <v>524.96</v>
      </c>
      <c r="Q664" s="9">
        <v>4303846.890000001</v>
      </c>
      <c r="R664" s="9">
        <v>3469460.64</v>
      </c>
      <c r="S664" s="9">
        <v>834386.2500000005</v>
      </c>
      <c r="T664" s="10">
        <f t="shared" si="3"/>
        <v>0.6720351391</v>
      </c>
    </row>
    <row r="665">
      <c r="A665" s="4">
        <v>5.16635358E8</v>
      </c>
      <c r="B665" s="5">
        <v>40933.0</v>
      </c>
      <c r="C665" s="5">
        <v>40965.0</v>
      </c>
      <c r="D665" s="6">
        <v>32.0</v>
      </c>
      <c r="E665" s="4"/>
      <c r="F665" s="4" t="s">
        <v>27</v>
      </c>
      <c r="G665" s="4" t="s">
        <v>79</v>
      </c>
      <c r="H665" s="4" t="str">
        <f t="shared" si="1"/>
        <v>LTU</v>
      </c>
      <c r="I665" s="7" t="s">
        <v>80</v>
      </c>
      <c r="J665" s="4" t="s">
        <v>23</v>
      </c>
      <c r="K665" s="4" t="str">
        <f>IF(G665="","Unknown Country",IFERROR(VLOOKUP(TRIM(G665),countries!C:F, 4, FALSE), "Unknown Country"))</f>
        <v>Northern Europe</v>
      </c>
      <c r="L665" s="4">
        <v>7940.0</v>
      </c>
      <c r="M665" s="4" t="s">
        <v>28</v>
      </c>
      <c r="N665" s="4">
        <v>2738.0</v>
      </c>
      <c r="O665" s="8">
        <v>668.27</v>
      </c>
      <c r="P665" s="8">
        <v>502.54</v>
      </c>
      <c r="Q665" s="9">
        <v>1829723.26</v>
      </c>
      <c r="R665" s="9">
        <v>1375954.52</v>
      </c>
      <c r="S665" s="9">
        <v>453768.74</v>
      </c>
      <c r="T665" s="10">
        <f t="shared" si="3"/>
        <v>0.3066193564</v>
      </c>
    </row>
    <row r="666">
      <c r="A666" s="4">
        <v>5.23836123E8</v>
      </c>
      <c r="B666" s="5">
        <v>41311.0</v>
      </c>
      <c r="C666" s="5">
        <v>41355.0</v>
      </c>
      <c r="D666" s="6">
        <v>44.0</v>
      </c>
      <c r="E666" s="4"/>
      <c r="F666" s="4" t="s">
        <v>31</v>
      </c>
      <c r="G666" s="4" t="s">
        <v>79</v>
      </c>
      <c r="H666" s="4" t="str">
        <f t="shared" si="1"/>
        <v>LTU</v>
      </c>
      <c r="I666" s="7" t="s">
        <v>80</v>
      </c>
      <c r="J666" s="4" t="s">
        <v>23</v>
      </c>
      <c r="K666" s="4" t="str">
        <f>IF(G666="","Unknown Country",IFERROR(VLOOKUP(TRIM(G666),countries!C:F, 4, FALSE), "Unknown Country"))</f>
        <v>Northern Europe</v>
      </c>
      <c r="L666" s="4">
        <v>2455.0</v>
      </c>
      <c r="M666" s="4" t="s">
        <v>28</v>
      </c>
      <c r="N666" s="4">
        <v>3605.0</v>
      </c>
      <c r="O666" s="8">
        <v>109.28</v>
      </c>
      <c r="P666" s="8">
        <v>35.84</v>
      </c>
      <c r="Q666" s="9">
        <v>393954.4</v>
      </c>
      <c r="R666" s="9">
        <v>129203.20000000001</v>
      </c>
      <c r="S666" s="9">
        <v>264751.2</v>
      </c>
      <c r="T666" s="10">
        <f t="shared" si="3"/>
        <v>0.4097754122</v>
      </c>
    </row>
    <row r="667">
      <c r="A667" s="4">
        <v>5.30262696E8</v>
      </c>
      <c r="B667" s="5">
        <v>41028.0</v>
      </c>
      <c r="C667" s="5">
        <v>41040.0</v>
      </c>
      <c r="D667" s="6">
        <v>12.0</v>
      </c>
      <c r="E667" s="4"/>
      <c r="F667" s="4" t="s">
        <v>31</v>
      </c>
      <c r="G667" s="4" t="s">
        <v>79</v>
      </c>
      <c r="H667" s="4" t="str">
        <f t="shared" si="1"/>
        <v>LTU</v>
      </c>
      <c r="I667" s="7" t="s">
        <v>80</v>
      </c>
      <c r="J667" s="4" t="s">
        <v>23</v>
      </c>
      <c r="K667" s="4" t="str">
        <f>IF(G667="","Unknown Country",IFERROR(VLOOKUP(TRIM(G667),countries!C:F, 4, FALSE), "Unknown Country"))</f>
        <v>Northern Europe</v>
      </c>
      <c r="L667" s="4">
        <v>2455.0</v>
      </c>
      <c r="M667" s="4" t="s">
        <v>24</v>
      </c>
      <c r="N667" s="4">
        <v>5370.0</v>
      </c>
      <c r="O667" s="8">
        <v>109.28</v>
      </c>
      <c r="P667" s="8">
        <v>35.84</v>
      </c>
      <c r="Q667" s="9">
        <v>586833.6</v>
      </c>
      <c r="R667" s="9">
        <v>192460.80000000002</v>
      </c>
      <c r="S667" s="9">
        <v>394372.79999999993</v>
      </c>
      <c r="T667" s="10">
        <f t="shared" si="3"/>
        <v>0.3976898445</v>
      </c>
    </row>
    <row r="668">
      <c r="A668" s="4">
        <v>5.44284856E8</v>
      </c>
      <c r="B668" s="5">
        <v>41926.0</v>
      </c>
      <c r="C668" s="5">
        <v>41937.0</v>
      </c>
      <c r="D668" s="6">
        <v>11.0</v>
      </c>
      <c r="E668" s="4"/>
      <c r="F668" s="4" t="s">
        <v>30</v>
      </c>
      <c r="G668" s="4" t="s">
        <v>79</v>
      </c>
      <c r="H668" s="4" t="str">
        <f t="shared" si="1"/>
        <v>LTU</v>
      </c>
      <c r="I668" s="7" t="s">
        <v>80</v>
      </c>
      <c r="J668" s="4" t="s">
        <v>23</v>
      </c>
      <c r="K668" s="4" t="str">
        <f>IF(G668="","Unknown Country",IFERROR(VLOOKUP(TRIM(G668),countries!C:F, 4, FALSE), "Unknown Country"))</f>
        <v>Northern Europe</v>
      </c>
      <c r="L668" s="4">
        <v>7940.0</v>
      </c>
      <c r="M668" s="4" t="s">
        <v>24</v>
      </c>
      <c r="N668" s="4">
        <v>4839.0</v>
      </c>
      <c r="O668" s="8">
        <v>668.27</v>
      </c>
      <c r="P668" s="8">
        <v>502.54</v>
      </c>
      <c r="Q668" s="9">
        <v>3233758.53</v>
      </c>
      <c r="R668" s="9">
        <v>2431791.06</v>
      </c>
      <c r="S668" s="9">
        <v>801967.4699999997</v>
      </c>
      <c r="T668" s="10">
        <f t="shared" si="3"/>
        <v>0.193869873</v>
      </c>
    </row>
    <row r="669">
      <c r="A669" s="4">
        <v>7.32703387E8</v>
      </c>
      <c r="B669" s="5">
        <v>41648.0</v>
      </c>
      <c r="C669" s="5">
        <v>41667.0</v>
      </c>
      <c r="D669" s="6">
        <v>19.0</v>
      </c>
      <c r="E669" s="4"/>
      <c r="F669" s="4" t="s">
        <v>27</v>
      </c>
      <c r="G669" s="4" t="s">
        <v>79</v>
      </c>
      <c r="H669" s="4" t="str">
        <f t="shared" si="1"/>
        <v>LTU</v>
      </c>
      <c r="I669" s="7" t="s">
        <v>80</v>
      </c>
      <c r="J669" s="4" t="s">
        <v>23</v>
      </c>
      <c r="K669" s="4" t="str">
        <f>IF(G669="","Unknown Country",IFERROR(VLOOKUP(TRIM(G669),countries!C:F, 4, FALSE), "Unknown Country"))</f>
        <v>Northern Europe</v>
      </c>
      <c r="L669" s="4">
        <v>1270.0</v>
      </c>
      <c r="M669" s="4" t="s">
        <v>28</v>
      </c>
      <c r="N669" s="4">
        <v>2069.0</v>
      </c>
      <c r="O669" s="8">
        <v>47.45</v>
      </c>
      <c r="P669" s="8">
        <v>31.79</v>
      </c>
      <c r="Q669" s="9">
        <v>98174.05</v>
      </c>
      <c r="R669" s="9">
        <v>65773.51</v>
      </c>
      <c r="S669" s="9">
        <v>32400.540000000008</v>
      </c>
      <c r="T669" s="10">
        <f t="shared" si="3"/>
        <v>0.2479985635</v>
      </c>
    </row>
    <row r="670">
      <c r="A670" s="4">
        <v>7.64483058E8</v>
      </c>
      <c r="B670" s="5">
        <v>41826.0</v>
      </c>
      <c r="C670" s="5">
        <v>41856.0</v>
      </c>
      <c r="D670" s="6">
        <v>30.0</v>
      </c>
      <c r="E670" s="4"/>
      <c r="F670" s="4" t="s">
        <v>31</v>
      </c>
      <c r="G670" s="4" t="s">
        <v>79</v>
      </c>
      <c r="H670" s="4" t="str">
        <f t="shared" si="1"/>
        <v>LTU</v>
      </c>
      <c r="I670" s="7" t="s">
        <v>80</v>
      </c>
      <c r="J670" s="4" t="s">
        <v>23</v>
      </c>
      <c r="K670" s="4" t="str">
        <f>IF(G670="","Unknown Country",IFERROR(VLOOKUP(TRIM(G670),countries!C:F, 4, FALSE), "Unknown Country"))</f>
        <v>Northern Europe</v>
      </c>
      <c r="L670" s="4">
        <v>8875.0</v>
      </c>
      <c r="M670" s="4" t="s">
        <v>24</v>
      </c>
      <c r="N670" s="4">
        <v>6380.0</v>
      </c>
      <c r="O670" s="8">
        <v>421.89</v>
      </c>
      <c r="P670" s="8">
        <v>364.69</v>
      </c>
      <c r="Q670" s="9">
        <v>2691658.1999999997</v>
      </c>
      <c r="R670" s="9">
        <v>2326722.2</v>
      </c>
      <c r="S670" s="9">
        <v>364935.99999999953</v>
      </c>
      <c r="T670" s="10">
        <f t="shared" si="3"/>
        <v>0.6720351391</v>
      </c>
    </row>
    <row r="671">
      <c r="A671" s="4">
        <v>8.52392995E8</v>
      </c>
      <c r="B671" s="5">
        <v>42457.0</v>
      </c>
      <c r="C671" s="5">
        <v>42479.0</v>
      </c>
      <c r="D671" s="6">
        <v>22.0</v>
      </c>
      <c r="E671" s="4"/>
      <c r="F671" s="4" t="s">
        <v>30</v>
      </c>
      <c r="G671" s="4" t="s">
        <v>79</v>
      </c>
      <c r="H671" s="4" t="str">
        <f t="shared" si="1"/>
        <v>LTU</v>
      </c>
      <c r="I671" s="7" t="s">
        <v>80</v>
      </c>
      <c r="J671" s="4" t="s">
        <v>23</v>
      </c>
      <c r="K671" s="4" t="str">
        <f>IF(G671="","Unknown Country",IFERROR(VLOOKUP(TRIM(G671),countries!C:F, 4, FALSE), "Unknown Country"))</f>
        <v>Northern Europe</v>
      </c>
      <c r="L671" s="4">
        <v>8293.0</v>
      </c>
      <c r="M671" s="4" t="s">
        <v>28</v>
      </c>
      <c r="N671" s="4">
        <v>884.0</v>
      </c>
      <c r="O671" s="8">
        <v>437.2</v>
      </c>
      <c r="P671" s="8">
        <v>263.33</v>
      </c>
      <c r="Q671" s="9">
        <v>386484.8</v>
      </c>
      <c r="R671" s="9">
        <v>232783.71999999997</v>
      </c>
      <c r="S671" s="9">
        <v>153701.08000000002</v>
      </c>
      <c r="T671" s="10">
        <f t="shared" si="3"/>
        <v>0.6720351391</v>
      </c>
    </row>
    <row r="672">
      <c r="A672" s="4">
        <v>8.79845082E8</v>
      </c>
      <c r="B672" s="5">
        <v>40282.0</v>
      </c>
      <c r="C672" s="5">
        <v>40299.0</v>
      </c>
      <c r="D672" s="6">
        <v>17.0</v>
      </c>
      <c r="E672" s="4"/>
      <c r="F672" s="4" t="s">
        <v>30</v>
      </c>
      <c r="G672" s="4" t="s">
        <v>79</v>
      </c>
      <c r="H672" s="4" t="str">
        <f t="shared" si="1"/>
        <v>LTU</v>
      </c>
      <c r="I672" s="7" t="s">
        <v>80</v>
      </c>
      <c r="J672" s="4" t="s">
        <v>23</v>
      </c>
      <c r="K672" s="4" t="str">
        <f>IF(G672="","Unknown Country",IFERROR(VLOOKUP(TRIM(G672),countries!C:F, 4, FALSE), "Unknown Country"))</f>
        <v>Northern Europe</v>
      </c>
      <c r="L672" s="4">
        <v>4594.0</v>
      </c>
      <c r="M672" s="4" t="s">
        <v>24</v>
      </c>
      <c r="N672" s="4">
        <v>4567.0</v>
      </c>
      <c r="O672" s="8">
        <v>9.33</v>
      </c>
      <c r="P672" s="8">
        <v>6.92</v>
      </c>
      <c r="Q672" s="9">
        <v>42610.11</v>
      </c>
      <c r="R672" s="9">
        <v>31603.64</v>
      </c>
      <c r="S672" s="9">
        <v>11006.470000000001</v>
      </c>
      <c r="T672" s="10">
        <f t="shared" si="3"/>
        <v>0.2479985635</v>
      </c>
    </row>
    <row r="673">
      <c r="A673" s="4">
        <v>9.07691991E8</v>
      </c>
      <c r="B673" s="5">
        <v>41676.0</v>
      </c>
      <c r="C673" s="5">
        <v>41707.0</v>
      </c>
      <c r="D673" s="6">
        <v>31.0</v>
      </c>
      <c r="E673" s="4"/>
      <c r="F673" s="4" t="s">
        <v>30</v>
      </c>
      <c r="G673" s="4" t="s">
        <v>79</v>
      </c>
      <c r="H673" s="4" t="str">
        <f t="shared" si="1"/>
        <v>LTU</v>
      </c>
      <c r="I673" s="7" t="s">
        <v>80</v>
      </c>
      <c r="J673" s="4" t="s">
        <v>23</v>
      </c>
      <c r="K673" s="4" t="str">
        <f>IF(G673="","Unknown Country",IFERROR(VLOOKUP(TRIM(G673),countries!C:F, 4, FALSE), "Unknown Country"))</f>
        <v>Northern Europe</v>
      </c>
      <c r="L673" s="4">
        <v>2103.0</v>
      </c>
      <c r="M673" s="4" t="s">
        <v>24</v>
      </c>
      <c r="N673" s="4">
        <v>5086.0</v>
      </c>
      <c r="O673" s="8">
        <v>205.7</v>
      </c>
      <c r="P673" s="8">
        <v>117.11</v>
      </c>
      <c r="Q673" s="9">
        <v>1046190.2</v>
      </c>
      <c r="R673" s="9">
        <v>595621.46</v>
      </c>
      <c r="S673" s="9">
        <v>450568.74</v>
      </c>
      <c r="T673" s="10">
        <f t="shared" si="3"/>
        <v>0.3300316122</v>
      </c>
    </row>
    <row r="674">
      <c r="A674" s="4">
        <v>9.26280772E8</v>
      </c>
      <c r="B674" s="5">
        <v>42190.0</v>
      </c>
      <c r="C674" s="5">
        <v>42206.0</v>
      </c>
      <c r="D674" s="6">
        <v>16.0</v>
      </c>
      <c r="E674" s="4"/>
      <c r="F674" s="4" t="s">
        <v>27</v>
      </c>
      <c r="G674" s="4" t="s">
        <v>79</v>
      </c>
      <c r="H674" s="4" t="str">
        <f t="shared" si="1"/>
        <v>LTU</v>
      </c>
      <c r="I674" s="7" t="s">
        <v>80</v>
      </c>
      <c r="J674" s="4" t="s">
        <v>23</v>
      </c>
      <c r="K674" s="4" t="str">
        <f>IF(G674="","Unknown Country",IFERROR(VLOOKUP(TRIM(G674),countries!C:F, 4, FALSE), "Unknown Country"))</f>
        <v>Northern Europe</v>
      </c>
      <c r="L674" s="4">
        <v>1270.0</v>
      </c>
      <c r="M674" s="4" t="s">
        <v>24</v>
      </c>
      <c r="N674" s="4">
        <v>5919.0</v>
      </c>
      <c r="O674" s="8">
        <v>47.45</v>
      </c>
      <c r="P674" s="8">
        <v>31.79</v>
      </c>
      <c r="Q674" s="9">
        <v>280856.55</v>
      </c>
      <c r="R674" s="9">
        <v>188165.01</v>
      </c>
      <c r="S674" s="9">
        <v>92691.53999999998</v>
      </c>
      <c r="T674" s="10">
        <f t="shared" si="3"/>
        <v>0.1355803646</v>
      </c>
    </row>
    <row r="675">
      <c r="A675" s="4">
        <v>9.3029679E8</v>
      </c>
      <c r="B675" s="5">
        <v>40229.0</v>
      </c>
      <c r="C675" s="5">
        <v>40263.0</v>
      </c>
      <c r="D675" s="6">
        <v>34.0</v>
      </c>
      <c r="E675" s="4"/>
      <c r="F675" s="4" t="s">
        <v>31</v>
      </c>
      <c r="G675" s="4" t="s">
        <v>79</v>
      </c>
      <c r="H675" s="4" t="str">
        <f t="shared" si="1"/>
        <v>LTU</v>
      </c>
      <c r="I675" s="7" t="s">
        <v>80</v>
      </c>
      <c r="J675" s="4" t="s">
        <v>23</v>
      </c>
      <c r="K675" s="4" t="str">
        <f>IF(G675="","Unknown Country",IFERROR(VLOOKUP(TRIM(G675),countries!C:F, 4, FALSE), "Unknown Country"))</f>
        <v>Northern Europe</v>
      </c>
      <c r="L675" s="4">
        <v>8875.0</v>
      </c>
      <c r="M675" s="4" t="s">
        <v>24</v>
      </c>
      <c r="N675" s="4">
        <v>4348.0</v>
      </c>
      <c r="O675" s="8">
        <v>421.89</v>
      </c>
      <c r="P675" s="8">
        <v>364.69</v>
      </c>
      <c r="Q675" s="9">
        <v>1834377.72</v>
      </c>
      <c r="R675" s="9">
        <v>1585672.1199999999</v>
      </c>
      <c r="S675" s="9">
        <v>248705.6000000001</v>
      </c>
      <c r="T675" s="10">
        <f t="shared" si="3"/>
        <v>0.3976898445</v>
      </c>
    </row>
    <row r="676">
      <c r="A676" s="4">
        <v>9.65796363E8</v>
      </c>
      <c r="B676" s="5">
        <v>40611.0</v>
      </c>
      <c r="C676" s="5">
        <v>40621.0</v>
      </c>
      <c r="D676" s="6">
        <v>10.0</v>
      </c>
      <c r="E676" s="4"/>
      <c r="F676" s="4" t="s">
        <v>30</v>
      </c>
      <c r="G676" s="4" t="s">
        <v>79</v>
      </c>
      <c r="H676" s="4" t="str">
        <f t="shared" si="1"/>
        <v>LTU</v>
      </c>
      <c r="I676" s="7" t="s">
        <v>80</v>
      </c>
      <c r="J676" s="4" t="s">
        <v>23</v>
      </c>
      <c r="K676" s="4" t="str">
        <f>IF(G676="","Unknown Country",IFERROR(VLOOKUP(TRIM(G676),countries!C:F, 4, FALSE), "Unknown Country"))</f>
        <v>Northern Europe</v>
      </c>
      <c r="L676" s="4">
        <v>4594.0</v>
      </c>
      <c r="M676" s="4" t="s">
        <v>28</v>
      </c>
      <c r="N676" s="4">
        <v>9461.0</v>
      </c>
      <c r="O676" s="8">
        <v>9.33</v>
      </c>
      <c r="P676" s="8">
        <v>6.92</v>
      </c>
      <c r="Q676" s="9">
        <v>88271.13</v>
      </c>
      <c r="R676" s="9">
        <v>65470.12</v>
      </c>
      <c r="S676" s="9">
        <v>22801.010000000002</v>
      </c>
      <c r="T676" s="10">
        <f t="shared" si="3"/>
        <v>0.258306538</v>
      </c>
    </row>
    <row r="677">
      <c r="A677" s="4">
        <v>9.82566821E8</v>
      </c>
      <c r="B677" s="5">
        <v>40650.0</v>
      </c>
      <c r="C677" s="5">
        <v>40699.0</v>
      </c>
      <c r="D677" s="6">
        <v>49.0</v>
      </c>
      <c r="E677" s="4"/>
      <c r="F677" s="4" t="s">
        <v>30</v>
      </c>
      <c r="G677" s="4" t="s">
        <v>79</v>
      </c>
      <c r="H677" s="4" t="str">
        <f t="shared" si="1"/>
        <v>LTU</v>
      </c>
      <c r="I677" s="7" t="s">
        <v>80</v>
      </c>
      <c r="J677" s="4" t="s">
        <v>23</v>
      </c>
      <c r="K677" s="4" t="str">
        <f>IF(G677="","Unknown Country",IFERROR(VLOOKUP(TRIM(G677),countries!C:F, 4, FALSE), "Unknown Country"))</f>
        <v>Northern Europe</v>
      </c>
      <c r="L677" s="4">
        <v>8681.0</v>
      </c>
      <c r="M677" s="4" t="s">
        <v>28</v>
      </c>
      <c r="N677" s="4">
        <v>2212.0</v>
      </c>
      <c r="O677" s="8">
        <v>651.21</v>
      </c>
      <c r="P677" s="8">
        <v>524.96</v>
      </c>
      <c r="Q677" s="9">
        <v>1440476.52</v>
      </c>
      <c r="R677" s="9">
        <v>1161211.52</v>
      </c>
      <c r="S677" s="9">
        <v>279265.0</v>
      </c>
      <c r="T677" s="10">
        <f t="shared" si="3"/>
        <v>0.4306757414</v>
      </c>
    </row>
    <row r="678">
      <c r="A678" s="4">
        <v>9.87767302E8</v>
      </c>
      <c r="B678" s="5">
        <v>41098.0</v>
      </c>
      <c r="C678" s="5">
        <v>41122.0</v>
      </c>
      <c r="D678" s="6">
        <v>24.0</v>
      </c>
      <c r="E678" s="4"/>
      <c r="F678" s="4" t="s">
        <v>31</v>
      </c>
      <c r="G678" s="4" t="s">
        <v>79</v>
      </c>
      <c r="H678" s="4" t="str">
        <f t="shared" si="1"/>
        <v>LTU</v>
      </c>
      <c r="I678" s="7" t="s">
        <v>80</v>
      </c>
      <c r="J678" s="4" t="s">
        <v>23</v>
      </c>
      <c r="K678" s="4" t="str">
        <f>IF(G678="","Unknown Country",IFERROR(VLOOKUP(TRIM(G678),countries!C:F, 4, FALSE), "Unknown Country"))</f>
        <v>Northern Europe</v>
      </c>
      <c r="L678" s="4">
        <v>8681.0</v>
      </c>
      <c r="M678" s="4" t="s">
        <v>28</v>
      </c>
      <c r="N678" s="4">
        <v>1150.0</v>
      </c>
      <c r="O678" s="8">
        <v>651.21</v>
      </c>
      <c r="P678" s="8">
        <v>524.96</v>
      </c>
      <c r="Q678" s="9">
        <v>748891.5</v>
      </c>
      <c r="R678" s="9">
        <v>603704.0</v>
      </c>
      <c r="S678" s="9">
        <v>145187.5</v>
      </c>
      <c r="T678" s="10">
        <f t="shared" si="3"/>
        <v>0.3300316122</v>
      </c>
    </row>
    <row r="679">
      <c r="A679" s="4">
        <v>1.11063039E8</v>
      </c>
      <c r="B679" s="5">
        <v>41055.0</v>
      </c>
      <c r="C679" s="5">
        <v>41103.0</v>
      </c>
      <c r="D679" s="6">
        <v>48.0</v>
      </c>
      <c r="E679" s="4"/>
      <c r="F679" s="4" t="s">
        <v>20</v>
      </c>
      <c r="G679" s="4" t="s">
        <v>81</v>
      </c>
      <c r="H679" s="4" t="str">
        <f t="shared" si="1"/>
        <v>LUX</v>
      </c>
      <c r="I679" s="7" t="s">
        <v>82</v>
      </c>
      <c r="J679" s="4" t="s">
        <v>23</v>
      </c>
      <c r="K679" s="4" t="str">
        <f>IF(G679="","Unknown Country",IFERROR(VLOOKUP(TRIM(G679),countries!C:F, 4, FALSE), "Unknown Country"))</f>
        <v>Western Europe</v>
      </c>
      <c r="L679" s="4">
        <v>7331.0</v>
      </c>
      <c r="M679" s="4" t="s">
        <v>28</v>
      </c>
      <c r="N679" s="4">
        <v>4876.0</v>
      </c>
      <c r="O679" s="8">
        <v>255.28</v>
      </c>
      <c r="P679" s="8">
        <v>159.42</v>
      </c>
      <c r="Q679" s="9">
        <v>1244745.28</v>
      </c>
      <c r="R679" s="9">
        <v>777331.9199999999</v>
      </c>
      <c r="S679" s="9">
        <v>467413.3600000001</v>
      </c>
      <c r="T679" s="10">
        <f t="shared" si="3"/>
        <v>0.1355803646</v>
      </c>
    </row>
    <row r="680">
      <c r="A680" s="4">
        <v>1.94858253E8</v>
      </c>
      <c r="B680" s="5">
        <v>40680.0</v>
      </c>
      <c r="C680" s="5">
        <v>40685.0</v>
      </c>
      <c r="D680" s="6">
        <v>5.0</v>
      </c>
      <c r="E680" s="4"/>
      <c r="F680" s="4" t="s">
        <v>20</v>
      </c>
      <c r="G680" s="4" t="s">
        <v>81</v>
      </c>
      <c r="H680" s="4" t="str">
        <f t="shared" si="1"/>
        <v>LUX</v>
      </c>
      <c r="I680" s="7" t="s">
        <v>82</v>
      </c>
      <c r="J680" s="4" t="s">
        <v>23</v>
      </c>
      <c r="K680" s="4" t="str">
        <f>IF(G680="","Unknown Country",IFERROR(VLOOKUP(TRIM(G680),countries!C:F, 4, FALSE), "Unknown Country"))</f>
        <v>Western Europe</v>
      </c>
      <c r="L680" s="4">
        <v>3127.0</v>
      </c>
      <c r="M680" s="4" t="s">
        <v>28</v>
      </c>
      <c r="N680" s="4">
        <v>1742.0</v>
      </c>
      <c r="O680" s="8">
        <v>81.73</v>
      </c>
      <c r="P680" s="8">
        <v>56.67</v>
      </c>
      <c r="Q680" s="9">
        <v>142373.66</v>
      </c>
      <c r="R680" s="9">
        <v>98719.14</v>
      </c>
      <c r="S680" s="9">
        <v>43654.520000000004</v>
      </c>
      <c r="T680" s="10">
        <f t="shared" si="3"/>
        <v>0.258306538</v>
      </c>
    </row>
    <row r="681">
      <c r="A681" s="4">
        <v>2.16278588E8</v>
      </c>
      <c r="B681" s="5">
        <v>42357.0</v>
      </c>
      <c r="C681" s="5">
        <v>42357.0</v>
      </c>
      <c r="D681" s="6">
        <v>0.0</v>
      </c>
      <c r="E681" s="4"/>
      <c r="F681" s="4" t="s">
        <v>30</v>
      </c>
      <c r="G681" s="4" t="s">
        <v>81</v>
      </c>
      <c r="H681" s="4" t="str">
        <f t="shared" si="1"/>
        <v>LUX</v>
      </c>
      <c r="I681" s="7" t="s">
        <v>82</v>
      </c>
      <c r="J681" s="4" t="s">
        <v>23</v>
      </c>
      <c r="K681" s="4" t="str">
        <f>IF(G681="","Unknown Country",IFERROR(VLOOKUP(TRIM(G681),countries!C:F, 4, FALSE), "Unknown Country"))</f>
        <v>Western Europe</v>
      </c>
      <c r="L681" s="4">
        <v>8875.0</v>
      </c>
      <c r="M681" s="4" t="s">
        <v>28</v>
      </c>
      <c r="N681" s="4">
        <v>495.0</v>
      </c>
      <c r="O681" s="8">
        <v>421.89</v>
      </c>
      <c r="P681" s="8">
        <v>364.69</v>
      </c>
      <c r="Q681" s="9">
        <v>208835.55</v>
      </c>
      <c r="R681" s="9">
        <v>180521.55</v>
      </c>
      <c r="S681" s="9">
        <v>28314.0</v>
      </c>
      <c r="T681" s="10">
        <f t="shared" si="3"/>
        <v>0.193869873</v>
      </c>
    </row>
    <row r="682">
      <c r="A682" s="4">
        <v>2.42265546E8</v>
      </c>
      <c r="B682" s="5">
        <v>40883.0</v>
      </c>
      <c r="C682" s="5">
        <v>40915.0</v>
      </c>
      <c r="D682" s="6">
        <v>32.0</v>
      </c>
      <c r="E682" s="4"/>
      <c r="F682" s="4" t="s">
        <v>20</v>
      </c>
      <c r="G682" s="4" t="s">
        <v>81</v>
      </c>
      <c r="H682" s="4" t="str">
        <f t="shared" si="1"/>
        <v>LUX</v>
      </c>
      <c r="I682" s="7" t="s">
        <v>82</v>
      </c>
      <c r="J682" s="4" t="s">
        <v>23</v>
      </c>
      <c r="K682" s="4" t="str">
        <f>IF(G682="","Unknown Country",IFERROR(VLOOKUP(TRIM(G682),countries!C:F, 4, FALSE), "Unknown Country"))</f>
        <v>Western Europe</v>
      </c>
      <c r="L682" s="4">
        <v>4594.0</v>
      </c>
      <c r="M682" s="4" t="s">
        <v>24</v>
      </c>
      <c r="N682" s="4">
        <v>614.0</v>
      </c>
      <c r="O682" s="8">
        <v>9.33</v>
      </c>
      <c r="P682" s="8">
        <v>6.92</v>
      </c>
      <c r="Q682" s="9">
        <v>5728.62</v>
      </c>
      <c r="R682" s="9">
        <v>4248.88</v>
      </c>
      <c r="S682" s="9">
        <v>1479.7399999999998</v>
      </c>
      <c r="T682" s="10">
        <f t="shared" si="3"/>
        <v>0.193869873</v>
      </c>
    </row>
    <row r="683">
      <c r="A683" s="4">
        <v>2.50848186E8</v>
      </c>
      <c r="B683" s="5">
        <v>41304.0</v>
      </c>
      <c r="C683" s="5">
        <v>41340.0</v>
      </c>
      <c r="D683" s="6">
        <v>36.0</v>
      </c>
      <c r="E683" s="4"/>
      <c r="F683" s="4" t="s">
        <v>30</v>
      </c>
      <c r="G683" s="4" t="s">
        <v>81</v>
      </c>
      <c r="H683" s="4" t="str">
        <f t="shared" si="1"/>
        <v>LUX</v>
      </c>
      <c r="I683" s="7" t="s">
        <v>82</v>
      </c>
      <c r="J683" s="4" t="s">
        <v>23</v>
      </c>
      <c r="K683" s="4" t="str">
        <f>IF(G683="","Unknown Country",IFERROR(VLOOKUP(TRIM(G683),countries!C:F, 4, FALSE), "Unknown Country"))</f>
        <v>Western Europe</v>
      </c>
      <c r="L683" s="4">
        <v>2455.0</v>
      </c>
      <c r="M683" s="4" t="s">
        <v>28</v>
      </c>
      <c r="N683" s="4">
        <v>407.0</v>
      </c>
      <c r="O683" s="8">
        <v>109.28</v>
      </c>
      <c r="P683" s="8">
        <v>35.84</v>
      </c>
      <c r="Q683" s="9">
        <v>44476.96</v>
      </c>
      <c r="R683" s="9">
        <v>14586.880000000001</v>
      </c>
      <c r="S683" s="9">
        <v>29890.079999999998</v>
      </c>
      <c r="T683" s="10">
        <f t="shared" si="3"/>
        <v>0.3755092448</v>
      </c>
    </row>
    <row r="684">
      <c r="A684" s="4">
        <v>3.39786803E8</v>
      </c>
      <c r="B684" s="5">
        <v>40803.0</v>
      </c>
      <c r="C684" s="5">
        <v>40841.0</v>
      </c>
      <c r="D684" s="6">
        <v>38.0</v>
      </c>
      <c r="E684" s="4"/>
      <c r="F684" s="4" t="s">
        <v>27</v>
      </c>
      <c r="G684" s="4" t="s">
        <v>81</v>
      </c>
      <c r="H684" s="4" t="str">
        <f t="shared" si="1"/>
        <v>LUX</v>
      </c>
      <c r="I684" s="7" t="s">
        <v>82</v>
      </c>
      <c r="J684" s="4" t="s">
        <v>23</v>
      </c>
      <c r="K684" s="4" t="str">
        <f>IF(G684="","Unknown Country",IFERROR(VLOOKUP(TRIM(G684),countries!C:F, 4, FALSE), "Unknown Country"))</f>
        <v>Western Europe</v>
      </c>
      <c r="L684" s="4">
        <v>8681.0</v>
      </c>
      <c r="M684" s="4" t="s">
        <v>24</v>
      </c>
      <c r="N684" s="4">
        <v>9321.0</v>
      </c>
      <c r="O684" s="8">
        <v>651.21</v>
      </c>
      <c r="P684" s="8">
        <v>524.96</v>
      </c>
      <c r="Q684" s="9">
        <v>6069928.41</v>
      </c>
      <c r="R684" s="9">
        <v>4893152.16</v>
      </c>
      <c r="S684" s="9">
        <v>1176776.25</v>
      </c>
      <c r="T684" s="10">
        <f t="shared" si="3"/>
        <v>0.3066193564</v>
      </c>
    </row>
    <row r="685">
      <c r="A685" s="4">
        <v>3.61659038E8</v>
      </c>
      <c r="B685" s="5">
        <v>41090.0</v>
      </c>
      <c r="C685" s="5">
        <v>41124.0</v>
      </c>
      <c r="D685" s="6">
        <v>34.0</v>
      </c>
      <c r="E685" s="4"/>
      <c r="F685" s="4" t="s">
        <v>20</v>
      </c>
      <c r="G685" s="4" t="s">
        <v>81</v>
      </c>
      <c r="H685" s="4" t="str">
        <f t="shared" si="1"/>
        <v>LUX</v>
      </c>
      <c r="I685" s="7" t="s">
        <v>82</v>
      </c>
      <c r="J685" s="4" t="s">
        <v>23</v>
      </c>
      <c r="K685" s="4" t="str">
        <f>IF(G685="","Unknown Country",IFERROR(VLOOKUP(TRIM(G685),countries!C:F, 4, FALSE), "Unknown Country"))</f>
        <v>Western Europe</v>
      </c>
      <c r="L685" s="4">
        <v>2103.0</v>
      </c>
      <c r="M685" s="4" t="s">
        <v>28</v>
      </c>
      <c r="N685" s="4">
        <v>1801.0</v>
      </c>
      <c r="O685" s="8">
        <v>205.7</v>
      </c>
      <c r="P685" s="8">
        <v>117.11</v>
      </c>
      <c r="Q685" s="9">
        <v>370465.69999999995</v>
      </c>
      <c r="R685" s="9">
        <v>210915.11</v>
      </c>
      <c r="S685" s="9">
        <v>159550.58999999997</v>
      </c>
      <c r="T685" s="10">
        <f t="shared" si="3"/>
        <v>0.1355803646</v>
      </c>
    </row>
    <row r="686">
      <c r="A686" s="4">
        <v>3.80684268E8</v>
      </c>
      <c r="B686" s="5">
        <v>42034.0</v>
      </c>
      <c r="C686" s="5">
        <v>42058.0</v>
      </c>
      <c r="D686" s="6">
        <v>24.0</v>
      </c>
      <c r="E686" s="4"/>
      <c r="F686" s="4" t="s">
        <v>30</v>
      </c>
      <c r="G686" s="4" t="s">
        <v>81</v>
      </c>
      <c r="H686" s="4" t="str">
        <f t="shared" si="1"/>
        <v>LUX</v>
      </c>
      <c r="I686" s="7" t="s">
        <v>82</v>
      </c>
      <c r="J686" s="4" t="s">
        <v>23</v>
      </c>
      <c r="K686" s="4" t="str">
        <f>IF(G686="","Unknown Country",IFERROR(VLOOKUP(TRIM(G686),countries!C:F, 4, FALSE), "Unknown Country"))</f>
        <v>Western Europe</v>
      </c>
      <c r="L686" s="4">
        <v>8293.0</v>
      </c>
      <c r="M686" s="4" t="s">
        <v>24</v>
      </c>
      <c r="N686" s="4">
        <v>1789.0</v>
      </c>
      <c r="O686" s="8">
        <v>437.2</v>
      </c>
      <c r="P686" s="8">
        <v>263.33</v>
      </c>
      <c r="Q686" s="9">
        <v>782150.7999999999</v>
      </c>
      <c r="R686" s="9">
        <v>471097.37</v>
      </c>
      <c r="S686" s="9">
        <v>311053.42999999993</v>
      </c>
      <c r="T686" s="10">
        <f t="shared" si="3"/>
        <v>0.258306538</v>
      </c>
    </row>
    <row r="687">
      <c r="A687" s="4">
        <v>3.84601581E8</v>
      </c>
      <c r="B687" s="5">
        <v>42638.0</v>
      </c>
      <c r="C687" s="5">
        <v>42662.0</v>
      </c>
      <c r="D687" s="6">
        <v>24.0</v>
      </c>
      <c r="E687" s="4"/>
      <c r="F687" s="4" t="s">
        <v>30</v>
      </c>
      <c r="G687" s="4" t="s">
        <v>81</v>
      </c>
      <c r="H687" s="4" t="str">
        <f t="shared" si="1"/>
        <v>LUX</v>
      </c>
      <c r="I687" s="7" t="s">
        <v>82</v>
      </c>
      <c r="J687" s="4" t="s">
        <v>23</v>
      </c>
      <c r="K687" s="4" t="str">
        <f>IF(G687="","Unknown Country",IFERROR(VLOOKUP(TRIM(G687),countries!C:F, 4, FALSE), "Unknown Country"))</f>
        <v>Western Europe</v>
      </c>
      <c r="L687" s="4">
        <v>4594.0</v>
      </c>
      <c r="M687" s="4" t="s">
        <v>28</v>
      </c>
      <c r="N687" s="4">
        <v>1009.0</v>
      </c>
      <c r="O687" s="8">
        <v>9.33</v>
      </c>
      <c r="P687" s="8">
        <v>6.92</v>
      </c>
      <c r="Q687" s="9">
        <v>9413.97</v>
      </c>
      <c r="R687" s="9">
        <v>6982.28</v>
      </c>
      <c r="S687" s="9">
        <v>2431.6899999999996</v>
      </c>
      <c r="T687" s="10">
        <f t="shared" si="3"/>
        <v>0.6720351391</v>
      </c>
    </row>
    <row r="688">
      <c r="A688" s="4">
        <v>4.37604176E8</v>
      </c>
      <c r="B688" s="5">
        <v>41326.0</v>
      </c>
      <c r="C688" s="5">
        <v>41371.0</v>
      </c>
      <c r="D688" s="6">
        <v>45.0</v>
      </c>
      <c r="E688" s="4"/>
      <c r="F688" s="4" t="s">
        <v>20</v>
      </c>
      <c r="G688" s="4" t="s">
        <v>81</v>
      </c>
      <c r="H688" s="4" t="str">
        <f t="shared" si="1"/>
        <v>LUX</v>
      </c>
      <c r="I688" s="7" t="s">
        <v>82</v>
      </c>
      <c r="J688" s="4" t="s">
        <v>23</v>
      </c>
      <c r="K688" s="4" t="str">
        <f>IF(G688="","Unknown Country",IFERROR(VLOOKUP(TRIM(G688),countries!C:F, 4, FALSE), "Unknown Country"))</f>
        <v>Western Europe</v>
      </c>
      <c r="L688" s="4">
        <v>8969.0</v>
      </c>
      <c r="M688" s="4" t="s">
        <v>28</v>
      </c>
      <c r="N688" s="4">
        <v>5655.0</v>
      </c>
      <c r="O688" s="8">
        <v>152.58</v>
      </c>
      <c r="P688" s="8">
        <v>97.44</v>
      </c>
      <c r="Q688" s="9">
        <v>862839.9</v>
      </c>
      <c r="R688" s="9">
        <v>551023.2</v>
      </c>
      <c r="S688" s="9">
        <v>311816.70000000007</v>
      </c>
      <c r="T688" s="10">
        <f t="shared" si="3"/>
        <v>0.193869873</v>
      </c>
    </row>
    <row r="689">
      <c r="A689" s="4">
        <v>4.63591134E8</v>
      </c>
      <c r="B689" s="5">
        <v>42618.0</v>
      </c>
      <c r="C689" s="5">
        <v>42644.0</v>
      </c>
      <c r="D689" s="6">
        <v>26.0</v>
      </c>
      <c r="E689" s="4"/>
      <c r="F689" s="4" t="s">
        <v>31</v>
      </c>
      <c r="G689" s="4" t="s">
        <v>81</v>
      </c>
      <c r="H689" s="4" t="str">
        <f t="shared" si="1"/>
        <v>LUX</v>
      </c>
      <c r="I689" s="7" t="s">
        <v>82</v>
      </c>
      <c r="J689" s="4" t="s">
        <v>23</v>
      </c>
      <c r="K689" s="4" t="str">
        <f>IF(G689="","Unknown Country",IFERROR(VLOOKUP(TRIM(G689),countries!C:F, 4, FALSE), "Unknown Country"))</f>
        <v>Western Europe</v>
      </c>
      <c r="L689" s="4">
        <v>7940.0</v>
      </c>
      <c r="M689" s="4" t="s">
        <v>24</v>
      </c>
      <c r="N689" s="4">
        <v>5773.0</v>
      </c>
      <c r="O689" s="8">
        <v>668.27</v>
      </c>
      <c r="P689" s="8">
        <v>502.54</v>
      </c>
      <c r="Q689" s="9">
        <v>3857922.71</v>
      </c>
      <c r="R689" s="9">
        <v>2901163.42</v>
      </c>
      <c r="S689" s="9">
        <v>956759.29</v>
      </c>
      <c r="T689" s="10">
        <f t="shared" si="3"/>
        <v>0.4306757414</v>
      </c>
    </row>
    <row r="690">
      <c r="A690" s="4">
        <v>4.69129359E8</v>
      </c>
      <c r="B690" s="5">
        <v>40530.0</v>
      </c>
      <c r="C690" s="5">
        <v>40569.0</v>
      </c>
      <c r="D690" s="6">
        <v>39.0</v>
      </c>
      <c r="E690" s="4"/>
      <c r="F690" s="4" t="s">
        <v>30</v>
      </c>
      <c r="G690" s="4" t="s">
        <v>81</v>
      </c>
      <c r="H690" s="4" t="str">
        <f t="shared" si="1"/>
        <v>LUX</v>
      </c>
      <c r="I690" s="7" t="s">
        <v>82</v>
      </c>
      <c r="J690" s="4" t="s">
        <v>23</v>
      </c>
      <c r="K690" s="4" t="str">
        <f>IF(G690="","Unknown Country",IFERROR(VLOOKUP(TRIM(G690),countries!C:F, 4, FALSE), "Unknown Country"))</f>
        <v>Western Europe</v>
      </c>
      <c r="L690" s="4">
        <v>8875.0</v>
      </c>
      <c r="M690" s="4" t="s">
        <v>24</v>
      </c>
      <c r="N690" s="4">
        <v>4657.0</v>
      </c>
      <c r="O690" s="8">
        <v>421.89</v>
      </c>
      <c r="P690" s="8">
        <v>364.69</v>
      </c>
      <c r="Q690" s="9">
        <v>1964741.73</v>
      </c>
      <c r="R690" s="9">
        <v>1698361.33</v>
      </c>
      <c r="S690" s="9">
        <v>266380.3999999999</v>
      </c>
      <c r="T690" s="10">
        <f t="shared" si="3"/>
        <v>0.3976898445</v>
      </c>
    </row>
    <row r="691">
      <c r="A691" s="4">
        <v>4.75992381E8</v>
      </c>
      <c r="B691" s="5">
        <v>40677.0</v>
      </c>
      <c r="C691" s="5">
        <v>40689.0</v>
      </c>
      <c r="D691" s="6">
        <v>12.0</v>
      </c>
      <c r="E691" s="4"/>
      <c r="F691" s="4" t="s">
        <v>27</v>
      </c>
      <c r="G691" s="4" t="s">
        <v>81</v>
      </c>
      <c r="H691" s="4" t="str">
        <f t="shared" si="1"/>
        <v>LUX</v>
      </c>
      <c r="I691" s="7" t="s">
        <v>82</v>
      </c>
      <c r="J691" s="4" t="s">
        <v>23</v>
      </c>
      <c r="K691" s="4" t="str">
        <f>IF(G691="","Unknown Country",IFERROR(VLOOKUP(TRIM(G691),countries!C:F, 4, FALSE), "Unknown Country"))</f>
        <v>Western Europe</v>
      </c>
      <c r="L691" s="4">
        <v>2455.0</v>
      </c>
      <c r="M691" s="4" t="s">
        <v>28</v>
      </c>
      <c r="N691" s="4">
        <v>5578.0</v>
      </c>
      <c r="O691" s="8">
        <v>109.28</v>
      </c>
      <c r="P691" s="8">
        <v>35.84</v>
      </c>
      <c r="Q691" s="9">
        <v>609563.84</v>
      </c>
      <c r="R691" s="9">
        <v>199915.52000000002</v>
      </c>
      <c r="S691" s="9">
        <v>409648.31999999995</v>
      </c>
      <c r="T691" s="10">
        <f t="shared" si="3"/>
        <v>0.258306538</v>
      </c>
    </row>
    <row r="692">
      <c r="A692" s="4">
        <v>4.79234206E8</v>
      </c>
      <c r="B692" s="5">
        <v>40823.0</v>
      </c>
      <c r="C692" s="5">
        <v>40861.0</v>
      </c>
      <c r="D692" s="6">
        <v>38.0</v>
      </c>
      <c r="E692" s="4"/>
      <c r="F692" s="4" t="s">
        <v>27</v>
      </c>
      <c r="G692" s="4" t="s">
        <v>81</v>
      </c>
      <c r="H692" s="4" t="str">
        <f t="shared" si="1"/>
        <v>LUX</v>
      </c>
      <c r="I692" s="7" t="s">
        <v>82</v>
      </c>
      <c r="J692" s="4" t="s">
        <v>23</v>
      </c>
      <c r="K692" s="4" t="str">
        <f>IF(G692="","Unknown Country",IFERROR(VLOOKUP(TRIM(G692),countries!C:F, 4, FALSE), "Unknown Country"))</f>
        <v>Western Europe</v>
      </c>
      <c r="L692" s="4">
        <v>4594.0</v>
      </c>
      <c r="M692" s="4" t="s">
        <v>28</v>
      </c>
      <c r="N692" s="4">
        <v>4906.0</v>
      </c>
      <c r="O692" s="8">
        <v>9.33</v>
      </c>
      <c r="P692" s="8">
        <v>6.92</v>
      </c>
      <c r="Q692" s="9">
        <v>45772.98</v>
      </c>
      <c r="R692" s="9">
        <v>33949.52</v>
      </c>
      <c r="S692" s="9">
        <v>11823.460000000006</v>
      </c>
      <c r="T692" s="10">
        <f t="shared" si="3"/>
        <v>0.3613841919</v>
      </c>
    </row>
    <row r="693">
      <c r="A693" s="4">
        <v>5.10956799E8</v>
      </c>
      <c r="B693" s="5">
        <v>40428.0</v>
      </c>
      <c r="C693" s="5">
        <v>40444.0</v>
      </c>
      <c r="D693" s="6">
        <v>16.0</v>
      </c>
      <c r="E693" s="4"/>
      <c r="F693" s="4" t="s">
        <v>27</v>
      </c>
      <c r="G693" s="4" t="s">
        <v>81</v>
      </c>
      <c r="H693" s="4" t="str">
        <f t="shared" si="1"/>
        <v>LUX</v>
      </c>
      <c r="I693" s="7" t="s">
        <v>82</v>
      </c>
      <c r="J693" s="4" t="s">
        <v>23</v>
      </c>
      <c r="K693" s="4" t="str">
        <f>IF(G693="","Unknown Country",IFERROR(VLOOKUP(TRIM(G693),countries!C:F, 4, FALSE), "Unknown Country"))</f>
        <v>Western Europe</v>
      </c>
      <c r="L693" s="4">
        <v>8969.0</v>
      </c>
      <c r="M693" s="4" t="s">
        <v>28</v>
      </c>
      <c r="N693" s="4">
        <v>2326.0</v>
      </c>
      <c r="O693" s="8">
        <v>152.58</v>
      </c>
      <c r="P693" s="8">
        <v>97.44</v>
      </c>
      <c r="Q693" s="9">
        <v>354901.08</v>
      </c>
      <c r="R693" s="9">
        <v>226645.44</v>
      </c>
      <c r="S693" s="9">
        <v>128255.64000000001</v>
      </c>
      <c r="T693" s="10">
        <f t="shared" si="3"/>
        <v>0.2479985635</v>
      </c>
    </row>
    <row r="694">
      <c r="A694" s="4">
        <v>5.47625386E8</v>
      </c>
      <c r="B694" s="5">
        <v>42272.0</v>
      </c>
      <c r="C694" s="5">
        <v>42276.0</v>
      </c>
      <c r="D694" s="6">
        <v>4.0</v>
      </c>
      <c r="E694" s="4"/>
      <c r="F694" s="4" t="s">
        <v>27</v>
      </c>
      <c r="G694" s="4" t="s">
        <v>81</v>
      </c>
      <c r="H694" s="4" t="str">
        <f t="shared" si="1"/>
        <v>LUX</v>
      </c>
      <c r="I694" s="7" t="s">
        <v>82</v>
      </c>
      <c r="J694" s="4" t="s">
        <v>23</v>
      </c>
      <c r="K694" s="4" t="str">
        <f>IF(G694="","Unknown Country",IFERROR(VLOOKUP(TRIM(G694),countries!C:F, 4, FALSE), "Unknown Country"))</f>
        <v>Western Europe</v>
      </c>
      <c r="L694" s="4">
        <v>3127.0</v>
      </c>
      <c r="M694" s="4" t="s">
        <v>24</v>
      </c>
      <c r="N694" s="4">
        <v>3376.0</v>
      </c>
      <c r="O694" s="8">
        <v>81.73</v>
      </c>
      <c r="P694" s="8">
        <v>56.67</v>
      </c>
      <c r="Q694" s="9">
        <v>275920.48000000004</v>
      </c>
      <c r="R694" s="9">
        <v>191317.92</v>
      </c>
      <c r="S694" s="9">
        <v>84602.56000000003</v>
      </c>
      <c r="T694" s="10">
        <f t="shared" si="3"/>
        <v>0.1355803646</v>
      </c>
    </row>
    <row r="695">
      <c r="A695" s="4">
        <v>5.49048888E8</v>
      </c>
      <c r="B695" s="5">
        <v>41943.0</v>
      </c>
      <c r="C695" s="5">
        <v>41975.0</v>
      </c>
      <c r="D695" s="6">
        <v>32.0</v>
      </c>
      <c r="E695" s="4"/>
      <c r="F695" s="4" t="s">
        <v>27</v>
      </c>
      <c r="G695" s="4" t="s">
        <v>81</v>
      </c>
      <c r="H695" s="4" t="str">
        <f t="shared" si="1"/>
        <v>LUX</v>
      </c>
      <c r="I695" s="7" t="s">
        <v>82</v>
      </c>
      <c r="J695" s="4" t="s">
        <v>23</v>
      </c>
      <c r="K695" s="4" t="str">
        <f>IF(G695="","Unknown Country",IFERROR(VLOOKUP(TRIM(G695),countries!C:F, 4, FALSE), "Unknown Country"))</f>
        <v>Western Europe</v>
      </c>
      <c r="L695" s="4">
        <v>8681.0</v>
      </c>
      <c r="M695" s="4" t="s">
        <v>28</v>
      </c>
      <c r="N695" s="4">
        <v>4622.0</v>
      </c>
      <c r="O695" s="8">
        <v>651.21</v>
      </c>
      <c r="P695" s="8">
        <v>524.96</v>
      </c>
      <c r="Q695" s="9">
        <v>3009892.62</v>
      </c>
      <c r="R695" s="9">
        <v>2426365.12</v>
      </c>
      <c r="S695" s="9">
        <v>583527.5</v>
      </c>
      <c r="T695" s="10">
        <f t="shared" si="3"/>
        <v>0.6720351391</v>
      </c>
    </row>
    <row r="696">
      <c r="A696" s="4">
        <v>5.94991052E8</v>
      </c>
      <c r="B696" s="5">
        <v>42847.0</v>
      </c>
      <c r="C696" s="5">
        <v>42892.0</v>
      </c>
      <c r="D696" s="6">
        <v>45.0</v>
      </c>
      <c r="E696" s="4"/>
      <c r="F696" s="4" t="s">
        <v>30</v>
      </c>
      <c r="G696" s="4" t="s">
        <v>81</v>
      </c>
      <c r="H696" s="4" t="str">
        <f t="shared" si="1"/>
        <v>LUX</v>
      </c>
      <c r="I696" s="7" t="s">
        <v>82</v>
      </c>
      <c r="J696" s="4" t="s">
        <v>23</v>
      </c>
      <c r="K696" s="4" t="str">
        <f>IF(G696="","Unknown Country",IFERROR(VLOOKUP(TRIM(G696),countries!C:F, 4, FALSE), "Unknown Country"))</f>
        <v>Western Europe</v>
      </c>
      <c r="L696" s="4">
        <v>8969.0</v>
      </c>
      <c r="M696" s="4" t="s">
        <v>24</v>
      </c>
      <c r="N696" s="4">
        <v>9929.0</v>
      </c>
      <c r="O696" s="8">
        <v>152.58</v>
      </c>
      <c r="P696" s="8">
        <v>97.44</v>
      </c>
      <c r="Q696" s="9">
        <v>1514966.82</v>
      </c>
      <c r="R696" s="9">
        <v>967481.76</v>
      </c>
      <c r="S696" s="9">
        <v>547485.06</v>
      </c>
      <c r="T696" s="10">
        <f t="shared" si="3"/>
        <v>0.258306538</v>
      </c>
    </row>
    <row r="697">
      <c r="A697" s="4">
        <v>5.95385873E8</v>
      </c>
      <c r="B697" s="5">
        <v>40884.0</v>
      </c>
      <c r="C697" s="5">
        <v>40898.0</v>
      </c>
      <c r="D697" s="6">
        <v>14.0</v>
      </c>
      <c r="E697" s="4"/>
      <c r="F697" s="4" t="s">
        <v>30</v>
      </c>
      <c r="G697" s="4" t="s">
        <v>81</v>
      </c>
      <c r="H697" s="4" t="str">
        <f t="shared" si="1"/>
        <v>LUX</v>
      </c>
      <c r="I697" s="7" t="s">
        <v>82</v>
      </c>
      <c r="J697" s="4" t="s">
        <v>23</v>
      </c>
      <c r="K697" s="4" t="str">
        <f>IF(G697="","Unknown Country",IFERROR(VLOOKUP(TRIM(G697),countries!C:F, 4, FALSE), "Unknown Country"))</f>
        <v>Western Europe</v>
      </c>
      <c r="L697" s="4">
        <v>3127.0</v>
      </c>
      <c r="M697" s="4" t="s">
        <v>24</v>
      </c>
      <c r="N697" s="4">
        <v>6765.0</v>
      </c>
      <c r="O697" s="8">
        <v>81.73</v>
      </c>
      <c r="P697" s="8">
        <v>56.67</v>
      </c>
      <c r="Q697" s="9">
        <v>552903.4500000001</v>
      </c>
      <c r="R697" s="9">
        <v>383372.55</v>
      </c>
      <c r="S697" s="9">
        <v>169530.90000000008</v>
      </c>
      <c r="T697" s="10">
        <f t="shared" si="3"/>
        <v>0.3613841919</v>
      </c>
    </row>
    <row r="698">
      <c r="A698" s="4">
        <v>7.07661855E8</v>
      </c>
      <c r="B698" s="5">
        <v>42735.0</v>
      </c>
      <c r="C698" s="5">
        <v>42761.0</v>
      </c>
      <c r="D698" s="6">
        <v>26.0</v>
      </c>
      <c r="E698" s="4"/>
      <c r="F698" s="4" t="s">
        <v>30</v>
      </c>
      <c r="G698" s="4" t="s">
        <v>81</v>
      </c>
      <c r="H698" s="4" t="str">
        <f t="shared" si="1"/>
        <v>LUX</v>
      </c>
      <c r="I698" s="7" t="s">
        <v>82</v>
      </c>
      <c r="J698" s="4" t="s">
        <v>23</v>
      </c>
      <c r="K698" s="4" t="str">
        <f>IF(G698="","Unknown Country",IFERROR(VLOOKUP(TRIM(G698),countries!C:F, 4, FALSE), "Unknown Country"))</f>
        <v>Western Europe</v>
      </c>
      <c r="L698" s="4">
        <v>4594.0</v>
      </c>
      <c r="M698" s="4" t="s">
        <v>24</v>
      </c>
      <c r="N698" s="4">
        <v>1723.0</v>
      </c>
      <c r="O698" s="8">
        <v>9.33</v>
      </c>
      <c r="P698" s="8">
        <v>6.92</v>
      </c>
      <c r="Q698" s="9">
        <v>16075.59</v>
      </c>
      <c r="R698" s="9">
        <v>11923.16</v>
      </c>
      <c r="S698" s="9">
        <v>4152.43</v>
      </c>
      <c r="T698" s="10">
        <f t="shared" si="3"/>
        <v>0.3066193564</v>
      </c>
    </row>
    <row r="699">
      <c r="A699" s="4">
        <v>7.33648812E8</v>
      </c>
      <c r="B699" s="5">
        <v>41261.0</v>
      </c>
      <c r="C699" s="5">
        <v>41267.0</v>
      </c>
      <c r="D699" s="6">
        <v>6.0</v>
      </c>
      <c r="E699" s="4"/>
      <c r="F699" s="4" t="s">
        <v>30</v>
      </c>
      <c r="G699" s="4" t="s">
        <v>81</v>
      </c>
      <c r="H699" s="4" t="str">
        <f t="shared" si="1"/>
        <v>LUX</v>
      </c>
      <c r="I699" s="7" t="s">
        <v>82</v>
      </c>
      <c r="J699" s="4" t="s">
        <v>23</v>
      </c>
      <c r="K699" s="4" t="str">
        <f>IF(G699="","Unknown Country",IFERROR(VLOOKUP(TRIM(G699),countries!C:F, 4, FALSE), "Unknown Country"))</f>
        <v>Western Europe</v>
      </c>
      <c r="L699" s="4">
        <v>2103.0</v>
      </c>
      <c r="M699" s="4" t="s">
        <v>28</v>
      </c>
      <c r="N699" s="4">
        <v>1842.0</v>
      </c>
      <c r="O699" s="8">
        <v>205.7</v>
      </c>
      <c r="P699" s="8">
        <v>117.11</v>
      </c>
      <c r="Q699" s="9">
        <v>378899.39999999997</v>
      </c>
      <c r="R699" s="9">
        <v>215716.62</v>
      </c>
      <c r="S699" s="9">
        <v>163182.77999999997</v>
      </c>
      <c r="T699" s="10">
        <f t="shared" si="3"/>
        <v>0.193869873</v>
      </c>
    </row>
    <row r="700">
      <c r="A700" s="4">
        <v>7.42569196E8</v>
      </c>
      <c r="B700" s="5">
        <v>41912.0</v>
      </c>
      <c r="C700" s="5">
        <v>41960.0</v>
      </c>
      <c r="D700" s="6">
        <v>48.0</v>
      </c>
      <c r="E700" s="4"/>
      <c r="F700" s="4" t="s">
        <v>30</v>
      </c>
      <c r="G700" s="4" t="s">
        <v>81</v>
      </c>
      <c r="H700" s="4" t="str">
        <f t="shared" si="1"/>
        <v>LUX</v>
      </c>
      <c r="I700" s="7" t="s">
        <v>82</v>
      </c>
      <c r="J700" s="4" t="s">
        <v>23</v>
      </c>
      <c r="K700" s="4" t="str">
        <f>IF(G700="","Unknown Country",IFERROR(VLOOKUP(TRIM(G700),countries!C:F, 4, FALSE), "Unknown Country"))</f>
        <v>Western Europe</v>
      </c>
      <c r="L700" s="4">
        <v>5988.0</v>
      </c>
      <c r="M700" s="4" t="s">
        <v>28</v>
      </c>
      <c r="N700" s="4">
        <v>1581.0</v>
      </c>
      <c r="O700" s="8">
        <v>154.06</v>
      </c>
      <c r="P700" s="8">
        <v>90.93</v>
      </c>
      <c r="Q700" s="9">
        <v>243568.86000000002</v>
      </c>
      <c r="R700" s="9">
        <v>143760.33000000002</v>
      </c>
      <c r="S700" s="9">
        <v>99808.53</v>
      </c>
      <c r="T700" s="10">
        <f t="shared" si="3"/>
        <v>0.3613841919</v>
      </c>
    </row>
    <row r="701">
      <c r="A701" s="4">
        <v>7.44683635E8</v>
      </c>
      <c r="B701" s="5">
        <v>40222.0</v>
      </c>
      <c r="C701" s="5">
        <v>40269.0</v>
      </c>
      <c r="D701" s="6">
        <v>47.0</v>
      </c>
      <c r="E701" s="4"/>
      <c r="F701" s="4" t="s">
        <v>20</v>
      </c>
      <c r="G701" s="4" t="s">
        <v>81</v>
      </c>
      <c r="H701" s="4" t="str">
        <f t="shared" si="1"/>
        <v>LUX</v>
      </c>
      <c r="I701" s="7" t="s">
        <v>82</v>
      </c>
      <c r="J701" s="4" t="s">
        <v>23</v>
      </c>
      <c r="K701" s="4" t="str">
        <f>IF(G701="","Unknown Country",IFERROR(VLOOKUP(TRIM(G701),countries!C:F, 4, FALSE), "Unknown Country"))</f>
        <v>Western Europe</v>
      </c>
      <c r="L701" s="4">
        <v>5988.0</v>
      </c>
      <c r="M701" s="4" t="s">
        <v>24</v>
      </c>
      <c r="N701" s="4">
        <v>7291.0</v>
      </c>
      <c r="O701" s="8">
        <v>154.06</v>
      </c>
      <c r="P701" s="8">
        <v>90.93</v>
      </c>
      <c r="Q701" s="9">
        <v>1123251.46</v>
      </c>
      <c r="R701" s="9">
        <v>662970.63</v>
      </c>
      <c r="S701" s="9">
        <v>460280.82999999996</v>
      </c>
      <c r="T701" s="10">
        <f t="shared" si="3"/>
        <v>0.3066193564</v>
      </c>
    </row>
    <row r="702">
      <c r="A702" s="4">
        <v>8.3534187E8</v>
      </c>
      <c r="B702" s="5">
        <v>42761.0</v>
      </c>
      <c r="C702" s="5">
        <v>42790.0</v>
      </c>
      <c r="D702" s="6">
        <v>29.0</v>
      </c>
      <c r="E702" s="4"/>
      <c r="F702" s="4" t="s">
        <v>30</v>
      </c>
      <c r="G702" s="4" t="s">
        <v>81</v>
      </c>
      <c r="H702" s="4" t="str">
        <f t="shared" si="1"/>
        <v>LUX</v>
      </c>
      <c r="I702" s="7" t="s">
        <v>82</v>
      </c>
      <c r="J702" s="4" t="s">
        <v>23</v>
      </c>
      <c r="K702" s="4" t="str">
        <f>IF(G702="","Unknown Country",IFERROR(VLOOKUP(TRIM(G702),countries!C:F, 4, FALSE), "Unknown Country"))</f>
        <v>Western Europe</v>
      </c>
      <c r="L702" s="4">
        <v>8293.0</v>
      </c>
      <c r="M702" s="4" t="s">
        <v>28</v>
      </c>
      <c r="N702" s="4">
        <v>5077.0</v>
      </c>
      <c r="O702" s="8">
        <v>437.2</v>
      </c>
      <c r="P702" s="8">
        <v>263.33</v>
      </c>
      <c r="Q702" s="9">
        <v>2219664.4</v>
      </c>
      <c r="R702" s="9">
        <v>1336926.41</v>
      </c>
      <c r="S702" s="9">
        <v>882737.99</v>
      </c>
      <c r="T702" s="10">
        <f t="shared" si="3"/>
        <v>0.258306538</v>
      </c>
    </row>
    <row r="703">
      <c r="A703" s="4">
        <v>8.4078139E8</v>
      </c>
      <c r="B703" s="5">
        <v>40471.0</v>
      </c>
      <c r="C703" s="5">
        <v>40495.0</v>
      </c>
      <c r="D703" s="6">
        <v>24.0</v>
      </c>
      <c r="E703" s="4"/>
      <c r="F703" s="4" t="s">
        <v>27</v>
      </c>
      <c r="G703" s="4" t="s">
        <v>81</v>
      </c>
      <c r="H703" s="4" t="str">
        <f t="shared" si="1"/>
        <v>LUX</v>
      </c>
      <c r="I703" s="7" t="s">
        <v>82</v>
      </c>
      <c r="J703" s="4" t="s">
        <v>23</v>
      </c>
      <c r="K703" s="4" t="str">
        <f>IF(G703="","Unknown Country",IFERROR(VLOOKUP(TRIM(G703),countries!C:F, 4, FALSE), "Unknown Country"))</f>
        <v>Western Europe</v>
      </c>
      <c r="L703" s="4">
        <v>7940.0</v>
      </c>
      <c r="M703" s="4" t="s">
        <v>28</v>
      </c>
      <c r="N703" s="4">
        <v>4752.0</v>
      </c>
      <c r="O703" s="8">
        <v>668.27</v>
      </c>
      <c r="P703" s="8">
        <v>502.54</v>
      </c>
      <c r="Q703" s="9">
        <v>3175619.04</v>
      </c>
      <c r="R703" s="9">
        <v>2388070.08</v>
      </c>
      <c r="S703" s="9">
        <v>787548.96</v>
      </c>
      <c r="T703" s="10">
        <f t="shared" si="3"/>
        <v>0.4306757414</v>
      </c>
    </row>
    <row r="704">
      <c r="A704" s="4">
        <v>9.2236346E8</v>
      </c>
      <c r="B704" s="5">
        <v>41585.0</v>
      </c>
      <c r="C704" s="5">
        <v>41601.0</v>
      </c>
      <c r="D704" s="6">
        <v>16.0</v>
      </c>
      <c r="E704" s="4"/>
      <c r="F704" s="4" t="s">
        <v>27</v>
      </c>
      <c r="G704" s="4" t="s">
        <v>81</v>
      </c>
      <c r="H704" s="4" t="str">
        <f t="shared" si="1"/>
        <v>LUX</v>
      </c>
      <c r="I704" s="7" t="s">
        <v>82</v>
      </c>
      <c r="J704" s="4" t="s">
        <v>23</v>
      </c>
      <c r="K704" s="4" t="str">
        <f>IF(G704="","Unknown Country",IFERROR(VLOOKUP(TRIM(G704),countries!C:F, 4, FALSE), "Unknown Country"))</f>
        <v>Western Europe</v>
      </c>
      <c r="L704" s="4">
        <v>2455.0</v>
      </c>
      <c r="M704" s="4" t="s">
        <v>28</v>
      </c>
      <c r="N704" s="4">
        <v>6700.0</v>
      </c>
      <c r="O704" s="8">
        <v>109.28</v>
      </c>
      <c r="P704" s="8">
        <v>35.84</v>
      </c>
      <c r="Q704" s="9">
        <v>732176.0</v>
      </c>
      <c r="R704" s="9">
        <v>240128.00000000003</v>
      </c>
      <c r="S704" s="9">
        <v>492048.0</v>
      </c>
      <c r="T704" s="10">
        <f t="shared" si="3"/>
        <v>0.4097754122</v>
      </c>
    </row>
    <row r="705">
      <c r="A705" s="4">
        <v>9.77324712E8</v>
      </c>
      <c r="B705" s="5">
        <v>40575.0</v>
      </c>
      <c r="C705" s="5">
        <v>40612.0</v>
      </c>
      <c r="D705" s="6">
        <v>37.0</v>
      </c>
      <c r="E705" s="4"/>
      <c r="F705" s="4" t="s">
        <v>27</v>
      </c>
      <c r="G705" s="4" t="s">
        <v>81</v>
      </c>
      <c r="H705" s="4" t="str">
        <f t="shared" si="1"/>
        <v>LUX</v>
      </c>
      <c r="I705" s="7" t="s">
        <v>82</v>
      </c>
      <c r="J705" s="4" t="s">
        <v>23</v>
      </c>
      <c r="K705" s="4" t="str">
        <f>IF(G705="","Unknown Country",IFERROR(VLOOKUP(TRIM(G705),countries!C:F, 4, FALSE), "Unknown Country"))</f>
        <v>Western Europe</v>
      </c>
      <c r="L705" s="4">
        <v>8969.0</v>
      </c>
      <c r="M705" s="4" t="s">
        <v>28</v>
      </c>
      <c r="N705" s="4">
        <v>955.0</v>
      </c>
      <c r="O705" s="8">
        <v>152.58</v>
      </c>
      <c r="P705" s="8">
        <v>97.44</v>
      </c>
      <c r="Q705" s="9">
        <v>145713.90000000002</v>
      </c>
      <c r="R705" s="9">
        <v>93055.2</v>
      </c>
      <c r="S705" s="9">
        <v>52658.700000000026</v>
      </c>
      <c r="T705" s="10">
        <f t="shared" si="3"/>
        <v>0.4097754122</v>
      </c>
    </row>
    <row r="706">
      <c r="A706" s="4">
        <v>9.80961358E8</v>
      </c>
      <c r="B706" s="5">
        <v>41523.0</v>
      </c>
      <c r="C706" s="5">
        <v>41555.0</v>
      </c>
      <c r="D706" s="6">
        <v>32.0</v>
      </c>
      <c r="E706" s="4"/>
      <c r="F706" s="4" t="s">
        <v>31</v>
      </c>
      <c r="G706" s="4" t="s">
        <v>81</v>
      </c>
      <c r="H706" s="4" t="str">
        <f t="shared" si="1"/>
        <v>LUX</v>
      </c>
      <c r="I706" s="7" t="s">
        <v>82</v>
      </c>
      <c r="J706" s="4" t="s">
        <v>23</v>
      </c>
      <c r="K706" s="4" t="str">
        <f>IF(G706="","Unknown Country",IFERROR(VLOOKUP(TRIM(G706),countries!C:F, 4, FALSE), "Unknown Country"))</f>
        <v>Western Europe</v>
      </c>
      <c r="L706" s="4">
        <v>8293.0</v>
      </c>
      <c r="M706" s="4" t="s">
        <v>28</v>
      </c>
      <c r="N706" s="4">
        <v>7120.0</v>
      </c>
      <c r="O706" s="8">
        <v>437.2</v>
      </c>
      <c r="P706" s="8">
        <v>263.33</v>
      </c>
      <c r="Q706" s="9">
        <v>3112864.0</v>
      </c>
      <c r="R706" s="9">
        <v>1874909.5999999999</v>
      </c>
      <c r="S706" s="9">
        <v>1237954.4000000001</v>
      </c>
      <c r="T706" s="10">
        <f t="shared" si="3"/>
        <v>0.3976898445</v>
      </c>
    </row>
    <row r="707">
      <c r="A707" s="4">
        <v>1.25339686E8</v>
      </c>
      <c r="B707" s="5">
        <v>42927.0</v>
      </c>
      <c r="C707" s="5">
        <v>42940.0</v>
      </c>
      <c r="D707" s="6">
        <v>13.0</v>
      </c>
      <c r="E707" s="4"/>
      <c r="F707" s="4" t="s">
        <v>20</v>
      </c>
      <c r="G707" s="4" t="s">
        <v>83</v>
      </c>
      <c r="H707" s="4" t="str">
        <f t="shared" si="1"/>
        <v>MKD</v>
      </c>
      <c r="I707" s="7" t="s">
        <v>84</v>
      </c>
      <c r="J707" s="4" t="s">
        <v>23</v>
      </c>
      <c r="K707" s="4" t="str">
        <f>IF(G707="","Unknown Country",IFERROR(VLOOKUP(TRIM(G707),countries!C:F, 4, FALSE), "Unknown Country"))</f>
        <v>Southern Europe</v>
      </c>
      <c r="L707" s="4">
        <v>8969.0</v>
      </c>
      <c r="M707" s="4" t="s">
        <v>28</v>
      </c>
      <c r="N707" s="4">
        <v>9653.0</v>
      </c>
      <c r="O707" s="8">
        <v>152.58</v>
      </c>
      <c r="P707" s="8">
        <v>97.44</v>
      </c>
      <c r="Q707" s="9">
        <v>1472854.7400000002</v>
      </c>
      <c r="R707" s="9">
        <v>940588.32</v>
      </c>
      <c r="S707" s="9">
        <v>532266.4200000003</v>
      </c>
      <c r="T707" s="10">
        <f t="shared" si="3"/>
        <v>0.2479985635</v>
      </c>
    </row>
    <row r="708">
      <c r="A708" s="4">
        <v>1.63587558E8</v>
      </c>
      <c r="B708" s="5">
        <v>42451.0</v>
      </c>
      <c r="C708" s="5">
        <v>42479.0</v>
      </c>
      <c r="D708" s="6">
        <v>28.0</v>
      </c>
      <c r="E708" s="4"/>
      <c r="F708" s="4" t="s">
        <v>30</v>
      </c>
      <c r="G708" s="4" t="s">
        <v>83</v>
      </c>
      <c r="H708" s="4" t="str">
        <f t="shared" si="1"/>
        <v>MKD</v>
      </c>
      <c r="I708" s="7" t="s">
        <v>84</v>
      </c>
      <c r="J708" s="4" t="s">
        <v>23</v>
      </c>
      <c r="K708" s="4" t="str">
        <f>IF(G708="","Unknown Country",IFERROR(VLOOKUP(TRIM(G708),countries!C:F, 4, FALSE), "Unknown Country"))</f>
        <v>Southern Europe</v>
      </c>
      <c r="L708" s="4">
        <v>8969.0</v>
      </c>
      <c r="M708" s="4" t="s">
        <v>24</v>
      </c>
      <c r="N708" s="4">
        <v>8048.0</v>
      </c>
      <c r="O708" s="8">
        <v>152.58</v>
      </c>
      <c r="P708" s="8">
        <v>97.44</v>
      </c>
      <c r="Q708" s="9">
        <v>1227963.84</v>
      </c>
      <c r="R708" s="9">
        <v>784197.12</v>
      </c>
      <c r="S708" s="9">
        <v>443766.7200000001</v>
      </c>
      <c r="T708" s="10">
        <f t="shared" si="3"/>
        <v>0.6720351391</v>
      </c>
    </row>
    <row r="709">
      <c r="A709" s="4">
        <v>2.0035485E8</v>
      </c>
      <c r="B709" s="5">
        <v>41730.0</v>
      </c>
      <c r="C709" s="5">
        <v>41763.0</v>
      </c>
      <c r="D709" s="6">
        <v>33.0</v>
      </c>
      <c r="E709" s="4"/>
      <c r="F709" s="4" t="s">
        <v>27</v>
      </c>
      <c r="G709" s="4" t="s">
        <v>83</v>
      </c>
      <c r="H709" s="4" t="str">
        <f t="shared" si="1"/>
        <v>MKD</v>
      </c>
      <c r="I709" s="7" t="s">
        <v>84</v>
      </c>
      <c r="J709" s="4" t="s">
        <v>23</v>
      </c>
      <c r="K709" s="4" t="str">
        <f>IF(G709="","Unknown Country",IFERROR(VLOOKUP(TRIM(G709),countries!C:F, 4, FALSE), "Unknown Country"))</f>
        <v>Southern Europe</v>
      </c>
      <c r="L709" s="4">
        <v>7331.0</v>
      </c>
      <c r="M709" s="4" t="s">
        <v>24</v>
      </c>
      <c r="N709" s="4">
        <v>8307.0</v>
      </c>
      <c r="O709" s="8">
        <v>255.28</v>
      </c>
      <c r="P709" s="8">
        <v>159.42</v>
      </c>
      <c r="Q709" s="9">
        <v>2120610.96</v>
      </c>
      <c r="R709" s="9">
        <v>1324301.94</v>
      </c>
      <c r="S709" s="9">
        <v>796309.02</v>
      </c>
      <c r="T709" s="10">
        <f t="shared" si="3"/>
        <v>0.3613841919</v>
      </c>
    </row>
    <row r="710">
      <c r="A710" s="4">
        <v>2.12319648E8</v>
      </c>
      <c r="B710" s="5">
        <v>42124.0</v>
      </c>
      <c r="C710" s="5">
        <v>42139.0</v>
      </c>
      <c r="D710" s="6">
        <v>15.0</v>
      </c>
      <c r="E710" s="4"/>
      <c r="F710" s="4" t="s">
        <v>20</v>
      </c>
      <c r="G710" s="4" t="s">
        <v>83</v>
      </c>
      <c r="H710" s="4" t="str">
        <f t="shared" si="1"/>
        <v>MKD</v>
      </c>
      <c r="I710" s="7" t="s">
        <v>84</v>
      </c>
      <c r="J710" s="4" t="s">
        <v>23</v>
      </c>
      <c r="K710" s="4" t="str">
        <f>IF(G710="","Unknown Country",IFERROR(VLOOKUP(TRIM(G710),countries!C:F, 4, FALSE), "Unknown Country"))</f>
        <v>Southern Europe</v>
      </c>
      <c r="L710" s="4">
        <v>1270.0</v>
      </c>
      <c r="M710" s="4" t="s">
        <v>24</v>
      </c>
      <c r="N710" s="4">
        <v>8957.0</v>
      </c>
      <c r="O710" s="8">
        <v>47.45</v>
      </c>
      <c r="P710" s="8">
        <v>31.79</v>
      </c>
      <c r="Q710" s="9">
        <v>425009.65</v>
      </c>
      <c r="R710" s="9">
        <v>284743.02999999997</v>
      </c>
      <c r="S710" s="9">
        <v>140266.62000000005</v>
      </c>
      <c r="T710" s="10">
        <f t="shared" si="3"/>
        <v>0.3976898445</v>
      </c>
    </row>
    <row r="711">
      <c r="A711" s="4">
        <v>2.41392648E8</v>
      </c>
      <c r="B711" s="5">
        <v>42788.0</v>
      </c>
      <c r="C711" s="5">
        <v>42810.0</v>
      </c>
      <c r="D711" s="6">
        <v>22.0</v>
      </c>
      <c r="E711" s="4"/>
      <c r="F711" s="4" t="s">
        <v>27</v>
      </c>
      <c r="G711" s="4" t="s">
        <v>83</v>
      </c>
      <c r="H711" s="4" t="str">
        <f t="shared" si="1"/>
        <v>MKD</v>
      </c>
      <c r="I711" s="7" t="s">
        <v>84</v>
      </c>
      <c r="J711" s="4" t="s">
        <v>23</v>
      </c>
      <c r="K711" s="4" t="str">
        <f>IF(G711="","Unknown Country",IFERROR(VLOOKUP(TRIM(G711),countries!C:F, 4, FALSE), "Unknown Country"))</f>
        <v>Southern Europe</v>
      </c>
      <c r="L711" s="4">
        <v>7940.0</v>
      </c>
      <c r="M711" s="4" t="s">
        <v>28</v>
      </c>
      <c r="N711" s="4">
        <v>2304.0</v>
      </c>
      <c r="O711" s="8">
        <v>668.27</v>
      </c>
      <c r="P711" s="8">
        <v>502.54</v>
      </c>
      <c r="Q711" s="9">
        <v>1539694.08</v>
      </c>
      <c r="R711" s="9">
        <v>1157852.1600000001</v>
      </c>
      <c r="S711" s="9">
        <v>381841.9199999999</v>
      </c>
      <c r="T711" s="10">
        <f t="shared" si="3"/>
        <v>0.3613841919</v>
      </c>
    </row>
    <row r="712">
      <c r="A712" s="4">
        <v>2.78513133E8</v>
      </c>
      <c r="B712" s="5">
        <v>40476.0</v>
      </c>
      <c r="C712" s="5">
        <v>40487.0</v>
      </c>
      <c r="D712" s="6">
        <v>11.0</v>
      </c>
      <c r="E712" s="4"/>
      <c r="F712" s="4" t="s">
        <v>27</v>
      </c>
      <c r="G712" s="4" t="s">
        <v>83</v>
      </c>
      <c r="H712" s="4" t="str">
        <f t="shared" si="1"/>
        <v>MKD</v>
      </c>
      <c r="I712" s="7" t="s">
        <v>84</v>
      </c>
      <c r="J712" s="4" t="s">
        <v>23</v>
      </c>
      <c r="K712" s="4" t="str">
        <f>IF(G712="","Unknown Country",IFERROR(VLOOKUP(TRIM(G712),countries!C:F, 4, FALSE), "Unknown Country"))</f>
        <v>Southern Europe</v>
      </c>
      <c r="L712" s="4">
        <v>4594.0</v>
      </c>
      <c r="M712" s="4" t="s">
        <v>28</v>
      </c>
      <c r="N712" s="4">
        <v>7080.0</v>
      </c>
      <c r="O712" s="8">
        <v>9.33</v>
      </c>
      <c r="P712" s="8">
        <v>6.92</v>
      </c>
      <c r="Q712" s="9">
        <v>66056.4</v>
      </c>
      <c r="R712" s="9">
        <v>48993.6</v>
      </c>
      <c r="S712" s="9">
        <v>17062.799999999996</v>
      </c>
      <c r="T712" s="10">
        <f t="shared" si="3"/>
        <v>0.3613841919</v>
      </c>
    </row>
    <row r="713">
      <c r="A713" s="4">
        <v>3.4906038E8</v>
      </c>
      <c r="B713" s="5">
        <v>42629.0</v>
      </c>
      <c r="C713" s="5">
        <v>42641.0</v>
      </c>
      <c r="D713" s="6">
        <v>12.0</v>
      </c>
      <c r="E713" s="4"/>
      <c r="F713" s="4" t="s">
        <v>27</v>
      </c>
      <c r="G713" s="4" t="s">
        <v>83</v>
      </c>
      <c r="H713" s="4" t="str">
        <f t="shared" si="1"/>
        <v>MKD</v>
      </c>
      <c r="I713" s="7" t="s">
        <v>84</v>
      </c>
      <c r="J713" s="4" t="s">
        <v>23</v>
      </c>
      <c r="K713" s="4" t="str">
        <f>IF(G713="","Unknown Country",IFERROR(VLOOKUP(TRIM(G713),countries!C:F, 4, FALSE), "Unknown Country"))</f>
        <v>Southern Europe</v>
      </c>
      <c r="L713" s="4">
        <v>7331.0</v>
      </c>
      <c r="M713" s="4" t="s">
        <v>28</v>
      </c>
      <c r="N713" s="4">
        <v>3578.0</v>
      </c>
      <c r="O713" s="8">
        <v>255.28</v>
      </c>
      <c r="P713" s="8">
        <v>159.42</v>
      </c>
      <c r="Q713" s="9">
        <v>913391.84</v>
      </c>
      <c r="R713" s="9">
        <v>570404.76</v>
      </c>
      <c r="S713" s="9">
        <v>342987.07999999996</v>
      </c>
      <c r="T713" s="10">
        <f t="shared" si="3"/>
        <v>0.3755092448</v>
      </c>
    </row>
    <row r="714">
      <c r="A714" s="4">
        <v>3.50977408E8</v>
      </c>
      <c r="B714" s="5">
        <v>40538.0</v>
      </c>
      <c r="C714" s="5">
        <v>40565.0</v>
      </c>
      <c r="D714" s="6">
        <v>27.0</v>
      </c>
      <c r="E714" s="4"/>
      <c r="F714" s="4" t="s">
        <v>31</v>
      </c>
      <c r="G714" s="4" t="s">
        <v>83</v>
      </c>
      <c r="H714" s="4" t="str">
        <f t="shared" si="1"/>
        <v>MKD</v>
      </c>
      <c r="I714" s="7" t="s">
        <v>84</v>
      </c>
      <c r="J714" s="4" t="s">
        <v>23</v>
      </c>
      <c r="K714" s="4" t="str">
        <f>IF(G714="","Unknown Country",IFERROR(VLOOKUP(TRIM(G714),countries!C:F, 4, FALSE), "Unknown Country"))</f>
        <v>Southern Europe</v>
      </c>
      <c r="L714" s="4">
        <v>8293.0</v>
      </c>
      <c r="M714" s="4" t="s">
        <v>28</v>
      </c>
      <c r="N714" s="4">
        <v>869.0</v>
      </c>
      <c r="O714" s="8">
        <v>437.2</v>
      </c>
      <c r="P714" s="8">
        <v>263.33</v>
      </c>
      <c r="Q714" s="9">
        <v>379926.8</v>
      </c>
      <c r="R714" s="9">
        <v>228833.77</v>
      </c>
      <c r="S714" s="9">
        <v>151093.03</v>
      </c>
      <c r="T714" s="10">
        <f t="shared" si="3"/>
        <v>0.3300316122</v>
      </c>
    </row>
    <row r="715">
      <c r="A715" s="4">
        <v>3.54655683E8</v>
      </c>
      <c r="B715" s="5">
        <v>41114.0</v>
      </c>
      <c r="C715" s="5">
        <v>41121.0</v>
      </c>
      <c r="D715" s="6">
        <v>7.0</v>
      </c>
      <c r="E715" s="4"/>
      <c r="F715" s="4" t="s">
        <v>30</v>
      </c>
      <c r="G715" s="4" t="s">
        <v>83</v>
      </c>
      <c r="H715" s="4" t="str">
        <f t="shared" si="1"/>
        <v>MKD</v>
      </c>
      <c r="I715" s="7" t="s">
        <v>84</v>
      </c>
      <c r="J715" s="4" t="s">
        <v>23</v>
      </c>
      <c r="K715" s="4" t="str">
        <f>IF(G715="","Unknown Country",IFERROR(VLOOKUP(TRIM(G715),countries!C:F, 4, FALSE), "Unknown Country"))</f>
        <v>Southern Europe</v>
      </c>
      <c r="L715" s="4">
        <v>1270.0</v>
      </c>
      <c r="M715" s="4" t="s">
        <v>24</v>
      </c>
      <c r="N715" s="4">
        <v>9353.0</v>
      </c>
      <c r="O715" s="8">
        <v>47.45</v>
      </c>
      <c r="P715" s="8">
        <v>31.79</v>
      </c>
      <c r="Q715" s="9">
        <v>443799.85000000003</v>
      </c>
      <c r="R715" s="9">
        <v>297331.87</v>
      </c>
      <c r="S715" s="9">
        <v>146467.98000000004</v>
      </c>
      <c r="T715" s="10">
        <f t="shared" si="3"/>
        <v>0.2479985635</v>
      </c>
    </row>
    <row r="716">
      <c r="A716" s="4">
        <v>4.31432092E8</v>
      </c>
      <c r="B716" s="5">
        <v>42583.0</v>
      </c>
      <c r="C716" s="5">
        <v>42626.0</v>
      </c>
      <c r="D716" s="6">
        <v>43.0</v>
      </c>
      <c r="E716" s="4"/>
      <c r="F716" s="4" t="s">
        <v>27</v>
      </c>
      <c r="G716" s="4" t="s">
        <v>83</v>
      </c>
      <c r="H716" s="4" t="str">
        <f t="shared" si="1"/>
        <v>MKD</v>
      </c>
      <c r="I716" s="7" t="s">
        <v>84</v>
      </c>
      <c r="J716" s="4" t="s">
        <v>23</v>
      </c>
      <c r="K716" s="4" t="str">
        <f>IF(G716="","Unknown Country",IFERROR(VLOOKUP(TRIM(G716),countries!C:F, 4, FALSE), "Unknown Country"))</f>
        <v>Southern Europe</v>
      </c>
      <c r="L716" s="4">
        <v>2455.0</v>
      </c>
      <c r="M716" s="4" t="s">
        <v>24</v>
      </c>
      <c r="N716" s="4">
        <v>9198.0</v>
      </c>
      <c r="O716" s="8">
        <v>109.28</v>
      </c>
      <c r="P716" s="8">
        <v>35.84</v>
      </c>
      <c r="Q716" s="9">
        <v>1005157.4400000001</v>
      </c>
      <c r="R716" s="9">
        <v>329656.32</v>
      </c>
      <c r="S716" s="9">
        <v>675501.1200000001</v>
      </c>
      <c r="T716" s="10">
        <f t="shared" si="3"/>
        <v>0.258306538</v>
      </c>
    </row>
    <row r="717">
      <c r="A717" s="4">
        <v>4.56192958E8</v>
      </c>
      <c r="B717" s="5">
        <v>41839.0</v>
      </c>
      <c r="C717" s="5">
        <v>41869.0</v>
      </c>
      <c r="D717" s="6">
        <v>30.0</v>
      </c>
      <c r="E717" s="4"/>
      <c r="F717" s="4" t="s">
        <v>20</v>
      </c>
      <c r="G717" s="4" t="s">
        <v>83</v>
      </c>
      <c r="H717" s="4" t="str">
        <f t="shared" si="1"/>
        <v>MKD</v>
      </c>
      <c r="I717" s="7" t="s">
        <v>84</v>
      </c>
      <c r="J717" s="4" t="s">
        <v>23</v>
      </c>
      <c r="K717" s="4" t="str">
        <f>IF(G717="","Unknown Country",IFERROR(VLOOKUP(TRIM(G717),countries!C:F, 4, FALSE), "Unknown Country"))</f>
        <v>Southern Europe</v>
      </c>
      <c r="L717" s="4">
        <v>3127.0</v>
      </c>
      <c r="M717" s="4" t="s">
        <v>28</v>
      </c>
      <c r="N717" s="4">
        <v>6489.0</v>
      </c>
      <c r="O717" s="8">
        <v>81.73</v>
      </c>
      <c r="P717" s="8">
        <v>56.67</v>
      </c>
      <c r="Q717" s="9">
        <v>530345.97</v>
      </c>
      <c r="R717" s="9">
        <v>367731.63</v>
      </c>
      <c r="S717" s="9">
        <v>162614.33999999997</v>
      </c>
      <c r="T717" s="10">
        <f t="shared" si="3"/>
        <v>0.3755092448</v>
      </c>
    </row>
    <row r="718">
      <c r="A718" s="4">
        <v>5.25472486E8</v>
      </c>
      <c r="B718" s="5">
        <v>42329.0</v>
      </c>
      <c r="C718" s="5">
        <v>42331.0</v>
      </c>
      <c r="D718" s="6">
        <v>2.0</v>
      </c>
      <c r="E718" s="4"/>
      <c r="F718" s="4" t="s">
        <v>30</v>
      </c>
      <c r="G718" s="4" t="s">
        <v>83</v>
      </c>
      <c r="H718" s="4" t="str">
        <f t="shared" si="1"/>
        <v>MKD</v>
      </c>
      <c r="I718" s="7" t="s">
        <v>84</v>
      </c>
      <c r="J718" s="4" t="s">
        <v>23</v>
      </c>
      <c r="K718" s="4" t="str">
        <f>IF(G718="","Unknown Country",IFERROR(VLOOKUP(TRIM(G718),countries!C:F, 4, FALSE), "Unknown Country"))</f>
        <v>Southern Europe</v>
      </c>
      <c r="L718" s="4">
        <v>7331.0</v>
      </c>
      <c r="M718" s="4" t="s">
        <v>28</v>
      </c>
      <c r="N718" s="4">
        <v>7840.0</v>
      </c>
      <c r="O718" s="8">
        <v>255.28</v>
      </c>
      <c r="P718" s="8">
        <v>159.42</v>
      </c>
      <c r="Q718" s="9">
        <v>2001395.2</v>
      </c>
      <c r="R718" s="9">
        <v>1249852.7999999998</v>
      </c>
      <c r="S718" s="9">
        <v>751542.4000000001</v>
      </c>
      <c r="T718" s="10">
        <f t="shared" si="3"/>
        <v>0.3976898445</v>
      </c>
    </row>
    <row r="719">
      <c r="A719" s="4">
        <v>5.97105491E8</v>
      </c>
      <c r="B719" s="5">
        <v>41158.0</v>
      </c>
      <c r="C719" s="5">
        <v>41202.0</v>
      </c>
      <c r="D719" s="6">
        <v>44.0</v>
      </c>
      <c r="E719" s="4"/>
      <c r="F719" s="4" t="s">
        <v>30</v>
      </c>
      <c r="G719" s="4" t="s">
        <v>83</v>
      </c>
      <c r="H719" s="4" t="str">
        <f t="shared" si="1"/>
        <v>MKD</v>
      </c>
      <c r="I719" s="7" t="s">
        <v>84</v>
      </c>
      <c r="J719" s="4" t="s">
        <v>23</v>
      </c>
      <c r="K719" s="4" t="str">
        <f>IF(G719="","Unknown Country",IFERROR(VLOOKUP(TRIM(G719),countries!C:F, 4, FALSE), "Unknown Country"))</f>
        <v>Southern Europe</v>
      </c>
      <c r="L719" s="4">
        <v>8969.0</v>
      </c>
      <c r="M719" s="4" t="s">
        <v>24</v>
      </c>
      <c r="N719" s="4">
        <v>5639.0</v>
      </c>
      <c r="O719" s="8">
        <v>152.58</v>
      </c>
      <c r="P719" s="8">
        <v>97.44</v>
      </c>
      <c r="Q719" s="9">
        <v>860398.6200000001</v>
      </c>
      <c r="R719" s="9">
        <v>549464.16</v>
      </c>
      <c r="S719" s="9">
        <v>310934.4600000001</v>
      </c>
      <c r="T719" s="10">
        <f t="shared" si="3"/>
        <v>0.3300316122</v>
      </c>
    </row>
    <row r="720">
      <c r="A720" s="4">
        <v>6.04124295E8</v>
      </c>
      <c r="B720" s="5">
        <v>42079.0</v>
      </c>
      <c r="C720" s="5">
        <v>42096.0</v>
      </c>
      <c r="D720" s="6">
        <v>17.0</v>
      </c>
      <c r="E720" s="4"/>
      <c r="F720" s="4" t="s">
        <v>31</v>
      </c>
      <c r="G720" s="4" t="s">
        <v>83</v>
      </c>
      <c r="H720" s="4" t="str">
        <f t="shared" si="1"/>
        <v>MKD</v>
      </c>
      <c r="I720" s="7" t="s">
        <v>84</v>
      </c>
      <c r="J720" s="4" t="s">
        <v>23</v>
      </c>
      <c r="K720" s="4" t="str">
        <f>IF(G720="","Unknown Country",IFERROR(VLOOKUP(TRIM(G720),countries!C:F, 4, FALSE), "Unknown Country"))</f>
        <v>Southern Europe</v>
      </c>
      <c r="L720" s="4">
        <v>8875.0</v>
      </c>
      <c r="M720" s="4" t="s">
        <v>28</v>
      </c>
      <c r="N720" s="4">
        <v>2659.0</v>
      </c>
      <c r="O720" s="8">
        <v>421.89</v>
      </c>
      <c r="P720" s="8">
        <v>364.69</v>
      </c>
      <c r="Q720" s="9">
        <v>1121805.51</v>
      </c>
      <c r="R720" s="9">
        <v>969710.71</v>
      </c>
      <c r="S720" s="9">
        <v>152094.80000000005</v>
      </c>
      <c r="T720" s="10">
        <f t="shared" si="3"/>
        <v>0.6720351391</v>
      </c>
    </row>
    <row r="721">
      <c r="A721" s="4">
        <v>6.53152501E8</v>
      </c>
      <c r="B721" s="5">
        <v>42355.0</v>
      </c>
      <c r="C721" s="5">
        <v>42360.0</v>
      </c>
      <c r="D721" s="6">
        <v>5.0</v>
      </c>
      <c r="E721" s="4"/>
      <c r="F721" s="4" t="s">
        <v>30</v>
      </c>
      <c r="G721" s="4" t="s">
        <v>83</v>
      </c>
      <c r="H721" s="4" t="str">
        <f t="shared" si="1"/>
        <v>MKD</v>
      </c>
      <c r="I721" s="7" t="s">
        <v>84</v>
      </c>
      <c r="J721" s="4" t="s">
        <v>23</v>
      </c>
      <c r="K721" s="4" t="str">
        <f>IF(G721="","Unknown Country",IFERROR(VLOOKUP(TRIM(G721),countries!C:F, 4, FALSE), "Unknown Country"))</f>
        <v>Southern Europe</v>
      </c>
      <c r="L721" s="4">
        <v>1270.0</v>
      </c>
      <c r="M721" s="4" t="s">
        <v>24</v>
      </c>
      <c r="N721" s="4">
        <v>1194.0</v>
      </c>
      <c r="O721" s="8">
        <v>47.45</v>
      </c>
      <c r="P721" s="8">
        <v>31.79</v>
      </c>
      <c r="Q721" s="9">
        <v>56655.3</v>
      </c>
      <c r="R721" s="9">
        <v>37957.26</v>
      </c>
      <c r="S721" s="9">
        <v>18698.04</v>
      </c>
      <c r="T721" s="10">
        <f t="shared" si="3"/>
        <v>0.3066193564</v>
      </c>
    </row>
    <row r="722">
      <c r="A722" s="4">
        <v>6.66483724E8</v>
      </c>
      <c r="B722" s="5">
        <v>41848.0</v>
      </c>
      <c r="C722" s="5">
        <v>41882.0</v>
      </c>
      <c r="D722" s="6">
        <v>34.0</v>
      </c>
      <c r="E722" s="4"/>
      <c r="F722" s="4" t="s">
        <v>31</v>
      </c>
      <c r="G722" s="4" t="s">
        <v>83</v>
      </c>
      <c r="H722" s="4" t="str">
        <f t="shared" si="1"/>
        <v>MKD</v>
      </c>
      <c r="I722" s="7" t="s">
        <v>84</v>
      </c>
      <c r="J722" s="4" t="s">
        <v>23</v>
      </c>
      <c r="K722" s="4" t="str">
        <f>IF(G722="","Unknown Country",IFERROR(VLOOKUP(TRIM(G722),countries!C:F, 4, FALSE), "Unknown Country"))</f>
        <v>Southern Europe</v>
      </c>
      <c r="L722" s="4">
        <v>7940.0</v>
      </c>
      <c r="M722" s="4" t="s">
        <v>28</v>
      </c>
      <c r="N722" s="4">
        <v>6199.0</v>
      </c>
      <c r="O722" s="8">
        <v>668.27</v>
      </c>
      <c r="P722" s="8">
        <v>502.54</v>
      </c>
      <c r="Q722" s="9">
        <v>4142605.73</v>
      </c>
      <c r="R722" s="9">
        <v>3115245.46</v>
      </c>
      <c r="S722" s="9">
        <v>1027360.27</v>
      </c>
      <c r="T722" s="10">
        <f t="shared" si="3"/>
        <v>0.3755092448</v>
      </c>
    </row>
    <row r="723">
      <c r="A723" s="4">
        <v>6.96839892E8</v>
      </c>
      <c r="B723" s="5">
        <v>42355.0</v>
      </c>
      <c r="C723" s="5">
        <v>42371.0</v>
      </c>
      <c r="D723" s="6">
        <v>16.0</v>
      </c>
      <c r="E723" s="4"/>
      <c r="F723" s="4" t="s">
        <v>31</v>
      </c>
      <c r="G723" s="4" t="s">
        <v>83</v>
      </c>
      <c r="H723" s="4" t="str">
        <f t="shared" si="1"/>
        <v>MKD</v>
      </c>
      <c r="I723" s="7" t="s">
        <v>84</v>
      </c>
      <c r="J723" s="4" t="s">
        <v>23</v>
      </c>
      <c r="K723" s="4" t="str">
        <f>IF(G723="","Unknown Country",IFERROR(VLOOKUP(TRIM(G723),countries!C:F, 4, FALSE), "Unknown Country"))</f>
        <v>Southern Europe</v>
      </c>
      <c r="L723" s="4">
        <v>8681.0</v>
      </c>
      <c r="M723" s="4" t="s">
        <v>24</v>
      </c>
      <c r="N723" s="4">
        <v>9264.0</v>
      </c>
      <c r="O723" s="8">
        <v>651.21</v>
      </c>
      <c r="P723" s="8">
        <v>524.96</v>
      </c>
      <c r="Q723" s="9">
        <v>6032809.44</v>
      </c>
      <c r="R723" s="9">
        <v>4863229.44</v>
      </c>
      <c r="S723" s="9">
        <v>1169580.0</v>
      </c>
      <c r="T723" s="10">
        <f t="shared" si="3"/>
        <v>0.3613841919</v>
      </c>
    </row>
    <row r="724">
      <c r="A724" s="4">
        <v>7.04139363E8</v>
      </c>
      <c r="B724" s="5">
        <v>42933.0</v>
      </c>
      <c r="C724" s="5">
        <v>42978.0</v>
      </c>
      <c r="D724" s="6">
        <v>45.0</v>
      </c>
      <c r="E724" s="4"/>
      <c r="F724" s="4" t="s">
        <v>30</v>
      </c>
      <c r="G724" s="4" t="s">
        <v>83</v>
      </c>
      <c r="H724" s="4" t="str">
        <f t="shared" si="1"/>
        <v>MKD</v>
      </c>
      <c r="I724" s="7" t="s">
        <v>84</v>
      </c>
      <c r="J724" s="4" t="s">
        <v>23</v>
      </c>
      <c r="K724" s="4" t="str">
        <f>IF(G724="","Unknown Country",IFERROR(VLOOKUP(TRIM(G724),countries!C:F, 4, FALSE), "Unknown Country"))</f>
        <v>Southern Europe</v>
      </c>
      <c r="L724" s="4">
        <v>1270.0</v>
      </c>
      <c r="M724" s="4" t="s">
        <v>24</v>
      </c>
      <c r="N724" s="4">
        <v>9340.0</v>
      </c>
      <c r="O724" s="8">
        <v>47.45</v>
      </c>
      <c r="P724" s="8">
        <v>31.79</v>
      </c>
      <c r="Q724" s="9">
        <v>443183.0</v>
      </c>
      <c r="R724" s="9">
        <v>296918.6</v>
      </c>
      <c r="S724" s="9">
        <v>146264.40000000002</v>
      </c>
      <c r="T724" s="10">
        <f t="shared" si="3"/>
        <v>0.1355803646</v>
      </c>
    </row>
    <row r="725">
      <c r="A725" s="4">
        <v>7.07718932E8</v>
      </c>
      <c r="B725" s="5">
        <v>40542.0</v>
      </c>
      <c r="C725" s="5">
        <v>40549.0</v>
      </c>
      <c r="D725" s="6">
        <v>7.0</v>
      </c>
      <c r="E725" s="4"/>
      <c r="F725" s="4" t="s">
        <v>30</v>
      </c>
      <c r="G725" s="4" t="s">
        <v>83</v>
      </c>
      <c r="H725" s="4" t="str">
        <f t="shared" si="1"/>
        <v>MKD</v>
      </c>
      <c r="I725" s="7" t="s">
        <v>84</v>
      </c>
      <c r="J725" s="4" t="s">
        <v>23</v>
      </c>
      <c r="K725" s="4" t="str">
        <f>IF(G725="","Unknown Country",IFERROR(VLOOKUP(TRIM(G725),countries!C:F, 4, FALSE), "Unknown Country"))</f>
        <v>Southern Europe</v>
      </c>
      <c r="L725" s="4">
        <v>4594.0</v>
      </c>
      <c r="M725" s="4" t="s">
        <v>28</v>
      </c>
      <c r="N725" s="4">
        <v>8614.0</v>
      </c>
      <c r="O725" s="8">
        <v>9.33</v>
      </c>
      <c r="P725" s="8">
        <v>6.92</v>
      </c>
      <c r="Q725" s="9">
        <v>80368.62</v>
      </c>
      <c r="R725" s="9">
        <v>59608.88</v>
      </c>
      <c r="S725" s="9">
        <v>20759.739999999998</v>
      </c>
      <c r="T725" s="10">
        <f t="shared" si="3"/>
        <v>0.3300316122</v>
      </c>
    </row>
    <row r="726">
      <c r="A726" s="4">
        <v>7.47826755E8</v>
      </c>
      <c r="B726" s="5">
        <v>42933.0</v>
      </c>
      <c r="C726" s="5">
        <v>42938.0</v>
      </c>
      <c r="D726" s="6">
        <v>5.0</v>
      </c>
      <c r="E726" s="4"/>
      <c r="F726" s="4" t="s">
        <v>31</v>
      </c>
      <c r="G726" s="4" t="s">
        <v>83</v>
      </c>
      <c r="H726" s="4" t="str">
        <f t="shared" si="1"/>
        <v>MKD</v>
      </c>
      <c r="I726" s="7" t="s">
        <v>84</v>
      </c>
      <c r="J726" s="4" t="s">
        <v>23</v>
      </c>
      <c r="K726" s="4" t="str">
        <f>IF(G726="","Unknown Country",IFERROR(VLOOKUP(TRIM(G726),countries!C:F, 4, FALSE), "Unknown Country"))</f>
        <v>Southern Europe</v>
      </c>
      <c r="L726" s="4">
        <v>8681.0</v>
      </c>
      <c r="M726" s="4" t="s">
        <v>24</v>
      </c>
      <c r="N726" s="4">
        <v>7410.0</v>
      </c>
      <c r="O726" s="8">
        <v>651.21</v>
      </c>
      <c r="P726" s="8">
        <v>524.96</v>
      </c>
      <c r="Q726" s="9">
        <v>4825466.100000001</v>
      </c>
      <c r="R726" s="9">
        <v>3889953.6</v>
      </c>
      <c r="S726" s="9">
        <v>935512.5000000005</v>
      </c>
      <c r="T726" s="10">
        <f t="shared" si="3"/>
        <v>0.2479985635</v>
      </c>
    </row>
    <row r="727">
      <c r="A727" s="4">
        <v>7.59594142E8</v>
      </c>
      <c r="B727" s="5">
        <v>42926.0</v>
      </c>
      <c r="C727" s="5">
        <v>42928.0</v>
      </c>
      <c r="D727" s="6">
        <v>2.0</v>
      </c>
      <c r="E727" s="4"/>
      <c r="F727" s="4" t="s">
        <v>31</v>
      </c>
      <c r="G727" s="4" t="s">
        <v>83</v>
      </c>
      <c r="H727" s="4" t="str">
        <f t="shared" si="1"/>
        <v>MKD</v>
      </c>
      <c r="I727" s="7" t="s">
        <v>84</v>
      </c>
      <c r="J727" s="4" t="s">
        <v>23</v>
      </c>
      <c r="K727" s="4" t="str">
        <f>IF(G727="","Unknown Country",IFERROR(VLOOKUP(TRIM(G727),countries!C:F, 4, FALSE), "Unknown Country"))</f>
        <v>Southern Europe</v>
      </c>
      <c r="L727" s="4">
        <v>5988.0</v>
      </c>
      <c r="M727" s="4" t="s">
        <v>24</v>
      </c>
      <c r="N727" s="4">
        <v>9641.0</v>
      </c>
      <c r="O727" s="8">
        <v>154.06</v>
      </c>
      <c r="P727" s="8">
        <v>90.93</v>
      </c>
      <c r="Q727" s="9">
        <v>1485292.46</v>
      </c>
      <c r="R727" s="9">
        <v>876656.1300000001</v>
      </c>
      <c r="S727" s="9">
        <v>608636.3299999998</v>
      </c>
      <c r="T727" s="10">
        <f t="shared" si="3"/>
        <v>0.193869873</v>
      </c>
    </row>
    <row r="728">
      <c r="A728" s="4">
        <v>7.96418511E8</v>
      </c>
      <c r="B728" s="5">
        <v>42778.0</v>
      </c>
      <c r="C728" s="5">
        <v>42817.0</v>
      </c>
      <c r="D728" s="6">
        <v>39.0</v>
      </c>
      <c r="E728" s="4"/>
      <c r="F728" s="4" t="s">
        <v>20</v>
      </c>
      <c r="G728" s="4" t="s">
        <v>83</v>
      </c>
      <c r="H728" s="4" t="str">
        <f t="shared" si="1"/>
        <v>MKD</v>
      </c>
      <c r="I728" s="7" t="s">
        <v>84</v>
      </c>
      <c r="J728" s="4" t="s">
        <v>23</v>
      </c>
      <c r="K728" s="4" t="str">
        <f>IF(G728="","Unknown Country",IFERROR(VLOOKUP(TRIM(G728),countries!C:F, 4, FALSE), "Unknown Country"))</f>
        <v>Southern Europe</v>
      </c>
      <c r="L728" s="4">
        <v>8875.0</v>
      </c>
      <c r="M728" s="4" t="s">
        <v>28</v>
      </c>
      <c r="N728" s="4">
        <v>6791.0</v>
      </c>
      <c r="O728" s="8">
        <v>421.89</v>
      </c>
      <c r="P728" s="8">
        <v>364.69</v>
      </c>
      <c r="Q728" s="9">
        <v>2865054.9899999998</v>
      </c>
      <c r="R728" s="9">
        <v>2476609.79</v>
      </c>
      <c r="S728" s="9">
        <v>388445.1999999997</v>
      </c>
      <c r="T728" s="10">
        <f t="shared" si="3"/>
        <v>0.3300316122</v>
      </c>
    </row>
    <row r="729">
      <c r="A729" s="4">
        <v>7.99109733E8</v>
      </c>
      <c r="B729" s="5">
        <v>41347.0</v>
      </c>
      <c r="C729" s="5">
        <v>41393.0</v>
      </c>
      <c r="D729" s="6">
        <v>46.0</v>
      </c>
      <c r="E729" s="4"/>
      <c r="F729" s="4" t="s">
        <v>31</v>
      </c>
      <c r="G729" s="4" t="s">
        <v>83</v>
      </c>
      <c r="H729" s="4" t="str">
        <f t="shared" si="1"/>
        <v>MKD</v>
      </c>
      <c r="I729" s="7" t="s">
        <v>84</v>
      </c>
      <c r="J729" s="4" t="s">
        <v>23</v>
      </c>
      <c r="K729" s="4" t="str">
        <f>IF(G729="","Unknown Country",IFERROR(VLOOKUP(TRIM(G729),countries!C:F, 4, FALSE), "Unknown Country"))</f>
        <v>Southern Europe</v>
      </c>
      <c r="L729" s="4">
        <v>2455.0</v>
      </c>
      <c r="M729" s="4" t="s">
        <v>28</v>
      </c>
      <c r="N729" s="4">
        <v>3183.0</v>
      </c>
      <c r="O729" s="8">
        <v>109.28</v>
      </c>
      <c r="P729" s="8">
        <v>35.84</v>
      </c>
      <c r="Q729" s="9">
        <v>347838.24</v>
      </c>
      <c r="R729" s="9">
        <v>114078.72000000002</v>
      </c>
      <c r="S729" s="9">
        <v>233759.51999999996</v>
      </c>
      <c r="T729" s="10">
        <f t="shared" si="3"/>
        <v>0.258306538</v>
      </c>
    </row>
    <row r="730">
      <c r="A730" s="4">
        <v>8.23236739E8</v>
      </c>
      <c r="B730" s="5">
        <v>42538.0</v>
      </c>
      <c r="C730" s="5">
        <v>42583.0</v>
      </c>
      <c r="D730" s="6">
        <v>45.0</v>
      </c>
      <c r="E730" s="4"/>
      <c r="F730" s="4" t="s">
        <v>30</v>
      </c>
      <c r="G730" s="4" t="s">
        <v>83</v>
      </c>
      <c r="H730" s="4" t="str">
        <f t="shared" si="1"/>
        <v>MKD</v>
      </c>
      <c r="I730" s="7" t="s">
        <v>84</v>
      </c>
      <c r="J730" s="4" t="s">
        <v>23</v>
      </c>
      <c r="K730" s="4" t="str">
        <f>IF(G730="","Unknown Country",IFERROR(VLOOKUP(TRIM(G730),countries!C:F, 4, FALSE), "Unknown Country"))</f>
        <v>Southern Europe</v>
      </c>
      <c r="L730" s="4">
        <v>8681.0</v>
      </c>
      <c r="M730" s="4" t="s">
        <v>28</v>
      </c>
      <c r="N730" s="4">
        <v>2900.0</v>
      </c>
      <c r="O730" s="8">
        <v>651.21</v>
      </c>
      <c r="P730" s="8">
        <v>524.96</v>
      </c>
      <c r="Q730" s="9">
        <v>1888509.0</v>
      </c>
      <c r="R730" s="9">
        <v>1522384.0</v>
      </c>
      <c r="S730" s="9">
        <v>366125.0</v>
      </c>
      <c r="T730" s="10">
        <f t="shared" si="3"/>
        <v>0.193869873</v>
      </c>
    </row>
    <row r="731">
      <c r="A731" s="4">
        <v>9.05509746E8</v>
      </c>
      <c r="B731" s="5">
        <v>42290.0</v>
      </c>
      <c r="C731" s="5">
        <v>42297.0</v>
      </c>
      <c r="D731" s="6">
        <v>7.0</v>
      </c>
      <c r="E731" s="4"/>
      <c r="F731" s="4" t="s">
        <v>20</v>
      </c>
      <c r="G731" s="4" t="s">
        <v>83</v>
      </c>
      <c r="H731" s="4" t="str">
        <f t="shared" si="1"/>
        <v>MKD</v>
      </c>
      <c r="I731" s="7" t="s">
        <v>84</v>
      </c>
      <c r="J731" s="4" t="s">
        <v>23</v>
      </c>
      <c r="K731" s="4" t="str">
        <f>IF(G731="","Unknown Country",IFERROR(VLOOKUP(TRIM(G731),countries!C:F, 4, FALSE), "Unknown Country"))</f>
        <v>Southern Europe</v>
      </c>
      <c r="L731" s="4">
        <v>7940.0</v>
      </c>
      <c r="M731" s="4" t="s">
        <v>24</v>
      </c>
      <c r="N731" s="4">
        <v>9311.0</v>
      </c>
      <c r="O731" s="8">
        <v>668.27</v>
      </c>
      <c r="P731" s="8">
        <v>502.54</v>
      </c>
      <c r="Q731" s="9">
        <v>6222261.97</v>
      </c>
      <c r="R731" s="9">
        <v>4679149.94</v>
      </c>
      <c r="S731" s="9">
        <v>1543112.0299999993</v>
      </c>
      <c r="T731" s="10">
        <f t="shared" si="3"/>
        <v>0.4097754122</v>
      </c>
    </row>
    <row r="732">
      <c r="A732" s="4">
        <v>9.35907542E8</v>
      </c>
      <c r="B732" s="5">
        <v>42425.0</v>
      </c>
      <c r="C732" s="5">
        <v>42450.0</v>
      </c>
      <c r="D732" s="6">
        <v>25.0</v>
      </c>
      <c r="E732" s="4"/>
      <c r="F732" s="4" t="s">
        <v>30</v>
      </c>
      <c r="G732" s="4" t="s">
        <v>83</v>
      </c>
      <c r="H732" s="4" t="str">
        <f t="shared" si="1"/>
        <v>MKD</v>
      </c>
      <c r="I732" s="7" t="s">
        <v>84</v>
      </c>
      <c r="J732" s="4" t="s">
        <v>23</v>
      </c>
      <c r="K732" s="4" t="str">
        <f>IF(G732="","Unknown Country",IFERROR(VLOOKUP(TRIM(G732),countries!C:F, 4, FALSE), "Unknown Country"))</f>
        <v>Southern Europe</v>
      </c>
      <c r="L732" s="4">
        <v>1270.0</v>
      </c>
      <c r="M732" s="4" t="s">
        <v>24</v>
      </c>
      <c r="N732" s="4">
        <v>4695.0</v>
      </c>
      <c r="O732" s="8">
        <v>47.45</v>
      </c>
      <c r="P732" s="8">
        <v>31.79</v>
      </c>
      <c r="Q732" s="9">
        <v>222777.75</v>
      </c>
      <c r="R732" s="9">
        <v>149254.05</v>
      </c>
      <c r="S732" s="9">
        <v>73523.70000000001</v>
      </c>
      <c r="T732" s="10">
        <f t="shared" si="3"/>
        <v>0.1355803646</v>
      </c>
    </row>
    <row r="733">
      <c r="A733" s="4">
        <v>9.49732291E8</v>
      </c>
      <c r="B733" s="5">
        <v>42921.0</v>
      </c>
      <c r="C733" s="5">
        <v>42961.0</v>
      </c>
      <c r="D733" s="6">
        <v>40.0</v>
      </c>
      <c r="E733" s="4"/>
      <c r="F733" s="4" t="s">
        <v>20</v>
      </c>
      <c r="G733" s="4" t="s">
        <v>83</v>
      </c>
      <c r="H733" s="4" t="str">
        <f t="shared" si="1"/>
        <v>MKD</v>
      </c>
      <c r="I733" s="7" t="s">
        <v>84</v>
      </c>
      <c r="J733" s="4" t="s">
        <v>23</v>
      </c>
      <c r="K733" s="4" t="str">
        <f>IF(G733="","Unknown Country",IFERROR(VLOOKUP(TRIM(G733),countries!C:F, 4, FALSE), "Unknown Country"))</f>
        <v>Southern Europe</v>
      </c>
      <c r="L733" s="4">
        <v>1270.0</v>
      </c>
      <c r="M733" s="4" t="s">
        <v>24</v>
      </c>
      <c r="N733" s="4">
        <v>5745.0</v>
      </c>
      <c r="O733" s="8">
        <v>47.45</v>
      </c>
      <c r="P733" s="8">
        <v>31.79</v>
      </c>
      <c r="Q733" s="9">
        <v>272600.25</v>
      </c>
      <c r="R733" s="9">
        <v>182633.55</v>
      </c>
      <c r="S733" s="9">
        <v>89966.70000000001</v>
      </c>
      <c r="T733" s="10">
        <f t="shared" si="3"/>
        <v>0.6720351391</v>
      </c>
    </row>
    <row r="734">
      <c r="A734" s="4">
        <v>9.63219296E8</v>
      </c>
      <c r="B734" s="5">
        <v>40422.0</v>
      </c>
      <c r="C734" s="5">
        <v>40439.0</v>
      </c>
      <c r="D734" s="6">
        <v>17.0</v>
      </c>
      <c r="E734" s="4"/>
      <c r="F734" s="4" t="s">
        <v>31</v>
      </c>
      <c r="G734" s="4" t="s">
        <v>83</v>
      </c>
      <c r="H734" s="4" t="str">
        <f t="shared" si="1"/>
        <v>MKD</v>
      </c>
      <c r="I734" s="7" t="s">
        <v>84</v>
      </c>
      <c r="J734" s="4" t="s">
        <v>23</v>
      </c>
      <c r="K734" s="4" t="str">
        <f>IF(G734="","Unknown Country",IFERROR(VLOOKUP(TRIM(G734),countries!C:F, 4, FALSE), "Unknown Country"))</f>
        <v>Southern Europe</v>
      </c>
      <c r="L734" s="4">
        <v>2103.0</v>
      </c>
      <c r="M734" s="4" t="s">
        <v>28</v>
      </c>
      <c r="N734" s="4">
        <v>6850.0</v>
      </c>
      <c r="O734" s="8">
        <v>205.7</v>
      </c>
      <c r="P734" s="8">
        <v>117.11</v>
      </c>
      <c r="Q734" s="9">
        <v>1409045.0</v>
      </c>
      <c r="R734" s="9">
        <v>802203.5</v>
      </c>
      <c r="S734" s="9">
        <v>606841.5</v>
      </c>
      <c r="T734" s="10">
        <f t="shared" si="3"/>
        <v>0.193869873</v>
      </c>
    </row>
    <row r="735">
      <c r="A735" s="4">
        <v>9.79200112E8</v>
      </c>
      <c r="B735" s="5">
        <v>41622.0</v>
      </c>
      <c r="C735" s="5">
        <v>41638.0</v>
      </c>
      <c r="D735" s="6">
        <v>16.0</v>
      </c>
      <c r="E735" s="4"/>
      <c r="F735" s="4" t="s">
        <v>31</v>
      </c>
      <c r="G735" s="4" t="s">
        <v>83</v>
      </c>
      <c r="H735" s="4" t="str">
        <f t="shared" si="1"/>
        <v>MKD</v>
      </c>
      <c r="I735" s="7" t="s">
        <v>84</v>
      </c>
      <c r="J735" s="4" t="s">
        <v>23</v>
      </c>
      <c r="K735" s="4" t="str">
        <f>IF(G735="","Unknown Country",IFERROR(VLOOKUP(TRIM(G735),countries!C:F, 4, FALSE), "Unknown Country"))</f>
        <v>Southern Europe</v>
      </c>
      <c r="L735" s="4">
        <v>8875.0</v>
      </c>
      <c r="M735" s="4" t="s">
        <v>28</v>
      </c>
      <c r="N735" s="4">
        <v>5928.0</v>
      </c>
      <c r="O735" s="8">
        <v>421.89</v>
      </c>
      <c r="P735" s="8">
        <v>364.69</v>
      </c>
      <c r="Q735" s="9">
        <v>2500963.92</v>
      </c>
      <c r="R735" s="9">
        <v>2161882.32</v>
      </c>
      <c r="S735" s="9">
        <v>339081.6000000001</v>
      </c>
      <c r="T735" s="10">
        <f t="shared" si="3"/>
        <v>0.2479985635</v>
      </c>
    </row>
    <row r="736">
      <c r="A736" s="4">
        <v>9.87050187E8</v>
      </c>
      <c r="B736" s="5">
        <v>41011.0</v>
      </c>
      <c r="C736" s="5">
        <v>41024.0</v>
      </c>
      <c r="D736" s="6">
        <v>13.0</v>
      </c>
      <c r="E736" s="4"/>
      <c r="F736" s="4" t="s">
        <v>31</v>
      </c>
      <c r="G736" s="4" t="s">
        <v>83</v>
      </c>
      <c r="H736" s="4" t="str">
        <f t="shared" si="1"/>
        <v>MKD</v>
      </c>
      <c r="I736" s="7" t="s">
        <v>84</v>
      </c>
      <c r="J736" s="4" t="s">
        <v>23</v>
      </c>
      <c r="K736" s="4" t="str">
        <f>IF(G736="","Unknown Country",IFERROR(VLOOKUP(TRIM(G736),countries!C:F, 4, FALSE), "Unknown Country"))</f>
        <v>Southern Europe</v>
      </c>
      <c r="L736" s="4">
        <v>5988.0</v>
      </c>
      <c r="M736" s="4" t="s">
        <v>28</v>
      </c>
      <c r="N736" s="4">
        <v>8940.0</v>
      </c>
      <c r="O736" s="8">
        <v>154.06</v>
      </c>
      <c r="P736" s="8">
        <v>90.93</v>
      </c>
      <c r="Q736" s="9">
        <v>1377296.4</v>
      </c>
      <c r="R736" s="9">
        <v>812914.2000000001</v>
      </c>
      <c r="S736" s="9">
        <v>564382.1999999998</v>
      </c>
      <c r="T736" s="10">
        <f t="shared" si="3"/>
        <v>0.3300316122</v>
      </c>
    </row>
    <row r="737">
      <c r="A737" s="4">
        <v>9.88614022E8</v>
      </c>
      <c r="B737" s="5">
        <v>40510.0</v>
      </c>
      <c r="C737" s="5">
        <v>40554.0</v>
      </c>
      <c r="D737" s="6">
        <v>44.0</v>
      </c>
      <c r="E737" s="4"/>
      <c r="F737" s="4" t="s">
        <v>20</v>
      </c>
      <c r="G737" s="4" t="s">
        <v>83</v>
      </c>
      <c r="H737" s="4" t="str">
        <f t="shared" si="1"/>
        <v>MKD</v>
      </c>
      <c r="I737" s="7" t="s">
        <v>84</v>
      </c>
      <c r="J737" s="4" t="s">
        <v>23</v>
      </c>
      <c r="K737" s="4" t="str">
        <f>IF(G737="","Unknown Country",IFERROR(VLOOKUP(TRIM(G737),countries!C:F, 4, FALSE), "Unknown Country"))</f>
        <v>Southern Europe</v>
      </c>
      <c r="L737" s="4">
        <v>2103.0</v>
      </c>
      <c r="M737" s="4" t="s">
        <v>24</v>
      </c>
      <c r="N737" s="4">
        <v>1713.0</v>
      </c>
      <c r="O737" s="8">
        <v>205.7</v>
      </c>
      <c r="P737" s="8">
        <v>117.11</v>
      </c>
      <c r="Q737" s="9">
        <v>352364.1</v>
      </c>
      <c r="R737" s="9">
        <v>200609.43</v>
      </c>
      <c r="S737" s="9">
        <v>151754.66999999998</v>
      </c>
      <c r="T737" s="10">
        <f t="shared" si="3"/>
        <v>0.3300316122</v>
      </c>
    </row>
    <row r="738">
      <c r="A738" s="4">
        <v>9.89403665E8</v>
      </c>
      <c r="B738" s="5">
        <v>42116.0</v>
      </c>
      <c r="C738" s="5">
        <v>42149.0</v>
      </c>
      <c r="D738" s="6">
        <v>33.0</v>
      </c>
      <c r="E738" s="4"/>
      <c r="F738" s="4" t="s">
        <v>30</v>
      </c>
      <c r="G738" s="4" t="s">
        <v>83</v>
      </c>
      <c r="H738" s="4" t="str">
        <f t="shared" si="1"/>
        <v>MKD</v>
      </c>
      <c r="I738" s="7" t="s">
        <v>84</v>
      </c>
      <c r="J738" s="4" t="s">
        <v>23</v>
      </c>
      <c r="K738" s="4" t="str">
        <f>IF(G738="","Unknown Country",IFERROR(VLOOKUP(TRIM(G738),countries!C:F, 4, FALSE), "Unknown Country"))</f>
        <v>Southern Europe</v>
      </c>
      <c r="L738" s="4">
        <v>2455.0</v>
      </c>
      <c r="M738" s="4" t="s">
        <v>28</v>
      </c>
      <c r="N738" s="4">
        <v>5386.0</v>
      </c>
      <c r="O738" s="8">
        <v>109.28</v>
      </c>
      <c r="P738" s="8">
        <v>35.84</v>
      </c>
      <c r="Q738" s="9">
        <v>588582.08</v>
      </c>
      <c r="R738" s="9">
        <v>193034.24000000002</v>
      </c>
      <c r="S738" s="9">
        <v>395547.83999999997</v>
      </c>
      <c r="T738" s="10">
        <f t="shared" si="3"/>
        <v>0.4306757414</v>
      </c>
    </row>
    <row r="739">
      <c r="A739" s="4">
        <v>1.14954173E8</v>
      </c>
      <c r="B739" s="5">
        <v>40212.0</v>
      </c>
      <c r="C739" s="5">
        <v>40220.0</v>
      </c>
      <c r="D739" s="6">
        <v>8.0</v>
      </c>
      <c r="E739" s="4"/>
      <c r="F739" s="4" t="s">
        <v>31</v>
      </c>
      <c r="G739" s="4" t="s">
        <v>85</v>
      </c>
      <c r="H739" s="4" t="str">
        <f t="shared" si="1"/>
        <v>MLT</v>
      </c>
      <c r="I739" s="7" t="s">
        <v>86</v>
      </c>
      <c r="J739" s="4" t="s">
        <v>23</v>
      </c>
      <c r="K739" s="4" t="str">
        <f>IF(G739="","Unknown Country",IFERROR(VLOOKUP(TRIM(G739),countries!C:F, 4, FALSE), "Unknown Country"))</f>
        <v>Southern Europe</v>
      </c>
      <c r="L739" s="4">
        <v>4594.0</v>
      </c>
      <c r="M739" s="4" t="s">
        <v>24</v>
      </c>
      <c r="N739" s="4">
        <v>6349.0</v>
      </c>
      <c r="O739" s="8">
        <v>9.33</v>
      </c>
      <c r="P739" s="8">
        <v>6.92</v>
      </c>
      <c r="Q739" s="9">
        <v>59236.17</v>
      </c>
      <c r="R739" s="9">
        <v>43935.08</v>
      </c>
      <c r="S739" s="9">
        <v>15301.089999999997</v>
      </c>
      <c r="T739" s="10">
        <f t="shared" si="3"/>
        <v>0.1355803646</v>
      </c>
    </row>
    <row r="740">
      <c r="A740" s="4">
        <v>1.21380746E8</v>
      </c>
      <c r="B740" s="5">
        <v>42695.0</v>
      </c>
      <c r="C740" s="5">
        <v>42722.0</v>
      </c>
      <c r="D740" s="6">
        <v>27.0</v>
      </c>
      <c r="E740" s="4"/>
      <c r="F740" s="4" t="s">
        <v>31</v>
      </c>
      <c r="G740" s="4" t="s">
        <v>85</v>
      </c>
      <c r="H740" s="4" t="str">
        <f t="shared" si="1"/>
        <v>MLT</v>
      </c>
      <c r="I740" s="7" t="s">
        <v>86</v>
      </c>
      <c r="J740" s="4" t="s">
        <v>23</v>
      </c>
      <c r="K740" s="4" t="str">
        <f>IF(G740="","Unknown Country",IFERROR(VLOOKUP(TRIM(G740),countries!C:F, 4, FALSE), "Unknown Country"))</f>
        <v>Southern Europe</v>
      </c>
      <c r="L740" s="4">
        <v>4594.0</v>
      </c>
      <c r="M740" s="4" t="s">
        <v>28</v>
      </c>
      <c r="N740" s="4">
        <v>8115.0</v>
      </c>
      <c r="O740" s="8">
        <v>9.33</v>
      </c>
      <c r="P740" s="8">
        <v>6.92</v>
      </c>
      <c r="Q740" s="9">
        <v>75712.95</v>
      </c>
      <c r="R740" s="9">
        <v>56155.8</v>
      </c>
      <c r="S740" s="9">
        <v>19557.149999999994</v>
      </c>
      <c r="T740" s="10">
        <f t="shared" si="3"/>
        <v>0.4097754122</v>
      </c>
    </row>
    <row r="741">
      <c r="A741" s="4">
        <v>1.80358016E8</v>
      </c>
      <c r="B741" s="5">
        <v>42490.0</v>
      </c>
      <c r="C741" s="5">
        <v>42506.0</v>
      </c>
      <c r="D741" s="6">
        <v>16.0</v>
      </c>
      <c r="E741" s="4"/>
      <c r="F741" s="4" t="s">
        <v>30</v>
      </c>
      <c r="G741" s="4" t="s">
        <v>85</v>
      </c>
      <c r="H741" s="4" t="str">
        <f t="shared" si="1"/>
        <v>MLT</v>
      </c>
      <c r="I741" s="7" t="s">
        <v>86</v>
      </c>
      <c r="J741" s="4" t="s">
        <v>23</v>
      </c>
      <c r="K741" s="4" t="str">
        <f>IF(G741="","Unknown Country",IFERROR(VLOOKUP(TRIM(G741),countries!C:F, 4, FALSE), "Unknown Country"))</f>
        <v>Southern Europe</v>
      </c>
      <c r="L741" s="4">
        <v>1270.0</v>
      </c>
      <c r="M741" s="4" t="s">
        <v>28</v>
      </c>
      <c r="N741" s="4">
        <v>800.0</v>
      </c>
      <c r="O741" s="8">
        <v>47.45</v>
      </c>
      <c r="P741" s="8">
        <v>31.79</v>
      </c>
      <c r="Q741" s="9">
        <v>37960.0</v>
      </c>
      <c r="R741" s="9">
        <v>25432.0</v>
      </c>
      <c r="S741" s="9">
        <v>12528.0</v>
      </c>
      <c r="T741" s="10">
        <f t="shared" si="3"/>
        <v>0.4306757414</v>
      </c>
    </row>
    <row r="742">
      <c r="A742" s="4">
        <v>2.22720611E8</v>
      </c>
      <c r="B742" s="5">
        <v>40253.0</v>
      </c>
      <c r="C742" s="5">
        <v>40269.0</v>
      </c>
      <c r="D742" s="6">
        <v>16.0</v>
      </c>
      <c r="E742" s="4"/>
      <c r="F742" s="4" t="s">
        <v>20</v>
      </c>
      <c r="G742" s="4" t="s">
        <v>85</v>
      </c>
      <c r="H742" s="4" t="str">
        <f t="shared" si="1"/>
        <v>MLT</v>
      </c>
      <c r="I742" s="7" t="s">
        <v>86</v>
      </c>
      <c r="J742" s="4" t="s">
        <v>23</v>
      </c>
      <c r="K742" s="4" t="str">
        <f>IF(G742="","Unknown Country",IFERROR(VLOOKUP(TRIM(G742),countries!C:F, 4, FALSE), "Unknown Country"))</f>
        <v>Southern Europe</v>
      </c>
      <c r="L742" s="4">
        <v>7331.0</v>
      </c>
      <c r="M742" s="4" t="s">
        <v>24</v>
      </c>
      <c r="N742" s="4">
        <v>6833.0</v>
      </c>
      <c r="O742" s="8">
        <v>255.28</v>
      </c>
      <c r="P742" s="8">
        <v>159.42</v>
      </c>
      <c r="Q742" s="9">
        <v>1744328.24</v>
      </c>
      <c r="R742" s="9">
        <v>1089316.8599999999</v>
      </c>
      <c r="S742" s="9">
        <v>655011.3800000001</v>
      </c>
      <c r="T742" s="10">
        <f t="shared" si="3"/>
        <v>0.6720351391</v>
      </c>
    </row>
    <row r="743">
      <c r="A743" s="4">
        <v>2.43070638E8</v>
      </c>
      <c r="B743" s="5">
        <v>40668.0</v>
      </c>
      <c r="C743" s="5">
        <v>40685.0</v>
      </c>
      <c r="D743" s="6">
        <v>17.0</v>
      </c>
      <c r="E743" s="4"/>
      <c r="F743" s="4" t="s">
        <v>30</v>
      </c>
      <c r="G743" s="4" t="s">
        <v>85</v>
      </c>
      <c r="H743" s="4" t="str">
        <f t="shared" si="1"/>
        <v>MLT</v>
      </c>
      <c r="I743" s="7" t="s">
        <v>86</v>
      </c>
      <c r="J743" s="4" t="s">
        <v>23</v>
      </c>
      <c r="K743" s="4" t="str">
        <f>IF(G743="","Unknown Country",IFERROR(VLOOKUP(TRIM(G743),countries!C:F, 4, FALSE), "Unknown Country"))</f>
        <v>Southern Europe</v>
      </c>
      <c r="L743" s="4">
        <v>8681.0</v>
      </c>
      <c r="M743" s="4" t="s">
        <v>24</v>
      </c>
      <c r="N743" s="4">
        <v>8858.0</v>
      </c>
      <c r="O743" s="8">
        <v>651.21</v>
      </c>
      <c r="P743" s="8">
        <v>524.96</v>
      </c>
      <c r="Q743" s="9">
        <v>5768418.180000001</v>
      </c>
      <c r="R743" s="9">
        <v>4650095.680000001</v>
      </c>
      <c r="S743" s="9">
        <v>1118322.5</v>
      </c>
      <c r="T743" s="10">
        <f t="shared" si="3"/>
        <v>0.258306538</v>
      </c>
    </row>
    <row r="744">
      <c r="A744" s="4">
        <v>2.65914475E8</v>
      </c>
      <c r="B744" s="5">
        <v>42016.0</v>
      </c>
      <c r="C744" s="5">
        <v>42056.0</v>
      </c>
      <c r="D744" s="6">
        <v>40.0</v>
      </c>
      <c r="E744" s="4"/>
      <c r="F744" s="4" t="s">
        <v>30</v>
      </c>
      <c r="G744" s="4" t="s">
        <v>85</v>
      </c>
      <c r="H744" s="4" t="str">
        <f t="shared" si="1"/>
        <v>MLT</v>
      </c>
      <c r="I744" s="7" t="s">
        <v>86</v>
      </c>
      <c r="J744" s="4" t="s">
        <v>23</v>
      </c>
      <c r="K744" s="4" t="str">
        <f>IF(G744="","Unknown Country",IFERROR(VLOOKUP(TRIM(G744),countries!C:F, 4, FALSE), "Unknown Country"))</f>
        <v>Southern Europe</v>
      </c>
      <c r="L744" s="4">
        <v>8293.0</v>
      </c>
      <c r="M744" s="4" t="s">
        <v>28</v>
      </c>
      <c r="N744" s="4">
        <v>8857.0</v>
      </c>
      <c r="O744" s="8">
        <v>437.2</v>
      </c>
      <c r="P744" s="8">
        <v>263.33</v>
      </c>
      <c r="Q744" s="9">
        <v>3872280.4</v>
      </c>
      <c r="R744" s="9">
        <v>2332313.81</v>
      </c>
      <c r="S744" s="9">
        <v>1539966.5899999999</v>
      </c>
      <c r="T744" s="10">
        <f t="shared" si="3"/>
        <v>0.258306538</v>
      </c>
    </row>
    <row r="745">
      <c r="A745" s="4">
        <v>2.74694526E8</v>
      </c>
      <c r="B745" s="5">
        <v>42838.0</v>
      </c>
      <c r="C745" s="5">
        <v>42866.0</v>
      </c>
      <c r="D745" s="6">
        <v>28.0</v>
      </c>
      <c r="E745" s="4"/>
      <c r="F745" s="4" t="s">
        <v>31</v>
      </c>
      <c r="G745" s="4" t="s">
        <v>85</v>
      </c>
      <c r="H745" s="4" t="str">
        <f t="shared" si="1"/>
        <v>MLT</v>
      </c>
      <c r="I745" s="7" t="s">
        <v>86</v>
      </c>
      <c r="J745" s="4" t="s">
        <v>23</v>
      </c>
      <c r="K745" s="4" t="str">
        <f>IF(G745="","Unknown Country",IFERROR(VLOOKUP(TRIM(G745),countries!C:F, 4, FALSE), "Unknown Country"))</f>
        <v>Southern Europe</v>
      </c>
      <c r="L745" s="4">
        <v>3127.0</v>
      </c>
      <c r="M745" s="4" t="s">
        <v>24</v>
      </c>
      <c r="N745" s="4">
        <v>7069.0</v>
      </c>
      <c r="O745" s="8">
        <v>81.73</v>
      </c>
      <c r="P745" s="8">
        <v>56.67</v>
      </c>
      <c r="Q745" s="9">
        <v>577749.37</v>
      </c>
      <c r="R745" s="9">
        <v>400600.23000000004</v>
      </c>
      <c r="S745" s="9">
        <v>177149.13999999996</v>
      </c>
      <c r="T745" s="10">
        <f t="shared" si="3"/>
        <v>0.3300316122</v>
      </c>
    </row>
    <row r="746">
      <c r="A746" s="4">
        <v>2.76850593E8</v>
      </c>
      <c r="B746" s="5">
        <v>40776.0</v>
      </c>
      <c r="C746" s="5">
        <v>40789.0</v>
      </c>
      <c r="D746" s="6">
        <v>13.0</v>
      </c>
      <c r="E746" s="4"/>
      <c r="F746" s="4" t="s">
        <v>20</v>
      </c>
      <c r="G746" s="4" t="s">
        <v>85</v>
      </c>
      <c r="H746" s="4" t="str">
        <f t="shared" si="1"/>
        <v>MLT</v>
      </c>
      <c r="I746" s="7" t="s">
        <v>86</v>
      </c>
      <c r="J746" s="4" t="s">
        <v>23</v>
      </c>
      <c r="K746" s="4" t="str">
        <f>IF(G746="","Unknown Country",IFERROR(VLOOKUP(TRIM(G746),countries!C:F, 4, FALSE), "Unknown Country"))</f>
        <v>Southern Europe</v>
      </c>
      <c r="L746" s="4">
        <v>7331.0</v>
      </c>
      <c r="M746" s="4" t="s">
        <v>24</v>
      </c>
      <c r="N746" s="4">
        <v>5097.0</v>
      </c>
      <c r="O746" s="8">
        <v>255.28</v>
      </c>
      <c r="P746" s="8">
        <v>159.42</v>
      </c>
      <c r="Q746" s="9">
        <v>1301162.16</v>
      </c>
      <c r="R746" s="9">
        <v>812563.74</v>
      </c>
      <c r="S746" s="9">
        <v>488598.4199999999</v>
      </c>
      <c r="T746" s="10">
        <f t="shared" si="3"/>
        <v>0.3755092448</v>
      </c>
    </row>
    <row r="747">
      <c r="A747" s="4">
        <v>2.84108436E8</v>
      </c>
      <c r="B747" s="5">
        <v>41727.0</v>
      </c>
      <c r="C747" s="5">
        <v>41732.0</v>
      </c>
      <c r="D747" s="6">
        <v>5.0</v>
      </c>
      <c r="E747" s="4"/>
      <c r="F747" s="4" t="s">
        <v>30</v>
      </c>
      <c r="G747" s="4" t="s">
        <v>85</v>
      </c>
      <c r="H747" s="4" t="str">
        <f t="shared" si="1"/>
        <v>MLT</v>
      </c>
      <c r="I747" s="7" t="s">
        <v>86</v>
      </c>
      <c r="J747" s="4" t="s">
        <v>23</v>
      </c>
      <c r="K747" s="4" t="str">
        <f>IF(G747="","Unknown Country",IFERROR(VLOOKUP(TRIM(G747),countries!C:F, 4, FALSE), "Unknown Country"))</f>
        <v>Southern Europe</v>
      </c>
      <c r="L747" s="4">
        <v>8293.0</v>
      </c>
      <c r="M747" s="4" t="s">
        <v>28</v>
      </c>
      <c r="N747" s="4">
        <v>2854.0</v>
      </c>
      <c r="O747" s="8">
        <v>437.2</v>
      </c>
      <c r="P747" s="8">
        <v>263.33</v>
      </c>
      <c r="Q747" s="9">
        <v>1247768.8</v>
      </c>
      <c r="R747" s="9">
        <v>751543.82</v>
      </c>
      <c r="S747" s="9">
        <v>496224.9800000001</v>
      </c>
      <c r="T747" s="10">
        <f t="shared" si="3"/>
        <v>0.193869873</v>
      </c>
    </row>
    <row r="748">
      <c r="A748" s="4">
        <v>2.96073234E8</v>
      </c>
      <c r="B748" s="5">
        <v>42121.0</v>
      </c>
      <c r="C748" s="5">
        <v>42159.0</v>
      </c>
      <c r="D748" s="6">
        <v>38.0</v>
      </c>
      <c r="E748" s="4"/>
      <c r="F748" s="4" t="s">
        <v>31</v>
      </c>
      <c r="G748" s="4" t="s">
        <v>85</v>
      </c>
      <c r="H748" s="4" t="str">
        <f t="shared" si="1"/>
        <v>MLT</v>
      </c>
      <c r="I748" s="7" t="s">
        <v>86</v>
      </c>
      <c r="J748" s="4" t="s">
        <v>23</v>
      </c>
      <c r="K748" s="4" t="str">
        <f>IF(G748="","Unknown Country",IFERROR(VLOOKUP(TRIM(G748),countries!C:F, 4, FALSE), "Unknown Country"))</f>
        <v>Southern Europe</v>
      </c>
      <c r="L748" s="4">
        <v>7331.0</v>
      </c>
      <c r="M748" s="4" t="s">
        <v>24</v>
      </c>
      <c r="N748" s="4">
        <v>3504.0</v>
      </c>
      <c r="O748" s="8">
        <v>255.28</v>
      </c>
      <c r="P748" s="8">
        <v>159.42</v>
      </c>
      <c r="Q748" s="9">
        <v>894501.12</v>
      </c>
      <c r="R748" s="9">
        <v>558607.6799999999</v>
      </c>
      <c r="S748" s="9">
        <v>335893.44000000006</v>
      </c>
      <c r="T748" s="10">
        <f t="shared" si="3"/>
        <v>0.3976898445</v>
      </c>
    </row>
    <row r="749">
      <c r="A749" s="4">
        <v>3.02442729E8</v>
      </c>
      <c r="B749" s="5">
        <v>41266.0</v>
      </c>
      <c r="C749" s="5">
        <v>41291.0</v>
      </c>
      <c r="D749" s="6">
        <v>25.0</v>
      </c>
      <c r="E749" s="4"/>
      <c r="F749" s="4" t="s">
        <v>31</v>
      </c>
      <c r="G749" s="4" t="s">
        <v>85</v>
      </c>
      <c r="H749" s="4" t="str">
        <f t="shared" si="1"/>
        <v>MLT</v>
      </c>
      <c r="I749" s="7" t="s">
        <v>86</v>
      </c>
      <c r="J749" s="4" t="s">
        <v>23</v>
      </c>
      <c r="K749" s="4" t="str">
        <f>IF(G749="","Unknown Country",IFERROR(VLOOKUP(TRIM(G749),countries!C:F, 4, FALSE), "Unknown Country"))</f>
        <v>Southern Europe</v>
      </c>
      <c r="L749" s="4">
        <v>7331.0</v>
      </c>
      <c r="M749" s="4" t="s">
        <v>24</v>
      </c>
      <c r="N749" s="4">
        <v>8379.0</v>
      </c>
      <c r="O749" s="8">
        <v>255.28</v>
      </c>
      <c r="P749" s="8">
        <v>159.42</v>
      </c>
      <c r="Q749" s="9">
        <v>2138991.12</v>
      </c>
      <c r="R749" s="9">
        <v>1335780.18</v>
      </c>
      <c r="S749" s="9">
        <v>803210.9400000002</v>
      </c>
      <c r="T749" s="10">
        <f t="shared" si="3"/>
        <v>0.3066193564</v>
      </c>
    </row>
    <row r="750">
      <c r="A750" s="4">
        <v>3.1058892E8</v>
      </c>
      <c r="B750" s="5">
        <v>41257.0</v>
      </c>
      <c r="C750" s="5">
        <v>41280.0</v>
      </c>
      <c r="D750" s="6">
        <v>23.0</v>
      </c>
      <c r="E750" s="4"/>
      <c r="F750" s="4" t="s">
        <v>27</v>
      </c>
      <c r="G750" s="4" t="s">
        <v>85</v>
      </c>
      <c r="H750" s="4" t="str">
        <f t="shared" si="1"/>
        <v>MLT</v>
      </c>
      <c r="I750" s="7" t="s">
        <v>86</v>
      </c>
      <c r="J750" s="4" t="s">
        <v>23</v>
      </c>
      <c r="K750" s="4" t="str">
        <f>IF(G750="","Unknown Country",IFERROR(VLOOKUP(TRIM(G750),countries!C:F, 4, FALSE), "Unknown Country"))</f>
        <v>Southern Europe</v>
      </c>
      <c r="L750" s="4">
        <v>8293.0</v>
      </c>
      <c r="M750" s="4" t="s">
        <v>24</v>
      </c>
      <c r="N750" s="4">
        <v>9018.0</v>
      </c>
      <c r="O750" s="8">
        <v>437.2</v>
      </c>
      <c r="P750" s="8">
        <v>263.33</v>
      </c>
      <c r="Q750" s="9">
        <v>3942669.6</v>
      </c>
      <c r="R750" s="9">
        <v>2374709.94</v>
      </c>
      <c r="S750" s="9">
        <v>1567959.6600000001</v>
      </c>
      <c r="T750" s="10">
        <f t="shared" si="3"/>
        <v>0.3755092448</v>
      </c>
    </row>
    <row r="751">
      <c r="A751" s="4">
        <v>3.39999663E8</v>
      </c>
      <c r="B751" s="5">
        <v>42150.0</v>
      </c>
      <c r="C751" s="5">
        <v>42168.0</v>
      </c>
      <c r="D751" s="6">
        <v>18.0</v>
      </c>
      <c r="E751" s="4"/>
      <c r="F751" s="4" t="s">
        <v>20</v>
      </c>
      <c r="G751" s="4" t="s">
        <v>85</v>
      </c>
      <c r="H751" s="4" t="str">
        <f t="shared" si="1"/>
        <v>MLT</v>
      </c>
      <c r="I751" s="7" t="s">
        <v>86</v>
      </c>
      <c r="J751" s="4" t="s">
        <v>23</v>
      </c>
      <c r="K751" s="4" t="str">
        <f>IF(G751="","Unknown Country",IFERROR(VLOOKUP(TRIM(G751),countries!C:F, 4, FALSE), "Unknown Country"))</f>
        <v>Southern Europe</v>
      </c>
      <c r="L751" s="4">
        <v>8969.0</v>
      </c>
      <c r="M751" s="4" t="s">
        <v>28</v>
      </c>
      <c r="N751" s="4">
        <v>2311.0</v>
      </c>
      <c r="O751" s="8">
        <v>152.58</v>
      </c>
      <c r="P751" s="8">
        <v>97.44</v>
      </c>
      <c r="Q751" s="9">
        <v>352612.38</v>
      </c>
      <c r="R751" s="9">
        <v>225183.84</v>
      </c>
      <c r="S751" s="9">
        <v>127428.54000000001</v>
      </c>
      <c r="T751" s="10">
        <f t="shared" si="3"/>
        <v>0.3976898445</v>
      </c>
    </row>
    <row r="752">
      <c r="A752" s="4">
        <v>3.98104035E8</v>
      </c>
      <c r="B752" s="5">
        <v>41085.0</v>
      </c>
      <c r="C752" s="5">
        <v>41133.0</v>
      </c>
      <c r="D752" s="6">
        <v>48.0</v>
      </c>
      <c r="E752" s="4"/>
      <c r="F752" s="4" t="s">
        <v>20</v>
      </c>
      <c r="G752" s="4" t="s">
        <v>85</v>
      </c>
      <c r="H752" s="4" t="str">
        <f t="shared" si="1"/>
        <v>MLT</v>
      </c>
      <c r="I752" s="7" t="s">
        <v>86</v>
      </c>
      <c r="J752" s="4" t="s">
        <v>23</v>
      </c>
      <c r="K752" s="4" t="str">
        <f>IF(G752="","Unknown Country",IFERROR(VLOOKUP(TRIM(G752),countries!C:F, 4, FALSE), "Unknown Country"))</f>
        <v>Southern Europe</v>
      </c>
      <c r="L752" s="4">
        <v>7331.0</v>
      </c>
      <c r="M752" s="4" t="s">
        <v>24</v>
      </c>
      <c r="N752" s="4">
        <v>6686.0</v>
      </c>
      <c r="O752" s="8">
        <v>255.28</v>
      </c>
      <c r="P752" s="8">
        <v>159.42</v>
      </c>
      <c r="Q752" s="9">
        <v>1706802.08</v>
      </c>
      <c r="R752" s="9">
        <v>1065882.1199999999</v>
      </c>
      <c r="S752" s="9">
        <v>640919.9600000002</v>
      </c>
      <c r="T752" s="10">
        <f t="shared" si="3"/>
        <v>0.3755092448</v>
      </c>
    </row>
    <row r="753">
      <c r="A753" s="4">
        <v>4.22568786E8</v>
      </c>
      <c r="B753" s="5">
        <v>42505.0</v>
      </c>
      <c r="C753" s="5">
        <v>42538.0</v>
      </c>
      <c r="D753" s="6">
        <v>33.0</v>
      </c>
      <c r="E753" s="4"/>
      <c r="F753" s="4" t="s">
        <v>27</v>
      </c>
      <c r="G753" s="4" t="s">
        <v>85</v>
      </c>
      <c r="H753" s="4" t="str">
        <f t="shared" si="1"/>
        <v>MLT</v>
      </c>
      <c r="I753" s="7" t="s">
        <v>86</v>
      </c>
      <c r="J753" s="4" t="s">
        <v>23</v>
      </c>
      <c r="K753" s="4" t="str">
        <f>IF(G753="","Unknown Country",IFERROR(VLOOKUP(TRIM(G753),countries!C:F, 4, FALSE), "Unknown Country"))</f>
        <v>Southern Europe</v>
      </c>
      <c r="L753" s="4">
        <v>8875.0</v>
      </c>
      <c r="M753" s="4" t="s">
        <v>28</v>
      </c>
      <c r="N753" s="4">
        <v>6349.0</v>
      </c>
      <c r="O753" s="8">
        <v>421.89</v>
      </c>
      <c r="P753" s="8">
        <v>364.69</v>
      </c>
      <c r="Q753" s="9">
        <v>2678579.61</v>
      </c>
      <c r="R753" s="9">
        <v>2315416.81</v>
      </c>
      <c r="S753" s="9">
        <v>363162.7999999998</v>
      </c>
      <c r="T753" s="10">
        <f t="shared" si="3"/>
        <v>0.3755092448</v>
      </c>
    </row>
    <row r="754">
      <c r="A754" s="4">
        <v>4.35463559E8</v>
      </c>
      <c r="B754" s="5">
        <v>41568.0</v>
      </c>
      <c r="C754" s="5">
        <v>41574.0</v>
      </c>
      <c r="D754" s="6">
        <v>6.0</v>
      </c>
      <c r="E754" s="4"/>
      <c r="F754" s="4" t="s">
        <v>31</v>
      </c>
      <c r="G754" s="4" t="s">
        <v>85</v>
      </c>
      <c r="H754" s="4" t="str">
        <f t="shared" si="1"/>
        <v>MLT</v>
      </c>
      <c r="I754" s="7" t="s">
        <v>86</v>
      </c>
      <c r="J754" s="4" t="s">
        <v>23</v>
      </c>
      <c r="K754" s="4" t="str">
        <f>IF(G754="","Unknown Country",IFERROR(VLOOKUP(TRIM(G754),countries!C:F, 4, FALSE), "Unknown Country"))</f>
        <v>Southern Europe</v>
      </c>
      <c r="L754" s="4">
        <v>1270.0</v>
      </c>
      <c r="M754" s="4" t="s">
        <v>28</v>
      </c>
      <c r="N754" s="4">
        <v>2199.0</v>
      </c>
      <c r="O754" s="8">
        <v>47.45</v>
      </c>
      <c r="P754" s="8">
        <v>31.79</v>
      </c>
      <c r="Q754" s="9">
        <v>104342.55</v>
      </c>
      <c r="R754" s="9">
        <v>69906.20999999999</v>
      </c>
      <c r="S754" s="9">
        <v>34436.34000000001</v>
      </c>
      <c r="T754" s="10">
        <f t="shared" si="3"/>
        <v>0.3976898445</v>
      </c>
    </row>
    <row r="755">
      <c r="A755" s="4">
        <v>4.45708739E8</v>
      </c>
      <c r="B755" s="5">
        <v>41689.0</v>
      </c>
      <c r="C755" s="5">
        <v>41697.0</v>
      </c>
      <c r="D755" s="6">
        <v>8.0</v>
      </c>
      <c r="E755" s="4"/>
      <c r="F755" s="4" t="s">
        <v>27</v>
      </c>
      <c r="G755" s="4" t="s">
        <v>85</v>
      </c>
      <c r="H755" s="4" t="str">
        <f t="shared" si="1"/>
        <v>MLT</v>
      </c>
      <c r="I755" s="7" t="s">
        <v>86</v>
      </c>
      <c r="J755" s="4" t="s">
        <v>23</v>
      </c>
      <c r="K755" s="4" t="str">
        <f>IF(G755="","Unknown Country",IFERROR(VLOOKUP(TRIM(G755),countries!C:F, 4, FALSE), "Unknown Country"))</f>
        <v>Southern Europe</v>
      </c>
      <c r="L755" s="4">
        <v>3127.0</v>
      </c>
      <c r="M755" s="4" t="s">
        <v>28</v>
      </c>
      <c r="N755" s="4">
        <v>3975.0</v>
      </c>
      <c r="O755" s="8">
        <v>81.73</v>
      </c>
      <c r="P755" s="8">
        <v>56.67</v>
      </c>
      <c r="Q755" s="9">
        <v>324876.75</v>
      </c>
      <c r="R755" s="9">
        <v>225263.25</v>
      </c>
      <c r="S755" s="9">
        <v>99613.5</v>
      </c>
      <c r="T755" s="10">
        <f t="shared" si="3"/>
        <v>0.3613841919</v>
      </c>
    </row>
    <row r="756">
      <c r="A756" s="4">
        <v>4.66988742E8</v>
      </c>
      <c r="B756" s="5">
        <v>40771.0</v>
      </c>
      <c r="C756" s="5">
        <v>40771.0</v>
      </c>
      <c r="D756" s="6">
        <v>0.0</v>
      </c>
      <c r="E756" s="4"/>
      <c r="F756" s="4" t="s">
        <v>30</v>
      </c>
      <c r="G756" s="4" t="s">
        <v>85</v>
      </c>
      <c r="H756" s="4" t="str">
        <f t="shared" si="1"/>
        <v>MLT</v>
      </c>
      <c r="I756" s="7" t="s">
        <v>86</v>
      </c>
      <c r="J756" s="4" t="s">
        <v>23</v>
      </c>
      <c r="K756" s="4" t="str">
        <f>IF(G756="","Unknown Country",IFERROR(VLOOKUP(TRIM(G756),countries!C:F, 4, FALSE), "Unknown Country"))</f>
        <v>Southern Europe</v>
      </c>
      <c r="L756" s="4">
        <v>3127.0</v>
      </c>
      <c r="M756" s="4" t="s">
        <v>24</v>
      </c>
      <c r="N756" s="4">
        <v>1201.0</v>
      </c>
      <c r="O756" s="8">
        <v>81.73</v>
      </c>
      <c r="P756" s="8">
        <v>56.67</v>
      </c>
      <c r="Q756" s="9">
        <v>98157.73000000001</v>
      </c>
      <c r="R756" s="9">
        <v>68060.67</v>
      </c>
      <c r="S756" s="9">
        <v>30097.060000000012</v>
      </c>
      <c r="T756" s="10">
        <f t="shared" si="3"/>
        <v>0.3755092448</v>
      </c>
    </row>
    <row r="757">
      <c r="A757" s="4">
        <v>4.69144809E8</v>
      </c>
      <c r="B757" s="5">
        <v>41475.0</v>
      </c>
      <c r="C757" s="5">
        <v>41510.0</v>
      </c>
      <c r="D757" s="6">
        <v>35.0</v>
      </c>
      <c r="E757" s="4"/>
      <c r="F757" s="4" t="s">
        <v>30</v>
      </c>
      <c r="G757" s="4" t="s">
        <v>85</v>
      </c>
      <c r="H757" s="4" t="str">
        <f t="shared" si="1"/>
        <v>MLT</v>
      </c>
      <c r="I757" s="7" t="s">
        <v>86</v>
      </c>
      <c r="J757" s="4" t="s">
        <v>23</v>
      </c>
      <c r="K757" s="4" t="str">
        <f>IF(G757="","Unknown Country",IFERROR(VLOOKUP(TRIM(G757),countries!C:F, 4, FALSE), "Unknown Country"))</f>
        <v>Southern Europe</v>
      </c>
      <c r="L757" s="4">
        <v>2103.0</v>
      </c>
      <c r="M757" s="4" t="s">
        <v>24</v>
      </c>
      <c r="N757" s="4">
        <v>9229.0</v>
      </c>
      <c r="O757" s="8">
        <v>205.7</v>
      </c>
      <c r="P757" s="8">
        <v>117.11</v>
      </c>
      <c r="Q757" s="9">
        <v>1898405.2999999998</v>
      </c>
      <c r="R757" s="9">
        <v>1080808.19</v>
      </c>
      <c r="S757" s="9">
        <v>817597.1099999999</v>
      </c>
      <c r="T757" s="10">
        <f t="shared" si="3"/>
        <v>0.1355803646</v>
      </c>
    </row>
    <row r="758">
      <c r="A758" s="4">
        <v>4.7517656E8</v>
      </c>
      <c r="B758" s="5">
        <v>40390.0</v>
      </c>
      <c r="C758" s="5">
        <v>40425.0</v>
      </c>
      <c r="D758" s="6">
        <v>35.0</v>
      </c>
      <c r="E758" s="4"/>
      <c r="F758" s="4" t="s">
        <v>20</v>
      </c>
      <c r="G758" s="4" t="s">
        <v>85</v>
      </c>
      <c r="H758" s="4" t="str">
        <f t="shared" si="1"/>
        <v>MLT</v>
      </c>
      <c r="I758" s="7" t="s">
        <v>86</v>
      </c>
      <c r="J758" s="4" t="s">
        <v>23</v>
      </c>
      <c r="K758" s="4" t="str">
        <f>IF(G758="","Unknown Country",IFERROR(VLOOKUP(TRIM(G758),countries!C:F, 4, FALSE), "Unknown Country"))</f>
        <v>Southern Europe</v>
      </c>
      <c r="L758" s="4">
        <v>4594.0</v>
      </c>
      <c r="M758" s="4" t="s">
        <v>28</v>
      </c>
      <c r="N758" s="4">
        <v>4159.0</v>
      </c>
      <c r="O758" s="8">
        <v>9.33</v>
      </c>
      <c r="P758" s="8">
        <v>6.92</v>
      </c>
      <c r="Q758" s="9">
        <v>38803.47</v>
      </c>
      <c r="R758" s="9">
        <v>28780.28</v>
      </c>
      <c r="S758" s="9">
        <v>10023.190000000002</v>
      </c>
      <c r="T758" s="10">
        <f t="shared" si="3"/>
        <v>0.3300316122</v>
      </c>
    </row>
    <row r="759">
      <c r="A759" s="4">
        <v>5.67751824E8</v>
      </c>
      <c r="B759" s="5">
        <v>40837.0</v>
      </c>
      <c r="C759" s="5">
        <v>40868.0</v>
      </c>
      <c r="D759" s="6">
        <v>31.0</v>
      </c>
      <c r="E759" s="4"/>
      <c r="F759" s="4" t="s">
        <v>31</v>
      </c>
      <c r="G759" s="4" t="s">
        <v>85</v>
      </c>
      <c r="H759" s="4" t="str">
        <f t="shared" si="1"/>
        <v>MLT</v>
      </c>
      <c r="I759" s="7" t="s">
        <v>86</v>
      </c>
      <c r="J759" s="4" t="s">
        <v>23</v>
      </c>
      <c r="K759" s="4" t="str">
        <f>IF(G759="","Unknown Country",IFERROR(VLOOKUP(TRIM(G759),countries!C:F, 4, FALSE), "Unknown Country"))</f>
        <v>Southern Europe</v>
      </c>
      <c r="L759" s="4">
        <v>8293.0</v>
      </c>
      <c r="M759" s="4" t="s">
        <v>28</v>
      </c>
      <c r="N759" s="4">
        <v>9236.0</v>
      </c>
      <c r="O759" s="8">
        <v>437.2</v>
      </c>
      <c r="P759" s="8">
        <v>263.33</v>
      </c>
      <c r="Q759" s="9">
        <v>4037979.1999999997</v>
      </c>
      <c r="R759" s="9">
        <v>2432115.88</v>
      </c>
      <c r="S759" s="9">
        <v>1605863.3199999998</v>
      </c>
      <c r="T759" s="10">
        <f t="shared" si="3"/>
        <v>0.3066193564</v>
      </c>
    </row>
    <row r="760">
      <c r="A760" s="4">
        <v>6.02264344E8</v>
      </c>
      <c r="B760" s="5">
        <v>41977.0</v>
      </c>
      <c r="C760" s="5">
        <v>42011.0</v>
      </c>
      <c r="D760" s="6">
        <v>34.0</v>
      </c>
      <c r="E760" s="4"/>
      <c r="F760" s="4" t="s">
        <v>27</v>
      </c>
      <c r="G760" s="4" t="s">
        <v>85</v>
      </c>
      <c r="H760" s="4" t="str">
        <f t="shared" si="1"/>
        <v>MLT</v>
      </c>
      <c r="I760" s="7" t="s">
        <v>86</v>
      </c>
      <c r="J760" s="4" t="s">
        <v>23</v>
      </c>
      <c r="K760" s="4" t="str">
        <f>IF(G760="","Unknown Country",IFERROR(VLOOKUP(TRIM(G760),countries!C:F, 4, FALSE), "Unknown Country"))</f>
        <v>Southern Europe</v>
      </c>
      <c r="L760" s="4">
        <v>8681.0</v>
      </c>
      <c r="M760" s="4" t="s">
        <v>24</v>
      </c>
      <c r="N760" s="4">
        <v>2258.0</v>
      </c>
      <c r="O760" s="8">
        <v>651.21</v>
      </c>
      <c r="P760" s="8">
        <v>524.96</v>
      </c>
      <c r="Q760" s="9">
        <v>1470432.1800000002</v>
      </c>
      <c r="R760" s="9">
        <v>1185359.6800000002</v>
      </c>
      <c r="S760" s="9">
        <v>285072.5</v>
      </c>
      <c r="T760" s="10">
        <f t="shared" si="3"/>
        <v>0.3066193564</v>
      </c>
    </row>
    <row r="761">
      <c r="A761" s="4">
        <v>6.62623488E8</v>
      </c>
      <c r="B761" s="5">
        <v>41816.0</v>
      </c>
      <c r="C761" s="5">
        <v>41831.0</v>
      </c>
      <c r="D761" s="6">
        <v>15.0</v>
      </c>
      <c r="E761" s="4"/>
      <c r="F761" s="4" t="s">
        <v>31</v>
      </c>
      <c r="G761" s="4" t="s">
        <v>85</v>
      </c>
      <c r="H761" s="4" t="str">
        <f t="shared" si="1"/>
        <v>MLT</v>
      </c>
      <c r="I761" s="7" t="s">
        <v>86</v>
      </c>
      <c r="J761" s="4" t="s">
        <v>23</v>
      </c>
      <c r="K761" s="4" t="str">
        <f>IF(G761="","Unknown Country",IFERROR(VLOOKUP(TRIM(G761),countries!C:F, 4, FALSE), "Unknown Country"))</f>
        <v>Southern Europe</v>
      </c>
      <c r="L761" s="4">
        <v>8875.0</v>
      </c>
      <c r="M761" s="4" t="s">
        <v>24</v>
      </c>
      <c r="N761" s="4">
        <v>3870.0</v>
      </c>
      <c r="O761" s="8">
        <v>421.89</v>
      </c>
      <c r="P761" s="8">
        <v>364.69</v>
      </c>
      <c r="Q761" s="9">
        <v>1632714.3</v>
      </c>
      <c r="R761" s="9">
        <v>1411350.3</v>
      </c>
      <c r="S761" s="9">
        <v>221364.0</v>
      </c>
      <c r="T761" s="10">
        <f t="shared" si="3"/>
        <v>0.4306757414</v>
      </c>
    </row>
    <row r="762">
      <c r="A762" s="4">
        <v>7.43769109E8</v>
      </c>
      <c r="B762" s="5">
        <v>42500.0</v>
      </c>
      <c r="C762" s="5">
        <v>42501.0</v>
      </c>
      <c r="D762" s="6">
        <v>1.0</v>
      </c>
      <c r="E762" s="4"/>
      <c r="F762" s="4" t="s">
        <v>30</v>
      </c>
      <c r="G762" s="4" t="s">
        <v>85</v>
      </c>
      <c r="H762" s="4" t="str">
        <f t="shared" si="1"/>
        <v>MLT</v>
      </c>
      <c r="I762" s="7" t="s">
        <v>86</v>
      </c>
      <c r="J762" s="4" t="s">
        <v>23</v>
      </c>
      <c r="K762" s="4" t="str">
        <f>IF(G762="","Unknown Country",IFERROR(VLOOKUP(TRIM(G762),countries!C:F, 4, FALSE), "Unknown Country"))</f>
        <v>Southern Europe</v>
      </c>
      <c r="L762" s="4">
        <v>5988.0</v>
      </c>
      <c r="M762" s="4" t="s">
        <v>28</v>
      </c>
      <c r="N762" s="4">
        <v>6662.0</v>
      </c>
      <c r="O762" s="8">
        <v>154.06</v>
      </c>
      <c r="P762" s="8">
        <v>90.93</v>
      </c>
      <c r="Q762" s="9">
        <v>1026347.72</v>
      </c>
      <c r="R762" s="9">
        <v>605775.66</v>
      </c>
      <c r="S762" s="9">
        <v>420572.05999999994</v>
      </c>
      <c r="T762" s="10">
        <f t="shared" si="3"/>
        <v>0.258306538</v>
      </c>
    </row>
    <row r="763">
      <c r="A763" s="4">
        <v>8.19516837E8</v>
      </c>
      <c r="B763" s="5">
        <v>42334.0</v>
      </c>
      <c r="C763" s="5">
        <v>42363.0</v>
      </c>
      <c r="D763" s="6">
        <v>29.0</v>
      </c>
      <c r="E763" s="4"/>
      <c r="F763" s="4" t="s">
        <v>31</v>
      </c>
      <c r="G763" s="4" t="s">
        <v>85</v>
      </c>
      <c r="H763" s="4" t="str">
        <f t="shared" si="1"/>
        <v>MLT</v>
      </c>
      <c r="I763" s="7" t="s">
        <v>86</v>
      </c>
      <c r="J763" s="4" t="s">
        <v>23</v>
      </c>
      <c r="K763" s="4" t="str">
        <f>IF(G763="","Unknown Country",IFERROR(VLOOKUP(TRIM(G763),countries!C:F, 4, FALSE), "Unknown Country"))</f>
        <v>Southern Europe</v>
      </c>
      <c r="L763" s="4">
        <v>8293.0</v>
      </c>
      <c r="M763" s="4" t="s">
        <v>24</v>
      </c>
      <c r="N763" s="4">
        <v>2098.0</v>
      </c>
      <c r="O763" s="8">
        <v>437.2</v>
      </c>
      <c r="P763" s="8">
        <v>263.33</v>
      </c>
      <c r="Q763" s="9">
        <v>917245.6</v>
      </c>
      <c r="R763" s="9">
        <v>552466.34</v>
      </c>
      <c r="S763" s="9">
        <v>364779.26</v>
      </c>
      <c r="T763" s="10">
        <f t="shared" si="3"/>
        <v>0.3976898445</v>
      </c>
    </row>
    <row r="764">
      <c r="A764" s="4">
        <v>8.31143891E8</v>
      </c>
      <c r="B764" s="5">
        <v>42499.0</v>
      </c>
      <c r="C764" s="5">
        <v>42522.0</v>
      </c>
      <c r="D764" s="6">
        <v>23.0</v>
      </c>
      <c r="E764" s="4"/>
      <c r="F764" s="4" t="s">
        <v>30</v>
      </c>
      <c r="G764" s="4" t="s">
        <v>85</v>
      </c>
      <c r="H764" s="4" t="str">
        <f t="shared" si="1"/>
        <v>MLT</v>
      </c>
      <c r="I764" s="7" t="s">
        <v>86</v>
      </c>
      <c r="J764" s="4" t="s">
        <v>23</v>
      </c>
      <c r="K764" s="4" t="str">
        <f>IF(G764="","Unknown Country",IFERROR(VLOOKUP(TRIM(G764),countries!C:F, 4, FALSE), "Unknown Country"))</f>
        <v>Southern Europe</v>
      </c>
      <c r="L764" s="4">
        <v>4594.0</v>
      </c>
      <c r="M764" s="4" t="s">
        <v>28</v>
      </c>
      <c r="N764" s="4">
        <v>2802.0</v>
      </c>
      <c r="O764" s="8">
        <v>9.33</v>
      </c>
      <c r="P764" s="8">
        <v>6.92</v>
      </c>
      <c r="Q764" s="9">
        <v>26142.66</v>
      </c>
      <c r="R764" s="9">
        <v>19389.84</v>
      </c>
      <c r="S764" s="9">
        <v>6752.82</v>
      </c>
      <c r="T764" s="10">
        <f t="shared" si="3"/>
        <v>0.193869873</v>
      </c>
    </row>
    <row r="765">
      <c r="A765" s="4">
        <v>8.45067346E8</v>
      </c>
      <c r="B765" s="5">
        <v>40430.0</v>
      </c>
      <c r="C765" s="5">
        <v>40434.0</v>
      </c>
      <c r="D765" s="6">
        <v>4.0</v>
      </c>
      <c r="E765" s="4"/>
      <c r="F765" s="4" t="s">
        <v>27</v>
      </c>
      <c r="G765" s="4" t="s">
        <v>85</v>
      </c>
      <c r="H765" s="4" t="str">
        <f t="shared" si="1"/>
        <v>MLT</v>
      </c>
      <c r="I765" s="7" t="s">
        <v>86</v>
      </c>
      <c r="J765" s="4" t="s">
        <v>23</v>
      </c>
      <c r="K765" s="4" t="str">
        <f>IF(G765="","Unknown Country",IFERROR(VLOOKUP(TRIM(G765),countries!C:F, 4, FALSE), "Unknown Country"))</f>
        <v>Southern Europe</v>
      </c>
      <c r="L765" s="4">
        <v>7940.0</v>
      </c>
      <c r="M765" s="4" t="s">
        <v>28</v>
      </c>
      <c r="N765" s="4">
        <v>3062.0</v>
      </c>
      <c r="O765" s="8">
        <v>668.27</v>
      </c>
      <c r="P765" s="8">
        <v>502.54</v>
      </c>
      <c r="Q765" s="9">
        <v>2046242.74</v>
      </c>
      <c r="R765" s="9">
        <v>1538777.48</v>
      </c>
      <c r="S765" s="9">
        <v>507465.26</v>
      </c>
      <c r="T765" s="10">
        <f t="shared" si="3"/>
        <v>0.1355803646</v>
      </c>
    </row>
    <row r="766">
      <c r="A766" s="4">
        <v>8.94589078E8</v>
      </c>
      <c r="B766" s="5">
        <v>41709.0</v>
      </c>
      <c r="C766" s="5">
        <v>41739.0</v>
      </c>
      <c r="D766" s="6">
        <v>30.0</v>
      </c>
      <c r="E766" s="4"/>
      <c r="F766" s="4" t="s">
        <v>30</v>
      </c>
      <c r="G766" s="4" t="s">
        <v>85</v>
      </c>
      <c r="H766" s="4" t="str">
        <f t="shared" si="1"/>
        <v>MLT</v>
      </c>
      <c r="I766" s="7" t="s">
        <v>86</v>
      </c>
      <c r="J766" s="4" t="s">
        <v>23</v>
      </c>
      <c r="K766" s="4" t="str">
        <f>IF(G766="","Unknown Country",IFERROR(VLOOKUP(TRIM(G766),countries!C:F, 4, FALSE), "Unknown Country"))</f>
        <v>Southern Europe</v>
      </c>
      <c r="L766" s="4">
        <v>5988.0</v>
      </c>
      <c r="M766" s="4" t="s">
        <v>28</v>
      </c>
      <c r="N766" s="4">
        <v>7643.0</v>
      </c>
      <c r="O766" s="8">
        <v>154.06</v>
      </c>
      <c r="P766" s="8">
        <v>90.93</v>
      </c>
      <c r="Q766" s="9">
        <v>1177480.58</v>
      </c>
      <c r="R766" s="9">
        <v>694977.9900000001</v>
      </c>
      <c r="S766" s="9">
        <v>482502.58999999997</v>
      </c>
      <c r="T766" s="10">
        <f t="shared" si="3"/>
        <v>0.4097754122</v>
      </c>
    </row>
    <row r="767">
      <c r="A767" s="4">
        <v>9.01789844E8</v>
      </c>
      <c r="B767" s="5">
        <v>42087.0</v>
      </c>
      <c r="C767" s="5">
        <v>42129.0</v>
      </c>
      <c r="D767" s="6">
        <v>42.0</v>
      </c>
      <c r="E767" s="4"/>
      <c r="F767" s="4" t="s">
        <v>27</v>
      </c>
      <c r="G767" s="4" t="s">
        <v>85</v>
      </c>
      <c r="H767" s="4" t="str">
        <f t="shared" si="1"/>
        <v>MLT</v>
      </c>
      <c r="I767" s="7" t="s">
        <v>86</v>
      </c>
      <c r="J767" s="4" t="s">
        <v>23</v>
      </c>
      <c r="K767" s="4" t="str">
        <f>IF(G767="","Unknown Country",IFERROR(VLOOKUP(TRIM(G767),countries!C:F, 4, FALSE), "Unknown Country"))</f>
        <v>Southern Europe</v>
      </c>
      <c r="L767" s="4">
        <v>8875.0</v>
      </c>
      <c r="M767" s="4" t="s">
        <v>28</v>
      </c>
      <c r="N767" s="4">
        <v>8509.0</v>
      </c>
      <c r="O767" s="8">
        <v>421.89</v>
      </c>
      <c r="P767" s="8">
        <v>364.69</v>
      </c>
      <c r="Q767" s="9">
        <v>3589862.01</v>
      </c>
      <c r="R767" s="9">
        <v>3103147.21</v>
      </c>
      <c r="S767" s="9">
        <v>486714.7999999998</v>
      </c>
      <c r="T767" s="10">
        <f t="shared" si="3"/>
        <v>0.3976898445</v>
      </c>
    </row>
    <row r="768">
      <c r="A768" s="4">
        <v>9.81808078E8</v>
      </c>
      <c r="B768" s="5">
        <v>40935.0</v>
      </c>
      <c r="C768" s="5">
        <v>40936.0</v>
      </c>
      <c r="D768" s="6">
        <v>1.0</v>
      </c>
      <c r="E768" s="4"/>
      <c r="F768" s="4" t="s">
        <v>20</v>
      </c>
      <c r="G768" s="4" t="s">
        <v>85</v>
      </c>
      <c r="H768" s="4" t="str">
        <f t="shared" si="1"/>
        <v>MLT</v>
      </c>
      <c r="I768" s="7" t="s">
        <v>86</v>
      </c>
      <c r="J768" s="4" t="s">
        <v>23</v>
      </c>
      <c r="K768" s="4" t="str">
        <f>IF(G768="","Unknown Country",IFERROR(VLOOKUP(TRIM(G768),countries!C:F, 4, FALSE), "Unknown Country"))</f>
        <v>Southern Europe</v>
      </c>
      <c r="L768" s="4">
        <v>8969.0</v>
      </c>
      <c r="M768" s="4" t="s">
        <v>28</v>
      </c>
      <c r="N768" s="4">
        <v>7683.0</v>
      </c>
      <c r="O768" s="8">
        <v>152.58</v>
      </c>
      <c r="P768" s="8">
        <v>97.44</v>
      </c>
      <c r="Q768" s="9">
        <v>1172272.1400000001</v>
      </c>
      <c r="R768" s="9">
        <v>748631.52</v>
      </c>
      <c r="S768" s="9">
        <v>423640.6200000001</v>
      </c>
      <c r="T768" s="10">
        <f t="shared" si="3"/>
        <v>0.258306538</v>
      </c>
    </row>
    <row r="769">
      <c r="A769" s="4">
        <v>9.94406735E8</v>
      </c>
      <c r="B769" s="5">
        <v>42162.0</v>
      </c>
      <c r="C769" s="5">
        <v>42185.0</v>
      </c>
      <c r="D769" s="6">
        <v>23.0</v>
      </c>
      <c r="E769" s="4"/>
      <c r="F769" s="4" t="s">
        <v>30</v>
      </c>
      <c r="G769" s="4" t="s">
        <v>85</v>
      </c>
      <c r="H769" s="4" t="str">
        <f t="shared" si="1"/>
        <v>MLT</v>
      </c>
      <c r="I769" s="7" t="s">
        <v>86</v>
      </c>
      <c r="J769" s="4" t="s">
        <v>23</v>
      </c>
      <c r="K769" s="4" t="str">
        <f>IF(G769="","Unknown Country",IFERROR(VLOOKUP(TRIM(G769),countries!C:F, 4, FALSE), "Unknown Country"))</f>
        <v>Southern Europe</v>
      </c>
      <c r="L769" s="4">
        <v>1270.0</v>
      </c>
      <c r="M769" s="4" t="s">
        <v>28</v>
      </c>
      <c r="N769" s="4">
        <v>5906.0</v>
      </c>
      <c r="O769" s="8">
        <v>47.45</v>
      </c>
      <c r="P769" s="8">
        <v>31.79</v>
      </c>
      <c r="Q769" s="9">
        <v>280239.7</v>
      </c>
      <c r="R769" s="9">
        <v>187751.74</v>
      </c>
      <c r="S769" s="9">
        <v>92487.96000000002</v>
      </c>
      <c r="T769" s="10">
        <f t="shared" si="3"/>
        <v>0.2479985635</v>
      </c>
    </row>
    <row r="770">
      <c r="A770" s="4">
        <v>9.98043382E8</v>
      </c>
      <c r="B770" s="5">
        <v>40344.0</v>
      </c>
      <c r="C770" s="5">
        <v>40362.0</v>
      </c>
      <c r="D770" s="6">
        <v>18.0</v>
      </c>
      <c r="E770" s="4"/>
      <c r="F770" s="4" t="s">
        <v>27</v>
      </c>
      <c r="G770" s="4" t="s">
        <v>85</v>
      </c>
      <c r="H770" s="4" t="str">
        <f t="shared" si="1"/>
        <v>MLT</v>
      </c>
      <c r="I770" s="7" t="s">
        <v>86</v>
      </c>
      <c r="J770" s="4" t="s">
        <v>23</v>
      </c>
      <c r="K770" s="4" t="str">
        <f>IF(G770="","Unknown Country",IFERROR(VLOOKUP(TRIM(G770),countries!C:F, 4, FALSE), "Unknown Country"))</f>
        <v>Southern Europe</v>
      </c>
      <c r="L770" s="4">
        <v>8293.0</v>
      </c>
      <c r="M770" s="4" t="s">
        <v>28</v>
      </c>
      <c r="N770" s="4">
        <v>2070.0</v>
      </c>
      <c r="O770" s="8">
        <v>437.2</v>
      </c>
      <c r="P770" s="8">
        <v>263.33</v>
      </c>
      <c r="Q770" s="9">
        <v>905004.0</v>
      </c>
      <c r="R770" s="9">
        <v>545093.1</v>
      </c>
      <c r="S770" s="9">
        <v>359910.9</v>
      </c>
      <c r="T770" s="10">
        <f t="shared" si="3"/>
        <v>0.4097754122</v>
      </c>
    </row>
    <row r="771">
      <c r="A771" s="4">
        <v>1.75723588E8</v>
      </c>
      <c r="B771" s="5">
        <v>41799.0</v>
      </c>
      <c r="C771" s="5">
        <v>41804.0</v>
      </c>
      <c r="D771" s="6">
        <v>5.0</v>
      </c>
      <c r="E771" s="4"/>
      <c r="F771" s="4" t="s">
        <v>20</v>
      </c>
      <c r="G771" s="4" t="s">
        <v>87</v>
      </c>
      <c r="H771" s="4" t="str">
        <f t="shared" si="1"/>
        <v>MCO</v>
      </c>
      <c r="I771" s="7" t="s">
        <v>88</v>
      </c>
      <c r="J771" s="4" t="s">
        <v>23</v>
      </c>
      <c r="K771" s="4" t="str">
        <f>IF(G771="","Unknown Country",IFERROR(VLOOKUP(TRIM(G771),countries!C:F, 4, FALSE), "Unknown Country"))</f>
        <v>Western Europe</v>
      </c>
      <c r="L771" s="4">
        <v>7940.0</v>
      </c>
      <c r="M771" s="4" t="s">
        <v>28</v>
      </c>
      <c r="N771" s="4">
        <v>9370.0</v>
      </c>
      <c r="O771" s="8">
        <v>668.27</v>
      </c>
      <c r="P771" s="8">
        <v>502.54</v>
      </c>
      <c r="Q771" s="9">
        <v>6261689.899999999</v>
      </c>
      <c r="R771" s="9">
        <v>4708799.8</v>
      </c>
      <c r="S771" s="9">
        <v>1552890.0999999996</v>
      </c>
      <c r="T771" s="10">
        <f t="shared" si="3"/>
        <v>0.1355803646</v>
      </c>
    </row>
    <row r="772">
      <c r="A772" s="4">
        <v>1.7714709E8</v>
      </c>
      <c r="B772" s="5">
        <v>41470.0</v>
      </c>
      <c r="C772" s="5">
        <v>41503.0</v>
      </c>
      <c r="D772" s="6">
        <v>33.0</v>
      </c>
      <c r="E772" s="4"/>
      <c r="F772" s="4" t="s">
        <v>20</v>
      </c>
      <c r="G772" s="4" t="s">
        <v>87</v>
      </c>
      <c r="H772" s="4" t="str">
        <f t="shared" si="1"/>
        <v>MCO</v>
      </c>
      <c r="I772" s="7" t="s">
        <v>88</v>
      </c>
      <c r="J772" s="4" t="s">
        <v>23</v>
      </c>
      <c r="K772" s="4" t="str">
        <f>IF(G772="","Unknown Country",IFERROR(VLOOKUP(TRIM(G772),countries!C:F, 4, FALSE), "Unknown Country"))</f>
        <v>Western Europe</v>
      </c>
      <c r="L772" s="4">
        <v>8875.0</v>
      </c>
      <c r="M772" s="4" t="s">
        <v>24</v>
      </c>
      <c r="N772" s="4">
        <v>615.0</v>
      </c>
      <c r="O772" s="8">
        <v>421.89</v>
      </c>
      <c r="P772" s="8">
        <v>364.69</v>
      </c>
      <c r="Q772" s="9">
        <v>259462.35</v>
      </c>
      <c r="R772" s="9">
        <v>224284.35</v>
      </c>
      <c r="S772" s="9">
        <v>35178.0</v>
      </c>
      <c r="T772" s="10">
        <f t="shared" si="3"/>
        <v>0.3613841919</v>
      </c>
    </row>
    <row r="773">
      <c r="A773" s="4">
        <v>2.63098371E8</v>
      </c>
      <c r="B773" s="5">
        <v>41798.0</v>
      </c>
      <c r="C773" s="5">
        <v>41824.0</v>
      </c>
      <c r="D773" s="6">
        <v>26.0</v>
      </c>
      <c r="E773" s="4"/>
      <c r="F773" s="4" t="s">
        <v>20</v>
      </c>
      <c r="G773" s="4" t="s">
        <v>87</v>
      </c>
      <c r="H773" s="4" t="str">
        <f t="shared" si="1"/>
        <v>MCO</v>
      </c>
      <c r="I773" s="7" t="s">
        <v>88</v>
      </c>
      <c r="J773" s="4" t="s">
        <v>23</v>
      </c>
      <c r="K773" s="4" t="str">
        <f>IF(G773="","Unknown Country",IFERROR(VLOOKUP(TRIM(G773),countries!C:F, 4, FALSE), "Unknown Country"))</f>
        <v>Western Europe</v>
      </c>
      <c r="L773" s="4">
        <v>3127.0</v>
      </c>
      <c r="M773" s="4" t="s">
        <v>28</v>
      </c>
      <c r="N773" s="4">
        <v>5509.0</v>
      </c>
      <c r="O773" s="8">
        <v>81.73</v>
      </c>
      <c r="P773" s="8">
        <v>56.67</v>
      </c>
      <c r="Q773" s="9">
        <v>450250.57</v>
      </c>
      <c r="R773" s="9">
        <v>312195.03</v>
      </c>
      <c r="S773" s="9">
        <v>138055.53999999998</v>
      </c>
      <c r="T773" s="10">
        <f t="shared" si="3"/>
        <v>0.3300316122</v>
      </c>
    </row>
    <row r="774">
      <c r="A774" s="4">
        <v>3.46498763E8</v>
      </c>
      <c r="B774" s="5">
        <v>40620.0</v>
      </c>
      <c r="C774" s="5">
        <v>40635.0</v>
      </c>
      <c r="D774" s="6">
        <v>15.0</v>
      </c>
      <c r="E774" s="4"/>
      <c r="F774" s="4" t="s">
        <v>20</v>
      </c>
      <c r="G774" s="4" t="s">
        <v>87</v>
      </c>
      <c r="H774" s="4" t="str">
        <f t="shared" si="1"/>
        <v>MCO</v>
      </c>
      <c r="I774" s="7" t="s">
        <v>88</v>
      </c>
      <c r="J774" s="4" t="s">
        <v>23</v>
      </c>
      <c r="K774" s="4" t="str">
        <f>IF(G774="","Unknown Country",IFERROR(VLOOKUP(TRIM(G774),countries!C:F, 4, FALSE), "Unknown Country"))</f>
        <v>Western Europe</v>
      </c>
      <c r="L774" s="4">
        <v>5988.0</v>
      </c>
      <c r="M774" s="4" t="s">
        <v>28</v>
      </c>
      <c r="N774" s="4">
        <v>5539.0</v>
      </c>
      <c r="O774" s="8">
        <v>154.06</v>
      </c>
      <c r="P774" s="8">
        <v>90.93</v>
      </c>
      <c r="Q774" s="9">
        <v>853338.34</v>
      </c>
      <c r="R774" s="9">
        <v>503661.27</v>
      </c>
      <c r="S774" s="9">
        <v>349677.06999999995</v>
      </c>
      <c r="T774" s="10">
        <f t="shared" si="3"/>
        <v>0.3976898445</v>
      </c>
    </row>
    <row r="775">
      <c r="A775" s="4">
        <v>3.51247346E8</v>
      </c>
      <c r="B775" s="5">
        <v>42458.0</v>
      </c>
      <c r="C775" s="5">
        <v>42498.0</v>
      </c>
      <c r="D775" s="6">
        <v>40.0</v>
      </c>
      <c r="E775" s="4"/>
      <c r="F775" s="4" t="s">
        <v>27</v>
      </c>
      <c r="G775" s="4" t="s">
        <v>87</v>
      </c>
      <c r="H775" s="4" t="str">
        <f t="shared" si="1"/>
        <v>MCO</v>
      </c>
      <c r="I775" s="7" t="s">
        <v>88</v>
      </c>
      <c r="J775" s="4" t="s">
        <v>23</v>
      </c>
      <c r="K775" s="4" t="str">
        <f>IF(G775="","Unknown Country",IFERROR(VLOOKUP(TRIM(G775),countries!C:F, 4, FALSE), "Unknown Country"))</f>
        <v>Western Europe</v>
      </c>
      <c r="L775" s="4">
        <v>3127.0</v>
      </c>
      <c r="M775" s="4" t="s">
        <v>28</v>
      </c>
      <c r="N775" s="4">
        <v>750.0</v>
      </c>
      <c r="O775" s="8">
        <v>81.73</v>
      </c>
      <c r="P775" s="8">
        <v>56.67</v>
      </c>
      <c r="Q775" s="9">
        <v>61297.5</v>
      </c>
      <c r="R775" s="9">
        <v>42502.5</v>
      </c>
      <c r="S775" s="9">
        <v>18795.0</v>
      </c>
      <c r="T775" s="10">
        <f t="shared" si="3"/>
        <v>0.2479985635</v>
      </c>
    </row>
    <row r="776">
      <c r="A776" s="4">
        <v>4.34013879E8</v>
      </c>
      <c r="B776" s="5">
        <v>40448.0</v>
      </c>
      <c r="C776" s="5">
        <v>40487.0</v>
      </c>
      <c r="D776" s="6">
        <v>39.0</v>
      </c>
      <c r="E776" s="4"/>
      <c r="F776" s="4" t="s">
        <v>27</v>
      </c>
      <c r="G776" s="4" t="s">
        <v>87</v>
      </c>
      <c r="H776" s="4" t="str">
        <f t="shared" si="1"/>
        <v>MCO</v>
      </c>
      <c r="I776" s="7" t="s">
        <v>88</v>
      </c>
      <c r="J776" s="4" t="s">
        <v>23</v>
      </c>
      <c r="K776" s="4" t="str">
        <f>IF(G776="","Unknown Country",IFERROR(VLOOKUP(TRIM(G776),countries!C:F, 4, FALSE), "Unknown Country"))</f>
        <v>Western Europe</v>
      </c>
      <c r="L776" s="4">
        <v>8293.0</v>
      </c>
      <c r="M776" s="4" t="s">
        <v>24</v>
      </c>
      <c r="N776" s="4">
        <v>3206.0</v>
      </c>
      <c r="O776" s="8">
        <v>437.2</v>
      </c>
      <c r="P776" s="8">
        <v>263.33</v>
      </c>
      <c r="Q776" s="9">
        <v>1401663.2</v>
      </c>
      <c r="R776" s="9">
        <v>844235.98</v>
      </c>
      <c r="S776" s="9">
        <v>557427.22</v>
      </c>
      <c r="T776" s="10">
        <f t="shared" si="3"/>
        <v>0.1355803646</v>
      </c>
    </row>
    <row r="777">
      <c r="A777" s="4">
        <v>6.26011979E8</v>
      </c>
      <c r="B777" s="5">
        <v>40545.0</v>
      </c>
      <c r="C777" s="5">
        <v>40554.0</v>
      </c>
      <c r="D777" s="6">
        <v>9.0</v>
      </c>
      <c r="E777" s="4"/>
      <c r="F777" s="4" t="s">
        <v>20</v>
      </c>
      <c r="G777" s="4" t="s">
        <v>87</v>
      </c>
      <c r="H777" s="4" t="str">
        <f t="shared" si="1"/>
        <v>MCO</v>
      </c>
      <c r="I777" s="7" t="s">
        <v>88</v>
      </c>
      <c r="J777" s="4" t="s">
        <v>23</v>
      </c>
      <c r="K777" s="4" t="str">
        <f>IF(G777="","Unknown Country",IFERROR(VLOOKUP(TRIM(G777),countries!C:F, 4, FALSE), "Unknown Country"))</f>
        <v>Western Europe</v>
      </c>
      <c r="L777" s="4">
        <v>2455.0</v>
      </c>
      <c r="M777" s="4" t="s">
        <v>24</v>
      </c>
      <c r="N777" s="4">
        <v>9711.0</v>
      </c>
      <c r="O777" s="8">
        <v>109.28</v>
      </c>
      <c r="P777" s="8">
        <v>35.84</v>
      </c>
      <c r="Q777" s="9">
        <v>1061218.08</v>
      </c>
      <c r="R777" s="9">
        <v>348042.24000000005</v>
      </c>
      <c r="S777" s="9">
        <v>713175.8400000001</v>
      </c>
      <c r="T777" s="10">
        <f t="shared" si="3"/>
        <v>0.3066193564</v>
      </c>
    </row>
    <row r="778">
      <c r="A778" s="4">
        <v>6.71616399E8</v>
      </c>
      <c r="B778" s="5">
        <v>41219.0</v>
      </c>
      <c r="C778" s="5">
        <v>41253.0</v>
      </c>
      <c r="D778" s="6">
        <v>34.0</v>
      </c>
      <c r="E778" s="4"/>
      <c r="F778" s="4" t="s">
        <v>31</v>
      </c>
      <c r="G778" s="4" t="s">
        <v>87</v>
      </c>
      <c r="H778" s="4" t="str">
        <f t="shared" si="1"/>
        <v>MCO</v>
      </c>
      <c r="I778" s="7" t="s">
        <v>88</v>
      </c>
      <c r="J778" s="4" t="s">
        <v>23</v>
      </c>
      <c r="K778" s="4" t="str">
        <f>IF(G778="","Unknown Country",IFERROR(VLOOKUP(TRIM(G778),countries!C:F, 4, FALSE), "Unknown Country"))</f>
        <v>Western Europe</v>
      </c>
      <c r="L778" s="4">
        <v>5988.0</v>
      </c>
      <c r="M778" s="4" t="s">
        <v>24</v>
      </c>
      <c r="N778" s="4">
        <v>5072.0</v>
      </c>
      <c r="O778" s="8">
        <v>154.06</v>
      </c>
      <c r="P778" s="8">
        <v>90.93</v>
      </c>
      <c r="Q778" s="9">
        <v>781392.3200000001</v>
      </c>
      <c r="R778" s="9">
        <v>461196.96</v>
      </c>
      <c r="S778" s="9">
        <v>320195.36000000004</v>
      </c>
      <c r="T778" s="10">
        <f t="shared" si="3"/>
        <v>0.4097754122</v>
      </c>
    </row>
    <row r="779">
      <c r="A779" s="4">
        <v>7.54227149E8</v>
      </c>
      <c r="B779" s="5">
        <v>41202.0</v>
      </c>
      <c r="C779" s="5">
        <v>41237.0</v>
      </c>
      <c r="D779" s="6">
        <v>35.0</v>
      </c>
      <c r="E779" s="4"/>
      <c r="F779" s="4" t="s">
        <v>27</v>
      </c>
      <c r="G779" s="4" t="s">
        <v>87</v>
      </c>
      <c r="H779" s="4" t="str">
        <f t="shared" si="1"/>
        <v>MCO</v>
      </c>
      <c r="I779" s="7" t="s">
        <v>88</v>
      </c>
      <c r="J779" s="4" t="s">
        <v>23</v>
      </c>
      <c r="K779" s="4" t="str">
        <f>IF(G779="","Unknown Country",IFERROR(VLOOKUP(TRIM(G779),countries!C:F, 4, FALSE), "Unknown Country"))</f>
        <v>Western Europe</v>
      </c>
      <c r="L779" s="4">
        <v>8681.0</v>
      </c>
      <c r="M779" s="4" t="s">
        <v>28</v>
      </c>
      <c r="N779" s="4">
        <v>1429.0</v>
      </c>
      <c r="O779" s="8">
        <v>651.21</v>
      </c>
      <c r="P779" s="8">
        <v>524.96</v>
      </c>
      <c r="Q779" s="9">
        <v>930579.0900000001</v>
      </c>
      <c r="R779" s="9">
        <v>750167.8400000001</v>
      </c>
      <c r="S779" s="9">
        <v>180411.25</v>
      </c>
      <c r="T779" s="10">
        <f t="shared" si="3"/>
        <v>0.3066193564</v>
      </c>
    </row>
    <row r="780">
      <c r="A780" s="4">
        <v>7.57468974E8</v>
      </c>
      <c r="B780" s="5">
        <v>41347.0</v>
      </c>
      <c r="C780" s="5">
        <v>41356.0</v>
      </c>
      <c r="D780" s="6">
        <v>9.0</v>
      </c>
      <c r="E780" s="4"/>
      <c r="F780" s="4" t="s">
        <v>27</v>
      </c>
      <c r="G780" s="4" t="s">
        <v>87</v>
      </c>
      <c r="H780" s="4" t="str">
        <f t="shared" si="1"/>
        <v>MCO</v>
      </c>
      <c r="I780" s="7" t="s">
        <v>88</v>
      </c>
      <c r="J780" s="4" t="s">
        <v>23</v>
      </c>
      <c r="K780" s="4" t="str">
        <f>IF(G780="","Unknown Country",IFERROR(VLOOKUP(TRIM(G780),countries!C:F, 4, FALSE), "Unknown Country"))</f>
        <v>Western Europe</v>
      </c>
      <c r="L780" s="4">
        <v>1270.0</v>
      </c>
      <c r="M780" s="4" t="s">
        <v>28</v>
      </c>
      <c r="N780" s="4">
        <v>757.0</v>
      </c>
      <c r="O780" s="8">
        <v>47.45</v>
      </c>
      <c r="P780" s="8">
        <v>31.79</v>
      </c>
      <c r="Q780" s="9">
        <v>35919.65</v>
      </c>
      <c r="R780" s="9">
        <v>24065.03</v>
      </c>
      <c r="S780" s="9">
        <v>11854.620000000003</v>
      </c>
      <c r="T780" s="10">
        <f t="shared" si="3"/>
        <v>0.3976898445</v>
      </c>
    </row>
    <row r="781">
      <c r="A781" s="4">
        <v>7.92178905E8</v>
      </c>
      <c r="B781" s="5">
        <v>42889.0</v>
      </c>
      <c r="C781" s="5">
        <v>42937.0</v>
      </c>
      <c r="D781" s="6">
        <v>48.0</v>
      </c>
      <c r="E781" s="4"/>
      <c r="F781" s="4" t="s">
        <v>20</v>
      </c>
      <c r="G781" s="4" t="s">
        <v>87</v>
      </c>
      <c r="H781" s="4" t="str">
        <f t="shared" si="1"/>
        <v>MCO</v>
      </c>
      <c r="I781" s="7" t="s">
        <v>88</v>
      </c>
      <c r="J781" s="4" t="s">
        <v>23</v>
      </c>
      <c r="K781" s="4" t="str">
        <f>IF(G781="","Unknown Country",IFERROR(VLOOKUP(TRIM(G781),countries!C:F, 4, FALSE), "Unknown Country"))</f>
        <v>Western Europe</v>
      </c>
      <c r="L781" s="4">
        <v>2103.0</v>
      </c>
      <c r="M781" s="4" t="s">
        <v>28</v>
      </c>
      <c r="N781" s="4">
        <v>2197.0</v>
      </c>
      <c r="O781" s="8">
        <v>205.7</v>
      </c>
      <c r="P781" s="8">
        <v>117.11</v>
      </c>
      <c r="Q781" s="9">
        <v>451922.89999999997</v>
      </c>
      <c r="R781" s="9">
        <v>257290.67</v>
      </c>
      <c r="S781" s="9">
        <v>194632.22999999995</v>
      </c>
      <c r="T781" s="10">
        <f t="shared" si="3"/>
        <v>0.6720351391</v>
      </c>
    </row>
    <row r="782">
      <c r="A782" s="4">
        <v>9.2676357E8</v>
      </c>
      <c r="B782" s="5">
        <v>42690.0</v>
      </c>
      <c r="C782" s="5">
        <v>42699.0</v>
      </c>
      <c r="D782" s="6">
        <v>9.0</v>
      </c>
      <c r="E782" s="4"/>
      <c r="F782" s="4" t="s">
        <v>27</v>
      </c>
      <c r="G782" s="4" t="s">
        <v>87</v>
      </c>
      <c r="H782" s="4" t="str">
        <f t="shared" si="1"/>
        <v>MCO</v>
      </c>
      <c r="I782" s="7" t="s">
        <v>88</v>
      </c>
      <c r="J782" s="4" t="s">
        <v>23</v>
      </c>
      <c r="K782" s="4" t="str">
        <f>IF(G782="","Unknown Country",IFERROR(VLOOKUP(TRIM(G782),countries!C:F, 4, FALSE), "Unknown Country"))</f>
        <v>Western Europe</v>
      </c>
      <c r="L782" s="4">
        <v>2455.0</v>
      </c>
      <c r="M782" s="4" t="s">
        <v>24</v>
      </c>
      <c r="N782" s="4">
        <v>8790.0</v>
      </c>
      <c r="O782" s="8">
        <v>109.28</v>
      </c>
      <c r="P782" s="8">
        <v>35.84</v>
      </c>
      <c r="Q782" s="9">
        <v>960571.2</v>
      </c>
      <c r="R782" s="9">
        <v>315033.60000000003</v>
      </c>
      <c r="S782" s="9">
        <v>645537.5999999999</v>
      </c>
      <c r="T782" s="10">
        <f t="shared" si="3"/>
        <v>0.4097754122</v>
      </c>
    </row>
    <row r="783">
      <c r="A783" s="4">
        <v>9.71578347E8</v>
      </c>
      <c r="B783" s="5">
        <v>41759.0</v>
      </c>
      <c r="C783" s="5">
        <v>41806.0</v>
      </c>
      <c r="D783" s="6">
        <v>47.0</v>
      </c>
      <c r="E783" s="4"/>
      <c r="F783" s="4" t="s">
        <v>20</v>
      </c>
      <c r="G783" s="4" t="s">
        <v>87</v>
      </c>
      <c r="H783" s="4" t="str">
        <f t="shared" si="1"/>
        <v>MCO</v>
      </c>
      <c r="I783" s="7" t="s">
        <v>88</v>
      </c>
      <c r="J783" s="4" t="s">
        <v>23</v>
      </c>
      <c r="K783" s="4" t="str">
        <f>IF(G783="","Unknown Country",IFERROR(VLOOKUP(TRIM(G783),countries!C:F, 4, FALSE), "Unknown Country"))</f>
        <v>Western Europe</v>
      </c>
      <c r="L783" s="4">
        <v>7940.0</v>
      </c>
      <c r="M783" s="4" t="s">
        <v>28</v>
      </c>
      <c r="N783" s="4">
        <v>478.0</v>
      </c>
      <c r="O783" s="8">
        <v>668.27</v>
      </c>
      <c r="P783" s="8">
        <v>502.54</v>
      </c>
      <c r="Q783" s="9">
        <v>319433.06</v>
      </c>
      <c r="R783" s="9">
        <v>240214.12</v>
      </c>
      <c r="S783" s="9">
        <v>79218.94</v>
      </c>
      <c r="T783" s="10">
        <f t="shared" si="3"/>
        <v>0.193869873</v>
      </c>
    </row>
    <row r="784">
      <c r="A784" s="4">
        <v>1.02230632E8</v>
      </c>
      <c r="B784" s="5">
        <v>42868.0</v>
      </c>
      <c r="C784" s="5">
        <v>42899.0</v>
      </c>
      <c r="D784" s="6">
        <v>31.0</v>
      </c>
      <c r="E784" s="4"/>
      <c r="F784" s="4" t="s">
        <v>20</v>
      </c>
      <c r="G784" s="4" t="s">
        <v>89</v>
      </c>
      <c r="H784" s="4" t="str">
        <f t="shared" si="1"/>
        <v>MNE</v>
      </c>
      <c r="I784" s="7" t="s">
        <v>90</v>
      </c>
      <c r="J784" s="4" t="s">
        <v>23</v>
      </c>
      <c r="K784" s="4" t="str">
        <f>IF(G784="","Unknown Country",IFERROR(VLOOKUP(TRIM(G784),countries!C:F, 4, FALSE), "Unknown Country"))</f>
        <v>Southern Europe</v>
      </c>
      <c r="L784" s="4">
        <v>2455.0</v>
      </c>
      <c r="M784" s="4" t="s">
        <v>28</v>
      </c>
      <c r="N784" s="4">
        <v>1171.0</v>
      </c>
      <c r="O784" s="8">
        <v>109.28</v>
      </c>
      <c r="P784" s="8">
        <v>35.84</v>
      </c>
      <c r="Q784" s="9">
        <v>127966.88</v>
      </c>
      <c r="R784" s="9">
        <v>41968.64000000001</v>
      </c>
      <c r="S784" s="9">
        <v>85998.23999999999</v>
      </c>
    </row>
    <row r="785">
      <c r="A785" s="4">
        <v>1.2214421E8</v>
      </c>
      <c r="B785" s="5">
        <v>42852.0</v>
      </c>
      <c r="C785" s="5">
        <v>42879.0</v>
      </c>
      <c r="D785" s="6">
        <v>27.0</v>
      </c>
      <c r="E785" s="4"/>
      <c r="F785" s="4" t="s">
        <v>31</v>
      </c>
      <c r="G785" s="4" t="s">
        <v>89</v>
      </c>
      <c r="H785" s="4" t="str">
        <f t="shared" si="1"/>
        <v>MNE</v>
      </c>
      <c r="I785" s="7" t="s">
        <v>90</v>
      </c>
      <c r="J785" s="4" t="s">
        <v>23</v>
      </c>
      <c r="K785" s="4" t="str">
        <f>IF(G785="","Unknown Country",IFERROR(VLOOKUP(TRIM(G785),countries!C:F, 4, FALSE), "Unknown Country"))</f>
        <v>Southern Europe</v>
      </c>
      <c r="L785" s="4">
        <v>1270.0</v>
      </c>
      <c r="M785" s="4" t="s">
        <v>24</v>
      </c>
      <c r="N785" s="4">
        <v>4041.0</v>
      </c>
      <c r="O785" s="8">
        <v>47.45</v>
      </c>
      <c r="P785" s="8">
        <v>31.79</v>
      </c>
      <c r="Q785" s="9">
        <v>191745.45</v>
      </c>
      <c r="R785" s="9">
        <v>128463.39</v>
      </c>
      <c r="S785" s="9">
        <v>63282.06000000001</v>
      </c>
      <c r="T785" s="10">
        <f t="shared" ref="T785:T835" si="4">S781/Q781</f>
        <v>0.4306757414</v>
      </c>
    </row>
    <row r="786">
      <c r="A786" s="4">
        <v>2.34082448E8</v>
      </c>
      <c r="B786" s="5">
        <v>41707.0</v>
      </c>
      <c r="C786" s="5">
        <v>41707.0</v>
      </c>
      <c r="D786" s="6">
        <v>0.0</v>
      </c>
      <c r="E786" s="4"/>
      <c r="F786" s="4" t="s">
        <v>31</v>
      </c>
      <c r="G786" s="4" t="s">
        <v>89</v>
      </c>
      <c r="H786" s="4" t="str">
        <f t="shared" si="1"/>
        <v>MNE</v>
      </c>
      <c r="I786" s="7" t="s">
        <v>90</v>
      </c>
      <c r="J786" s="4" t="s">
        <v>23</v>
      </c>
      <c r="K786" s="4" t="str">
        <f>IF(G786="","Unknown Country",IFERROR(VLOOKUP(TRIM(G786),countries!C:F, 4, FALSE), "Unknown Country"))</f>
        <v>Southern Europe</v>
      </c>
      <c r="L786" s="4">
        <v>2455.0</v>
      </c>
      <c r="M786" s="4" t="s">
        <v>28</v>
      </c>
      <c r="N786" s="4">
        <v>9053.0</v>
      </c>
      <c r="O786" s="8">
        <v>109.28</v>
      </c>
      <c r="P786" s="8">
        <v>35.84</v>
      </c>
      <c r="Q786" s="9">
        <v>989311.84</v>
      </c>
      <c r="R786" s="9">
        <v>324459.52</v>
      </c>
      <c r="S786" s="9">
        <v>664852.32</v>
      </c>
      <c r="T786" s="10">
        <f t="shared" si="4"/>
        <v>0.6720351391</v>
      </c>
    </row>
    <row r="787">
      <c r="A787" s="4">
        <v>2.43340575E8</v>
      </c>
      <c r="B787" s="5">
        <v>42588.0</v>
      </c>
      <c r="C787" s="5">
        <v>42617.0</v>
      </c>
      <c r="D787" s="6">
        <v>29.0</v>
      </c>
      <c r="E787" s="4"/>
      <c r="F787" s="4" t="s">
        <v>31</v>
      </c>
      <c r="G787" s="4" t="s">
        <v>89</v>
      </c>
      <c r="H787" s="4" t="str">
        <f t="shared" si="1"/>
        <v>MNE</v>
      </c>
      <c r="I787" s="7" t="s">
        <v>90</v>
      </c>
      <c r="J787" s="4" t="s">
        <v>23</v>
      </c>
      <c r="K787" s="4" t="str">
        <f>IF(G787="","Unknown Country",IFERROR(VLOOKUP(TRIM(G787),countries!C:F, 4, FALSE), "Unknown Country"))</f>
        <v>Southern Europe</v>
      </c>
      <c r="L787" s="4">
        <v>1270.0</v>
      </c>
      <c r="M787" s="4" t="s">
        <v>24</v>
      </c>
      <c r="N787" s="4">
        <v>8739.0</v>
      </c>
      <c r="O787" s="8">
        <v>47.45</v>
      </c>
      <c r="P787" s="8">
        <v>31.79</v>
      </c>
      <c r="Q787" s="9">
        <v>414665.55000000005</v>
      </c>
      <c r="R787" s="9">
        <v>277812.81</v>
      </c>
      <c r="S787" s="9">
        <v>136852.74000000005</v>
      </c>
      <c r="T787" s="10">
        <f t="shared" si="4"/>
        <v>0.2479985635</v>
      </c>
    </row>
    <row r="788">
      <c r="A788" s="4">
        <v>2.56095016E8</v>
      </c>
      <c r="B788" s="5">
        <v>41822.0</v>
      </c>
      <c r="C788" s="5">
        <v>41872.0</v>
      </c>
      <c r="D788" s="6">
        <v>50.0</v>
      </c>
      <c r="E788" s="4"/>
      <c r="F788" s="4" t="s">
        <v>27</v>
      </c>
      <c r="G788" s="4" t="s">
        <v>89</v>
      </c>
      <c r="H788" s="4" t="str">
        <f t="shared" si="1"/>
        <v>MNE</v>
      </c>
      <c r="I788" s="7" t="s">
        <v>90</v>
      </c>
      <c r="J788" s="4" t="s">
        <v>23</v>
      </c>
      <c r="K788" s="4" t="str">
        <f>IF(G788="","Unknown Country",IFERROR(VLOOKUP(TRIM(G788),countries!C:F, 4, FALSE), "Unknown Country"))</f>
        <v>Southern Europe</v>
      </c>
      <c r="L788" s="4">
        <v>8681.0</v>
      </c>
      <c r="M788" s="4" t="s">
        <v>24</v>
      </c>
      <c r="N788" s="4">
        <v>3061.0</v>
      </c>
      <c r="O788" s="8">
        <v>651.21</v>
      </c>
      <c r="P788" s="8">
        <v>524.96</v>
      </c>
      <c r="Q788" s="9">
        <v>1993353.81</v>
      </c>
      <c r="R788" s="9">
        <v>1606902.56</v>
      </c>
      <c r="S788" s="9">
        <v>386451.25</v>
      </c>
      <c r="T788" s="10">
        <f t="shared" si="4"/>
        <v>0.6720351391</v>
      </c>
    </row>
    <row r="789">
      <c r="A789" s="4">
        <v>2.84435451E8</v>
      </c>
      <c r="B789" s="5">
        <v>41454.0</v>
      </c>
      <c r="C789" s="5">
        <v>41454.0</v>
      </c>
      <c r="D789" s="6">
        <v>0.0</v>
      </c>
      <c r="E789" s="4"/>
      <c r="F789" s="4" t="s">
        <v>31</v>
      </c>
      <c r="G789" s="4" t="s">
        <v>89</v>
      </c>
      <c r="H789" s="4" t="str">
        <f t="shared" si="1"/>
        <v>MNE</v>
      </c>
      <c r="I789" s="7" t="s">
        <v>90</v>
      </c>
      <c r="J789" s="4" t="s">
        <v>23</v>
      </c>
      <c r="K789" s="4" t="str">
        <f>IF(G789="","Unknown Country",IFERROR(VLOOKUP(TRIM(G789),countries!C:F, 4, FALSE), "Unknown Country"))</f>
        <v>Southern Europe</v>
      </c>
      <c r="L789" s="4">
        <v>3127.0</v>
      </c>
      <c r="M789" s="4" t="s">
        <v>24</v>
      </c>
      <c r="N789" s="4">
        <v>9625.0</v>
      </c>
      <c r="O789" s="8">
        <v>81.73</v>
      </c>
      <c r="P789" s="8">
        <v>56.67</v>
      </c>
      <c r="Q789" s="9">
        <v>786651.25</v>
      </c>
      <c r="R789" s="9">
        <v>545448.75</v>
      </c>
      <c r="S789" s="9">
        <v>241202.5</v>
      </c>
      <c r="T789" s="10">
        <f t="shared" si="4"/>
        <v>0.3300316122</v>
      </c>
    </row>
    <row r="790">
      <c r="A790" s="4">
        <v>3.05616748E8</v>
      </c>
      <c r="B790" s="5">
        <v>40335.0</v>
      </c>
      <c r="C790" s="5">
        <v>40360.0</v>
      </c>
      <c r="D790" s="6">
        <v>25.0</v>
      </c>
      <c r="E790" s="4"/>
      <c r="F790" s="4" t="s">
        <v>30</v>
      </c>
      <c r="G790" s="4" t="s">
        <v>89</v>
      </c>
      <c r="H790" s="4" t="str">
        <f t="shared" si="1"/>
        <v>MNE</v>
      </c>
      <c r="I790" s="7" t="s">
        <v>90</v>
      </c>
      <c r="J790" s="4" t="s">
        <v>23</v>
      </c>
      <c r="K790" s="4" t="str">
        <f>IF(G790="","Unknown Country",IFERROR(VLOOKUP(TRIM(G790),countries!C:F, 4, FALSE), "Unknown Country"))</f>
        <v>Southern Europe</v>
      </c>
      <c r="L790" s="4">
        <v>2103.0</v>
      </c>
      <c r="M790" s="4" t="s">
        <v>24</v>
      </c>
      <c r="N790" s="4">
        <v>7642.0</v>
      </c>
      <c r="O790" s="8">
        <v>205.7</v>
      </c>
      <c r="P790" s="8">
        <v>117.11</v>
      </c>
      <c r="Q790" s="9">
        <v>1571959.4</v>
      </c>
      <c r="R790" s="9">
        <v>894954.62</v>
      </c>
      <c r="S790" s="9">
        <v>677004.7799999999</v>
      </c>
      <c r="T790" s="10">
        <f t="shared" si="4"/>
        <v>0.6720351391</v>
      </c>
    </row>
    <row r="791">
      <c r="A791" s="4">
        <v>3.13705861E8</v>
      </c>
      <c r="B791" s="5">
        <v>42519.0</v>
      </c>
      <c r="C791" s="5">
        <v>42561.0</v>
      </c>
      <c r="D791" s="6">
        <v>42.0</v>
      </c>
      <c r="E791" s="4"/>
      <c r="F791" s="4" t="s">
        <v>20</v>
      </c>
      <c r="G791" s="4" t="s">
        <v>89</v>
      </c>
      <c r="H791" s="4" t="str">
        <f t="shared" si="1"/>
        <v>MNE</v>
      </c>
      <c r="I791" s="7" t="s">
        <v>90</v>
      </c>
      <c r="J791" s="4" t="s">
        <v>23</v>
      </c>
      <c r="K791" s="4" t="str">
        <f>IF(G791="","Unknown Country",IFERROR(VLOOKUP(TRIM(G791),countries!C:F, 4, FALSE), "Unknown Country"))</f>
        <v>Southern Europe</v>
      </c>
      <c r="L791" s="4">
        <v>4594.0</v>
      </c>
      <c r="M791" s="4" t="s">
        <v>24</v>
      </c>
      <c r="N791" s="4">
        <v>1390.0</v>
      </c>
      <c r="O791" s="8">
        <v>9.33</v>
      </c>
      <c r="P791" s="8">
        <v>6.92</v>
      </c>
      <c r="Q791" s="9">
        <v>12968.7</v>
      </c>
      <c r="R791" s="9">
        <v>9618.8</v>
      </c>
      <c r="S791" s="9">
        <v>3349.9000000000015</v>
      </c>
      <c r="T791" s="10">
        <f t="shared" si="4"/>
        <v>0.3300316122</v>
      </c>
    </row>
    <row r="792">
      <c r="A792" s="4">
        <v>3.53320157E8</v>
      </c>
      <c r="B792" s="5">
        <v>41140.0</v>
      </c>
      <c r="C792" s="5">
        <v>41143.0</v>
      </c>
      <c r="D792" s="6">
        <v>3.0</v>
      </c>
      <c r="E792" s="4"/>
      <c r="F792" s="4" t="s">
        <v>20</v>
      </c>
      <c r="G792" s="4" t="s">
        <v>89</v>
      </c>
      <c r="H792" s="4" t="str">
        <f t="shared" si="1"/>
        <v>MNE</v>
      </c>
      <c r="I792" s="7" t="s">
        <v>90</v>
      </c>
      <c r="J792" s="4" t="s">
        <v>23</v>
      </c>
      <c r="K792" s="4" t="str">
        <f>IF(G792="","Unknown Country",IFERROR(VLOOKUP(TRIM(G792),countries!C:F, 4, FALSE), "Unknown Country"))</f>
        <v>Southern Europe</v>
      </c>
      <c r="L792" s="4">
        <v>8293.0</v>
      </c>
      <c r="M792" s="4" t="s">
        <v>24</v>
      </c>
      <c r="N792" s="4">
        <v>4141.0</v>
      </c>
      <c r="O792" s="8">
        <v>437.2</v>
      </c>
      <c r="P792" s="8">
        <v>263.33</v>
      </c>
      <c r="Q792" s="9">
        <v>1810445.2</v>
      </c>
      <c r="R792" s="9">
        <v>1090449.53</v>
      </c>
      <c r="S792" s="9">
        <v>719995.6699999999</v>
      </c>
      <c r="T792" s="10">
        <f t="shared" si="4"/>
        <v>0.193869873</v>
      </c>
    </row>
    <row r="793">
      <c r="A793" s="4">
        <v>3.5743488E8</v>
      </c>
      <c r="B793" s="5">
        <v>42146.0</v>
      </c>
      <c r="C793" s="5">
        <v>42184.0</v>
      </c>
      <c r="D793" s="6">
        <v>38.0</v>
      </c>
      <c r="E793" s="4"/>
      <c r="F793" s="4" t="s">
        <v>31</v>
      </c>
      <c r="G793" s="4" t="s">
        <v>89</v>
      </c>
      <c r="H793" s="4" t="str">
        <f t="shared" si="1"/>
        <v>MNE</v>
      </c>
      <c r="I793" s="7" t="s">
        <v>90</v>
      </c>
      <c r="J793" s="4" t="s">
        <v>23</v>
      </c>
      <c r="K793" s="4" t="str">
        <f>IF(G793="","Unknown Country",IFERROR(VLOOKUP(TRIM(G793),countries!C:F, 4, FALSE), "Unknown Country"))</f>
        <v>Southern Europe</v>
      </c>
      <c r="L793" s="4">
        <v>8293.0</v>
      </c>
      <c r="M793" s="4" t="s">
        <v>28</v>
      </c>
      <c r="N793" s="4">
        <v>1779.0</v>
      </c>
      <c r="O793" s="8">
        <v>437.2</v>
      </c>
      <c r="P793" s="8">
        <v>263.33</v>
      </c>
      <c r="Q793" s="9">
        <v>777778.7999999999</v>
      </c>
      <c r="R793" s="9">
        <v>468464.06999999995</v>
      </c>
      <c r="S793" s="9">
        <v>309314.73</v>
      </c>
      <c r="T793" s="10">
        <f t="shared" si="4"/>
        <v>0.3066193564</v>
      </c>
    </row>
    <row r="794">
      <c r="A794" s="4">
        <v>3.78714883E8</v>
      </c>
      <c r="B794" s="5">
        <v>41229.0</v>
      </c>
      <c r="C794" s="5">
        <v>41259.0</v>
      </c>
      <c r="D794" s="6">
        <v>30.0</v>
      </c>
      <c r="E794" s="4"/>
      <c r="F794" s="4" t="s">
        <v>30</v>
      </c>
      <c r="G794" s="4" t="s">
        <v>89</v>
      </c>
      <c r="H794" s="4" t="str">
        <f t="shared" si="1"/>
        <v>MNE</v>
      </c>
      <c r="I794" s="7" t="s">
        <v>90</v>
      </c>
      <c r="J794" s="4" t="s">
        <v>23</v>
      </c>
      <c r="K794" s="4" t="str">
        <f>IF(G794="","Unknown Country",IFERROR(VLOOKUP(TRIM(G794),countries!C:F, 4, FALSE), "Unknown Country"))</f>
        <v>Southern Europe</v>
      </c>
      <c r="L794" s="4">
        <v>8293.0</v>
      </c>
      <c r="M794" s="4" t="s">
        <v>24</v>
      </c>
      <c r="N794" s="4">
        <v>9005.0</v>
      </c>
      <c r="O794" s="8">
        <v>437.2</v>
      </c>
      <c r="P794" s="8">
        <v>263.33</v>
      </c>
      <c r="Q794" s="9">
        <v>3936986.0</v>
      </c>
      <c r="R794" s="9">
        <v>2371286.65</v>
      </c>
      <c r="S794" s="9">
        <v>1565699.35</v>
      </c>
      <c r="T794" s="10">
        <f t="shared" si="4"/>
        <v>0.4306757414</v>
      </c>
    </row>
    <row r="795">
      <c r="A795" s="4">
        <v>3.81759297E8</v>
      </c>
      <c r="B795" s="5">
        <v>40972.0</v>
      </c>
      <c r="C795" s="5">
        <v>40993.0</v>
      </c>
      <c r="D795" s="6">
        <v>21.0</v>
      </c>
      <c r="E795" s="4"/>
      <c r="F795" s="4" t="s">
        <v>31</v>
      </c>
      <c r="G795" s="4" t="s">
        <v>89</v>
      </c>
      <c r="H795" s="4" t="str">
        <f t="shared" si="1"/>
        <v>MNE</v>
      </c>
      <c r="I795" s="7" t="s">
        <v>90</v>
      </c>
      <c r="J795" s="4" t="s">
        <v>23</v>
      </c>
      <c r="K795" s="4" t="str">
        <f>IF(G795="","Unknown Country",IFERROR(VLOOKUP(TRIM(G795),countries!C:F, 4, FALSE), "Unknown Country"))</f>
        <v>Southern Europe</v>
      </c>
      <c r="L795" s="4">
        <v>2455.0</v>
      </c>
      <c r="M795" s="4" t="s">
        <v>28</v>
      </c>
      <c r="N795" s="4">
        <v>9914.0</v>
      </c>
      <c r="O795" s="8">
        <v>109.28</v>
      </c>
      <c r="P795" s="8">
        <v>35.84</v>
      </c>
      <c r="Q795" s="9">
        <v>1083401.92</v>
      </c>
      <c r="R795" s="9">
        <v>355317.76</v>
      </c>
      <c r="S795" s="9">
        <v>728084.1599999999</v>
      </c>
      <c r="T795" s="10">
        <f t="shared" si="4"/>
        <v>0.258306538</v>
      </c>
    </row>
    <row r="796">
      <c r="A796" s="4">
        <v>3.9445666E8</v>
      </c>
      <c r="B796" s="5">
        <v>42400.0</v>
      </c>
      <c r="C796" s="5">
        <v>42409.0</v>
      </c>
      <c r="D796" s="6">
        <v>9.0</v>
      </c>
      <c r="E796" s="4"/>
      <c r="F796" s="4" t="s">
        <v>27</v>
      </c>
      <c r="G796" s="4" t="s">
        <v>89</v>
      </c>
      <c r="H796" s="4" t="str">
        <f t="shared" si="1"/>
        <v>MNE</v>
      </c>
      <c r="I796" s="7" t="s">
        <v>90</v>
      </c>
      <c r="J796" s="4" t="s">
        <v>23</v>
      </c>
      <c r="K796" s="4" t="str">
        <f>IF(G796="","Unknown Country",IFERROR(VLOOKUP(TRIM(G796),countries!C:F, 4, FALSE), "Unknown Country"))</f>
        <v>Southern Europe</v>
      </c>
      <c r="L796" s="4">
        <v>4594.0</v>
      </c>
      <c r="M796" s="4" t="s">
        <v>28</v>
      </c>
      <c r="N796" s="4">
        <v>7346.0</v>
      </c>
      <c r="O796" s="8">
        <v>9.33</v>
      </c>
      <c r="P796" s="8">
        <v>6.92</v>
      </c>
      <c r="Q796" s="9">
        <v>68538.18000000001</v>
      </c>
      <c r="R796" s="9">
        <v>50834.32</v>
      </c>
      <c r="S796" s="9">
        <v>17703.860000000008</v>
      </c>
      <c r="T796" s="10">
        <f t="shared" si="4"/>
        <v>0.3976898445</v>
      </c>
    </row>
    <row r="797">
      <c r="A797" s="4">
        <v>4.09112679E8</v>
      </c>
      <c r="B797" s="5">
        <v>41363.0</v>
      </c>
      <c r="C797" s="5">
        <v>41412.0</v>
      </c>
      <c r="D797" s="6">
        <v>49.0</v>
      </c>
      <c r="E797" s="4"/>
      <c r="F797" s="4" t="s">
        <v>27</v>
      </c>
      <c r="G797" s="4" t="s">
        <v>89</v>
      </c>
      <c r="H797" s="4" t="str">
        <f t="shared" si="1"/>
        <v>MNE</v>
      </c>
      <c r="I797" s="7" t="s">
        <v>90</v>
      </c>
      <c r="J797" s="4" t="s">
        <v>23</v>
      </c>
      <c r="K797" s="4" t="str">
        <f>IF(G797="","Unknown Country",IFERROR(VLOOKUP(TRIM(G797),countries!C:F, 4, FALSE), "Unknown Country"))</f>
        <v>Southern Europe</v>
      </c>
      <c r="L797" s="4">
        <v>5988.0</v>
      </c>
      <c r="M797" s="4" t="s">
        <v>28</v>
      </c>
      <c r="N797" s="4">
        <v>4388.0</v>
      </c>
      <c r="O797" s="8">
        <v>154.06</v>
      </c>
      <c r="P797" s="8">
        <v>90.93</v>
      </c>
      <c r="Q797" s="9">
        <v>676015.28</v>
      </c>
      <c r="R797" s="9">
        <v>399000.84</v>
      </c>
      <c r="S797" s="9">
        <v>277014.44</v>
      </c>
      <c r="T797" s="10">
        <f t="shared" si="4"/>
        <v>0.3976898445</v>
      </c>
    </row>
    <row r="798">
      <c r="A798" s="4">
        <v>4.61917865E8</v>
      </c>
      <c r="B798" s="5">
        <v>42415.0</v>
      </c>
      <c r="C798" s="5">
        <v>42450.0</v>
      </c>
      <c r="D798" s="6">
        <v>35.0</v>
      </c>
      <c r="E798" s="4"/>
      <c r="F798" s="4" t="s">
        <v>31</v>
      </c>
      <c r="G798" s="4" t="s">
        <v>89</v>
      </c>
      <c r="H798" s="4" t="str">
        <f t="shared" si="1"/>
        <v>MNE</v>
      </c>
      <c r="I798" s="7" t="s">
        <v>90</v>
      </c>
      <c r="J798" s="4" t="s">
        <v>23</v>
      </c>
      <c r="K798" s="4" t="str">
        <f>IF(G798="","Unknown Country",IFERROR(VLOOKUP(TRIM(G798),countries!C:F, 4, FALSE), "Unknown Country"))</f>
        <v>Southern Europe</v>
      </c>
      <c r="L798" s="4">
        <v>7331.0</v>
      </c>
      <c r="M798" s="4" t="s">
        <v>24</v>
      </c>
      <c r="N798" s="4">
        <v>616.0</v>
      </c>
      <c r="O798" s="8">
        <v>255.28</v>
      </c>
      <c r="P798" s="8">
        <v>159.42</v>
      </c>
      <c r="Q798" s="9">
        <v>157252.48</v>
      </c>
      <c r="R798" s="9">
        <v>98202.71999999999</v>
      </c>
      <c r="S798" s="9">
        <v>59049.760000000024</v>
      </c>
      <c r="T798" s="10">
        <f t="shared" si="4"/>
        <v>0.3976898445</v>
      </c>
    </row>
    <row r="799">
      <c r="A799" s="4">
        <v>5.25321424E8</v>
      </c>
      <c r="B799" s="5">
        <v>41998.0</v>
      </c>
      <c r="C799" s="5">
        <v>42004.0</v>
      </c>
      <c r="D799" s="6">
        <v>6.0</v>
      </c>
      <c r="E799" s="4"/>
      <c r="F799" s="4" t="s">
        <v>27</v>
      </c>
      <c r="G799" s="4" t="s">
        <v>89</v>
      </c>
      <c r="H799" s="4" t="str">
        <f t="shared" si="1"/>
        <v>MNE</v>
      </c>
      <c r="I799" s="7" t="s">
        <v>90</v>
      </c>
      <c r="J799" s="4" t="s">
        <v>23</v>
      </c>
      <c r="K799" s="4" t="str">
        <f>IF(G799="","Unknown Country",IFERROR(VLOOKUP(TRIM(G799),countries!C:F, 4, FALSE), "Unknown Country"))</f>
        <v>Southern Europe</v>
      </c>
      <c r="L799" s="4">
        <v>7940.0</v>
      </c>
      <c r="M799" s="4" t="s">
        <v>28</v>
      </c>
      <c r="N799" s="4">
        <v>3138.0</v>
      </c>
      <c r="O799" s="8">
        <v>668.27</v>
      </c>
      <c r="P799" s="8">
        <v>502.54</v>
      </c>
      <c r="Q799" s="9">
        <v>2097031.26</v>
      </c>
      <c r="R799" s="9">
        <v>1576970.52</v>
      </c>
      <c r="S799" s="9">
        <v>520060.74</v>
      </c>
      <c r="T799" s="10">
        <f t="shared" si="4"/>
        <v>0.6720351391</v>
      </c>
    </row>
    <row r="800">
      <c r="A800" s="4">
        <v>5.26350104E8</v>
      </c>
      <c r="B800" s="5">
        <v>40866.0</v>
      </c>
      <c r="C800" s="5">
        <v>40881.0</v>
      </c>
      <c r="D800" s="6">
        <v>15.0</v>
      </c>
      <c r="E800" s="4"/>
      <c r="F800" s="4" t="s">
        <v>30</v>
      </c>
      <c r="G800" s="4" t="s">
        <v>89</v>
      </c>
      <c r="H800" s="4" t="str">
        <f t="shared" si="1"/>
        <v>MNE</v>
      </c>
      <c r="I800" s="7" t="s">
        <v>90</v>
      </c>
      <c r="J800" s="4" t="s">
        <v>23</v>
      </c>
      <c r="K800" s="4" t="str">
        <f>IF(G800="","Unknown Country",IFERROR(VLOOKUP(TRIM(G800),countries!C:F, 4, FALSE), "Unknown Country"))</f>
        <v>Southern Europe</v>
      </c>
      <c r="L800" s="4">
        <v>2455.0</v>
      </c>
      <c r="M800" s="4" t="s">
        <v>24</v>
      </c>
      <c r="N800" s="4">
        <v>7547.0</v>
      </c>
      <c r="O800" s="8">
        <v>109.28</v>
      </c>
      <c r="P800" s="8">
        <v>35.84</v>
      </c>
      <c r="Q800" s="9">
        <v>824736.16</v>
      </c>
      <c r="R800" s="9">
        <v>270484.48000000004</v>
      </c>
      <c r="S800" s="9">
        <v>554251.6799999999</v>
      </c>
      <c r="T800" s="10">
        <f t="shared" si="4"/>
        <v>0.258306538</v>
      </c>
    </row>
    <row r="801">
      <c r="A801" s="4">
        <v>5.46544349E8</v>
      </c>
      <c r="B801" s="5">
        <v>40507.0</v>
      </c>
      <c r="C801" s="5">
        <v>40524.0</v>
      </c>
      <c r="D801" s="6">
        <v>17.0</v>
      </c>
      <c r="E801" s="4"/>
      <c r="F801" s="4" t="s">
        <v>20</v>
      </c>
      <c r="G801" s="4" t="s">
        <v>89</v>
      </c>
      <c r="H801" s="4" t="str">
        <f t="shared" si="1"/>
        <v>MNE</v>
      </c>
      <c r="I801" s="7" t="s">
        <v>90</v>
      </c>
      <c r="J801" s="4" t="s">
        <v>23</v>
      </c>
      <c r="K801" s="4" t="str">
        <f>IF(G801="","Unknown Country",IFERROR(VLOOKUP(TRIM(G801),countries!C:F, 4, FALSE), "Unknown Country"))</f>
        <v>Southern Europe</v>
      </c>
      <c r="L801" s="4">
        <v>7940.0</v>
      </c>
      <c r="M801" s="4" t="s">
        <v>24</v>
      </c>
      <c r="N801" s="4">
        <v>3473.0</v>
      </c>
      <c r="O801" s="8">
        <v>668.27</v>
      </c>
      <c r="P801" s="8">
        <v>502.54</v>
      </c>
      <c r="Q801" s="9">
        <v>2320901.71</v>
      </c>
      <c r="R801" s="9">
        <v>1745321.4200000002</v>
      </c>
      <c r="S801" s="9">
        <v>575580.2899999998</v>
      </c>
      <c r="T801" s="10">
        <f t="shared" si="4"/>
        <v>0.4097754122</v>
      </c>
    </row>
    <row r="802">
      <c r="A802" s="4">
        <v>5.94699656E8</v>
      </c>
      <c r="B802" s="5">
        <v>42688.0</v>
      </c>
      <c r="C802" s="5">
        <v>42734.0</v>
      </c>
      <c r="D802" s="6">
        <v>46.0</v>
      </c>
      <c r="E802" s="4"/>
      <c r="F802" s="4" t="s">
        <v>20</v>
      </c>
      <c r="G802" s="4" t="s">
        <v>89</v>
      </c>
      <c r="H802" s="4" t="str">
        <f t="shared" si="1"/>
        <v>MNE</v>
      </c>
      <c r="I802" s="7" t="s">
        <v>90</v>
      </c>
      <c r="J802" s="4" t="s">
        <v>23</v>
      </c>
      <c r="K802" s="4" t="str">
        <f>IF(G802="","Unknown Country",IFERROR(VLOOKUP(TRIM(G802),countries!C:F, 4, FALSE), "Unknown Country"))</f>
        <v>Southern Europe</v>
      </c>
      <c r="L802" s="4">
        <v>3127.0</v>
      </c>
      <c r="M802" s="4" t="s">
        <v>24</v>
      </c>
      <c r="N802" s="4">
        <v>3699.0</v>
      </c>
      <c r="O802" s="8">
        <v>81.73</v>
      </c>
      <c r="P802" s="8">
        <v>56.67</v>
      </c>
      <c r="Q802" s="9">
        <v>302319.27</v>
      </c>
      <c r="R802" s="9">
        <v>209622.33000000002</v>
      </c>
      <c r="S802" s="9">
        <v>92696.94</v>
      </c>
      <c r="T802" s="10">
        <f t="shared" si="4"/>
        <v>0.3755092448</v>
      </c>
    </row>
    <row r="803">
      <c r="A803" s="4">
        <v>6.14597785E8</v>
      </c>
      <c r="B803" s="5">
        <v>41727.0</v>
      </c>
      <c r="C803" s="5">
        <v>41773.0</v>
      </c>
      <c r="D803" s="6">
        <v>46.0</v>
      </c>
      <c r="E803" s="4"/>
      <c r="F803" s="4" t="s">
        <v>31</v>
      </c>
      <c r="G803" s="4" t="s">
        <v>89</v>
      </c>
      <c r="H803" s="4" t="str">
        <f t="shared" si="1"/>
        <v>MNE</v>
      </c>
      <c r="I803" s="7" t="s">
        <v>90</v>
      </c>
      <c r="J803" s="4" t="s">
        <v>23</v>
      </c>
      <c r="K803" s="4" t="str">
        <f>IF(G803="","Unknown Country",IFERROR(VLOOKUP(TRIM(G803),countries!C:F, 4, FALSE), "Unknown Country"))</f>
        <v>Southern Europe</v>
      </c>
      <c r="L803" s="4">
        <v>8293.0</v>
      </c>
      <c r="M803" s="4" t="s">
        <v>24</v>
      </c>
      <c r="N803" s="4">
        <v>1997.0</v>
      </c>
      <c r="O803" s="8">
        <v>437.2</v>
      </c>
      <c r="P803" s="8">
        <v>263.33</v>
      </c>
      <c r="Q803" s="9">
        <v>873088.4</v>
      </c>
      <c r="R803" s="9">
        <v>525870.01</v>
      </c>
      <c r="S803" s="9">
        <v>347218.39</v>
      </c>
      <c r="T803" s="10">
        <f t="shared" si="4"/>
        <v>0.2479985635</v>
      </c>
    </row>
    <row r="804">
      <c r="A804" s="4">
        <v>6.30931794E8</v>
      </c>
      <c r="B804" s="5">
        <v>41336.0</v>
      </c>
      <c r="C804" s="5">
        <v>41365.0</v>
      </c>
      <c r="D804" s="6">
        <v>29.0</v>
      </c>
      <c r="E804" s="4"/>
      <c r="F804" s="4" t="s">
        <v>27</v>
      </c>
      <c r="G804" s="4" t="s">
        <v>89</v>
      </c>
      <c r="H804" s="4" t="str">
        <f t="shared" si="1"/>
        <v>MNE</v>
      </c>
      <c r="I804" s="7" t="s">
        <v>90</v>
      </c>
      <c r="J804" s="4" t="s">
        <v>23</v>
      </c>
      <c r="K804" s="4" t="str">
        <f>IF(G804="","Unknown Country",IFERROR(VLOOKUP(TRIM(G804),countries!C:F, 4, FALSE), "Unknown Country"))</f>
        <v>Southern Europe</v>
      </c>
      <c r="L804" s="4">
        <v>7331.0</v>
      </c>
      <c r="M804" s="4" t="s">
        <v>24</v>
      </c>
      <c r="N804" s="4">
        <v>5593.0</v>
      </c>
      <c r="O804" s="8">
        <v>255.28</v>
      </c>
      <c r="P804" s="8">
        <v>159.42</v>
      </c>
      <c r="Q804" s="9">
        <v>1427781.04</v>
      </c>
      <c r="R804" s="9">
        <v>891636.0599999999</v>
      </c>
      <c r="S804" s="9">
        <v>536144.9800000001</v>
      </c>
      <c r="T804" s="10">
        <f t="shared" si="4"/>
        <v>0.6720351391</v>
      </c>
    </row>
    <row r="805">
      <c r="A805" s="4">
        <v>6.8559693E8</v>
      </c>
      <c r="B805" s="5">
        <v>42489.0</v>
      </c>
      <c r="C805" s="5">
        <v>42537.0</v>
      </c>
      <c r="D805" s="6">
        <v>48.0</v>
      </c>
      <c r="E805" s="4"/>
      <c r="F805" s="4" t="s">
        <v>20</v>
      </c>
      <c r="G805" s="4" t="s">
        <v>89</v>
      </c>
      <c r="H805" s="4" t="str">
        <f t="shared" si="1"/>
        <v>MNE</v>
      </c>
      <c r="I805" s="7" t="s">
        <v>90</v>
      </c>
      <c r="J805" s="4" t="s">
        <v>23</v>
      </c>
      <c r="K805" s="4" t="str">
        <f>IF(G805="","Unknown Country",IFERROR(VLOOKUP(TRIM(G805),countries!C:F, 4, FALSE), "Unknown Country"))</f>
        <v>Southern Europe</v>
      </c>
      <c r="L805" s="4">
        <v>2455.0</v>
      </c>
      <c r="M805" s="4" t="s">
        <v>28</v>
      </c>
      <c r="N805" s="4">
        <v>2222.0</v>
      </c>
      <c r="O805" s="8">
        <v>109.28</v>
      </c>
      <c r="P805" s="8">
        <v>35.84</v>
      </c>
      <c r="Q805" s="9">
        <v>242820.16</v>
      </c>
      <c r="R805" s="9">
        <v>79636.48000000001</v>
      </c>
      <c r="S805" s="9">
        <v>163183.68</v>
      </c>
      <c r="T805" s="10">
        <f t="shared" si="4"/>
        <v>0.2479985635</v>
      </c>
    </row>
    <row r="806">
      <c r="A806" s="4">
        <v>7.50959146E8</v>
      </c>
      <c r="B806" s="5">
        <v>42374.0</v>
      </c>
      <c r="C806" s="5">
        <v>42394.0</v>
      </c>
      <c r="D806" s="6">
        <v>20.0</v>
      </c>
      <c r="E806" s="4"/>
      <c r="F806" s="4" t="s">
        <v>30</v>
      </c>
      <c r="G806" s="4" t="s">
        <v>89</v>
      </c>
      <c r="H806" s="4" t="str">
        <f t="shared" si="1"/>
        <v>MNE</v>
      </c>
      <c r="I806" s="7" t="s">
        <v>90</v>
      </c>
      <c r="J806" s="4" t="s">
        <v>23</v>
      </c>
      <c r="K806" s="4" t="str">
        <f>IF(G806="","Unknown Country",IFERROR(VLOOKUP(TRIM(G806),countries!C:F, 4, FALSE), "Unknown Country"))</f>
        <v>Southern Europe</v>
      </c>
      <c r="L806" s="4">
        <v>7331.0</v>
      </c>
      <c r="M806" s="4" t="s">
        <v>28</v>
      </c>
      <c r="N806" s="4">
        <v>4354.0</v>
      </c>
      <c r="O806" s="8">
        <v>255.28</v>
      </c>
      <c r="P806" s="8">
        <v>159.42</v>
      </c>
      <c r="Q806" s="9">
        <v>1111489.12</v>
      </c>
      <c r="R806" s="9">
        <v>694114.6799999999</v>
      </c>
      <c r="S806" s="9">
        <v>417374.4400000002</v>
      </c>
      <c r="T806" s="10">
        <f t="shared" si="4"/>
        <v>0.3066193564</v>
      </c>
    </row>
    <row r="807">
      <c r="A807" s="4">
        <v>8.19152915E8</v>
      </c>
      <c r="B807" s="5">
        <v>40656.0</v>
      </c>
      <c r="C807" s="5">
        <v>40657.0</v>
      </c>
      <c r="D807" s="6">
        <v>1.0</v>
      </c>
      <c r="E807" s="4"/>
      <c r="F807" s="4" t="s">
        <v>27</v>
      </c>
      <c r="G807" s="4" t="s">
        <v>89</v>
      </c>
      <c r="H807" s="4" t="str">
        <f t="shared" si="1"/>
        <v>MNE</v>
      </c>
      <c r="I807" s="7" t="s">
        <v>90</v>
      </c>
      <c r="J807" s="4" t="s">
        <v>23</v>
      </c>
      <c r="K807" s="4" t="str">
        <f>IF(G807="","Unknown Country",IFERROR(VLOOKUP(TRIM(G807),countries!C:F, 4, FALSE), "Unknown Country"))</f>
        <v>Southern Europe</v>
      </c>
      <c r="L807" s="4">
        <v>8681.0</v>
      </c>
      <c r="M807" s="4" t="s">
        <v>24</v>
      </c>
      <c r="N807" s="4">
        <v>4406.0</v>
      </c>
      <c r="O807" s="8">
        <v>651.21</v>
      </c>
      <c r="P807" s="8">
        <v>524.96</v>
      </c>
      <c r="Q807" s="9">
        <v>2869231.2600000002</v>
      </c>
      <c r="R807" s="9">
        <v>2312973.7600000002</v>
      </c>
      <c r="S807" s="9">
        <v>556257.5</v>
      </c>
      <c r="T807" s="10">
        <f t="shared" si="4"/>
        <v>0.3976898445</v>
      </c>
    </row>
    <row r="808">
      <c r="A808" s="4">
        <v>8.29356467E8</v>
      </c>
      <c r="B808" s="5">
        <v>41150.0</v>
      </c>
      <c r="C808" s="5">
        <v>41168.0</v>
      </c>
      <c r="D808" s="6">
        <v>18.0</v>
      </c>
      <c r="E808" s="4"/>
      <c r="F808" s="4" t="s">
        <v>20</v>
      </c>
      <c r="G808" s="4" t="s">
        <v>89</v>
      </c>
      <c r="H808" s="4" t="str">
        <f t="shared" si="1"/>
        <v>MNE</v>
      </c>
      <c r="I808" s="7" t="s">
        <v>90</v>
      </c>
      <c r="J808" s="4" t="s">
        <v>23</v>
      </c>
      <c r="K808" s="4" t="str">
        <f>IF(G808="","Unknown Country",IFERROR(VLOOKUP(TRIM(G808),countries!C:F, 4, FALSE), "Unknown Country"))</f>
        <v>Southern Europe</v>
      </c>
      <c r="L808" s="4">
        <v>7940.0</v>
      </c>
      <c r="M808" s="4" t="s">
        <v>28</v>
      </c>
      <c r="N808" s="4">
        <v>3864.0</v>
      </c>
      <c r="O808" s="8">
        <v>668.27</v>
      </c>
      <c r="P808" s="8">
        <v>502.54</v>
      </c>
      <c r="Q808" s="9">
        <v>2582195.28</v>
      </c>
      <c r="R808" s="9">
        <v>1941814.56</v>
      </c>
      <c r="S808" s="9">
        <v>640380.7199999997</v>
      </c>
      <c r="T808" s="10">
        <f t="shared" si="4"/>
        <v>0.3755092448</v>
      </c>
    </row>
    <row r="809">
      <c r="A809" s="4">
        <v>8.4268769E8</v>
      </c>
      <c r="B809" s="5">
        <v>40643.0</v>
      </c>
      <c r="C809" s="5">
        <v>40689.0</v>
      </c>
      <c r="D809" s="6">
        <v>46.0</v>
      </c>
      <c r="E809" s="4"/>
      <c r="F809" s="4" t="s">
        <v>27</v>
      </c>
      <c r="G809" s="4" t="s">
        <v>89</v>
      </c>
      <c r="H809" s="4" t="str">
        <f t="shared" si="1"/>
        <v>MNE</v>
      </c>
      <c r="I809" s="7" t="s">
        <v>90</v>
      </c>
      <c r="J809" s="4" t="s">
        <v>23</v>
      </c>
      <c r="K809" s="4" t="str">
        <f>IF(G809="","Unknown Country",IFERROR(VLOOKUP(TRIM(G809),countries!C:F, 4, FALSE), "Unknown Country"))</f>
        <v>Southern Europe</v>
      </c>
      <c r="L809" s="4">
        <v>5988.0</v>
      </c>
      <c r="M809" s="4" t="s">
        <v>24</v>
      </c>
      <c r="N809" s="4">
        <v>8869.0</v>
      </c>
      <c r="O809" s="8">
        <v>154.06</v>
      </c>
      <c r="P809" s="8">
        <v>90.93</v>
      </c>
      <c r="Q809" s="9">
        <v>1366358.1400000001</v>
      </c>
      <c r="R809" s="9">
        <v>806458.17</v>
      </c>
      <c r="S809" s="9">
        <v>559899.9700000001</v>
      </c>
      <c r="T809" s="10">
        <f t="shared" si="4"/>
        <v>0.6720351391</v>
      </c>
    </row>
    <row r="810">
      <c r="A810" s="4">
        <v>9.30457293E8</v>
      </c>
      <c r="B810" s="5">
        <v>41445.0</v>
      </c>
      <c r="C810" s="5">
        <v>41481.0</v>
      </c>
      <c r="D810" s="6">
        <v>36.0</v>
      </c>
      <c r="E810" s="4"/>
      <c r="F810" s="4" t="s">
        <v>27</v>
      </c>
      <c r="G810" s="4" t="s">
        <v>89</v>
      </c>
      <c r="H810" s="4" t="str">
        <f t="shared" si="1"/>
        <v>MNE</v>
      </c>
      <c r="I810" s="7" t="s">
        <v>90</v>
      </c>
      <c r="J810" s="4" t="s">
        <v>23</v>
      </c>
      <c r="K810" s="4" t="str">
        <f>IF(G810="","Unknown Country",IFERROR(VLOOKUP(TRIM(G810),countries!C:F, 4, FALSE), "Unknown Country"))</f>
        <v>Southern Europe</v>
      </c>
      <c r="L810" s="4">
        <v>2103.0</v>
      </c>
      <c r="M810" s="4" t="s">
        <v>24</v>
      </c>
      <c r="N810" s="4">
        <v>1845.0</v>
      </c>
      <c r="O810" s="8">
        <v>205.7</v>
      </c>
      <c r="P810" s="8">
        <v>117.11</v>
      </c>
      <c r="Q810" s="9">
        <v>379516.5</v>
      </c>
      <c r="R810" s="9">
        <v>216067.95</v>
      </c>
      <c r="S810" s="9">
        <v>163448.55</v>
      </c>
      <c r="T810" s="10">
        <f t="shared" si="4"/>
        <v>0.3755092448</v>
      </c>
    </row>
    <row r="811">
      <c r="A811" s="4">
        <v>9.33642041E8</v>
      </c>
      <c r="B811" s="5">
        <v>41018.0</v>
      </c>
      <c r="C811" s="5">
        <v>41048.0</v>
      </c>
      <c r="D811" s="6">
        <v>30.0</v>
      </c>
      <c r="E811" s="4"/>
      <c r="F811" s="4" t="s">
        <v>27</v>
      </c>
      <c r="G811" s="4" t="s">
        <v>89</v>
      </c>
      <c r="H811" s="4" t="str">
        <f t="shared" si="1"/>
        <v>MNE</v>
      </c>
      <c r="I811" s="7" t="s">
        <v>90</v>
      </c>
      <c r="J811" s="4" t="s">
        <v>23</v>
      </c>
      <c r="K811" s="4" t="str">
        <f>IF(G811="","Unknown Country",IFERROR(VLOOKUP(TRIM(G811),countries!C:F, 4, FALSE), "Unknown Country"))</f>
        <v>Southern Europe</v>
      </c>
      <c r="L811" s="4">
        <v>3127.0</v>
      </c>
      <c r="M811" s="4" t="s">
        <v>28</v>
      </c>
      <c r="N811" s="4">
        <v>4282.0</v>
      </c>
      <c r="O811" s="8">
        <v>81.73</v>
      </c>
      <c r="P811" s="8">
        <v>56.67</v>
      </c>
      <c r="Q811" s="9">
        <v>349967.86000000004</v>
      </c>
      <c r="R811" s="9">
        <v>242660.94</v>
      </c>
      <c r="S811" s="9">
        <v>107306.92000000004</v>
      </c>
      <c r="T811" s="10">
        <f t="shared" si="4"/>
        <v>0.193869873</v>
      </c>
    </row>
    <row r="812">
      <c r="A812" s="4">
        <v>1.27838218E8</v>
      </c>
      <c r="B812" s="5">
        <v>41537.0</v>
      </c>
      <c r="C812" s="5">
        <v>41576.0</v>
      </c>
      <c r="D812" s="6">
        <v>39.0</v>
      </c>
      <c r="E812" s="4"/>
      <c r="F812" s="4" t="s">
        <v>31</v>
      </c>
      <c r="G812" s="4" t="s">
        <v>91</v>
      </c>
      <c r="H812" s="4" t="str">
        <f t="shared" si="1"/>
        <v>NLD</v>
      </c>
      <c r="I812" s="7" t="s">
        <v>92</v>
      </c>
      <c r="J812" s="4" t="s">
        <v>23</v>
      </c>
      <c r="K812" s="4" t="str">
        <f>IF(G812="","Unknown Country",IFERROR(VLOOKUP(TRIM(G812),countries!C:F, 4, FALSE), "Unknown Country"))</f>
        <v>Western Europe</v>
      </c>
      <c r="L812" s="4">
        <v>4594.0</v>
      </c>
      <c r="M812" s="4" t="s">
        <v>24</v>
      </c>
      <c r="N812" s="4">
        <v>9024.0</v>
      </c>
      <c r="O812" s="8">
        <v>9.33</v>
      </c>
      <c r="P812" s="8">
        <v>6.92</v>
      </c>
      <c r="Q812" s="9">
        <v>84193.92</v>
      </c>
      <c r="R812" s="9">
        <v>62446.08</v>
      </c>
      <c r="S812" s="9">
        <v>21747.839999999997</v>
      </c>
      <c r="T812" s="10">
        <f t="shared" si="4"/>
        <v>0.2479985635</v>
      </c>
    </row>
    <row r="813">
      <c r="A813" s="4">
        <v>1.38182103E8</v>
      </c>
      <c r="B813" s="5">
        <v>41860.0</v>
      </c>
      <c r="C813" s="5">
        <v>41867.0</v>
      </c>
      <c r="D813" s="6">
        <v>7.0</v>
      </c>
      <c r="E813" s="4"/>
      <c r="F813" s="4" t="s">
        <v>31</v>
      </c>
      <c r="G813" s="4" t="s">
        <v>91</v>
      </c>
      <c r="H813" s="4" t="str">
        <f t="shared" si="1"/>
        <v>NLD</v>
      </c>
      <c r="I813" s="7" t="s">
        <v>92</v>
      </c>
      <c r="J813" s="4" t="s">
        <v>23</v>
      </c>
      <c r="K813" s="4" t="str">
        <f>IF(G813="","Unknown Country",IFERROR(VLOOKUP(TRIM(G813),countries!C:F, 4, FALSE), "Unknown Country"))</f>
        <v>Western Europe</v>
      </c>
      <c r="L813" s="4">
        <v>8681.0</v>
      </c>
      <c r="M813" s="4" t="s">
        <v>28</v>
      </c>
      <c r="N813" s="4">
        <v>10.0</v>
      </c>
      <c r="O813" s="8">
        <v>651.21</v>
      </c>
      <c r="P813" s="8">
        <v>524.96</v>
      </c>
      <c r="Q813" s="9">
        <v>6512.1</v>
      </c>
      <c r="R813" s="9">
        <v>5249.6</v>
      </c>
      <c r="S813" s="9">
        <v>1262.5</v>
      </c>
      <c r="T813" s="10">
        <f t="shared" si="4"/>
        <v>0.4097754122</v>
      </c>
    </row>
    <row r="814">
      <c r="A814" s="4">
        <v>1.42987763E8</v>
      </c>
      <c r="B814" s="5">
        <v>41504.0</v>
      </c>
      <c r="C814" s="5">
        <v>41518.0</v>
      </c>
      <c r="D814" s="6">
        <v>14.0</v>
      </c>
      <c r="E814" s="4"/>
      <c r="F814" s="4" t="s">
        <v>20</v>
      </c>
      <c r="G814" s="4" t="s">
        <v>91</v>
      </c>
      <c r="H814" s="4" t="str">
        <f t="shared" si="1"/>
        <v>NLD</v>
      </c>
      <c r="I814" s="7" t="s">
        <v>92</v>
      </c>
      <c r="J814" s="4" t="s">
        <v>23</v>
      </c>
      <c r="K814" s="4" t="str">
        <f>IF(G814="","Unknown Country",IFERROR(VLOOKUP(TRIM(G814),countries!C:F, 4, FALSE), "Unknown Country"))</f>
        <v>Western Europe</v>
      </c>
      <c r="L814" s="4">
        <v>7940.0</v>
      </c>
      <c r="M814" s="4" t="s">
        <v>24</v>
      </c>
      <c r="N814" s="4">
        <v>2112.0</v>
      </c>
      <c r="O814" s="8">
        <v>668.27</v>
      </c>
      <c r="P814" s="8">
        <v>502.54</v>
      </c>
      <c r="Q814" s="9">
        <v>1411386.24</v>
      </c>
      <c r="R814" s="9">
        <v>1061364.48</v>
      </c>
      <c r="S814" s="9">
        <v>350021.76</v>
      </c>
      <c r="T814" s="10">
        <f t="shared" si="4"/>
        <v>0.4306757414</v>
      </c>
    </row>
    <row r="815">
      <c r="A815" s="4">
        <v>3.44160735E8</v>
      </c>
      <c r="B815" s="5">
        <v>40460.0</v>
      </c>
      <c r="C815" s="5">
        <v>40502.0</v>
      </c>
      <c r="D815" s="6">
        <v>42.0</v>
      </c>
      <c r="E815" s="4"/>
      <c r="F815" s="4" t="s">
        <v>30</v>
      </c>
      <c r="G815" s="4" t="s">
        <v>91</v>
      </c>
      <c r="H815" s="4" t="str">
        <f t="shared" si="1"/>
        <v>NLD</v>
      </c>
      <c r="I815" s="7" t="s">
        <v>92</v>
      </c>
      <c r="J815" s="4" t="s">
        <v>23</v>
      </c>
      <c r="K815" s="4" t="str">
        <f>IF(G815="","Unknown Country",IFERROR(VLOOKUP(TRIM(G815),countries!C:F, 4, FALSE), "Unknown Country"))</f>
        <v>Western Europe</v>
      </c>
      <c r="L815" s="4">
        <v>8875.0</v>
      </c>
      <c r="M815" s="4" t="s">
        <v>28</v>
      </c>
      <c r="N815" s="4">
        <v>3664.0</v>
      </c>
      <c r="O815" s="8">
        <v>421.89</v>
      </c>
      <c r="P815" s="8">
        <v>364.69</v>
      </c>
      <c r="Q815" s="9">
        <v>1545804.96</v>
      </c>
      <c r="R815" s="9">
        <v>1336224.16</v>
      </c>
      <c r="S815" s="9">
        <v>209580.80000000005</v>
      </c>
      <c r="T815" s="10">
        <f t="shared" si="4"/>
        <v>0.3066193564</v>
      </c>
    </row>
    <row r="816">
      <c r="A816" s="4">
        <v>3.5347594E8</v>
      </c>
      <c r="B816" s="5">
        <v>41914.0</v>
      </c>
      <c r="C816" s="5">
        <v>41916.0</v>
      </c>
      <c r="D816" s="6">
        <v>2.0</v>
      </c>
      <c r="E816" s="4"/>
      <c r="F816" s="4" t="s">
        <v>27</v>
      </c>
      <c r="G816" s="4" t="s">
        <v>91</v>
      </c>
      <c r="H816" s="4" t="str">
        <f t="shared" si="1"/>
        <v>NLD</v>
      </c>
      <c r="I816" s="7" t="s">
        <v>92</v>
      </c>
      <c r="J816" s="4" t="s">
        <v>23</v>
      </c>
      <c r="K816" s="4" t="str">
        <f>IF(G816="","Unknown Country",IFERROR(VLOOKUP(TRIM(G816),countries!C:F, 4, FALSE), "Unknown Country"))</f>
        <v>Western Europe</v>
      </c>
      <c r="L816" s="4">
        <v>3127.0</v>
      </c>
      <c r="M816" s="4" t="s">
        <v>24</v>
      </c>
      <c r="N816" s="4">
        <v>240.0</v>
      </c>
      <c r="O816" s="8">
        <v>81.73</v>
      </c>
      <c r="P816" s="8">
        <v>56.67</v>
      </c>
      <c r="Q816" s="9">
        <v>19615.2</v>
      </c>
      <c r="R816" s="9">
        <v>13600.800000000001</v>
      </c>
      <c r="S816" s="9">
        <v>6014.4</v>
      </c>
      <c r="T816" s="10">
        <f t="shared" si="4"/>
        <v>0.258306538</v>
      </c>
    </row>
    <row r="817">
      <c r="A817" s="4">
        <v>3.92752492E8</v>
      </c>
      <c r="B817" s="5">
        <v>40306.0</v>
      </c>
      <c r="C817" s="5">
        <v>40332.0</v>
      </c>
      <c r="D817" s="6">
        <v>26.0</v>
      </c>
      <c r="E817" s="4"/>
      <c r="F817" s="4" t="s">
        <v>27</v>
      </c>
      <c r="G817" s="4" t="s">
        <v>91</v>
      </c>
      <c r="H817" s="4" t="str">
        <f t="shared" si="1"/>
        <v>NLD</v>
      </c>
      <c r="I817" s="7" t="s">
        <v>92</v>
      </c>
      <c r="J817" s="4" t="s">
        <v>23</v>
      </c>
      <c r="K817" s="4" t="str">
        <f>IF(G817="","Unknown Country",IFERROR(VLOOKUP(TRIM(G817),countries!C:F, 4, FALSE), "Unknown Country"))</f>
        <v>Western Europe</v>
      </c>
      <c r="L817" s="4">
        <v>3127.0</v>
      </c>
      <c r="M817" s="4" t="s">
        <v>24</v>
      </c>
      <c r="N817" s="4">
        <v>3045.0</v>
      </c>
      <c r="O817" s="8">
        <v>81.73</v>
      </c>
      <c r="P817" s="8">
        <v>56.67</v>
      </c>
      <c r="Q817" s="9">
        <v>248867.85</v>
      </c>
      <c r="R817" s="9">
        <v>172560.15</v>
      </c>
      <c r="S817" s="9">
        <v>76307.70000000001</v>
      </c>
      <c r="T817" s="10">
        <f t="shared" si="4"/>
        <v>0.193869873</v>
      </c>
    </row>
    <row r="818">
      <c r="A818" s="4">
        <v>5.13611114E8</v>
      </c>
      <c r="B818" s="5">
        <v>42577.0</v>
      </c>
      <c r="C818" s="5">
        <v>42618.0</v>
      </c>
      <c r="D818" s="6">
        <v>41.0</v>
      </c>
      <c r="E818" s="4"/>
      <c r="F818" s="4" t="s">
        <v>27</v>
      </c>
      <c r="G818" s="4" t="s">
        <v>91</v>
      </c>
      <c r="H818" s="4" t="str">
        <f t="shared" si="1"/>
        <v>NLD</v>
      </c>
      <c r="I818" s="7" t="s">
        <v>92</v>
      </c>
      <c r="J818" s="4" t="s">
        <v>23</v>
      </c>
      <c r="K818" s="4" t="str">
        <f>IF(G818="","Unknown Country",IFERROR(VLOOKUP(TRIM(G818),countries!C:F, 4, FALSE), "Unknown Country"))</f>
        <v>Western Europe</v>
      </c>
      <c r="L818" s="4">
        <v>2455.0</v>
      </c>
      <c r="M818" s="4" t="s">
        <v>24</v>
      </c>
      <c r="N818" s="4">
        <v>7797.0</v>
      </c>
      <c r="O818" s="8">
        <v>109.28</v>
      </c>
      <c r="P818" s="8">
        <v>35.84</v>
      </c>
      <c r="Q818" s="9">
        <v>852056.16</v>
      </c>
      <c r="R818" s="9">
        <v>279444.48000000004</v>
      </c>
      <c r="S818" s="9">
        <v>572611.6799999999</v>
      </c>
      <c r="T818" s="10">
        <f t="shared" si="4"/>
        <v>0.2479985635</v>
      </c>
    </row>
    <row r="819">
      <c r="A819" s="4">
        <v>5.44741475E8</v>
      </c>
      <c r="B819" s="5">
        <v>40978.0</v>
      </c>
      <c r="C819" s="5">
        <v>40993.0</v>
      </c>
      <c r="D819" s="6">
        <v>15.0</v>
      </c>
      <c r="E819" s="4"/>
      <c r="F819" s="4" t="s">
        <v>31</v>
      </c>
      <c r="G819" s="4" t="s">
        <v>91</v>
      </c>
      <c r="H819" s="4" t="str">
        <f t="shared" si="1"/>
        <v>NLD</v>
      </c>
      <c r="I819" s="7" t="s">
        <v>92</v>
      </c>
      <c r="J819" s="4" t="s">
        <v>23</v>
      </c>
      <c r="K819" s="4" t="str">
        <f>IF(G819="","Unknown Country",IFERROR(VLOOKUP(TRIM(G819),countries!C:F, 4, FALSE), "Unknown Country"))</f>
        <v>Western Europe</v>
      </c>
      <c r="L819" s="4">
        <v>3127.0</v>
      </c>
      <c r="M819" s="4" t="s">
        <v>28</v>
      </c>
      <c r="N819" s="4">
        <v>9963.0</v>
      </c>
      <c r="O819" s="8">
        <v>81.73</v>
      </c>
      <c r="P819" s="8">
        <v>56.67</v>
      </c>
      <c r="Q819" s="9">
        <v>814275.99</v>
      </c>
      <c r="R819" s="9">
        <v>564603.21</v>
      </c>
      <c r="S819" s="9">
        <v>249672.78000000003</v>
      </c>
      <c r="T819" s="10">
        <f t="shared" si="4"/>
        <v>0.1355803646</v>
      </c>
    </row>
    <row r="820">
      <c r="A820" s="4">
        <v>6.01422345E8</v>
      </c>
      <c r="B820" s="5">
        <v>40241.0</v>
      </c>
      <c r="C820" s="5">
        <v>40257.0</v>
      </c>
      <c r="D820" s="6">
        <v>16.0</v>
      </c>
      <c r="E820" s="4"/>
      <c r="F820" s="4" t="s">
        <v>31</v>
      </c>
      <c r="G820" s="4" t="s">
        <v>91</v>
      </c>
      <c r="H820" s="4" t="str">
        <f t="shared" si="1"/>
        <v>NLD</v>
      </c>
      <c r="I820" s="7" t="s">
        <v>92</v>
      </c>
      <c r="J820" s="4" t="s">
        <v>23</v>
      </c>
      <c r="K820" s="4" t="str">
        <f>IF(G820="","Unknown Country",IFERROR(VLOOKUP(TRIM(G820),countries!C:F, 4, FALSE), "Unknown Country"))</f>
        <v>Western Europe</v>
      </c>
      <c r="L820" s="4">
        <v>1270.0</v>
      </c>
      <c r="M820" s="4" t="s">
        <v>28</v>
      </c>
      <c r="N820" s="4">
        <v>3092.0</v>
      </c>
      <c r="O820" s="8">
        <v>47.45</v>
      </c>
      <c r="P820" s="8">
        <v>31.79</v>
      </c>
      <c r="Q820" s="9">
        <v>146715.40000000002</v>
      </c>
      <c r="R820" s="9">
        <v>98294.68</v>
      </c>
      <c r="S820" s="9">
        <v>48420.72000000003</v>
      </c>
      <c r="T820" s="10">
        <f t="shared" si="4"/>
        <v>0.3066193564</v>
      </c>
    </row>
    <row r="821">
      <c r="A821" s="4">
        <v>6.11766231E8</v>
      </c>
      <c r="B821" s="5">
        <v>40564.0</v>
      </c>
      <c r="C821" s="5">
        <v>40600.0</v>
      </c>
      <c r="D821" s="6">
        <v>36.0</v>
      </c>
      <c r="E821" s="4"/>
      <c r="F821" s="4" t="s">
        <v>31</v>
      </c>
      <c r="G821" s="4" t="s">
        <v>91</v>
      </c>
      <c r="H821" s="4" t="str">
        <f t="shared" si="1"/>
        <v>NLD</v>
      </c>
      <c r="I821" s="7" t="s">
        <v>92</v>
      </c>
      <c r="J821" s="4" t="s">
        <v>23</v>
      </c>
      <c r="K821" s="4" t="str">
        <f>IF(G821="","Unknown Country",IFERROR(VLOOKUP(TRIM(G821),countries!C:F, 4, FALSE), "Unknown Country"))</f>
        <v>Western Europe</v>
      </c>
      <c r="L821" s="4">
        <v>7331.0</v>
      </c>
      <c r="M821" s="4" t="s">
        <v>24</v>
      </c>
      <c r="N821" s="4">
        <v>4077.0</v>
      </c>
      <c r="O821" s="8">
        <v>255.28</v>
      </c>
      <c r="P821" s="8">
        <v>159.42</v>
      </c>
      <c r="Q821" s="9">
        <v>1040776.56</v>
      </c>
      <c r="R821" s="9">
        <v>649955.34</v>
      </c>
      <c r="S821" s="9">
        <v>390821.2200000001</v>
      </c>
      <c r="T821" s="10">
        <f t="shared" si="4"/>
        <v>0.3066193564</v>
      </c>
    </row>
    <row r="822">
      <c r="A822" s="4">
        <v>6.4295367E8</v>
      </c>
      <c r="B822" s="5">
        <v>42304.0</v>
      </c>
      <c r="C822" s="5">
        <v>42347.0</v>
      </c>
      <c r="D822" s="6">
        <v>43.0</v>
      </c>
      <c r="E822" s="4"/>
      <c r="F822" s="4" t="s">
        <v>30</v>
      </c>
      <c r="G822" s="4" t="s">
        <v>91</v>
      </c>
      <c r="H822" s="4" t="str">
        <f t="shared" si="1"/>
        <v>NLD</v>
      </c>
      <c r="I822" s="7" t="s">
        <v>92</v>
      </c>
      <c r="J822" s="4" t="s">
        <v>23</v>
      </c>
      <c r="K822" s="4" t="str">
        <f>IF(G822="","Unknown Country",IFERROR(VLOOKUP(TRIM(G822),countries!C:F, 4, FALSE), "Unknown Country"))</f>
        <v>Western Europe</v>
      </c>
      <c r="L822" s="4">
        <v>1270.0</v>
      </c>
      <c r="M822" s="4" t="s">
        <v>24</v>
      </c>
      <c r="N822" s="4">
        <v>3134.0</v>
      </c>
      <c r="O822" s="8">
        <v>47.45</v>
      </c>
      <c r="P822" s="8">
        <v>31.79</v>
      </c>
      <c r="Q822" s="9">
        <v>148708.30000000002</v>
      </c>
      <c r="R822" s="9">
        <v>99629.86</v>
      </c>
      <c r="S822" s="9">
        <v>49078.44000000002</v>
      </c>
      <c r="T822" s="10">
        <f t="shared" si="4"/>
        <v>0.6720351391</v>
      </c>
    </row>
    <row r="823">
      <c r="A823" s="4">
        <v>6.88698422E8</v>
      </c>
      <c r="B823" s="5">
        <v>42806.0</v>
      </c>
      <c r="C823" s="5">
        <v>42826.0</v>
      </c>
      <c r="D823" s="6">
        <v>20.0</v>
      </c>
      <c r="E823" s="4"/>
      <c r="F823" s="4" t="s">
        <v>27</v>
      </c>
      <c r="G823" s="4" t="s">
        <v>91</v>
      </c>
      <c r="H823" s="4" t="str">
        <f t="shared" si="1"/>
        <v>NLD</v>
      </c>
      <c r="I823" s="7" t="s">
        <v>92</v>
      </c>
      <c r="J823" s="4" t="s">
        <v>23</v>
      </c>
      <c r="K823" s="4" t="str">
        <f>IF(G823="","Unknown Country",IFERROR(VLOOKUP(TRIM(G823),countries!C:F, 4, FALSE), "Unknown Country"))</f>
        <v>Western Europe</v>
      </c>
      <c r="L823" s="4">
        <v>5988.0</v>
      </c>
      <c r="M823" s="4" t="s">
        <v>24</v>
      </c>
      <c r="N823" s="4">
        <v>22.0</v>
      </c>
      <c r="O823" s="8">
        <v>154.06</v>
      </c>
      <c r="P823" s="8">
        <v>90.93</v>
      </c>
      <c r="Q823" s="9">
        <v>3389.32</v>
      </c>
      <c r="R823" s="9">
        <v>2000.46</v>
      </c>
      <c r="S823" s="9">
        <v>1388.8600000000001</v>
      </c>
      <c r="T823" s="10">
        <f t="shared" si="4"/>
        <v>0.3066193564</v>
      </c>
    </row>
    <row r="824">
      <c r="A824" s="4">
        <v>6.9022063E8</v>
      </c>
      <c r="B824" s="5">
        <v>42678.0</v>
      </c>
      <c r="C824" s="5">
        <v>42693.0</v>
      </c>
      <c r="D824" s="6">
        <v>15.0</v>
      </c>
      <c r="E824" s="4"/>
      <c r="F824" s="4" t="s">
        <v>31</v>
      </c>
      <c r="G824" s="4" t="s">
        <v>91</v>
      </c>
      <c r="H824" s="4" t="str">
        <f t="shared" si="1"/>
        <v>NLD</v>
      </c>
      <c r="I824" s="7" t="s">
        <v>92</v>
      </c>
      <c r="J824" s="4" t="s">
        <v>23</v>
      </c>
      <c r="K824" s="4" t="str">
        <f>IF(G824="","Unknown Country",IFERROR(VLOOKUP(TRIM(G824),countries!C:F, 4, FALSE), "Unknown Country"))</f>
        <v>Western Europe</v>
      </c>
      <c r="L824" s="4">
        <v>7940.0</v>
      </c>
      <c r="M824" s="4" t="s">
        <v>28</v>
      </c>
      <c r="N824" s="4">
        <v>477.0</v>
      </c>
      <c r="O824" s="8">
        <v>668.27</v>
      </c>
      <c r="P824" s="8">
        <v>502.54</v>
      </c>
      <c r="Q824" s="9">
        <v>318764.79</v>
      </c>
      <c r="R824" s="9">
        <v>239711.58000000002</v>
      </c>
      <c r="S824" s="9">
        <v>79053.20999999996</v>
      </c>
      <c r="T824" s="10">
        <f t="shared" si="4"/>
        <v>0.3300316122</v>
      </c>
    </row>
    <row r="825">
      <c r="A825" s="4">
        <v>6.94771802E8</v>
      </c>
      <c r="B825" s="5">
        <v>41349.0</v>
      </c>
      <c r="C825" s="5">
        <v>41354.0</v>
      </c>
      <c r="D825" s="6">
        <v>5.0</v>
      </c>
      <c r="E825" s="4"/>
      <c r="F825" s="4" t="s">
        <v>27</v>
      </c>
      <c r="G825" s="4" t="s">
        <v>91</v>
      </c>
      <c r="H825" s="4" t="str">
        <f t="shared" si="1"/>
        <v>NLD</v>
      </c>
      <c r="I825" s="7" t="s">
        <v>92</v>
      </c>
      <c r="J825" s="4" t="s">
        <v>23</v>
      </c>
      <c r="K825" s="4" t="str">
        <f>IF(G825="","Unknown Country",IFERROR(VLOOKUP(TRIM(G825),countries!C:F, 4, FALSE), "Unknown Country"))</f>
        <v>Western Europe</v>
      </c>
      <c r="L825" s="4">
        <v>7331.0</v>
      </c>
      <c r="M825" s="4" t="s">
        <v>24</v>
      </c>
      <c r="N825" s="4">
        <v>7270.0</v>
      </c>
      <c r="O825" s="8">
        <v>255.28</v>
      </c>
      <c r="P825" s="8">
        <v>159.42</v>
      </c>
      <c r="Q825" s="9">
        <v>1855885.6</v>
      </c>
      <c r="R825" s="9">
        <v>1158983.4</v>
      </c>
      <c r="S825" s="9">
        <v>696902.2000000002</v>
      </c>
      <c r="T825" s="10">
        <f t="shared" si="4"/>
        <v>0.3755092448</v>
      </c>
    </row>
    <row r="826">
      <c r="A826" s="4">
        <v>7.1929363E8</v>
      </c>
      <c r="B826" s="5">
        <v>40576.0</v>
      </c>
      <c r="C826" s="5">
        <v>40599.0</v>
      </c>
      <c r="D826" s="6">
        <v>23.0</v>
      </c>
      <c r="E826" s="4"/>
      <c r="F826" s="4" t="s">
        <v>30</v>
      </c>
      <c r="G826" s="4" t="s">
        <v>91</v>
      </c>
      <c r="H826" s="4" t="str">
        <f t="shared" si="1"/>
        <v>NLD</v>
      </c>
      <c r="I826" s="7" t="s">
        <v>92</v>
      </c>
      <c r="J826" s="4" t="s">
        <v>23</v>
      </c>
      <c r="K826" s="4" t="str">
        <f>IF(G826="","Unknown Country",IFERROR(VLOOKUP(TRIM(G826),countries!C:F, 4, FALSE), "Unknown Country"))</f>
        <v>Western Europe</v>
      </c>
      <c r="L826" s="4">
        <v>8681.0</v>
      </c>
      <c r="M826" s="4" t="s">
        <v>24</v>
      </c>
      <c r="N826" s="4">
        <v>3824.0</v>
      </c>
      <c r="O826" s="8">
        <v>651.21</v>
      </c>
      <c r="P826" s="8">
        <v>524.96</v>
      </c>
      <c r="Q826" s="9">
        <v>2490227.04</v>
      </c>
      <c r="R826" s="9">
        <v>2007447.04</v>
      </c>
      <c r="S826" s="9">
        <v>482780.0</v>
      </c>
      <c r="T826" s="10">
        <f t="shared" si="4"/>
        <v>0.3300316122</v>
      </c>
    </row>
    <row r="827">
      <c r="A827" s="4">
        <v>7.19730079E8</v>
      </c>
      <c r="B827" s="5">
        <v>41007.0</v>
      </c>
      <c r="C827" s="5">
        <v>41035.0</v>
      </c>
      <c r="D827" s="6">
        <v>28.0</v>
      </c>
      <c r="E827" s="4"/>
      <c r="F827" s="4" t="s">
        <v>27</v>
      </c>
      <c r="G827" s="4" t="s">
        <v>91</v>
      </c>
      <c r="H827" s="4" t="str">
        <f t="shared" si="1"/>
        <v>NLD</v>
      </c>
      <c r="I827" s="7" t="s">
        <v>92</v>
      </c>
      <c r="J827" s="4" t="s">
        <v>23</v>
      </c>
      <c r="K827" s="4" t="str">
        <f>IF(G827="","Unknown Country",IFERROR(VLOOKUP(TRIM(G827),countries!C:F, 4, FALSE), "Unknown Country"))</f>
        <v>Western Europe</v>
      </c>
      <c r="L827" s="4">
        <v>2455.0</v>
      </c>
      <c r="M827" s="4" t="s">
        <v>24</v>
      </c>
      <c r="N827" s="4">
        <v>2979.0</v>
      </c>
      <c r="O827" s="8">
        <v>109.28</v>
      </c>
      <c r="P827" s="8">
        <v>35.84</v>
      </c>
      <c r="Q827" s="9">
        <v>325545.12</v>
      </c>
      <c r="R827" s="9">
        <v>106767.36000000002</v>
      </c>
      <c r="S827" s="9">
        <v>218777.75999999998</v>
      </c>
      <c r="T827" s="10">
        <f t="shared" si="4"/>
        <v>0.4097754122</v>
      </c>
    </row>
    <row r="828">
      <c r="A828" s="4">
        <v>7.47774398E8</v>
      </c>
      <c r="B828" s="5">
        <v>42802.0</v>
      </c>
      <c r="C828" s="5">
        <v>42828.0</v>
      </c>
      <c r="D828" s="6">
        <v>26.0</v>
      </c>
      <c r="E828" s="4"/>
      <c r="F828" s="4" t="s">
        <v>30</v>
      </c>
      <c r="G828" s="4" t="s">
        <v>91</v>
      </c>
      <c r="H828" s="4" t="str">
        <f t="shared" si="1"/>
        <v>NLD</v>
      </c>
      <c r="I828" s="7" t="s">
        <v>92</v>
      </c>
      <c r="J828" s="4" t="s">
        <v>23</v>
      </c>
      <c r="K828" s="4" t="str">
        <f>IF(G828="","Unknown Country",IFERROR(VLOOKUP(TRIM(G828),countries!C:F, 4, FALSE), "Unknown Country"))</f>
        <v>Western Europe</v>
      </c>
      <c r="L828" s="4">
        <v>8875.0</v>
      </c>
      <c r="M828" s="4" t="s">
        <v>24</v>
      </c>
      <c r="N828" s="4">
        <v>1916.0</v>
      </c>
      <c r="O828" s="8">
        <v>421.89</v>
      </c>
      <c r="P828" s="8">
        <v>364.69</v>
      </c>
      <c r="Q828" s="9">
        <v>808341.24</v>
      </c>
      <c r="R828" s="9">
        <v>698746.04</v>
      </c>
      <c r="S828" s="9">
        <v>109595.19999999995</v>
      </c>
      <c r="T828" s="10">
        <f t="shared" si="4"/>
        <v>0.2479985635</v>
      </c>
    </row>
    <row r="829">
      <c r="A829" s="4">
        <v>7.67490565E8</v>
      </c>
      <c r="B829" s="5">
        <v>42385.0</v>
      </c>
      <c r="C829" s="5">
        <v>42423.0</v>
      </c>
      <c r="D829" s="6">
        <v>38.0</v>
      </c>
      <c r="E829" s="4"/>
      <c r="F829" s="4" t="s">
        <v>27</v>
      </c>
      <c r="G829" s="4" t="s">
        <v>91</v>
      </c>
      <c r="H829" s="4" t="str">
        <f t="shared" si="1"/>
        <v>NLD</v>
      </c>
      <c r="I829" s="7" t="s">
        <v>92</v>
      </c>
      <c r="J829" s="4" t="s">
        <v>23</v>
      </c>
      <c r="K829" s="4" t="str">
        <f>IF(G829="","Unknown Country",IFERROR(VLOOKUP(TRIM(G829),countries!C:F, 4, FALSE), "Unknown Country"))</f>
        <v>Western Europe</v>
      </c>
      <c r="L829" s="4">
        <v>2455.0</v>
      </c>
      <c r="M829" s="4" t="s">
        <v>28</v>
      </c>
      <c r="N829" s="4">
        <v>6368.0</v>
      </c>
      <c r="O829" s="8">
        <v>109.28</v>
      </c>
      <c r="P829" s="8">
        <v>35.84</v>
      </c>
      <c r="Q829" s="9">
        <v>695895.04</v>
      </c>
      <c r="R829" s="9">
        <v>228229.12000000002</v>
      </c>
      <c r="S829" s="9">
        <v>467665.92000000004</v>
      </c>
      <c r="T829" s="10">
        <f t="shared" si="4"/>
        <v>0.3755092448</v>
      </c>
    </row>
    <row r="830">
      <c r="A830" s="4">
        <v>7.86318385E8</v>
      </c>
      <c r="B830" s="5">
        <v>42927.0</v>
      </c>
      <c r="C830" s="5">
        <v>42970.0</v>
      </c>
      <c r="D830" s="6">
        <v>43.0</v>
      </c>
      <c r="E830" s="4"/>
      <c r="F830" s="4" t="s">
        <v>30</v>
      </c>
      <c r="G830" s="4" t="s">
        <v>91</v>
      </c>
      <c r="H830" s="4" t="str">
        <f t="shared" si="1"/>
        <v>NLD</v>
      </c>
      <c r="I830" s="7" t="s">
        <v>92</v>
      </c>
      <c r="J830" s="4" t="s">
        <v>23</v>
      </c>
      <c r="K830" s="4" t="str">
        <f>IF(G830="","Unknown Country",IFERROR(VLOOKUP(TRIM(G830),countries!C:F, 4, FALSE), "Unknown Country"))</f>
        <v>Western Europe</v>
      </c>
      <c r="L830" s="4">
        <v>1270.0</v>
      </c>
      <c r="M830" s="4" t="s">
        <v>24</v>
      </c>
      <c r="N830" s="4">
        <v>7939.0</v>
      </c>
      <c r="O830" s="8">
        <v>47.45</v>
      </c>
      <c r="P830" s="8">
        <v>31.79</v>
      </c>
      <c r="Q830" s="9">
        <v>376705.55000000005</v>
      </c>
      <c r="R830" s="9">
        <v>252380.81</v>
      </c>
      <c r="S830" s="9">
        <v>124324.74000000005</v>
      </c>
      <c r="T830" s="10">
        <f t="shared" si="4"/>
        <v>0.193869873</v>
      </c>
    </row>
    <row r="831">
      <c r="A831" s="4">
        <v>8.57457864E8</v>
      </c>
      <c r="B831" s="5">
        <v>40753.0</v>
      </c>
      <c r="C831" s="5">
        <v>40802.0</v>
      </c>
      <c r="D831" s="6">
        <v>49.0</v>
      </c>
      <c r="E831" s="4"/>
      <c r="F831" s="4" t="s">
        <v>31</v>
      </c>
      <c r="G831" s="4" t="s">
        <v>91</v>
      </c>
      <c r="H831" s="4" t="str">
        <f t="shared" si="1"/>
        <v>NLD</v>
      </c>
      <c r="I831" s="7" t="s">
        <v>92</v>
      </c>
      <c r="J831" s="4" t="s">
        <v>23</v>
      </c>
      <c r="K831" s="4" t="str">
        <f>IF(G831="","Unknown Country",IFERROR(VLOOKUP(TRIM(G831),countries!C:F, 4, FALSE), "Unknown Country"))</f>
        <v>Western Europe</v>
      </c>
      <c r="L831" s="4">
        <v>8681.0</v>
      </c>
      <c r="M831" s="4" t="s">
        <v>28</v>
      </c>
      <c r="N831" s="4">
        <v>9691.0</v>
      </c>
      <c r="O831" s="8">
        <v>651.21</v>
      </c>
      <c r="P831" s="8">
        <v>524.96</v>
      </c>
      <c r="Q831" s="9">
        <v>6310876.11</v>
      </c>
      <c r="R831" s="9">
        <v>5087387.36</v>
      </c>
      <c r="S831" s="9">
        <v>1223488.75</v>
      </c>
      <c r="T831" s="10">
        <f t="shared" si="4"/>
        <v>0.6720351391</v>
      </c>
    </row>
    <row r="832">
      <c r="A832" s="4">
        <v>9.06345736E8</v>
      </c>
      <c r="B832" s="5">
        <v>41200.0</v>
      </c>
      <c r="C832" s="5">
        <v>41234.0</v>
      </c>
      <c r="D832" s="6">
        <v>34.0</v>
      </c>
      <c r="E832" s="4"/>
      <c r="F832" s="4" t="s">
        <v>31</v>
      </c>
      <c r="G832" s="4" t="s">
        <v>91</v>
      </c>
      <c r="H832" s="4" t="str">
        <f t="shared" si="1"/>
        <v>NLD</v>
      </c>
      <c r="I832" s="7" t="s">
        <v>92</v>
      </c>
      <c r="J832" s="4" t="s">
        <v>23</v>
      </c>
      <c r="K832" s="4" t="str">
        <f>IF(G832="","Unknown Country",IFERROR(VLOOKUP(TRIM(G832),countries!C:F, 4, FALSE), "Unknown Country"))</f>
        <v>Western Europe</v>
      </c>
      <c r="L832" s="4">
        <v>1270.0</v>
      </c>
      <c r="M832" s="4" t="s">
        <v>24</v>
      </c>
      <c r="N832" s="4">
        <v>6699.0</v>
      </c>
      <c r="O832" s="8">
        <v>47.45</v>
      </c>
      <c r="P832" s="8">
        <v>31.79</v>
      </c>
      <c r="Q832" s="9">
        <v>317867.55000000005</v>
      </c>
      <c r="R832" s="9">
        <v>212961.21</v>
      </c>
      <c r="S832" s="9">
        <v>104906.34000000005</v>
      </c>
      <c r="T832" s="10">
        <f t="shared" si="4"/>
        <v>0.1355803646</v>
      </c>
    </row>
    <row r="833">
      <c r="A833" s="4">
        <v>9.33699119E8</v>
      </c>
      <c r="B833" s="5">
        <v>41591.0</v>
      </c>
      <c r="C833" s="5">
        <v>41602.0</v>
      </c>
      <c r="D833" s="6">
        <v>11.0</v>
      </c>
      <c r="E833" s="4"/>
      <c r="F833" s="4" t="s">
        <v>31</v>
      </c>
      <c r="G833" s="4" t="s">
        <v>91</v>
      </c>
      <c r="H833" s="4" t="str">
        <f t="shared" si="1"/>
        <v>NLD</v>
      </c>
      <c r="I833" s="7" t="s">
        <v>92</v>
      </c>
      <c r="J833" s="4" t="s">
        <v>23</v>
      </c>
      <c r="K833" s="4" t="str">
        <f>IF(G833="","Unknown Country",IFERROR(VLOOKUP(TRIM(G833),countries!C:F, 4, FALSE), "Unknown Country"))</f>
        <v>Western Europe</v>
      </c>
      <c r="L833" s="4">
        <v>3127.0</v>
      </c>
      <c r="M833" s="4" t="s">
        <v>24</v>
      </c>
      <c r="N833" s="4">
        <v>1173.0</v>
      </c>
      <c r="O833" s="8">
        <v>81.73</v>
      </c>
      <c r="P833" s="8">
        <v>56.67</v>
      </c>
      <c r="Q833" s="9">
        <v>95869.29000000001</v>
      </c>
      <c r="R833" s="9">
        <v>66473.91</v>
      </c>
      <c r="S833" s="9">
        <v>29395.380000000005</v>
      </c>
      <c r="T833" s="10">
        <f t="shared" si="4"/>
        <v>0.6720351391</v>
      </c>
    </row>
    <row r="834">
      <c r="A834" s="4">
        <v>9.85039174E8</v>
      </c>
      <c r="B834" s="5">
        <v>40578.0</v>
      </c>
      <c r="C834" s="5">
        <v>40612.0</v>
      </c>
      <c r="D834" s="6">
        <v>34.0</v>
      </c>
      <c r="E834" s="4"/>
      <c r="F834" s="4" t="s">
        <v>27</v>
      </c>
      <c r="G834" s="4" t="s">
        <v>91</v>
      </c>
      <c r="H834" s="4" t="str">
        <f t="shared" si="1"/>
        <v>NLD</v>
      </c>
      <c r="I834" s="7" t="s">
        <v>92</v>
      </c>
      <c r="J834" s="4" t="s">
        <v>23</v>
      </c>
      <c r="K834" s="4" t="str">
        <f>IF(G834="","Unknown Country",IFERROR(VLOOKUP(TRIM(G834),countries!C:F, 4, FALSE), "Unknown Country"))</f>
        <v>Western Europe</v>
      </c>
      <c r="L834" s="4">
        <v>1270.0</v>
      </c>
      <c r="M834" s="4" t="s">
        <v>28</v>
      </c>
      <c r="N834" s="4">
        <v>3836.0</v>
      </c>
      <c r="O834" s="8">
        <v>47.45</v>
      </c>
      <c r="P834" s="8">
        <v>31.79</v>
      </c>
      <c r="Q834" s="9">
        <v>182018.2</v>
      </c>
      <c r="R834" s="9">
        <v>121946.44</v>
      </c>
      <c r="S834" s="9">
        <v>60071.76000000001</v>
      </c>
      <c r="T834" s="10">
        <f t="shared" si="4"/>
        <v>0.3300316122</v>
      </c>
    </row>
    <row r="835">
      <c r="A835" s="4">
        <v>9.9077481E8</v>
      </c>
      <c r="B835" s="5">
        <v>41656.0</v>
      </c>
      <c r="C835" s="5">
        <v>41688.0</v>
      </c>
      <c r="D835" s="6">
        <v>32.0</v>
      </c>
      <c r="E835" s="4"/>
      <c r="F835" s="4" t="s">
        <v>31</v>
      </c>
      <c r="G835" s="4" t="s">
        <v>91</v>
      </c>
      <c r="H835" s="4" t="str">
        <f t="shared" si="1"/>
        <v>NLD</v>
      </c>
      <c r="I835" s="7" t="s">
        <v>92</v>
      </c>
      <c r="J835" s="4" t="s">
        <v>23</v>
      </c>
      <c r="K835" s="4" t="str">
        <f>IF(G835="","Unknown Country",IFERROR(VLOOKUP(TRIM(G835),countries!C:F, 4, FALSE), "Unknown Country"))</f>
        <v>Western Europe</v>
      </c>
      <c r="L835" s="4">
        <v>7940.0</v>
      </c>
      <c r="M835" s="4" t="s">
        <v>24</v>
      </c>
      <c r="N835" s="4">
        <v>1138.0</v>
      </c>
      <c r="O835" s="8">
        <v>668.27</v>
      </c>
      <c r="P835" s="8">
        <v>502.54</v>
      </c>
      <c r="Q835" s="9">
        <v>760491.26</v>
      </c>
      <c r="R835" s="9">
        <v>571890.52</v>
      </c>
      <c r="S835" s="9">
        <v>188600.74</v>
      </c>
      <c r="T835" s="10">
        <f t="shared" si="4"/>
        <v>0.193869873</v>
      </c>
    </row>
    <row r="836">
      <c r="A836" s="4">
        <v>1.00640618E8</v>
      </c>
      <c r="B836" s="5">
        <v>41920.0</v>
      </c>
      <c r="C836" s="5">
        <v>41930.0</v>
      </c>
      <c r="D836" s="6">
        <v>10.0</v>
      </c>
      <c r="E836" s="4"/>
      <c r="F836" s="4" t="s">
        <v>30</v>
      </c>
      <c r="G836" s="4" t="s">
        <v>93</v>
      </c>
      <c r="H836" s="4" t="str">
        <f t="shared" si="1"/>
        <v>NOR</v>
      </c>
      <c r="I836" s="7" t="s">
        <v>94</v>
      </c>
      <c r="J836" s="4" t="s">
        <v>23</v>
      </c>
      <c r="K836" s="4" t="str">
        <f>IF(G836="","Unknown Country",IFERROR(VLOOKUP(TRIM(G836),countries!C:F, 4, FALSE), "Unknown Country"))</f>
        <v>Northern Europe</v>
      </c>
      <c r="L836" s="4">
        <v>2103.0</v>
      </c>
      <c r="M836" s="4" t="s">
        <v>28</v>
      </c>
      <c r="N836" s="4">
        <v>650.0</v>
      </c>
      <c r="O836" s="8">
        <v>205.7</v>
      </c>
      <c r="P836" s="8">
        <v>117.11</v>
      </c>
      <c r="Q836" s="9">
        <v>133705.0</v>
      </c>
      <c r="R836" s="9">
        <v>76121.5</v>
      </c>
      <c r="S836" s="9">
        <v>57583.5</v>
      </c>
    </row>
    <row r="837">
      <c r="A837" s="4">
        <v>1.18086564E8</v>
      </c>
      <c r="B837" s="5">
        <v>42419.0</v>
      </c>
      <c r="C837" s="5">
        <v>42442.0</v>
      </c>
      <c r="D837" s="6">
        <v>23.0</v>
      </c>
      <c r="E837" s="4"/>
      <c r="F837" s="4" t="s">
        <v>30</v>
      </c>
      <c r="G837" s="4" t="s">
        <v>93</v>
      </c>
      <c r="H837" s="4" t="str">
        <f t="shared" si="1"/>
        <v>NOR</v>
      </c>
      <c r="I837" s="7" t="s">
        <v>94</v>
      </c>
      <c r="J837" s="4" t="s">
        <v>23</v>
      </c>
      <c r="K837" s="4" t="str">
        <f>IF(G837="","Unknown Country",IFERROR(VLOOKUP(TRIM(G837),countries!C:F, 4, FALSE), "Unknown Country"))</f>
        <v>Northern Europe</v>
      </c>
      <c r="L837" s="4">
        <v>8969.0</v>
      </c>
      <c r="M837" s="4" t="s">
        <v>28</v>
      </c>
      <c r="N837" s="4">
        <v>3293.0</v>
      </c>
      <c r="O837" s="8">
        <v>152.58</v>
      </c>
      <c r="P837" s="8">
        <v>97.44</v>
      </c>
      <c r="Q837" s="9">
        <v>502445.94000000006</v>
      </c>
      <c r="R837" s="9">
        <v>320869.92</v>
      </c>
      <c r="S837" s="9">
        <v>181576.02000000008</v>
      </c>
      <c r="T837" s="10">
        <f t="shared" ref="T837:T1024" si="5">S833/Q833</f>
        <v>0.3066193564</v>
      </c>
    </row>
    <row r="838">
      <c r="A838" s="4">
        <v>1.49274003E8</v>
      </c>
      <c r="B838" s="5">
        <v>41393.0</v>
      </c>
      <c r="C838" s="5">
        <v>41423.0</v>
      </c>
      <c r="D838" s="6">
        <v>30.0</v>
      </c>
      <c r="E838" s="4"/>
      <c r="F838" s="4" t="s">
        <v>31</v>
      </c>
      <c r="G838" s="4" t="s">
        <v>93</v>
      </c>
      <c r="H838" s="4" t="str">
        <f t="shared" si="1"/>
        <v>NOR</v>
      </c>
      <c r="I838" s="7" t="s">
        <v>94</v>
      </c>
      <c r="J838" s="4" t="s">
        <v>23</v>
      </c>
      <c r="K838" s="4" t="str">
        <f>IF(G838="","Unknown Country",IFERROR(VLOOKUP(TRIM(G838),countries!C:F, 4, FALSE), "Unknown Country"))</f>
        <v>Northern Europe</v>
      </c>
      <c r="L838" s="4">
        <v>7940.0</v>
      </c>
      <c r="M838" s="4" t="s">
        <v>24</v>
      </c>
      <c r="N838" s="4">
        <v>2350.0</v>
      </c>
      <c r="O838" s="8">
        <v>668.27</v>
      </c>
      <c r="P838" s="8">
        <v>502.54</v>
      </c>
      <c r="Q838" s="9">
        <v>1570434.5</v>
      </c>
      <c r="R838" s="9">
        <v>1180969.0</v>
      </c>
      <c r="S838" s="9">
        <v>389465.5</v>
      </c>
      <c r="T838" s="10">
        <f t="shared" si="5"/>
        <v>0.3300316122</v>
      </c>
    </row>
    <row r="839">
      <c r="A839" s="4">
        <v>2.38170993E8</v>
      </c>
      <c r="B839" s="5">
        <v>41265.0</v>
      </c>
      <c r="C839" s="5">
        <v>41312.0</v>
      </c>
      <c r="D839" s="6">
        <v>47.0</v>
      </c>
      <c r="E839" s="4"/>
      <c r="F839" s="4" t="s">
        <v>20</v>
      </c>
      <c r="G839" s="4" t="s">
        <v>93</v>
      </c>
      <c r="H839" s="4" t="str">
        <f t="shared" si="1"/>
        <v>NOR</v>
      </c>
      <c r="I839" s="7" t="s">
        <v>94</v>
      </c>
      <c r="J839" s="4" t="s">
        <v>23</v>
      </c>
      <c r="K839" s="4" t="str">
        <f>IF(G839="","Unknown Country",IFERROR(VLOOKUP(TRIM(G839),countries!C:F, 4, FALSE), "Unknown Country"))</f>
        <v>Northern Europe</v>
      </c>
      <c r="L839" s="4">
        <v>1270.0</v>
      </c>
      <c r="M839" s="4" t="s">
        <v>24</v>
      </c>
      <c r="N839" s="4">
        <v>8944.0</v>
      </c>
      <c r="O839" s="8">
        <v>47.45</v>
      </c>
      <c r="P839" s="8">
        <v>31.79</v>
      </c>
      <c r="Q839" s="9">
        <v>424392.80000000005</v>
      </c>
      <c r="R839" s="9">
        <v>284329.76</v>
      </c>
      <c r="S839" s="9">
        <v>140063.04000000004</v>
      </c>
      <c r="T839" s="10">
        <f t="shared" si="5"/>
        <v>0.2479985635</v>
      </c>
    </row>
    <row r="840">
      <c r="A840" s="4">
        <v>3.30590474E8</v>
      </c>
      <c r="B840" s="5">
        <v>40938.0</v>
      </c>
      <c r="C840" s="5">
        <v>40982.0</v>
      </c>
      <c r="D840" s="6">
        <v>44.0</v>
      </c>
      <c r="E840" s="4"/>
      <c r="F840" s="4" t="s">
        <v>20</v>
      </c>
      <c r="G840" s="4" t="s">
        <v>93</v>
      </c>
      <c r="H840" s="4" t="str">
        <f t="shared" si="1"/>
        <v>NOR</v>
      </c>
      <c r="I840" s="7" t="s">
        <v>94</v>
      </c>
      <c r="J840" s="4" t="s">
        <v>23</v>
      </c>
      <c r="K840" s="4" t="str">
        <f>IF(G840="","Unknown Country",IFERROR(VLOOKUP(TRIM(G840),countries!C:F, 4, FALSE), "Unknown Country"))</f>
        <v>Northern Europe</v>
      </c>
      <c r="L840" s="4">
        <v>8681.0</v>
      </c>
      <c r="M840" s="4" t="s">
        <v>28</v>
      </c>
      <c r="N840" s="4">
        <v>7923.0</v>
      </c>
      <c r="O840" s="8">
        <v>651.21</v>
      </c>
      <c r="P840" s="8">
        <v>524.96</v>
      </c>
      <c r="Q840" s="9">
        <v>5159536.83</v>
      </c>
      <c r="R840" s="9">
        <v>4159258.08</v>
      </c>
      <c r="S840" s="9">
        <v>1000278.75</v>
      </c>
      <c r="T840" s="10">
        <f t="shared" si="5"/>
        <v>0.4306757414</v>
      </c>
    </row>
    <row r="841">
      <c r="A841" s="4">
        <v>3.37354791E8</v>
      </c>
      <c r="B841" s="5">
        <v>40886.0</v>
      </c>
      <c r="C841" s="5">
        <v>40936.0</v>
      </c>
      <c r="D841" s="6">
        <v>50.0</v>
      </c>
      <c r="E841" s="4"/>
      <c r="F841" s="4" t="s">
        <v>20</v>
      </c>
      <c r="G841" s="4" t="s">
        <v>93</v>
      </c>
      <c r="H841" s="4" t="str">
        <f t="shared" si="1"/>
        <v>NOR</v>
      </c>
      <c r="I841" s="7" t="s">
        <v>94</v>
      </c>
      <c r="J841" s="4" t="s">
        <v>23</v>
      </c>
      <c r="K841" s="4" t="str">
        <f>IF(G841="","Unknown Country",IFERROR(VLOOKUP(TRIM(G841),countries!C:F, 4, FALSE), "Unknown Country"))</f>
        <v>Northern Europe</v>
      </c>
      <c r="L841" s="4">
        <v>8293.0</v>
      </c>
      <c r="M841" s="4" t="s">
        <v>24</v>
      </c>
      <c r="N841" s="4">
        <v>9634.0</v>
      </c>
      <c r="O841" s="8">
        <v>437.2</v>
      </c>
      <c r="P841" s="8">
        <v>263.33</v>
      </c>
      <c r="Q841" s="9">
        <v>4211984.8</v>
      </c>
      <c r="R841" s="9">
        <v>2536921.2199999997</v>
      </c>
      <c r="S841" s="9">
        <v>1675063.58</v>
      </c>
      <c r="T841" s="10">
        <f t="shared" si="5"/>
        <v>0.3613841919</v>
      </c>
    </row>
    <row r="842">
      <c r="A842" s="4">
        <v>3.57943856E8</v>
      </c>
      <c r="B842" s="5">
        <v>41329.0</v>
      </c>
      <c r="C842" s="5">
        <v>41350.0</v>
      </c>
      <c r="D842" s="6">
        <v>21.0</v>
      </c>
      <c r="E842" s="4"/>
      <c r="F842" s="4" t="s">
        <v>20</v>
      </c>
      <c r="G842" s="4" t="s">
        <v>93</v>
      </c>
      <c r="H842" s="4" t="str">
        <f t="shared" si="1"/>
        <v>NOR</v>
      </c>
      <c r="I842" s="7" t="s">
        <v>94</v>
      </c>
      <c r="J842" s="4" t="s">
        <v>23</v>
      </c>
      <c r="K842" s="4" t="str">
        <f>IF(G842="","Unknown Country",IFERROR(VLOOKUP(TRIM(G842),countries!C:F, 4, FALSE), "Unknown Country"))</f>
        <v>Northern Europe</v>
      </c>
      <c r="L842" s="4">
        <v>7331.0</v>
      </c>
      <c r="M842" s="4" t="s">
        <v>24</v>
      </c>
      <c r="N842" s="4">
        <v>2396.0</v>
      </c>
      <c r="O842" s="8">
        <v>255.28</v>
      </c>
      <c r="P842" s="8">
        <v>159.42</v>
      </c>
      <c r="Q842" s="9">
        <v>611650.88</v>
      </c>
      <c r="R842" s="9">
        <v>381970.31999999995</v>
      </c>
      <c r="S842" s="9">
        <v>229680.56000000006</v>
      </c>
      <c r="T842" s="10">
        <f t="shared" si="5"/>
        <v>0.2479985635</v>
      </c>
    </row>
    <row r="843">
      <c r="A843" s="4">
        <v>3.81774747E8</v>
      </c>
      <c r="B843" s="5">
        <v>41918.0</v>
      </c>
      <c r="C843" s="5">
        <v>41935.0</v>
      </c>
      <c r="D843" s="6">
        <v>17.0</v>
      </c>
      <c r="E843" s="4"/>
      <c r="F843" s="4" t="s">
        <v>31</v>
      </c>
      <c r="G843" s="4" t="s">
        <v>93</v>
      </c>
      <c r="H843" s="4" t="str">
        <f t="shared" si="1"/>
        <v>NOR</v>
      </c>
      <c r="I843" s="7" t="s">
        <v>94</v>
      </c>
      <c r="J843" s="4" t="s">
        <v>23</v>
      </c>
      <c r="K843" s="4" t="str">
        <f>IF(G843="","Unknown Country",IFERROR(VLOOKUP(TRIM(G843),countries!C:F, 4, FALSE), "Unknown Country"))</f>
        <v>Northern Europe</v>
      </c>
      <c r="L843" s="4">
        <v>4594.0</v>
      </c>
      <c r="M843" s="4" t="s">
        <v>24</v>
      </c>
      <c r="N843" s="4">
        <v>4486.0</v>
      </c>
      <c r="O843" s="8">
        <v>9.33</v>
      </c>
      <c r="P843" s="8">
        <v>6.92</v>
      </c>
      <c r="Q843" s="9">
        <v>41854.38</v>
      </c>
      <c r="R843" s="9">
        <v>31043.12</v>
      </c>
      <c r="S843" s="9">
        <v>10811.259999999998</v>
      </c>
      <c r="T843" s="10">
        <f t="shared" si="5"/>
        <v>0.3300316122</v>
      </c>
    </row>
    <row r="844">
      <c r="A844" s="4">
        <v>3.84128224E8</v>
      </c>
      <c r="B844" s="5">
        <v>40257.0</v>
      </c>
      <c r="C844" s="5">
        <v>40294.0</v>
      </c>
      <c r="D844" s="6">
        <v>37.0</v>
      </c>
      <c r="E844" s="4"/>
      <c r="F844" s="4" t="s">
        <v>30</v>
      </c>
      <c r="G844" s="4" t="s">
        <v>93</v>
      </c>
      <c r="H844" s="4" t="str">
        <f t="shared" si="1"/>
        <v>NOR</v>
      </c>
      <c r="I844" s="7" t="s">
        <v>94</v>
      </c>
      <c r="J844" s="4" t="s">
        <v>23</v>
      </c>
      <c r="K844" s="4" t="str">
        <f>IF(G844="","Unknown Country",IFERROR(VLOOKUP(TRIM(G844),countries!C:F, 4, FALSE), "Unknown Country"))</f>
        <v>Northern Europe</v>
      </c>
      <c r="L844" s="4">
        <v>7940.0</v>
      </c>
      <c r="M844" s="4" t="s">
        <v>24</v>
      </c>
      <c r="N844" s="4">
        <v>933.0</v>
      </c>
      <c r="O844" s="8">
        <v>668.27</v>
      </c>
      <c r="P844" s="8">
        <v>502.54</v>
      </c>
      <c r="Q844" s="9">
        <v>623495.91</v>
      </c>
      <c r="R844" s="9">
        <v>468869.82</v>
      </c>
      <c r="S844" s="9">
        <v>154626.09000000003</v>
      </c>
      <c r="T844" s="10">
        <f t="shared" si="5"/>
        <v>0.193869873</v>
      </c>
    </row>
    <row r="845">
      <c r="A845" s="4">
        <v>3.92217338E8</v>
      </c>
      <c r="B845" s="5">
        <v>42441.0</v>
      </c>
      <c r="C845" s="5">
        <v>42444.0</v>
      </c>
      <c r="D845" s="6">
        <v>3.0</v>
      </c>
      <c r="E845" s="4"/>
      <c r="F845" s="4" t="s">
        <v>20</v>
      </c>
      <c r="G845" s="4" t="s">
        <v>93</v>
      </c>
      <c r="H845" s="4" t="str">
        <f t="shared" si="1"/>
        <v>NOR</v>
      </c>
      <c r="I845" s="7" t="s">
        <v>94</v>
      </c>
      <c r="J845" s="4" t="s">
        <v>23</v>
      </c>
      <c r="K845" s="4" t="str">
        <f>IF(G845="","Unknown Country",IFERROR(VLOOKUP(TRIM(G845),countries!C:F, 4, FALSE), "Unknown Country"))</f>
        <v>Northern Europe</v>
      </c>
      <c r="L845" s="4">
        <v>8969.0</v>
      </c>
      <c r="M845" s="4" t="s">
        <v>24</v>
      </c>
      <c r="N845" s="4">
        <v>4681.0</v>
      </c>
      <c r="O845" s="8">
        <v>152.58</v>
      </c>
      <c r="P845" s="8">
        <v>97.44</v>
      </c>
      <c r="Q845" s="9">
        <v>714226.9800000001</v>
      </c>
      <c r="R845" s="9">
        <v>456116.64</v>
      </c>
      <c r="S845" s="9">
        <v>258110.34000000008</v>
      </c>
      <c r="T845" s="10">
        <f t="shared" si="5"/>
        <v>0.3976898445</v>
      </c>
    </row>
    <row r="846">
      <c r="A846" s="4">
        <v>4.16682088E8</v>
      </c>
      <c r="B846" s="5">
        <v>41095.0</v>
      </c>
      <c r="C846" s="5">
        <v>41135.0</v>
      </c>
      <c r="D846" s="6">
        <v>40.0</v>
      </c>
      <c r="E846" s="4"/>
      <c r="F846" s="4" t="s">
        <v>27</v>
      </c>
      <c r="G846" s="4" t="s">
        <v>93</v>
      </c>
      <c r="H846" s="4" t="str">
        <f t="shared" si="1"/>
        <v>NOR</v>
      </c>
      <c r="I846" s="7" t="s">
        <v>94</v>
      </c>
      <c r="J846" s="4" t="s">
        <v>23</v>
      </c>
      <c r="K846" s="4" t="str">
        <f>IF(G846="","Unknown Country",IFERROR(VLOOKUP(TRIM(G846),countries!C:F, 4, FALSE), "Unknown Country"))</f>
        <v>Northern Europe</v>
      </c>
      <c r="L846" s="4">
        <v>5988.0</v>
      </c>
      <c r="M846" s="4" t="s">
        <v>24</v>
      </c>
      <c r="N846" s="4">
        <v>4344.0</v>
      </c>
      <c r="O846" s="8">
        <v>154.06</v>
      </c>
      <c r="P846" s="8">
        <v>90.93</v>
      </c>
      <c r="Q846" s="9">
        <v>669236.64</v>
      </c>
      <c r="R846" s="9">
        <v>394999.92000000004</v>
      </c>
      <c r="S846" s="9">
        <v>274236.72</v>
      </c>
      <c r="T846" s="10">
        <f t="shared" si="5"/>
        <v>0.3755092448</v>
      </c>
    </row>
    <row r="847">
      <c r="A847" s="4">
        <v>4.45952498E8</v>
      </c>
      <c r="B847" s="5">
        <v>42161.0</v>
      </c>
      <c r="C847" s="5">
        <v>42192.0</v>
      </c>
      <c r="D847" s="6">
        <v>31.0</v>
      </c>
      <c r="E847" s="4"/>
      <c r="F847" s="4" t="s">
        <v>31</v>
      </c>
      <c r="G847" s="4" t="s">
        <v>93</v>
      </c>
      <c r="H847" s="4" t="str">
        <f t="shared" si="1"/>
        <v>NOR</v>
      </c>
      <c r="I847" s="7" t="s">
        <v>94</v>
      </c>
      <c r="J847" s="4" t="s">
        <v>23</v>
      </c>
      <c r="K847" s="4" t="str">
        <f>IF(G847="","Unknown Country",IFERROR(VLOOKUP(TRIM(G847),countries!C:F, 4, FALSE), "Unknown Country"))</f>
        <v>Northern Europe</v>
      </c>
      <c r="L847" s="4">
        <v>2103.0</v>
      </c>
      <c r="M847" s="4" t="s">
        <v>24</v>
      </c>
      <c r="N847" s="4">
        <v>6109.0</v>
      </c>
      <c r="O847" s="8">
        <v>205.7</v>
      </c>
      <c r="P847" s="8">
        <v>117.11</v>
      </c>
      <c r="Q847" s="9">
        <v>1256621.3</v>
      </c>
      <c r="R847" s="9">
        <v>715424.99</v>
      </c>
      <c r="S847" s="9">
        <v>541196.31</v>
      </c>
      <c r="T847" s="10">
        <f t="shared" si="5"/>
        <v>0.258306538</v>
      </c>
    </row>
    <row r="848">
      <c r="A848" s="4">
        <v>4.77633464E8</v>
      </c>
      <c r="B848" s="5">
        <v>42138.0</v>
      </c>
      <c r="C848" s="5">
        <v>42162.0</v>
      </c>
      <c r="D848" s="6">
        <v>24.0</v>
      </c>
      <c r="E848" s="4"/>
      <c r="F848" s="4" t="s">
        <v>27</v>
      </c>
      <c r="G848" s="4" t="s">
        <v>93</v>
      </c>
      <c r="H848" s="4" t="str">
        <f t="shared" si="1"/>
        <v>NOR</v>
      </c>
      <c r="I848" s="7" t="s">
        <v>94</v>
      </c>
      <c r="J848" s="4" t="s">
        <v>23</v>
      </c>
      <c r="K848" s="4" t="str">
        <f>IF(G848="","Unknown Country",IFERROR(VLOOKUP(TRIM(G848),countries!C:F, 4, FALSE), "Unknown Country"))</f>
        <v>Northern Europe</v>
      </c>
      <c r="L848" s="4">
        <v>8293.0</v>
      </c>
      <c r="M848" s="4" t="s">
        <v>28</v>
      </c>
      <c r="N848" s="4">
        <v>1211.0</v>
      </c>
      <c r="O848" s="8">
        <v>437.2</v>
      </c>
      <c r="P848" s="8">
        <v>263.33</v>
      </c>
      <c r="Q848" s="9">
        <v>529449.2</v>
      </c>
      <c r="R848" s="9">
        <v>318892.63</v>
      </c>
      <c r="S848" s="9">
        <v>210556.56999999995</v>
      </c>
      <c r="T848" s="10">
        <f t="shared" si="5"/>
        <v>0.2479985635</v>
      </c>
    </row>
    <row r="849">
      <c r="A849" s="4">
        <v>4.81114327E8</v>
      </c>
      <c r="B849" s="5">
        <v>42312.0</v>
      </c>
      <c r="C849" s="5">
        <v>42332.0</v>
      </c>
      <c r="D849" s="6">
        <v>20.0</v>
      </c>
      <c r="E849" s="4"/>
      <c r="F849" s="4" t="s">
        <v>30</v>
      </c>
      <c r="G849" s="4" t="s">
        <v>93</v>
      </c>
      <c r="H849" s="4" t="str">
        <f t="shared" si="1"/>
        <v>NOR</v>
      </c>
      <c r="I849" s="7" t="s">
        <v>94</v>
      </c>
      <c r="J849" s="4" t="s">
        <v>23</v>
      </c>
      <c r="K849" s="4" t="str">
        <f>IF(G849="","Unknown Country",IFERROR(VLOOKUP(TRIM(G849),countries!C:F, 4, FALSE), "Unknown Country"))</f>
        <v>Northern Europe</v>
      </c>
      <c r="L849" s="4">
        <v>2103.0</v>
      </c>
      <c r="M849" s="4" t="s">
        <v>28</v>
      </c>
      <c r="N849" s="4">
        <v>1276.0</v>
      </c>
      <c r="O849" s="8">
        <v>205.7</v>
      </c>
      <c r="P849" s="8">
        <v>117.11</v>
      </c>
      <c r="Q849" s="9">
        <v>262473.2</v>
      </c>
      <c r="R849" s="9">
        <v>149432.36</v>
      </c>
      <c r="S849" s="9">
        <v>113040.84000000003</v>
      </c>
      <c r="T849" s="10">
        <f t="shared" si="5"/>
        <v>0.3613841919</v>
      </c>
    </row>
    <row r="850">
      <c r="A850" s="4">
        <v>5.09356057E8</v>
      </c>
      <c r="B850" s="5">
        <v>41743.0</v>
      </c>
      <c r="C850" s="5">
        <v>41746.0</v>
      </c>
      <c r="D850" s="6">
        <v>3.0</v>
      </c>
      <c r="E850" s="4"/>
      <c r="F850" s="4" t="s">
        <v>27</v>
      </c>
      <c r="G850" s="4" t="s">
        <v>93</v>
      </c>
      <c r="H850" s="4" t="str">
        <f t="shared" si="1"/>
        <v>NOR</v>
      </c>
      <c r="I850" s="7" t="s">
        <v>94</v>
      </c>
      <c r="J850" s="4" t="s">
        <v>23</v>
      </c>
      <c r="K850" s="4" t="str">
        <f>IF(G850="","Unknown Country",IFERROR(VLOOKUP(TRIM(G850),countries!C:F, 4, FALSE), "Unknown Country"))</f>
        <v>Northern Europe</v>
      </c>
      <c r="L850" s="4">
        <v>2455.0</v>
      </c>
      <c r="M850" s="4" t="s">
        <v>28</v>
      </c>
      <c r="N850" s="4">
        <v>8631.0</v>
      </c>
      <c r="O850" s="8">
        <v>109.28</v>
      </c>
      <c r="P850" s="8">
        <v>35.84</v>
      </c>
      <c r="Q850" s="9">
        <v>943195.68</v>
      </c>
      <c r="R850" s="9">
        <v>309335.04000000004</v>
      </c>
      <c r="S850" s="9">
        <v>633860.64</v>
      </c>
      <c r="T850" s="10">
        <f t="shared" si="5"/>
        <v>0.4097754122</v>
      </c>
    </row>
    <row r="851">
      <c r="A851" s="4">
        <v>5.94813811E8</v>
      </c>
      <c r="B851" s="5">
        <v>41068.0</v>
      </c>
      <c r="C851" s="5">
        <v>41077.0</v>
      </c>
      <c r="D851" s="6">
        <v>9.0</v>
      </c>
      <c r="E851" s="4"/>
      <c r="F851" s="4" t="s">
        <v>30</v>
      </c>
      <c r="G851" s="4" t="s">
        <v>93</v>
      </c>
      <c r="H851" s="4" t="str">
        <f t="shared" si="1"/>
        <v>NOR</v>
      </c>
      <c r="I851" s="7" t="s">
        <v>94</v>
      </c>
      <c r="J851" s="4" t="s">
        <v>23</v>
      </c>
      <c r="K851" s="4" t="str">
        <f>IF(G851="","Unknown Country",IFERROR(VLOOKUP(TRIM(G851),countries!C:F, 4, FALSE), "Unknown Country"))</f>
        <v>Northern Europe</v>
      </c>
      <c r="L851" s="4">
        <v>3127.0</v>
      </c>
      <c r="M851" s="4" t="s">
        <v>24</v>
      </c>
      <c r="N851" s="4">
        <v>7480.0</v>
      </c>
      <c r="O851" s="8">
        <v>81.73</v>
      </c>
      <c r="P851" s="8">
        <v>56.67</v>
      </c>
      <c r="Q851" s="9">
        <v>611340.4</v>
      </c>
      <c r="R851" s="9">
        <v>423891.60000000003</v>
      </c>
      <c r="S851" s="9">
        <v>187448.8</v>
      </c>
      <c r="T851" s="10">
        <f t="shared" si="5"/>
        <v>0.4306757414</v>
      </c>
    </row>
    <row r="852">
      <c r="A852" s="4">
        <v>6.34033286E8</v>
      </c>
      <c r="B852" s="5">
        <v>41653.0</v>
      </c>
      <c r="C852" s="5">
        <v>41654.0</v>
      </c>
      <c r="D852" s="6">
        <v>1.0</v>
      </c>
      <c r="E852" s="4"/>
      <c r="F852" s="4" t="s">
        <v>30</v>
      </c>
      <c r="G852" s="4" t="s">
        <v>93</v>
      </c>
      <c r="H852" s="4" t="str">
        <f t="shared" si="1"/>
        <v>NOR</v>
      </c>
      <c r="I852" s="7" t="s">
        <v>94</v>
      </c>
      <c r="J852" s="4" t="s">
        <v>23</v>
      </c>
      <c r="K852" s="4" t="str">
        <f>IF(G852="","Unknown Country",IFERROR(VLOOKUP(TRIM(G852),countries!C:F, 4, FALSE), "Unknown Country"))</f>
        <v>Northern Europe</v>
      </c>
      <c r="L852" s="4">
        <v>3127.0</v>
      </c>
      <c r="M852" s="4" t="s">
        <v>24</v>
      </c>
      <c r="N852" s="4">
        <v>3394.0</v>
      </c>
      <c r="O852" s="8">
        <v>81.73</v>
      </c>
      <c r="P852" s="8">
        <v>56.67</v>
      </c>
      <c r="Q852" s="9">
        <v>277391.62</v>
      </c>
      <c r="R852" s="9">
        <v>192337.98</v>
      </c>
      <c r="S852" s="9">
        <v>85053.63999999998</v>
      </c>
      <c r="T852" s="10">
        <f t="shared" si="5"/>
        <v>0.3976898445</v>
      </c>
    </row>
    <row r="853">
      <c r="A853" s="4">
        <v>6.38937652E8</v>
      </c>
      <c r="B853" s="5">
        <v>41498.0</v>
      </c>
      <c r="C853" s="5">
        <v>41523.0</v>
      </c>
      <c r="D853" s="6">
        <v>25.0</v>
      </c>
      <c r="E853" s="4"/>
      <c r="F853" s="4" t="s">
        <v>20</v>
      </c>
      <c r="G853" s="4" t="s">
        <v>93</v>
      </c>
      <c r="H853" s="4" t="str">
        <f t="shared" si="1"/>
        <v>NOR</v>
      </c>
      <c r="I853" s="7" t="s">
        <v>94</v>
      </c>
      <c r="J853" s="4" t="s">
        <v>23</v>
      </c>
      <c r="K853" s="4" t="str">
        <f>IF(G853="","Unknown Country",IFERROR(VLOOKUP(TRIM(G853),countries!C:F, 4, FALSE), "Unknown Country"))</f>
        <v>Northern Europe</v>
      </c>
      <c r="L853" s="4">
        <v>4594.0</v>
      </c>
      <c r="M853" s="4" t="s">
        <v>24</v>
      </c>
      <c r="N853" s="4">
        <v>4705.0</v>
      </c>
      <c r="O853" s="8">
        <v>9.33</v>
      </c>
      <c r="P853" s="8">
        <v>6.92</v>
      </c>
      <c r="Q853" s="9">
        <v>43897.65</v>
      </c>
      <c r="R853" s="9">
        <v>32558.6</v>
      </c>
      <c r="S853" s="9">
        <v>11339.050000000003</v>
      </c>
      <c r="T853" s="10">
        <f t="shared" si="5"/>
        <v>0.4306757414</v>
      </c>
    </row>
    <row r="854">
      <c r="A854" s="4">
        <v>6.45701968E8</v>
      </c>
      <c r="B854" s="5">
        <v>41445.0</v>
      </c>
      <c r="C854" s="5">
        <v>41476.0</v>
      </c>
      <c r="D854" s="6">
        <v>31.0</v>
      </c>
      <c r="E854" s="4"/>
      <c r="F854" s="4" t="s">
        <v>20</v>
      </c>
      <c r="G854" s="4" t="s">
        <v>93</v>
      </c>
      <c r="H854" s="4" t="str">
        <f t="shared" si="1"/>
        <v>NOR</v>
      </c>
      <c r="I854" s="7" t="s">
        <v>94</v>
      </c>
      <c r="J854" s="4" t="s">
        <v>23</v>
      </c>
      <c r="K854" s="4" t="str">
        <f>IF(G854="","Unknown Country",IFERROR(VLOOKUP(TRIM(G854),countries!C:F, 4, FALSE), "Unknown Country"))</f>
        <v>Northern Europe</v>
      </c>
      <c r="L854" s="4">
        <v>2103.0</v>
      </c>
      <c r="M854" s="4" t="s">
        <v>24</v>
      </c>
      <c r="N854" s="4">
        <v>6416.0</v>
      </c>
      <c r="O854" s="8">
        <v>205.7</v>
      </c>
      <c r="P854" s="8">
        <v>117.11</v>
      </c>
      <c r="Q854" s="9">
        <v>1319771.2</v>
      </c>
      <c r="R854" s="9">
        <v>751377.76</v>
      </c>
      <c r="S854" s="9">
        <v>568393.44</v>
      </c>
      <c r="T854" s="10">
        <f t="shared" si="5"/>
        <v>0.6720351391</v>
      </c>
    </row>
    <row r="855">
      <c r="A855" s="4">
        <v>6.96844613E8</v>
      </c>
      <c r="B855" s="5">
        <v>42797.0</v>
      </c>
      <c r="C855" s="5">
        <v>42816.0</v>
      </c>
      <c r="D855" s="6">
        <v>19.0</v>
      </c>
      <c r="E855" s="4"/>
      <c r="F855" s="4" t="s">
        <v>30</v>
      </c>
      <c r="G855" s="4" t="s">
        <v>93</v>
      </c>
      <c r="H855" s="4" t="str">
        <f t="shared" si="1"/>
        <v>NOR</v>
      </c>
      <c r="I855" s="7" t="s">
        <v>94</v>
      </c>
      <c r="J855" s="4" t="s">
        <v>23</v>
      </c>
      <c r="K855" s="4" t="str">
        <f>IF(G855="","Unknown Country",IFERROR(VLOOKUP(TRIM(G855),countries!C:F, 4, FALSE), "Unknown Country"))</f>
        <v>Northern Europe</v>
      </c>
      <c r="L855" s="4">
        <v>8875.0</v>
      </c>
      <c r="M855" s="4" t="s">
        <v>28</v>
      </c>
      <c r="N855" s="4">
        <v>661.0</v>
      </c>
      <c r="O855" s="8">
        <v>421.89</v>
      </c>
      <c r="P855" s="8">
        <v>364.69</v>
      </c>
      <c r="Q855" s="9">
        <v>278869.29</v>
      </c>
      <c r="R855" s="9">
        <v>241060.09</v>
      </c>
      <c r="S855" s="9">
        <v>37809.19999999998</v>
      </c>
      <c r="T855" s="10">
        <f t="shared" si="5"/>
        <v>0.3066193564</v>
      </c>
    </row>
    <row r="856">
      <c r="A856" s="4">
        <v>7.09105527E8</v>
      </c>
      <c r="B856" s="5">
        <v>41028.0</v>
      </c>
      <c r="C856" s="5">
        <v>41030.0</v>
      </c>
      <c r="D856" s="6">
        <v>2.0</v>
      </c>
      <c r="E856" s="4"/>
      <c r="F856" s="4" t="s">
        <v>31</v>
      </c>
      <c r="G856" s="4" t="s">
        <v>93</v>
      </c>
      <c r="H856" s="4" t="str">
        <f t="shared" si="1"/>
        <v>NOR</v>
      </c>
      <c r="I856" s="7" t="s">
        <v>94</v>
      </c>
      <c r="J856" s="4" t="s">
        <v>23</v>
      </c>
      <c r="K856" s="4" t="str">
        <f>IF(G856="","Unknown Country",IFERROR(VLOOKUP(TRIM(G856),countries!C:F, 4, FALSE), "Unknown Country"))</f>
        <v>Northern Europe</v>
      </c>
      <c r="L856" s="4">
        <v>2455.0</v>
      </c>
      <c r="M856" s="4" t="s">
        <v>28</v>
      </c>
      <c r="N856" s="4">
        <v>8938.0</v>
      </c>
      <c r="O856" s="8">
        <v>109.28</v>
      </c>
      <c r="P856" s="8">
        <v>35.84</v>
      </c>
      <c r="Q856" s="9">
        <v>976744.64</v>
      </c>
      <c r="R856" s="9">
        <v>320337.92000000004</v>
      </c>
      <c r="S856" s="9">
        <v>656406.72</v>
      </c>
      <c r="T856" s="10">
        <f t="shared" si="5"/>
        <v>0.3066193564</v>
      </c>
    </row>
    <row r="857">
      <c r="A857" s="4">
        <v>7.46563756E8</v>
      </c>
      <c r="B857" s="5">
        <v>41712.0</v>
      </c>
      <c r="C857" s="5">
        <v>41741.0</v>
      </c>
      <c r="D857" s="6">
        <v>29.0</v>
      </c>
      <c r="E857" s="4"/>
      <c r="F857" s="4" t="s">
        <v>31</v>
      </c>
      <c r="G857" s="4" t="s">
        <v>93</v>
      </c>
      <c r="H857" s="4" t="str">
        <f t="shared" si="1"/>
        <v>NOR</v>
      </c>
      <c r="I857" s="7" t="s">
        <v>94</v>
      </c>
      <c r="J857" s="4" t="s">
        <v>23</v>
      </c>
      <c r="K857" s="4" t="str">
        <f>IF(G857="","Unknown Country",IFERROR(VLOOKUP(TRIM(G857),countries!C:F, 4, FALSE), "Unknown Country"))</f>
        <v>Northern Europe</v>
      </c>
      <c r="L857" s="4">
        <v>8293.0</v>
      </c>
      <c r="M857" s="4" t="s">
        <v>24</v>
      </c>
      <c r="N857" s="4">
        <v>3661.0</v>
      </c>
      <c r="O857" s="8">
        <v>437.2</v>
      </c>
      <c r="P857" s="8">
        <v>263.33</v>
      </c>
      <c r="Q857" s="9">
        <v>1600589.2</v>
      </c>
      <c r="R857" s="9">
        <v>964051.1299999999</v>
      </c>
      <c r="S857" s="9">
        <v>636538.0700000001</v>
      </c>
      <c r="T857" s="10">
        <f t="shared" si="5"/>
        <v>0.258306538</v>
      </c>
    </row>
    <row r="858">
      <c r="A858" s="4">
        <v>7.50439441E8</v>
      </c>
      <c r="B858" s="5">
        <v>42689.0</v>
      </c>
      <c r="C858" s="5">
        <v>42733.0</v>
      </c>
      <c r="D858" s="6">
        <v>44.0</v>
      </c>
      <c r="E858" s="4"/>
      <c r="F858" s="4" t="s">
        <v>27</v>
      </c>
      <c r="G858" s="4" t="s">
        <v>93</v>
      </c>
      <c r="H858" s="4" t="str">
        <f t="shared" si="1"/>
        <v>NOR</v>
      </c>
      <c r="I858" s="7" t="s">
        <v>94</v>
      </c>
      <c r="J858" s="4" t="s">
        <v>23</v>
      </c>
      <c r="K858" s="4" t="str">
        <f>IF(G858="","Unknown Country",IFERROR(VLOOKUP(TRIM(G858),countries!C:F, 4, FALSE), "Unknown Country"))</f>
        <v>Northern Europe</v>
      </c>
      <c r="L858" s="4">
        <v>8969.0</v>
      </c>
      <c r="M858" s="4" t="s">
        <v>28</v>
      </c>
      <c r="N858" s="4">
        <v>562.0</v>
      </c>
      <c r="O858" s="8">
        <v>152.58</v>
      </c>
      <c r="P858" s="8">
        <v>97.44</v>
      </c>
      <c r="Q858" s="9">
        <v>85749.96</v>
      </c>
      <c r="R858" s="9">
        <v>54761.28</v>
      </c>
      <c r="S858" s="9">
        <v>30988.680000000008</v>
      </c>
      <c r="T858" s="10">
        <f t="shared" si="5"/>
        <v>0.4306757414</v>
      </c>
    </row>
    <row r="859">
      <c r="A859" s="4">
        <v>7.52792918E8</v>
      </c>
      <c r="B859" s="5">
        <v>41028.0</v>
      </c>
      <c r="C859" s="5">
        <v>41041.0</v>
      </c>
      <c r="D859" s="6">
        <v>13.0</v>
      </c>
      <c r="E859" s="4"/>
      <c r="F859" s="4" t="s">
        <v>30</v>
      </c>
      <c r="G859" s="4" t="s">
        <v>93</v>
      </c>
      <c r="H859" s="4" t="str">
        <f t="shared" si="1"/>
        <v>NOR</v>
      </c>
      <c r="I859" s="7" t="s">
        <v>94</v>
      </c>
      <c r="J859" s="4" t="s">
        <v>23</v>
      </c>
      <c r="K859" s="4" t="str">
        <f>IF(G859="","Unknown Country",IFERROR(VLOOKUP(TRIM(G859),countries!C:F, 4, FALSE), "Unknown Country"))</f>
        <v>Northern Europe</v>
      </c>
      <c r="L859" s="4">
        <v>4594.0</v>
      </c>
      <c r="M859" s="4" t="s">
        <v>24</v>
      </c>
      <c r="N859" s="4">
        <v>7008.0</v>
      </c>
      <c r="O859" s="8">
        <v>9.33</v>
      </c>
      <c r="P859" s="8">
        <v>6.92</v>
      </c>
      <c r="Q859" s="9">
        <v>65384.64</v>
      </c>
      <c r="R859" s="9">
        <v>48495.36</v>
      </c>
      <c r="S859" s="9">
        <v>16889.28</v>
      </c>
      <c r="T859" s="10">
        <f t="shared" si="5"/>
        <v>0.1355803646</v>
      </c>
    </row>
    <row r="860">
      <c r="A860" s="4">
        <v>8.21916663E8</v>
      </c>
      <c r="B860" s="5">
        <v>40744.0</v>
      </c>
      <c r="C860" s="5">
        <v>40781.0</v>
      </c>
      <c r="D860" s="6">
        <v>37.0</v>
      </c>
      <c r="E860" s="4"/>
      <c r="F860" s="4" t="s">
        <v>20</v>
      </c>
      <c r="G860" s="4" t="s">
        <v>93</v>
      </c>
      <c r="H860" s="4" t="str">
        <f t="shared" si="1"/>
        <v>NOR</v>
      </c>
      <c r="I860" s="7" t="s">
        <v>94</v>
      </c>
      <c r="J860" s="4" t="s">
        <v>23</v>
      </c>
      <c r="K860" s="4" t="str">
        <f>IF(G860="","Unknown Country",IFERROR(VLOOKUP(TRIM(G860),countries!C:F, 4, FALSE), "Unknown Country"))</f>
        <v>Northern Europe</v>
      </c>
      <c r="L860" s="4">
        <v>8293.0</v>
      </c>
      <c r="M860" s="4" t="s">
        <v>28</v>
      </c>
      <c r="N860" s="4">
        <v>2260.0</v>
      </c>
      <c r="O860" s="8">
        <v>437.2</v>
      </c>
      <c r="P860" s="8">
        <v>263.33</v>
      </c>
      <c r="Q860" s="9">
        <v>988072.0</v>
      </c>
      <c r="R860" s="9">
        <v>595125.7999999999</v>
      </c>
      <c r="S860" s="9">
        <v>392946.20000000007</v>
      </c>
      <c r="T860" s="10">
        <f t="shared" si="5"/>
        <v>0.6720351391</v>
      </c>
    </row>
    <row r="861">
      <c r="A861" s="4">
        <v>8.61982858E8</v>
      </c>
      <c r="B861" s="5">
        <v>40741.0</v>
      </c>
      <c r="C861" s="5">
        <v>40790.0</v>
      </c>
      <c r="D861" s="6">
        <v>49.0</v>
      </c>
      <c r="E861" s="4"/>
      <c r="F861" s="4" t="s">
        <v>30</v>
      </c>
      <c r="G861" s="4" t="s">
        <v>93</v>
      </c>
      <c r="H861" s="4" t="str">
        <f t="shared" si="1"/>
        <v>NOR</v>
      </c>
      <c r="I861" s="7" t="s">
        <v>94</v>
      </c>
      <c r="J861" s="4" t="s">
        <v>23</v>
      </c>
      <c r="K861" s="4" t="str">
        <f>IF(G861="","Unknown Country",IFERROR(VLOOKUP(TRIM(G861),countries!C:F, 4, FALSE), "Unknown Country"))</f>
        <v>Northern Europe</v>
      </c>
      <c r="L861" s="4">
        <v>8969.0</v>
      </c>
      <c r="M861" s="4" t="s">
        <v>24</v>
      </c>
      <c r="N861" s="4">
        <v>8738.0</v>
      </c>
      <c r="O861" s="8">
        <v>152.58</v>
      </c>
      <c r="P861" s="8">
        <v>97.44</v>
      </c>
      <c r="Q861" s="9">
        <v>1333244.04</v>
      </c>
      <c r="R861" s="9">
        <v>851430.72</v>
      </c>
      <c r="S861" s="9">
        <v>481813.32000000007</v>
      </c>
      <c r="T861" s="10">
        <f t="shared" si="5"/>
        <v>0.3976898445</v>
      </c>
    </row>
    <row r="862">
      <c r="A862" s="4">
        <v>8.84192836E8</v>
      </c>
      <c r="B862" s="5">
        <v>41257.0</v>
      </c>
      <c r="C862" s="5">
        <v>41289.0</v>
      </c>
      <c r="D862" s="6">
        <v>32.0</v>
      </c>
      <c r="E862" s="4"/>
      <c r="F862" s="4" t="s">
        <v>31</v>
      </c>
      <c r="G862" s="4" t="s">
        <v>93</v>
      </c>
      <c r="H862" s="4" t="str">
        <f t="shared" si="1"/>
        <v>NOR</v>
      </c>
      <c r="I862" s="7" t="s">
        <v>94</v>
      </c>
      <c r="J862" s="4" t="s">
        <v>23</v>
      </c>
      <c r="K862" s="4" t="str">
        <f>IF(G862="","Unknown Country",IFERROR(VLOOKUP(TRIM(G862),countries!C:F, 4, FALSE), "Unknown Country"))</f>
        <v>Northern Europe</v>
      </c>
      <c r="L862" s="4">
        <v>8681.0</v>
      </c>
      <c r="M862" s="4" t="s">
        <v>24</v>
      </c>
      <c r="N862" s="4">
        <v>1164.0</v>
      </c>
      <c r="O862" s="8">
        <v>651.21</v>
      </c>
      <c r="P862" s="8">
        <v>524.96</v>
      </c>
      <c r="Q862" s="9">
        <v>758008.4400000001</v>
      </c>
      <c r="R862" s="9">
        <v>611053.4400000001</v>
      </c>
      <c r="S862" s="9">
        <v>146955.0</v>
      </c>
      <c r="T862" s="10">
        <f t="shared" si="5"/>
        <v>0.3613841919</v>
      </c>
    </row>
    <row r="863">
      <c r="A863" s="4">
        <v>9.17874085E8</v>
      </c>
      <c r="B863" s="5">
        <v>41164.0</v>
      </c>
      <c r="C863" s="5">
        <v>41175.0</v>
      </c>
      <c r="D863" s="6">
        <v>11.0</v>
      </c>
      <c r="E863" s="4"/>
      <c r="F863" s="4" t="s">
        <v>30</v>
      </c>
      <c r="G863" s="4" t="s">
        <v>93</v>
      </c>
      <c r="H863" s="4" t="str">
        <f t="shared" si="1"/>
        <v>NOR</v>
      </c>
      <c r="I863" s="7" t="s">
        <v>94</v>
      </c>
      <c r="J863" s="4" t="s">
        <v>23</v>
      </c>
      <c r="K863" s="4" t="str">
        <f>IF(G863="","Unknown Country",IFERROR(VLOOKUP(TRIM(G863),countries!C:F, 4, FALSE), "Unknown Country"))</f>
        <v>Northern Europe</v>
      </c>
      <c r="L863" s="4">
        <v>8875.0</v>
      </c>
      <c r="M863" s="4" t="s">
        <v>24</v>
      </c>
      <c r="N863" s="4">
        <v>8194.0</v>
      </c>
      <c r="O863" s="8">
        <v>421.89</v>
      </c>
      <c r="P863" s="8">
        <v>364.69</v>
      </c>
      <c r="Q863" s="9">
        <v>3456966.6599999997</v>
      </c>
      <c r="R863" s="9">
        <v>2988269.86</v>
      </c>
      <c r="S863" s="9">
        <v>468696.7999999998</v>
      </c>
      <c r="T863" s="10">
        <f t="shared" si="5"/>
        <v>0.258306538</v>
      </c>
    </row>
    <row r="864">
      <c r="A864" s="4">
        <v>9.30670154E8</v>
      </c>
      <c r="B864" s="5">
        <v>42792.0</v>
      </c>
      <c r="C864" s="5">
        <v>42809.0</v>
      </c>
      <c r="D864" s="6">
        <v>17.0</v>
      </c>
      <c r="E864" s="4"/>
      <c r="F864" s="4" t="s">
        <v>20</v>
      </c>
      <c r="G864" s="4" t="s">
        <v>93</v>
      </c>
      <c r="H864" s="4" t="str">
        <f t="shared" si="1"/>
        <v>NOR</v>
      </c>
      <c r="I864" s="7" t="s">
        <v>94</v>
      </c>
      <c r="J864" s="4" t="s">
        <v>23</v>
      </c>
      <c r="K864" s="4" t="str">
        <f>IF(G864="","Unknown Country",IFERROR(VLOOKUP(TRIM(G864),countries!C:F, 4, FALSE), "Unknown Country"))</f>
        <v>Northern Europe</v>
      </c>
      <c r="L864" s="4">
        <v>8875.0</v>
      </c>
      <c r="M864" s="4" t="s">
        <v>28</v>
      </c>
      <c r="N864" s="4">
        <v>4835.0</v>
      </c>
      <c r="O864" s="8">
        <v>421.89</v>
      </c>
      <c r="P864" s="8">
        <v>364.69</v>
      </c>
      <c r="Q864" s="9">
        <v>2039838.15</v>
      </c>
      <c r="R864" s="9">
        <v>1763276.15</v>
      </c>
      <c r="S864" s="9">
        <v>276562.0</v>
      </c>
      <c r="T864" s="10">
        <f t="shared" si="5"/>
        <v>0.3976898445</v>
      </c>
    </row>
    <row r="865">
      <c r="A865" s="4">
        <v>9.91761863E8</v>
      </c>
      <c r="B865" s="5">
        <v>40897.0</v>
      </c>
      <c r="C865" s="5">
        <v>40901.0</v>
      </c>
      <c r="D865" s="6">
        <v>4.0</v>
      </c>
      <c r="E865" s="4"/>
      <c r="F865" s="4" t="s">
        <v>30</v>
      </c>
      <c r="G865" s="4" t="s">
        <v>93</v>
      </c>
      <c r="H865" s="4" t="str">
        <f t="shared" si="1"/>
        <v>NOR</v>
      </c>
      <c r="I865" s="7" t="s">
        <v>94</v>
      </c>
      <c r="J865" s="4" t="s">
        <v>23</v>
      </c>
      <c r="K865" s="4" t="str">
        <f>IF(G865="","Unknown Country",IFERROR(VLOOKUP(TRIM(G865),countries!C:F, 4, FALSE), "Unknown Country"))</f>
        <v>Northern Europe</v>
      </c>
      <c r="L865" s="4">
        <v>4594.0</v>
      </c>
      <c r="M865" s="4" t="s">
        <v>24</v>
      </c>
      <c r="N865" s="4">
        <v>3229.0</v>
      </c>
      <c r="O865" s="8">
        <v>9.33</v>
      </c>
      <c r="P865" s="8">
        <v>6.92</v>
      </c>
      <c r="Q865" s="9">
        <v>30126.57</v>
      </c>
      <c r="R865" s="9">
        <v>22344.68</v>
      </c>
      <c r="S865" s="9">
        <v>7781.889999999999</v>
      </c>
      <c r="T865" s="10">
        <f t="shared" si="5"/>
        <v>0.3613841919</v>
      </c>
    </row>
    <row r="866">
      <c r="A866" s="4">
        <v>1.09914195E8</v>
      </c>
      <c r="B866" s="5">
        <v>40980.0</v>
      </c>
      <c r="C866" s="5">
        <v>41015.0</v>
      </c>
      <c r="D866" s="6">
        <v>35.0</v>
      </c>
      <c r="E866" s="4"/>
      <c r="F866" s="4" t="s">
        <v>30</v>
      </c>
      <c r="G866" s="4" t="s">
        <v>95</v>
      </c>
      <c r="H866" s="4" t="str">
        <f t="shared" si="1"/>
        <v>POL</v>
      </c>
      <c r="I866" s="7" t="s">
        <v>96</v>
      </c>
      <c r="J866" s="4" t="s">
        <v>23</v>
      </c>
      <c r="K866" s="4" t="str">
        <f>IF(G866="","Unknown Country",IFERROR(VLOOKUP(TRIM(G866),countries!C:F, 4, FALSE), "Unknown Country"))</f>
        <v>Eastern Europe</v>
      </c>
      <c r="L866" s="4">
        <v>2455.0</v>
      </c>
      <c r="M866" s="4" t="s">
        <v>24</v>
      </c>
      <c r="N866" s="4">
        <v>4908.0</v>
      </c>
      <c r="O866" s="8">
        <v>109.28</v>
      </c>
      <c r="P866" s="8">
        <v>35.84</v>
      </c>
      <c r="Q866" s="9">
        <v>536346.24</v>
      </c>
      <c r="R866" s="9">
        <v>175902.72000000003</v>
      </c>
      <c r="S866" s="9">
        <v>360443.51999999996</v>
      </c>
      <c r="T866" s="10">
        <f t="shared" si="5"/>
        <v>0.193869873</v>
      </c>
    </row>
    <row r="867">
      <c r="A867" s="4">
        <v>1.41875827E8</v>
      </c>
      <c r="B867" s="5">
        <v>40615.0</v>
      </c>
      <c r="C867" s="5">
        <v>40649.0</v>
      </c>
      <c r="D867" s="6">
        <v>34.0</v>
      </c>
      <c r="E867" s="4"/>
      <c r="F867" s="4" t="s">
        <v>31</v>
      </c>
      <c r="G867" s="4" t="s">
        <v>95</v>
      </c>
      <c r="H867" s="4" t="str">
        <f t="shared" si="1"/>
        <v>POL</v>
      </c>
      <c r="I867" s="7" t="s">
        <v>96</v>
      </c>
      <c r="J867" s="4" t="s">
        <v>23</v>
      </c>
      <c r="K867" s="4" t="str">
        <f>IF(G867="","Unknown Country",IFERROR(VLOOKUP(TRIM(G867),countries!C:F, 4, FALSE), "Unknown Country"))</f>
        <v>Eastern Europe</v>
      </c>
      <c r="L867" s="4">
        <v>7940.0</v>
      </c>
      <c r="M867" s="4" t="s">
        <v>28</v>
      </c>
      <c r="N867" s="4">
        <v>3065.0</v>
      </c>
      <c r="O867" s="8">
        <v>668.27</v>
      </c>
      <c r="P867" s="8">
        <v>502.54</v>
      </c>
      <c r="Q867" s="9">
        <v>2048247.55</v>
      </c>
      <c r="R867" s="9">
        <v>1540285.1</v>
      </c>
      <c r="S867" s="9">
        <v>507962.44999999995</v>
      </c>
      <c r="T867" s="10">
        <f t="shared" si="5"/>
        <v>0.1355803646</v>
      </c>
    </row>
    <row r="868">
      <c r="A868" s="4">
        <v>1.48894631E8</v>
      </c>
      <c r="B868" s="5">
        <v>41536.0</v>
      </c>
      <c r="C868" s="5">
        <v>41542.0</v>
      </c>
      <c r="D868" s="6">
        <v>6.0</v>
      </c>
      <c r="E868" s="4"/>
      <c r="F868" s="4" t="s">
        <v>27</v>
      </c>
      <c r="G868" s="4" t="s">
        <v>95</v>
      </c>
      <c r="H868" s="4" t="str">
        <f t="shared" si="1"/>
        <v>POL</v>
      </c>
      <c r="I868" s="7" t="s">
        <v>96</v>
      </c>
      <c r="J868" s="4" t="s">
        <v>23</v>
      </c>
      <c r="K868" s="4" t="str">
        <f>IF(G868="","Unknown Country",IFERROR(VLOOKUP(TRIM(G868),countries!C:F, 4, FALSE), "Unknown Country"))</f>
        <v>Eastern Europe</v>
      </c>
      <c r="L868" s="4">
        <v>8681.0</v>
      </c>
      <c r="M868" s="4" t="s">
        <v>28</v>
      </c>
      <c r="N868" s="4">
        <v>85.0</v>
      </c>
      <c r="O868" s="8">
        <v>651.21</v>
      </c>
      <c r="P868" s="8">
        <v>524.96</v>
      </c>
      <c r="Q868" s="9">
        <v>55352.850000000006</v>
      </c>
      <c r="R868" s="9">
        <v>44621.600000000006</v>
      </c>
      <c r="S868" s="9">
        <v>10731.25</v>
      </c>
      <c r="T868" s="10">
        <f t="shared" si="5"/>
        <v>0.1355803646</v>
      </c>
    </row>
    <row r="869">
      <c r="A869" s="4">
        <v>1.76050603E8</v>
      </c>
      <c r="B869" s="5">
        <v>41525.0</v>
      </c>
      <c r="C869" s="5">
        <v>41575.0</v>
      </c>
      <c r="D869" s="6">
        <v>50.0</v>
      </c>
      <c r="E869" s="4"/>
      <c r="F869" s="4" t="s">
        <v>31</v>
      </c>
      <c r="G869" s="4" t="s">
        <v>95</v>
      </c>
      <c r="H869" s="4" t="str">
        <f t="shared" si="1"/>
        <v>POL</v>
      </c>
      <c r="I869" s="7" t="s">
        <v>96</v>
      </c>
      <c r="J869" s="4" t="s">
        <v>23</v>
      </c>
      <c r="K869" s="4" t="str">
        <f>IF(G869="","Unknown Country",IFERROR(VLOOKUP(TRIM(G869),countries!C:F, 4, FALSE), "Unknown Country"))</f>
        <v>Eastern Europe</v>
      </c>
      <c r="L869" s="4">
        <v>2103.0</v>
      </c>
      <c r="M869" s="4" t="s">
        <v>28</v>
      </c>
      <c r="N869" s="4">
        <v>6140.0</v>
      </c>
      <c r="O869" s="8">
        <v>205.7</v>
      </c>
      <c r="P869" s="8">
        <v>117.11</v>
      </c>
      <c r="Q869" s="9">
        <v>1262998.0</v>
      </c>
      <c r="R869" s="9">
        <v>719055.4</v>
      </c>
      <c r="S869" s="9">
        <v>543942.6</v>
      </c>
      <c r="T869" s="10">
        <f t="shared" si="5"/>
        <v>0.258306538</v>
      </c>
    </row>
    <row r="870">
      <c r="A870" s="4">
        <v>2.08365428E8</v>
      </c>
      <c r="B870" s="5">
        <v>42335.0</v>
      </c>
      <c r="C870" s="5">
        <v>42367.0</v>
      </c>
      <c r="D870" s="6">
        <v>32.0</v>
      </c>
      <c r="E870" s="4"/>
      <c r="F870" s="4" t="s">
        <v>30</v>
      </c>
      <c r="G870" s="4" t="s">
        <v>95</v>
      </c>
      <c r="H870" s="4" t="str">
        <f t="shared" si="1"/>
        <v>POL</v>
      </c>
      <c r="I870" s="7" t="s">
        <v>96</v>
      </c>
      <c r="J870" s="4" t="s">
        <v>23</v>
      </c>
      <c r="K870" s="4" t="str">
        <f>IF(G870="","Unknown Country",IFERROR(VLOOKUP(TRIM(G870),countries!C:F, 4, FALSE), "Unknown Country"))</f>
        <v>Eastern Europe</v>
      </c>
      <c r="L870" s="4">
        <v>8681.0</v>
      </c>
      <c r="M870" s="4" t="s">
        <v>24</v>
      </c>
      <c r="N870" s="4">
        <v>8815.0</v>
      </c>
      <c r="O870" s="8">
        <v>651.21</v>
      </c>
      <c r="P870" s="8">
        <v>524.96</v>
      </c>
      <c r="Q870" s="9">
        <v>5740416.15</v>
      </c>
      <c r="R870" s="9">
        <v>4627522.4</v>
      </c>
      <c r="S870" s="9">
        <v>1112893.75</v>
      </c>
      <c r="T870" s="10">
        <f t="shared" si="5"/>
        <v>0.6720351391</v>
      </c>
    </row>
    <row r="871">
      <c r="A871" s="4">
        <v>2.32196319E8</v>
      </c>
      <c r="B871" s="5">
        <v>42923.0</v>
      </c>
      <c r="C871" s="5">
        <v>42951.0</v>
      </c>
      <c r="D871" s="6">
        <v>28.0</v>
      </c>
      <c r="E871" s="4"/>
      <c r="F871" s="4" t="s">
        <v>20</v>
      </c>
      <c r="G871" s="4" t="s">
        <v>95</v>
      </c>
      <c r="H871" s="4" t="str">
        <f t="shared" si="1"/>
        <v>POL</v>
      </c>
      <c r="I871" s="7" t="s">
        <v>96</v>
      </c>
      <c r="J871" s="4" t="s">
        <v>23</v>
      </c>
      <c r="K871" s="4" t="str">
        <f>IF(G871="","Unknown Country",IFERROR(VLOOKUP(TRIM(G871),countries!C:F, 4, FALSE), "Unknown Country"))</f>
        <v>Eastern Europe</v>
      </c>
      <c r="L871" s="4">
        <v>7940.0</v>
      </c>
      <c r="M871" s="4" t="s">
        <v>24</v>
      </c>
      <c r="N871" s="4">
        <v>905.0</v>
      </c>
      <c r="O871" s="8">
        <v>668.27</v>
      </c>
      <c r="P871" s="8">
        <v>502.54</v>
      </c>
      <c r="Q871" s="9">
        <v>604784.35</v>
      </c>
      <c r="R871" s="9">
        <v>454798.7</v>
      </c>
      <c r="S871" s="9">
        <v>149985.64999999997</v>
      </c>
      <c r="T871" s="10">
        <f t="shared" si="5"/>
        <v>0.2479985635</v>
      </c>
    </row>
    <row r="872">
      <c r="A872" s="4">
        <v>2.84310567E8</v>
      </c>
      <c r="B872" s="5">
        <v>42571.0</v>
      </c>
      <c r="C872" s="5">
        <v>42615.0</v>
      </c>
      <c r="D872" s="6">
        <v>44.0</v>
      </c>
      <c r="E872" s="4"/>
      <c r="F872" s="4" t="s">
        <v>30</v>
      </c>
      <c r="G872" s="4" t="s">
        <v>95</v>
      </c>
      <c r="H872" s="4" t="str">
        <f t="shared" si="1"/>
        <v>POL</v>
      </c>
      <c r="I872" s="7" t="s">
        <v>96</v>
      </c>
      <c r="J872" s="4" t="s">
        <v>23</v>
      </c>
      <c r="K872" s="4" t="str">
        <f>IF(G872="","Unknown Country",IFERROR(VLOOKUP(TRIM(G872),countries!C:F, 4, FALSE), "Unknown Country"))</f>
        <v>Eastern Europe</v>
      </c>
      <c r="L872" s="4">
        <v>8293.0</v>
      </c>
      <c r="M872" s="4" t="s">
        <v>24</v>
      </c>
      <c r="N872" s="4">
        <v>2670.0</v>
      </c>
      <c r="O872" s="8">
        <v>437.2</v>
      </c>
      <c r="P872" s="8">
        <v>263.33</v>
      </c>
      <c r="Q872" s="9">
        <v>1167324.0</v>
      </c>
      <c r="R872" s="9">
        <v>703091.1</v>
      </c>
      <c r="S872" s="9">
        <v>464232.9</v>
      </c>
      <c r="T872" s="10">
        <f t="shared" si="5"/>
        <v>0.193869873</v>
      </c>
    </row>
    <row r="873">
      <c r="A873" s="4">
        <v>3.21628463E8</v>
      </c>
      <c r="B873" s="5">
        <v>40660.0</v>
      </c>
      <c r="C873" s="5">
        <v>40677.0</v>
      </c>
      <c r="D873" s="6">
        <v>17.0</v>
      </c>
      <c r="E873" s="4"/>
      <c r="F873" s="4" t="s">
        <v>20</v>
      </c>
      <c r="G873" s="4" t="s">
        <v>95</v>
      </c>
      <c r="H873" s="4" t="str">
        <f t="shared" si="1"/>
        <v>POL</v>
      </c>
      <c r="I873" s="7" t="s">
        <v>96</v>
      </c>
      <c r="J873" s="4" t="s">
        <v>23</v>
      </c>
      <c r="K873" s="4" t="str">
        <f>IF(G873="","Unknown Country",IFERROR(VLOOKUP(TRIM(G873),countries!C:F, 4, FALSE), "Unknown Country"))</f>
        <v>Eastern Europe</v>
      </c>
      <c r="L873" s="4">
        <v>7940.0</v>
      </c>
      <c r="M873" s="4" t="s">
        <v>28</v>
      </c>
      <c r="N873" s="4">
        <v>5864.0</v>
      </c>
      <c r="O873" s="8">
        <v>668.27</v>
      </c>
      <c r="P873" s="8">
        <v>502.54</v>
      </c>
      <c r="Q873" s="9">
        <v>3918735.28</v>
      </c>
      <c r="R873" s="9">
        <v>2946894.56</v>
      </c>
      <c r="S873" s="9">
        <v>971840.7199999997</v>
      </c>
      <c r="T873" s="10">
        <f t="shared" si="5"/>
        <v>0.4306757414</v>
      </c>
    </row>
    <row r="874">
      <c r="A874" s="4">
        <v>3.32268464E8</v>
      </c>
      <c r="B874" s="5">
        <v>41584.0</v>
      </c>
      <c r="C874" s="5">
        <v>41622.0</v>
      </c>
      <c r="D874" s="6">
        <v>38.0</v>
      </c>
      <c r="E874" s="4"/>
      <c r="F874" s="4" t="s">
        <v>31</v>
      </c>
      <c r="G874" s="4" t="s">
        <v>95</v>
      </c>
      <c r="H874" s="4" t="str">
        <f t="shared" si="1"/>
        <v>POL</v>
      </c>
      <c r="I874" s="7" t="s">
        <v>96</v>
      </c>
      <c r="J874" s="4" t="s">
        <v>23</v>
      </c>
      <c r="K874" s="4" t="str">
        <f>IF(G874="","Unknown Country",IFERROR(VLOOKUP(TRIM(G874),countries!C:F, 4, FALSE), "Unknown Country"))</f>
        <v>Eastern Europe</v>
      </c>
      <c r="L874" s="4">
        <v>2103.0</v>
      </c>
      <c r="M874" s="4" t="s">
        <v>28</v>
      </c>
      <c r="N874" s="4">
        <v>4477.0</v>
      </c>
      <c r="O874" s="8">
        <v>205.7</v>
      </c>
      <c r="P874" s="8">
        <v>117.11</v>
      </c>
      <c r="Q874" s="9">
        <v>920918.8999999999</v>
      </c>
      <c r="R874" s="9">
        <v>524301.47</v>
      </c>
      <c r="S874" s="9">
        <v>396617.42999999993</v>
      </c>
      <c r="T874" s="10">
        <f t="shared" si="5"/>
        <v>0.193869873</v>
      </c>
    </row>
    <row r="875">
      <c r="A875" s="4">
        <v>3.86440074E8</v>
      </c>
      <c r="B875" s="5">
        <v>41734.0</v>
      </c>
      <c r="C875" s="5">
        <v>41754.0</v>
      </c>
      <c r="D875" s="6">
        <v>20.0</v>
      </c>
      <c r="E875" s="4"/>
      <c r="F875" s="4" t="s">
        <v>31</v>
      </c>
      <c r="G875" s="4" t="s">
        <v>95</v>
      </c>
      <c r="H875" s="4" t="str">
        <f t="shared" si="1"/>
        <v>POL</v>
      </c>
      <c r="I875" s="7" t="s">
        <v>96</v>
      </c>
      <c r="J875" s="4" t="s">
        <v>23</v>
      </c>
      <c r="K875" s="4" t="str">
        <f>IF(G875="","Unknown Country",IFERROR(VLOOKUP(TRIM(G875),countries!C:F, 4, FALSE), "Unknown Country"))</f>
        <v>Eastern Europe</v>
      </c>
      <c r="L875" s="4">
        <v>3127.0</v>
      </c>
      <c r="M875" s="4" t="s">
        <v>24</v>
      </c>
      <c r="N875" s="4">
        <v>5060.0</v>
      </c>
      <c r="O875" s="8">
        <v>81.73</v>
      </c>
      <c r="P875" s="8">
        <v>56.67</v>
      </c>
      <c r="Q875" s="9">
        <v>413553.80000000005</v>
      </c>
      <c r="R875" s="9">
        <v>286750.2</v>
      </c>
      <c r="S875" s="9">
        <v>126803.60000000003</v>
      </c>
      <c r="T875" s="10">
        <f t="shared" si="5"/>
        <v>0.2479985635</v>
      </c>
    </row>
    <row r="876">
      <c r="A876" s="4">
        <v>4.3964008E8</v>
      </c>
      <c r="B876" s="5">
        <v>40823.0</v>
      </c>
      <c r="C876" s="5">
        <v>40849.0</v>
      </c>
      <c r="D876" s="6">
        <v>26.0</v>
      </c>
      <c r="E876" s="4"/>
      <c r="F876" s="4" t="s">
        <v>20</v>
      </c>
      <c r="G876" s="4" t="s">
        <v>95</v>
      </c>
      <c r="H876" s="4" t="str">
        <f t="shared" si="1"/>
        <v>POL</v>
      </c>
      <c r="I876" s="7" t="s">
        <v>96</v>
      </c>
      <c r="J876" s="4" t="s">
        <v>23</v>
      </c>
      <c r="K876" s="4" t="str">
        <f>IF(G876="","Unknown Country",IFERROR(VLOOKUP(TRIM(G876),countries!C:F, 4, FALSE), "Unknown Country"))</f>
        <v>Eastern Europe</v>
      </c>
      <c r="L876" s="4">
        <v>2103.0</v>
      </c>
      <c r="M876" s="4" t="s">
        <v>28</v>
      </c>
      <c r="N876" s="4">
        <v>8124.0</v>
      </c>
      <c r="O876" s="8">
        <v>205.7</v>
      </c>
      <c r="P876" s="8">
        <v>117.11</v>
      </c>
      <c r="Q876" s="9">
        <v>1671106.7999999998</v>
      </c>
      <c r="R876" s="9">
        <v>951401.64</v>
      </c>
      <c r="S876" s="9">
        <v>719705.1599999998</v>
      </c>
      <c r="T876" s="10">
        <f t="shared" si="5"/>
        <v>0.3976898445</v>
      </c>
    </row>
    <row r="877">
      <c r="A877" s="4">
        <v>4.54550588E8</v>
      </c>
      <c r="B877" s="5">
        <v>40761.0</v>
      </c>
      <c r="C877" s="5">
        <v>40792.0</v>
      </c>
      <c r="D877" s="6">
        <v>31.0</v>
      </c>
      <c r="E877" s="4"/>
      <c r="F877" s="4" t="s">
        <v>31</v>
      </c>
      <c r="G877" s="4" t="s">
        <v>95</v>
      </c>
      <c r="H877" s="4" t="str">
        <f t="shared" si="1"/>
        <v>POL</v>
      </c>
      <c r="I877" s="7" t="s">
        <v>96</v>
      </c>
      <c r="J877" s="4" t="s">
        <v>23</v>
      </c>
      <c r="K877" s="4" t="str">
        <f>IF(G877="","Unknown Country",IFERROR(VLOOKUP(TRIM(G877),countries!C:F, 4, FALSE), "Unknown Country"))</f>
        <v>Eastern Europe</v>
      </c>
      <c r="L877" s="4">
        <v>2103.0</v>
      </c>
      <c r="M877" s="4" t="s">
        <v>28</v>
      </c>
      <c r="N877" s="4">
        <v>475.0</v>
      </c>
      <c r="O877" s="8">
        <v>205.7</v>
      </c>
      <c r="P877" s="8">
        <v>117.11</v>
      </c>
      <c r="Q877" s="9">
        <v>97707.5</v>
      </c>
      <c r="R877" s="9">
        <v>55627.25</v>
      </c>
      <c r="S877" s="9">
        <v>42080.25</v>
      </c>
      <c r="T877" s="10">
        <f t="shared" si="5"/>
        <v>0.2479985635</v>
      </c>
    </row>
    <row r="878">
      <c r="A878" s="4">
        <v>4.69840466E8</v>
      </c>
      <c r="B878" s="5">
        <v>40556.0</v>
      </c>
      <c r="C878" s="5">
        <v>40565.0</v>
      </c>
      <c r="D878" s="6">
        <v>9.0</v>
      </c>
      <c r="E878" s="4"/>
      <c r="F878" s="4" t="s">
        <v>27</v>
      </c>
      <c r="G878" s="4" t="s">
        <v>95</v>
      </c>
      <c r="H878" s="4" t="str">
        <f t="shared" si="1"/>
        <v>POL</v>
      </c>
      <c r="I878" s="7" t="s">
        <v>96</v>
      </c>
      <c r="J878" s="4" t="s">
        <v>23</v>
      </c>
      <c r="K878" s="4" t="str">
        <f>IF(G878="","Unknown Country",IFERROR(VLOOKUP(TRIM(G878),countries!C:F, 4, FALSE), "Unknown Country"))</f>
        <v>Eastern Europe</v>
      </c>
      <c r="L878" s="4">
        <v>5988.0</v>
      </c>
      <c r="M878" s="4" t="s">
        <v>24</v>
      </c>
      <c r="N878" s="4">
        <v>5090.0</v>
      </c>
      <c r="O878" s="8">
        <v>154.06</v>
      </c>
      <c r="P878" s="8">
        <v>90.93</v>
      </c>
      <c r="Q878" s="9">
        <v>784165.4</v>
      </c>
      <c r="R878" s="9">
        <v>462833.7</v>
      </c>
      <c r="S878" s="9">
        <v>321331.7</v>
      </c>
      <c r="T878" s="10">
        <f t="shared" si="5"/>
        <v>0.4306757414</v>
      </c>
    </row>
    <row r="879">
      <c r="A879" s="4">
        <v>5.2039088E8</v>
      </c>
      <c r="B879" s="5">
        <v>40704.0</v>
      </c>
      <c r="C879" s="5">
        <v>40748.0</v>
      </c>
      <c r="D879" s="6">
        <v>44.0</v>
      </c>
      <c r="E879" s="4"/>
      <c r="F879" s="4" t="s">
        <v>30</v>
      </c>
      <c r="G879" s="4" t="s">
        <v>95</v>
      </c>
      <c r="H879" s="4" t="str">
        <f t="shared" si="1"/>
        <v>POL</v>
      </c>
      <c r="I879" s="7" t="s">
        <v>96</v>
      </c>
      <c r="J879" s="4" t="s">
        <v>23</v>
      </c>
      <c r="K879" s="4" t="str">
        <f>IF(G879="","Unknown Country",IFERROR(VLOOKUP(TRIM(G879),countries!C:F, 4, FALSE), "Unknown Country"))</f>
        <v>Eastern Europe</v>
      </c>
      <c r="L879" s="4">
        <v>2103.0</v>
      </c>
      <c r="M879" s="4" t="s">
        <v>24</v>
      </c>
      <c r="N879" s="4">
        <v>4080.0</v>
      </c>
      <c r="O879" s="8">
        <v>205.7</v>
      </c>
      <c r="P879" s="8">
        <v>117.11</v>
      </c>
      <c r="Q879" s="9">
        <v>839256.0</v>
      </c>
      <c r="R879" s="9">
        <v>477808.8</v>
      </c>
      <c r="S879" s="9">
        <v>361447.2</v>
      </c>
      <c r="T879" s="10">
        <f t="shared" si="5"/>
        <v>0.3066193564</v>
      </c>
    </row>
    <row r="880">
      <c r="A880" s="4">
        <v>5.34709155E8</v>
      </c>
      <c r="B880" s="5">
        <v>42204.0</v>
      </c>
      <c r="C880" s="5">
        <v>42249.0</v>
      </c>
      <c r="D880" s="6">
        <v>45.0</v>
      </c>
      <c r="E880" s="4"/>
      <c r="F880" s="4" t="s">
        <v>27</v>
      </c>
      <c r="G880" s="4" t="s">
        <v>95</v>
      </c>
      <c r="H880" s="4" t="str">
        <f t="shared" si="1"/>
        <v>POL</v>
      </c>
      <c r="I880" s="7" t="s">
        <v>96</v>
      </c>
      <c r="J880" s="4" t="s">
        <v>23</v>
      </c>
      <c r="K880" s="4" t="str">
        <f>IF(G880="","Unknown Country",IFERROR(VLOOKUP(TRIM(G880),countries!C:F, 4, FALSE), "Unknown Country"))</f>
        <v>Eastern Europe</v>
      </c>
      <c r="L880" s="4">
        <v>5988.0</v>
      </c>
      <c r="M880" s="4" t="s">
        <v>28</v>
      </c>
      <c r="N880" s="4">
        <v>1176.0</v>
      </c>
      <c r="O880" s="8">
        <v>154.06</v>
      </c>
      <c r="P880" s="8">
        <v>90.93</v>
      </c>
      <c r="Q880" s="9">
        <v>181174.56</v>
      </c>
      <c r="R880" s="9">
        <v>106933.68000000001</v>
      </c>
      <c r="S880" s="9">
        <v>74240.87999999999</v>
      </c>
      <c r="T880" s="10">
        <f t="shared" si="5"/>
        <v>0.4306757414</v>
      </c>
    </row>
    <row r="881">
      <c r="A881" s="4">
        <v>5.46081721E8</v>
      </c>
      <c r="B881" s="5">
        <v>41394.0</v>
      </c>
      <c r="C881" s="5">
        <v>41416.0</v>
      </c>
      <c r="D881" s="6">
        <v>22.0</v>
      </c>
      <c r="E881" s="4"/>
      <c r="F881" s="4" t="s">
        <v>27</v>
      </c>
      <c r="G881" s="4" t="s">
        <v>95</v>
      </c>
      <c r="H881" s="4" t="str">
        <f t="shared" si="1"/>
        <v>POL</v>
      </c>
      <c r="I881" s="7" t="s">
        <v>96</v>
      </c>
      <c r="J881" s="4" t="s">
        <v>23</v>
      </c>
      <c r="K881" s="4" t="str">
        <f>IF(G881="","Unknown Country",IFERROR(VLOOKUP(TRIM(G881),countries!C:F, 4, FALSE), "Unknown Country"))</f>
        <v>Eastern Europe</v>
      </c>
      <c r="L881" s="4">
        <v>8875.0</v>
      </c>
      <c r="M881" s="4" t="s">
        <v>28</v>
      </c>
      <c r="N881" s="4">
        <v>6571.0</v>
      </c>
      <c r="O881" s="8">
        <v>421.89</v>
      </c>
      <c r="P881" s="8">
        <v>364.69</v>
      </c>
      <c r="Q881" s="9">
        <v>2772239.19</v>
      </c>
      <c r="R881" s="9">
        <v>2396377.9899999998</v>
      </c>
      <c r="S881" s="9">
        <v>375861.2000000002</v>
      </c>
      <c r="T881" s="10">
        <f t="shared" si="5"/>
        <v>0.4306757414</v>
      </c>
    </row>
    <row r="882">
      <c r="A882" s="4">
        <v>6.45956456E8</v>
      </c>
      <c r="B882" s="5">
        <v>42420.0</v>
      </c>
      <c r="C882" s="5">
        <v>42468.0</v>
      </c>
      <c r="D882" s="6">
        <v>48.0</v>
      </c>
      <c r="E882" s="4"/>
      <c r="F882" s="4" t="s">
        <v>27</v>
      </c>
      <c r="G882" s="4" t="s">
        <v>95</v>
      </c>
      <c r="H882" s="4" t="str">
        <f t="shared" si="1"/>
        <v>POL</v>
      </c>
      <c r="I882" s="7" t="s">
        <v>96</v>
      </c>
      <c r="J882" s="4" t="s">
        <v>23</v>
      </c>
      <c r="K882" s="4" t="str">
        <f>IF(G882="","Unknown Country",IFERROR(VLOOKUP(TRIM(G882),countries!C:F, 4, FALSE), "Unknown Country"))</f>
        <v>Eastern Europe</v>
      </c>
      <c r="L882" s="4">
        <v>7331.0</v>
      </c>
      <c r="M882" s="4" t="s">
        <v>24</v>
      </c>
      <c r="N882" s="4">
        <v>1725.0</v>
      </c>
      <c r="O882" s="8">
        <v>255.28</v>
      </c>
      <c r="P882" s="8">
        <v>159.42</v>
      </c>
      <c r="Q882" s="9">
        <v>440358.0</v>
      </c>
      <c r="R882" s="9">
        <v>274999.5</v>
      </c>
      <c r="S882" s="9">
        <v>165358.5</v>
      </c>
      <c r="T882" s="10">
        <f t="shared" si="5"/>
        <v>0.4097754122</v>
      </c>
    </row>
    <row r="883">
      <c r="A883" s="4">
        <v>6.55328738E8</v>
      </c>
      <c r="B883" s="5">
        <v>41680.0</v>
      </c>
      <c r="C883" s="5">
        <v>41720.0</v>
      </c>
      <c r="D883" s="6">
        <v>40.0</v>
      </c>
      <c r="E883" s="4"/>
      <c r="F883" s="4" t="s">
        <v>31</v>
      </c>
      <c r="G883" s="4" t="s">
        <v>95</v>
      </c>
      <c r="H883" s="4" t="str">
        <f t="shared" si="1"/>
        <v>POL</v>
      </c>
      <c r="I883" s="7" t="s">
        <v>96</v>
      </c>
      <c r="J883" s="4" t="s">
        <v>23</v>
      </c>
      <c r="K883" s="4" t="str">
        <f>IF(G883="","Unknown Country",IFERROR(VLOOKUP(TRIM(G883),countries!C:F, 4, FALSE), "Unknown Country"))</f>
        <v>Eastern Europe</v>
      </c>
      <c r="L883" s="4">
        <v>2103.0</v>
      </c>
      <c r="M883" s="4" t="s">
        <v>24</v>
      </c>
      <c r="N883" s="4">
        <v>5191.0</v>
      </c>
      <c r="O883" s="8">
        <v>205.7</v>
      </c>
      <c r="P883" s="8">
        <v>117.11</v>
      </c>
      <c r="Q883" s="9">
        <v>1067788.7</v>
      </c>
      <c r="R883" s="9">
        <v>607918.01</v>
      </c>
      <c r="S883" s="9">
        <v>459870.68999999994</v>
      </c>
      <c r="T883" s="10">
        <f t="shared" si="5"/>
        <v>0.4306757414</v>
      </c>
    </row>
    <row r="884">
      <c r="A884" s="4">
        <v>6.85233008E8</v>
      </c>
      <c r="B884" s="5">
        <v>40812.0</v>
      </c>
      <c r="C884" s="5">
        <v>40833.0</v>
      </c>
      <c r="D884" s="6">
        <v>21.0</v>
      </c>
      <c r="E884" s="4"/>
      <c r="F884" s="4" t="s">
        <v>31</v>
      </c>
      <c r="G884" s="4" t="s">
        <v>95</v>
      </c>
      <c r="H884" s="4" t="str">
        <f t="shared" si="1"/>
        <v>POL</v>
      </c>
      <c r="I884" s="7" t="s">
        <v>96</v>
      </c>
      <c r="J884" s="4" t="s">
        <v>23</v>
      </c>
      <c r="K884" s="4" t="str">
        <f>IF(G884="","Unknown Country",IFERROR(VLOOKUP(TRIM(G884),countries!C:F, 4, FALSE), "Unknown Country"))</f>
        <v>Eastern Europe</v>
      </c>
      <c r="L884" s="4">
        <v>7331.0</v>
      </c>
      <c r="M884" s="4" t="s">
        <v>28</v>
      </c>
      <c r="N884" s="4">
        <v>4529.0</v>
      </c>
      <c r="O884" s="8">
        <v>255.28</v>
      </c>
      <c r="P884" s="8">
        <v>159.42</v>
      </c>
      <c r="Q884" s="9">
        <v>1156163.12</v>
      </c>
      <c r="R884" s="9">
        <v>722013.1799999999</v>
      </c>
      <c r="S884" s="9">
        <v>434149.9400000002</v>
      </c>
      <c r="T884" s="10">
        <f t="shared" si="5"/>
        <v>0.4097754122</v>
      </c>
    </row>
    <row r="885">
      <c r="A885" s="4">
        <v>7.14165675E8</v>
      </c>
      <c r="B885" s="5">
        <v>41647.0</v>
      </c>
      <c r="C885" s="5">
        <v>41672.0</v>
      </c>
      <c r="D885" s="6">
        <v>25.0</v>
      </c>
      <c r="E885" s="4"/>
      <c r="F885" s="4" t="s">
        <v>31</v>
      </c>
      <c r="G885" s="4" t="s">
        <v>95</v>
      </c>
      <c r="H885" s="4" t="str">
        <f t="shared" si="1"/>
        <v>POL</v>
      </c>
      <c r="I885" s="7" t="s">
        <v>96</v>
      </c>
      <c r="J885" s="4" t="s">
        <v>23</v>
      </c>
      <c r="K885" s="4" t="str">
        <f>IF(G885="","Unknown Country",IFERROR(VLOOKUP(TRIM(G885),countries!C:F, 4, FALSE), "Unknown Country"))</f>
        <v>Eastern Europe</v>
      </c>
      <c r="L885" s="4">
        <v>1270.0</v>
      </c>
      <c r="M885" s="4" t="s">
        <v>24</v>
      </c>
      <c r="N885" s="4">
        <v>6348.0</v>
      </c>
      <c r="O885" s="8">
        <v>47.45</v>
      </c>
      <c r="P885" s="8">
        <v>31.79</v>
      </c>
      <c r="Q885" s="9">
        <v>301212.60000000003</v>
      </c>
      <c r="R885" s="9">
        <v>201802.91999999998</v>
      </c>
      <c r="S885" s="9">
        <v>99409.68000000005</v>
      </c>
      <c r="T885" s="10">
        <f t="shared" si="5"/>
        <v>0.1355803646</v>
      </c>
    </row>
    <row r="886">
      <c r="A886" s="4">
        <v>7.35445678E8</v>
      </c>
      <c r="B886" s="5">
        <v>40729.0</v>
      </c>
      <c r="C886" s="5">
        <v>40746.0</v>
      </c>
      <c r="D886" s="6">
        <v>17.0</v>
      </c>
      <c r="E886" s="4"/>
      <c r="F886" s="4" t="s">
        <v>27</v>
      </c>
      <c r="G886" s="4" t="s">
        <v>95</v>
      </c>
      <c r="H886" s="4" t="str">
        <f t="shared" si="1"/>
        <v>POL</v>
      </c>
      <c r="I886" s="7" t="s">
        <v>96</v>
      </c>
      <c r="J886" s="4" t="s">
        <v>23</v>
      </c>
      <c r="K886" s="4" t="str">
        <f>IF(G886="","Unknown Country",IFERROR(VLOOKUP(TRIM(G886),countries!C:F, 4, FALSE), "Unknown Country"))</f>
        <v>Eastern Europe</v>
      </c>
      <c r="L886" s="4">
        <v>1270.0</v>
      </c>
      <c r="M886" s="4" t="s">
        <v>24</v>
      </c>
      <c r="N886" s="4">
        <v>3574.0</v>
      </c>
      <c r="O886" s="8">
        <v>47.45</v>
      </c>
      <c r="P886" s="8">
        <v>31.79</v>
      </c>
      <c r="Q886" s="9">
        <v>169586.30000000002</v>
      </c>
      <c r="R886" s="9">
        <v>113617.45999999999</v>
      </c>
      <c r="S886" s="9">
        <v>55968.840000000026</v>
      </c>
      <c r="T886" s="10">
        <f t="shared" si="5"/>
        <v>0.3755092448</v>
      </c>
    </row>
    <row r="887">
      <c r="A887" s="4">
        <v>7.42843854E8</v>
      </c>
      <c r="B887" s="5">
        <v>41508.0</v>
      </c>
      <c r="C887" s="5">
        <v>41521.0</v>
      </c>
      <c r="D887" s="6">
        <v>13.0</v>
      </c>
      <c r="E887" s="4"/>
      <c r="F887" s="4" t="s">
        <v>30</v>
      </c>
      <c r="G887" s="4" t="s">
        <v>95</v>
      </c>
      <c r="H887" s="4" t="str">
        <f t="shared" si="1"/>
        <v>POL</v>
      </c>
      <c r="I887" s="7" t="s">
        <v>96</v>
      </c>
      <c r="J887" s="4" t="s">
        <v>23</v>
      </c>
      <c r="K887" s="4" t="str">
        <f>IF(G887="","Unknown Country",IFERROR(VLOOKUP(TRIM(G887),countries!C:F, 4, FALSE), "Unknown Country"))</f>
        <v>Eastern Europe</v>
      </c>
      <c r="L887" s="4">
        <v>1270.0</v>
      </c>
      <c r="M887" s="4" t="s">
        <v>28</v>
      </c>
      <c r="N887" s="4">
        <v>2859.0</v>
      </c>
      <c r="O887" s="8">
        <v>47.45</v>
      </c>
      <c r="P887" s="8">
        <v>31.79</v>
      </c>
      <c r="Q887" s="9">
        <v>135659.55000000002</v>
      </c>
      <c r="R887" s="9">
        <v>90887.61</v>
      </c>
      <c r="S887" s="9">
        <v>44771.94000000002</v>
      </c>
      <c r="T887" s="10">
        <f t="shared" si="5"/>
        <v>0.4306757414</v>
      </c>
    </row>
    <row r="888">
      <c r="A888" s="4">
        <v>7.60346877E8</v>
      </c>
      <c r="B888" s="5">
        <v>42580.0</v>
      </c>
      <c r="C888" s="5">
        <v>42588.0</v>
      </c>
      <c r="D888" s="6">
        <v>8.0</v>
      </c>
      <c r="E888" s="4"/>
      <c r="F888" s="4" t="s">
        <v>30</v>
      </c>
      <c r="G888" s="4" t="s">
        <v>95</v>
      </c>
      <c r="H888" s="4" t="str">
        <f t="shared" si="1"/>
        <v>POL</v>
      </c>
      <c r="I888" s="7" t="s">
        <v>96</v>
      </c>
      <c r="J888" s="4" t="s">
        <v>23</v>
      </c>
      <c r="K888" s="4" t="str">
        <f>IF(G888="","Unknown Country",IFERROR(VLOOKUP(TRIM(G888),countries!C:F, 4, FALSE), "Unknown Country"))</f>
        <v>Eastern Europe</v>
      </c>
      <c r="L888" s="4">
        <v>7940.0</v>
      </c>
      <c r="M888" s="4" t="s">
        <v>28</v>
      </c>
      <c r="N888" s="4">
        <v>2392.0</v>
      </c>
      <c r="O888" s="8">
        <v>668.27</v>
      </c>
      <c r="P888" s="8">
        <v>502.54</v>
      </c>
      <c r="Q888" s="9">
        <v>1598501.8399999999</v>
      </c>
      <c r="R888" s="9">
        <v>1202075.68</v>
      </c>
      <c r="S888" s="9">
        <v>396426.1599999999</v>
      </c>
      <c r="T888" s="10">
        <f t="shared" si="5"/>
        <v>0.3755092448</v>
      </c>
    </row>
    <row r="889">
      <c r="A889" s="4">
        <v>7.7701863E8</v>
      </c>
      <c r="B889" s="5">
        <v>42419.0</v>
      </c>
      <c r="C889" s="5">
        <v>42448.0</v>
      </c>
      <c r="D889" s="6">
        <v>29.0</v>
      </c>
      <c r="E889" s="4"/>
      <c r="F889" s="4" t="s">
        <v>20</v>
      </c>
      <c r="G889" s="4" t="s">
        <v>95</v>
      </c>
      <c r="H889" s="4" t="str">
        <f t="shared" si="1"/>
        <v>POL</v>
      </c>
      <c r="I889" s="7" t="s">
        <v>96</v>
      </c>
      <c r="J889" s="4" t="s">
        <v>23</v>
      </c>
      <c r="K889" s="4" t="str">
        <f>IF(G889="","Unknown Country",IFERROR(VLOOKUP(TRIM(G889),countries!C:F, 4, FALSE), "Unknown Country"))</f>
        <v>Eastern Europe</v>
      </c>
      <c r="L889" s="4">
        <v>5988.0</v>
      </c>
      <c r="M889" s="4" t="s">
        <v>28</v>
      </c>
      <c r="N889" s="4">
        <v>5935.0</v>
      </c>
      <c r="O889" s="8">
        <v>154.06</v>
      </c>
      <c r="P889" s="8">
        <v>90.93</v>
      </c>
      <c r="Q889" s="9">
        <v>914346.1</v>
      </c>
      <c r="R889" s="9">
        <v>539669.55</v>
      </c>
      <c r="S889" s="9">
        <v>374676.54999999993</v>
      </c>
      <c r="T889" s="10">
        <f t="shared" si="5"/>
        <v>0.3300316122</v>
      </c>
    </row>
    <row r="890">
      <c r="A890" s="4">
        <v>8.80176818E8</v>
      </c>
      <c r="B890" s="5">
        <v>40452.0</v>
      </c>
      <c r="C890" s="5">
        <v>40466.0</v>
      </c>
      <c r="D890" s="6">
        <v>14.0</v>
      </c>
      <c r="E890" s="4"/>
      <c r="F890" s="4" t="s">
        <v>30</v>
      </c>
      <c r="G890" s="4" t="s">
        <v>95</v>
      </c>
      <c r="H890" s="4" t="str">
        <f t="shared" si="1"/>
        <v>POL</v>
      </c>
      <c r="I890" s="7" t="s">
        <v>96</v>
      </c>
      <c r="J890" s="4" t="s">
        <v>23</v>
      </c>
      <c r="K890" s="4" t="str">
        <f>IF(G890="","Unknown Country",IFERROR(VLOOKUP(TRIM(G890),countries!C:F, 4, FALSE), "Unknown Country"))</f>
        <v>Eastern Europe</v>
      </c>
      <c r="L890" s="4">
        <v>2455.0</v>
      </c>
      <c r="M890" s="4" t="s">
        <v>28</v>
      </c>
      <c r="N890" s="4">
        <v>2735.0</v>
      </c>
      <c r="O890" s="8">
        <v>109.28</v>
      </c>
      <c r="P890" s="8">
        <v>35.84</v>
      </c>
      <c r="Q890" s="9">
        <v>298880.8</v>
      </c>
      <c r="R890" s="9">
        <v>98022.40000000001</v>
      </c>
      <c r="S890" s="9">
        <v>200858.39999999997</v>
      </c>
      <c r="T890" s="10">
        <f t="shared" si="5"/>
        <v>0.3300316122</v>
      </c>
    </row>
    <row r="891">
      <c r="A891" s="4">
        <v>8.92042911E8</v>
      </c>
      <c r="B891" s="5">
        <v>40646.0</v>
      </c>
      <c r="C891" s="5">
        <v>40675.0</v>
      </c>
      <c r="D891" s="6">
        <v>29.0</v>
      </c>
      <c r="E891" s="4"/>
      <c r="F891" s="4" t="s">
        <v>27</v>
      </c>
      <c r="G891" s="4" t="s">
        <v>95</v>
      </c>
      <c r="H891" s="4" t="str">
        <f t="shared" si="1"/>
        <v>POL</v>
      </c>
      <c r="I891" s="7" t="s">
        <v>96</v>
      </c>
      <c r="J891" s="4" t="s">
        <v>23</v>
      </c>
      <c r="K891" s="4" t="str">
        <f>IF(G891="","Unknown Country",IFERROR(VLOOKUP(TRIM(G891),countries!C:F, 4, FALSE), "Unknown Country"))</f>
        <v>Eastern Europe</v>
      </c>
      <c r="L891" s="4">
        <v>8293.0</v>
      </c>
      <c r="M891" s="4" t="s">
        <v>24</v>
      </c>
      <c r="N891" s="4">
        <v>4175.0</v>
      </c>
      <c r="O891" s="8">
        <v>437.2</v>
      </c>
      <c r="P891" s="8">
        <v>263.33</v>
      </c>
      <c r="Q891" s="9">
        <v>1825310.0</v>
      </c>
      <c r="R891" s="9">
        <v>1099402.75</v>
      </c>
      <c r="S891" s="9">
        <v>725907.25</v>
      </c>
      <c r="T891" s="10">
        <f t="shared" si="5"/>
        <v>0.3300316122</v>
      </c>
    </row>
    <row r="892">
      <c r="A892" s="4">
        <v>9.05036389E8</v>
      </c>
      <c r="B892" s="5">
        <v>42675.0</v>
      </c>
      <c r="C892" s="5">
        <v>42694.0</v>
      </c>
      <c r="D892" s="6">
        <v>19.0</v>
      </c>
      <c r="E892" s="4"/>
      <c r="F892" s="4" t="s">
        <v>20</v>
      </c>
      <c r="G892" s="4" t="s">
        <v>95</v>
      </c>
      <c r="H892" s="4" t="str">
        <f t="shared" si="1"/>
        <v>POL</v>
      </c>
      <c r="I892" s="7" t="s">
        <v>96</v>
      </c>
      <c r="J892" s="4" t="s">
        <v>23</v>
      </c>
      <c r="K892" s="4" t="str">
        <f>IF(G892="","Unknown Country",IFERROR(VLOOKUP(TRIM(G892),countries!C:F, 4, FALSE), "Unknown Country"))</f>
        <v>Eastern Europe</v>
      </c>
      <c r="L892" s="4">
        <v>2103.0</v>
      </c>
      <c r="M892" s="4" t="s">
        <v>28</v>
      </c>
      <c r="N892" s="4">
        <v>9234.0</v>
      </c>
      <c r="O892" s="8">
        <v>205.7</v>
      </c>
      <c r="P892" s="8">
        <v>117.11</v>
      </c>
      <c r="Q892" s="9">
        <v>1899433.7999999998</v>
      </c>
      <c r="R892" s="9">
        <v>1081393.74</v>
      </c>
      <c r="S892" s="9">
        <v>818040.0599999998</v>
      </c>
      <c r="T892" s="10">
        <f t="shared" si="5"/>
        <v>0.2479985635</v>
      </c>
    </row>
    <row r="893">
      <c r="A893" s="4">
        <v>9.6818546E8</v>
      </c>
      <c r="B893" s="5">
        <v>41283.0</v>
      </c>
      <c r="C893" s="5">
        <v>41308.0</v>
      </c>
      <c r="D893" s="6">
        <v>25.0</v>
      </c>
      <c r="E893" s="4"/>
      <c r="F893" s="4" t="s">
        <v>30</v>
      </c>
      <c r="G893" s="4" t="s">
        <v>95</v>
      </c>
      <c r="H893" s="4" t="str">
        <f t="shared" si="1"/>
        <v>POL</v>
      </c>
      <c r="I893" s="7" t="s">
        <v>96</v>
      </c>
      <c r="J893" s="4" t="s">
        <v>23</v>
      </c>
      <c r="K893" s="4" t="str">
        <f>IF(G893="","Unknown Country",IFERROR(VLOOKUP(TRIM(G893),countries!C:F, 4, FALSE), "Unknown Country"))</f>
        <v>Eastern Europe</v>
      </c>
      <c r="L893" s="4">
        <v>8969.0</v>
      </c>
      <c r="M893" s="4" t="s">
        <v>28</v>
      </c>
      <c r="N893" s="4">
        <v>6448.0</v>
      </c>
      <c r="O893" s="8">
        <v>152.58</v>
      </c>
      <c r="P893" s="8">
        <v>97.44</v>
      </c>
      <c r="Q893" s="9">
        <v>983835.8400000001</v>
      </c>
      <c r="R893" s="9">
        <v>628293.12</v>
      </c>
      <c r="S893" s="9">
        <v>355542.7200000001</v>
      </c>
      <c r="T893" s="10">
        <f t="shared" si="5"/>
        <v>0.4097754122</v>
      </c>
    </row>
    <row r="894">
      <c r="A894" s="4">
        <v>1.22372519E8</v>
      </c>
      <c r="B894" s="5">
        <v>42379.0</v>
      </c>
      <c r="C894" s="5">
        <v>42382.0</v>
      </c>
      <c r="D894" s="6">
        <v>3.0</v>
      </c>
      <c r="E894" s="4"/>
      <c r="F894" s="4" t="s">
        <v>20</v>
      </c>
      <c r="G894" s="4" t="s">
        <v>97</v>
      </c>
      <c r="H894" s="4" t="str">
        <f t="shared" si="1"/>
        <v>PRT</v>
      </c>
      <c r="I894" s="7" t="s">
        <v>98</v>
      </c>
      <c r="J894" s="4" t="s">
        <v>23</v>
      </c>
      <c r="K894" s="4" t="str">
        <f>IF(G894="","Unknown Country",IFERROR(VLOOKUP(TRIM(G894),countries!C:F, 4, FALSE), "Unknown Country"))</f>
        <v>Southern Europe</v>
      </c>
      <c r="L894" s="4">
        <v>1270.0</v>
      </c>
      <c r="M894" s="4" t="s">
        <v>24</v>
      </c>
      <c r="N894" s="4">
        <v>1603.0</v>
      </c>
      <c r="O894" s="8">
        <v>47.45</v>
      </c>
      <c r="P894" s="8">
        <v>31.79</v>
      </c>
      <c r="Q894" s="9">
        <v>76062.35</v>
      </c>
      <c r="R894" s="9">
        <v>50959.369999999995</v>
      </c>
      <c r="S894" s="9">
        <v>25102.98000000001</v>
      </c>
      <c r="T894" s="10">
        <f t="shared" si="5"/>
        <v>0.6720351391</v>
      </c>
    </row>
    <row r="895">
      <c r="A895" s="4">
        <v>2.00432097E8</v>
      </c>
      <c r="B895" s="5">
        <v>40925.0</v>
      </c>
      <c r="C895" s="5">
        <v>40939.0</v>
      </c>
      <c r="D895" s="6">
        <v>14.0</v>
      </c>
      <c r="E895" s="4"/>
      <c r="F895" s="4" t="s">
        <v>20</v>
      </c>
      <c r="G895" s="4" t="s">
        <v>97</v>
      </c>
      <c r="H895" s="4" t="str">
        <f t="shared" si="1"/>
        <v>PRT</v>
      </c>
      <c r="I895" s="7" t="s">
        <v>98</v>
      </c>
      <c r="J895" s="4" t="s">
        <v>23</v>
      </c>
      <c r="K895" s="4" t="str">
        <f>IF(G895="","Unknown Country",IFERROR(VLOOKUP(TRIM(G895),countries!C:F, 4, FALSE), "Unknown Country"))</f>
        <v>Southern Europe</v>
      </c>
      <c r="L895" s="4">
        <v>7940.0</v>
      </c>
      <c r="M895" s="4" t="s">
        <v>28</v>
      </c>
      <c r="N895" s="4">
        <v>1167.0</v>
      </c>
      <c r="O895" s="8">
        <v>668.27</v>
      </c>
      <c r="P895" s="8">
        <v>502.54</v>
      </c>
      <c r="Q895" s="9">
        <v>779871.09</v>
      </c>
      <c r="R895" s="9">
        <v>586464.18</v>
      </c>
      <c r="S895" s="9">
        <v>193406.90999999992</v>
      </c>
      <c r="T895" s="10">
        <f t="shared" si="5"/>
        <v>0.3976898445</v>
      </c>
    </row>
    <row r="896">
      <c r="A896" s="4">
        <v>2.72361218E8</v>
      </c>
      <c r="B896" s="5">
        <v>40355.0</v>
      </c>
      <c r="C896" s="5">
        <v>40362.0</v>
      </c>
      <c r="D896" s="6">
        <v>7.0</v>
      </c>
      <c r="E896" s="4"/>
      <c r="F896" s="4" t="s">
        <v>31</v>
      </c>
      <c r="G896" s="4" t="s">
        <v>97</v>
      </c>
      <c r="H896" s="4" t="str">
        <f t="shared" si="1"/>
        <v>PRT</v>
      </c>
      <c r="I896" s="7" t="s">
        <v>98</v>
      </c>
      <c r="J896" s="4" t="s">
        <v>23</v>
      </c>
      <c r="K896" s="4" t="str">
        <f>IF(G896="","Unknown Country",IFERROR(VLOOKUP(TRIM(G896),countries!C:F, 4, FALSE), "Unknown Country"))</f>
        <v>Southern Europe</v>
      </c>
      <c r="L896" s="4">
        <v>8969.0</v>
      </c>
      <c r="M896" s="4" t="s">
        <v>24</v>
      </c>
      <c r="N896" s="4">
        <v>6592.0</v>
      </c>
      <c r="O896" s="8">
        <v>152.58</v>
      </c>
      <c r="P896" s="8">
        <v>97.44</v>
      </c>
      <c r="Q896" s="9">
        <v>1005807.3600000001</v>
      </c>
      <c r="R896" s="9">
        <v>642324.48</v>
      </c>
      <c r="S896" s="9">
        <v>363482.8800000001</v>
      </c>
      <c r="T896" s="10">
        <f t="shared" si="5"/>
        <v>0.4306757414</v>
      </c>
    </row>
    <row r="897">
      <c r="A897" s="4">
        <v>2.79816472E8</v>
      </c>
      <c r="B897" s="5">
        <v>41707.0</v>
      </c>
      <c r="C897" s="5">
        <v>41743.0</v>
      </c>
      <c r="D897" s="6">
        <v>36.0</v>
      </c>
      <c r="E897" s="4"/>
      <c r="F897" s="4" t="s">
        <v>27</v>
      </c>
      <c r="G897" s="4" t="s">
        <v>97</v>
      </c>
      <c r="H897" s="4" t="str">
        <f t="shared" si="1"/>
        <v>PRT</v>
      </c>
      <c r="I897" s="7" t="s">
        <v>98</v>
      </c>
      <c r="J897" s="4" t="s">
        <v>23</v>
      </c>
      <c r="K897" s="4" t="str">
        <f>IF(G897="","Unknown Country",IFERROR(VLOOKUP(TRIM(G897),countries!C:F, 4, FALSE), "Unknown Country"))</f>
        <v>Southern Europe</v>
      </c>
      <c r="L897" s="4">
        <v>8969.0</v>
      </c>
      <c r="M897" s="4" t="s">
        <v>24</v>
      </c>
      <c r="N897" s="4">
        <v>2767.0</v>
      </c>
      <c r="O897" s="8">
        <v>152.58</v>
      </c>
      <c r="P897" s="8">
        <v>97.44</v>
      </c>
      <c r="Q897" s="9">
        <v>422188.86000000004</v>
      </c>
      <c r="R897" s="9">
        <v>269616.48</v>
      </c>
      <c r="S897" s="9">
        <v>152572.38000000006</v>
      </c>
      <c r="T897" s="10">
        <f t="shared" si="5"/>
        <v>0.3613841919</v>
      </c>
    </row>
    <row r="898">
      <c r="A898" s="4">
        <v>4.04789817E8</v>
      </c>
      <c r="B898" s="5">
        <v>42219.0</v>
      </c>
      <c r="C898" s="5">
        <v>42255.0</v>
      </c>
      <c r="D898" s="6">
        <v>36.0</v>
      </c>
      <c r="E898" s="4"/>
      <c r="F898" s="4" t="s">
        <v>20</v>
      </c>
      <c r="G898" s="4" t="s">
        <v>97</v>
      </c>
      <c r="H898" s="4" t="str">
        <f t="shared" si="1"/>
        <v>PRT</v>
      </c>
      <c r="I898" s="7" t="s">
        <v>98</v>
      </c>
      <c r="J898" s="4" t="s">
        <v>23</v>
      </c>
      <c r="K898" s="4" t="str">
        <f>IF(G898="","Unknown Country",IFERROR(VLOOKUP(TRIM(G898),countries!C:F, 4, FALSE), "Unknown Country"))</f>
        <v>Southern Europe</v>
      </c>
      <c r="L898" s="4">
        <v>7331.0</v>
      </c>
      <c r="M898" s="4" t="s">
        <v>28</v>
      </c>
      <c r="N898" s="4">
        <v>5157.0</v>
      </c>
      <c r="O898" s="8">
        <v>255.28</v>
      </c>
      <c r="P898" s="8">
        <v>159.42</v>
      </c>
      <c r="Q898" s="9">
        <v>1316478.96</v>
      </c>
      <c r="R898" s="9">
        <v>822128.94</v>
      </c>
      <c r="S898" s="9">
        <v>494350.02</v>
      </c>
      <c r="T898" s="10">
        <f t="shared" si="5"/>
        <v>0.3300316122</v>
      </c>
    </row>
    <row r="899">
      <c r="A899" s="4">
        <v>4.10229337E8</v>
      </c>
      <c r="B899" s="5">
        <v>42695.0</v>
      </c>
      <c r="C899" s="5">
        <v>42726.0</v>
      </c>
      <c r="D899" s="6">
        <v>31.0</v>
      </c>
      <c r="E899" s="4"/>
      <c r="F899" s="4" t="s">
        <v>30</v>
      </c>
      <c r="G899" s="4" t="s">
        <v>97</v>
      </c>
      <c r="H899" s="4" t="str">
        <f t="shared" si="1"/>
        <v>PRT</v>
      </c>
      <c r="I899" s="7" t="s">
        <v>98</v>
      </c>
      <c r="J899" s="4" t="s">
        <v>23</v>
      </c>
      <c r="K899" s="4" t="str">
        <f>IF(G899="","Unknown Country",IFERROR(VLOOKUP(TRIM(G899),countries!C:F, 4, FALSE), "Unknown Country"))</f>
        <v>Southern Europe</v>
      </c>
      <c r="L899" s="4">
        <v>8681.0</v>
      </c>
      <c r="M899" s="4" t="s">
        <v>28</v>
      </c>
      <c r="N899" s="4">
        <v>4832.0</v>
      </c>
      <c r="O899" s="8">
        <v>651.21</v>
      </c>
      <c r="P899" s="8">
        <v>524.96</v>
      </c>
      <c r="Q899" s="9">
        <v>3146646.72</v>
      </c>
      <c r="R899" s="9">
        <v>2536606.72</v>
      </c>
      <c r="S899" s="9">
        <v>610040.0</v>
      </c>
      <c r="T899" s="10">
        <f t="shared" si="5"/>
        <v>0.2479985635</v>
      </c>
    </row>
    <row r="900">
      <c r="A900" s="4">
        <v>4.44798934E8</v>
      </c>
      <c r="B900" s="5">
        <v>41643.0</v>
      </c>
      <c r="C900" s="5">
        <v>41659.0</v>
      </c>
      <c r="D900" s="6">
        <v>16.0</v>
      </c>
      <c r="E900" s="4"/>
      <c r="F900" s="4" t="s">
        <v>30</v>
      </c>
      <c r="G900" s="4" t="s">
        <v>97</v>
      </c>
      <c r="H900" s="4" t="str">
        <f t="shared" si="1"/>
        <v>PRT</v>
      </c>
      <c r="I900" s="7" t="s">
        <v>98</v>
      </c>
      <c r="J900" s="4" t="s">
        <v>23</v>
      </c>
      <c r="K900" s="4" t="str">
        <f>IF(G900="","Unknown Country",IFERROR(VLOOKUP(TRIM(G900),countries!C:F, 4, FALSE), "Unknown Country"))</f>
        <v>Southern Europe</v>
      </c>
      <c r="L900" s="4">
        <v>7940.0</v>
      </c>
      <c r="M900" s="4" t="s">
        <v>28</v>
      </c>
      <c r="N900" s="4">
        <v>4744.0</v>
      </c>
      <c r="O900" s="8">
        <v>668.27</v>
      </c>
      <c r="P900" s="8">
        <v>502.54</v>
      </c>
      <c r="Q900" s="9">
        <v>3170272.88</v>
      </c>
      <c r="R900" s="9">
        <v>2384049.7600000002</v>
      </c>
      <c r="S900" s="9">
        <v>786223.1199999996</v>
      </c>
      <c r="T900" s="10">
        <f t="shared" si="5"/>
        <v>0.3613841919</v>
      </c>
    </row>
    <row r="901">
      <c r="A901" s="4">
        <v>4.50041043E8</v>
      </c>
      <c r="B901" s="5">
        <v>41718.0</v>
      </c>
      <c r="C901" s="5">
        <v>41745.0</v>
      </c>
      <c r="D901" s="6">
        <v>27.0</v>
      </c>
      <c r="E901" s="4"/>
      <c r="F901" s="4" t="s">
        <v>20</v>
      </c>
      <c r="G901" s="4" t="s">
        <v>97</v>
      </c>
      <c r="H901" s="4" t="str">
        <f t="shared" si="1"/>
        <v>PRT</v>
      </c>
      <c r="I901" s="7" t="s">
        <v>98</v>
      </c>
      <c r="J901" s="4" t="s">
        <v>23</v>
      </c>
      <c r="K901" s="4" t="str">
        <f>IF(G901="","Unknown Country",IFERROR(VLOOKUP(TRIM(G901),countries!C:F, 4, FALSE), "Unknown Country"))</f>
        <v>Southern Europe</v>
      </c>
      <c r="L901" s="4">
        <v>8293.0</v>
      </c>
      <c r="M901" s="4" t="s">
        <v>24</v>
      </c>
      <c r="N901" s="4">
        <v>6000.0</v>
      </c>
      <c r="O901" s="8">
        <v>437.2</v>
      </c>
      <c r="P901" s="8">
        <v>263.33</v>
      </c>
      <c r="Q901" s="9">
        <v>2623200.0</v>
      </c>
      <c r="R901" s="9">
        <v>1579980.0</v>
      </c>
      <c r="S901" s="9">
        <v>1043220.0</v>
      </c>
      <c r="T901" s="10">
        <f t="shared" si="5"/>
        <v>0.3613841919</v>
      </c>
    </row>
    <row r="902">
      <c r="A902" s="4">
        <v>4.79171121E8</v>
      </c>
      <c r="B902" s="5">
        <v>40189.0</v>
      </c>
      <c r="C902" s="5">
        <v>40205.0</v>
      </c>
      <c r="D902" s="6">
        <v>16.0</v>
      </c>
      <c r="E902" s="4"/>
      <c r="F902" s="4" t="s">
        <v>31</v>
      </c>
      <c r="G902" s="4" t="s">
        <v>97</v>
      </c>
      <c r="H902" s="4" t="str">
        <f t="shared" si="1"/>
        <v>PRT</v>
      </c>
      <c r="I902" s="7" t="s">
        <v>98</v>
      </c>
      <c r="J902" s="4" t="s">
        <v>23</v>
      </c>
      <c r="K902" s="4" t="str">
        <f>IF(G902="","Unknown Country",IFERROR(VLOOKUP(TRIM(G902),countries!C:F, 4, FALSE), "Unknown Country"))</f>
        <v>Southern Europe</v>
      </c>
      <c r="L902" s="4">
        <v>7331.0</v>
      </c>
      <c r="M902" s="4" t="s">
        <v>24</v>
      </c>
      <c r="N902" s="4">
        <v>6238.0</v>
      </c>
      <c r="O902" s="8">
        <v>255.28</v>
      </c>
      <c r="P902" s="8">
        <v>159.42</v>
      </c>
      <c r="Q902" s="9">
        <v>1592436.64</v>
      </c>
      <c r="R902" s="9">
        <v>994461.96</v>
      </c>
      <c r="S902" s="9">
        <v>597974.6799999999</v>
      </c>
      <c r="T902" s="10">
        <f t="shared" si="5"/>
        <v>0.3755092448</v>
      </c>
    </row>
    <row r="903">
      <c r="A903" s="4">
        <v>5.33597218E8</v>
      </c>
      <c r="B903" s="5">
        <v>41314.0</v>
      </c>
      <c r="C903" s="5">
        <v>41329.0</v>
      </c>
      <c r="D903" s="6">
        <v>15.0</v>
      </c>
      <c r="E903" s="4"/>
      <c r="F903" s="4" t="s">
        <v>30</v>
      </c>
      <c r="G903" s="4" t="s">
        <v>97</v>
      </c>
      <c r="H903" s="4" t="str">
        <f t="shared" si="1"/>
        <v>PRT</v>
      </c>
      <c r="I903" s="7" t="s">
        <v>98</v>
      </c>
      <c r="J903" s="4" t="s">
        <v>23</v>
      </c>
      <c r="K903" s="4" t="str">
        <f>IF(G903="","Unknown Country",IFERROR(VLOOKUP(TRIM(G903),countries!C:F, 4, FALSE), "Unknown Country"))</f>
        <v>Southern Europe</v>
      </c>
      <c r="L903" s="4">
        <v>8681.0</v>
      </c>
      <c r="M903" s="4" t="s">
        <v>28</v>
      </c>
      <c r="N903" s="4">
        <v>2130.0</v>
      </c>
      <c r="O903" s="8">
        <v>651.21</v>
      </c>
      <c r="P903" s="8">
        <v>524.96</v>
      </c>
      <c r="Q903" s="9">
        <v>1387077.3</v>
      </c>
      <c r="R903" s="9">
        <v>1118164.8</v>
      </c>
      <c r="S903" s="9">
        <v>268912.5</v>
      </c>
      <c r="T903" s="10">
        <f t="shared" si="5"/>
        <v>0.193869873</v>
      </c>
    </row>
    <row r="904">
      <c r="A904" s="4">
        <v>5.54721438E8</v>
      </c>
      <c r="B904" s="5">
        <v>42389.0</v>
      </c>
      <c r="C904" s="5">
        <v>42397.0</v>
      </c>
      <c r="D904" s="6">
        <v>8.0</v>
      </c>
      <c r="E904" s="4"/>
      <c r="F904" s="4" t="s">
        <v>27</v>
      </c>
      <c r="G904" s="4" t="s">
        <v>97</v>
      </c>
      <c r="H904" s="4" t="str">
        <f t="shared" si="1"/>
        <v>PRT</v>
      </c>
      <c r="I904" s="7" t="s">
        <v>98</v>
      </c>
      <c r="J904" s="4" t="s">
        <v>23</v>
      </c>
      <c r="K904" s="4" t="str">
        <f>IF(G904="","Unknown Country",IFERROR(VLOOKUP(TRIM(G904),countries!C:F, 4, FALSE), "Unknown Country"))</f>
        <v>Southern Europe</v>
      </c>
      <c r="L904" s="4">
        <v>1270.0</v>
      </c>
      <c r="M904" s="4" t="s">
        <v>24</v>
      </c>
      <c r="N904" s="4">
        <v>3256.0</v>
      </c>
      <c r="O904" s="8">
        <v>47.45</v>
      </c>
      <c r="P904" s="8">
        <v>31.79</v>
      </c>
      <c r="Q904" s="9">
        <v>154497.2</v>
      </c>
      <c r="R904" s="9">
        <v>103508.23999999999</v>
      </c>
      <c r="S904" s="9">
        <v>50988.96000000002</v>
      </c>
      <c r="T904" s="10">
        <f t="shared" si="5"/>
        <v>0.2479985635</v>
      </c>
    </row>
    <row r="905">
      <c r="A905" s="4">
        <v>5.83654105E8</v>
      </c>
      <c r="B905" s="5">
        <v>40458.0</v>
      </c>
      <c r="C905" s="5">
        <v>40470.0</v>
      </c>
      <c r="D905" s="6">
        <v>12.0</v>
      </c>
      <c r="E905" s="4"/>
      <c r="F905" s="4" t="s">
        <v>31</v>
      </c>
      <c r="G905" s="4" t="s">
        <v>97</v>
      </c>
      <c r="H905" s="4" t="str">
        <f t="shared" si="1"/>
        <v>PRT</v>
      </c>
      <c r="I905" s="7" t="s">
        <v>98</v>
      </c>
      <c r="J905" s="4" t="s">
        <v>23</v>
      </c>
      <c r="K905" s="4" t="str">
        <f>IF(G905="","Unknown Country",IFERROR(VLOOKUP(TRIM(G905),countries!C:F, 4, FALSE), "Unknown Country"))</f>
        <v>Southern Europe</v>
      </c>
      <c r="L905" s="4">
        <v>8969.0</v>
      </c>
      <c r="M905" s="4" t="s">
        <v>28</v>
      </c>
      <c r="N905" s="4">
        <v>5075.0</v>
      </c>
      <c r="O905" s="8">
        <v>152.58</v>
      </c>
      <c r="P905" s="8">
        <v>97.44</v>
      </c>
      <c r="Q905" s="9">
        <v>774343.5000000001</v>
      </c>
      <c r="R905" s="9">
        <v>494508.0</v>
      </c>
      <c r="S905" s="9">
        <v>279835.5000000001</v>
      </c>
      <c r="T905" s="10">
        <f t="shared" si="5"/>
        <v>0.3976898445</v>
      </c>
    </row>
    <row r="906">
      <c r="A906" s="4">
        <v>6.15080583E8</v>
      </c>
      <c r="B906" s="5">
        <v>42227.0</v>
      </c>
      <c r="C906" s="5">
        <v>42266.0</v>
      </c>
      <c r="D906" s="6">
        <v>39.0</v>
      </c>
      <c r="E906" s="4"/>
      <c r="F906" s="4" t="s">
        <v>31</v>
      </c>
      <c r="G906" s="4" t="s">
        <v>97</v>
      </c>
      <c r="H906" s="4" t="str">
        <f t="shared" si="1"/>
        <v>PRT</v>
      </c>
      <c r="I906" s="7" t="s">
        <v>98</v>
      </c>
      <c r="J906" s="4" t="s">
        <v>23</v>
      </c>
      <c r="K906" s="4" t="str">
        <f>IF(G906="","Unknown Country",IFERROR(VLOOKUP(TRIM(G906),countries!C:F, 4, FALSE), "Unknown Country"))</f>
        <v>Southern Europe</v>
      </c>
      <c r="L906" s="4">
        <v>2103.0</v>
      </c>
      <c r="M906" s="4" t="s">
        <v>28</v>
      </c>
      <c r="N906" s="4">
        <v>4868.0</v>
      </c>
      <c r="O906" s="8">
        <v>205.7</v>
      </c>
      <c r="P906" s="8">
        <v>117.11</v>
      </c>
      <c r="Q906" s="9">
        <v>1001347.6</v>
      </c>
      <c r="R906" s="9">
        <v>570091.48</v>
      </c>
      <c r="S906" s="9">
        <v>431256.12</v>
      </c>
      <c r="T906" s="10">
        <f t="shared" si="5"/>
        <v>0.3755092448</v>
      </c>
    </row>
    <row r="907">
      <c r="A907" s="4">
        <v>6.26453149E8</v>
      </c>
      <c r="B907" s="5">
        <v>41418.0</v>
      </c>
      <c r="C907" s="5">
        <v>41435.0</v>
      </c>
      <c r="D907" s="6">
        <v>17.0</v>
      </c>
      <c r="E907" s="4"/>
      <c r="F907" s="4" t="s">
        <v>31</v>
      </c>
      <c r="G907" s="4" t="s">
        <v>97</v>
      </c>
      <c r="H907" s="4" t="str">
        <f t="shared" si="1"/>
        <v>PRT</v>
      </c>
      <c r="I907" s="7" t="s">
        <v>98</v>
      </c>
      <c r="J907" s="4" t="s">
        <v>23</v>
      </c>
      <c r="K907" s="4" t="str">
        <f>IF(G907="","Unknown Country",IFERROR(VLOOKUP(TRIM(G907),countries!C:F, 4, FALSE), "Unknown Country"))</f>
        <v>Southern Europe</v>
      </c>
      <c r="L907" s="4">
        <v>8293.0</v>
      </c>
      <c r="M907" s="4" t="s">
        <v>24</v>
      </c>
      <c r="N907" s="4">
        <v>263.0</v>
      </c>
      <c r="O907" s="8">
        <v>437.2</v>
      </c>
      <c r="P907" s="8">
        <v>263.33</v>
      </c>
      <c r="Q907" s="9">
        <v>114983.59999999999</v>
      </c>
      <c r="R907" s="9">
        <v>69255.79</v>
      </c>
      <c r="S907" s="9">
        <v>45727.81</v>
      </c>
      <c r="T907" s="10">
        <f t="shared" si="5"/>
        <v>0.193869873</v>
      </c>
    </row>
    <row r="908">
      <c r="A908" s="4">
        <v>6.36360585E8</v>
      </c>
      <c r="B908" s="5">
        <v>41310.0</v>
      </c>
      <c r="C908" s="5">
        <v>41341.0</v>
      </c>
      <c r="D908" s="6">
        <v>31.0</v>
      </c>
      <c r="E908" s="4"/>
      <c r="F908" s="4" t="s">
        <v>27</v>
      </c>
      <c r="G908" s="4" t="s">
        <v>97</v>
      </c>
      <c r="H908" s="4" t="str">
        <f t="shared" si="1"/>
        <v>PRT</v>
      </c>
      <c r="I908" s="7" t="s">
        <v>98</v>
      </c>
      <c r="J908" s="4" t="s">
        <v>23</v>
      </c>
      <c r="K908" s="4" t="str">
        <f>IF(G908="","Unknown Country",IFERROR(VLOOKUP(TRIM(G908),countries!C:F, 4, FALSE), "Unknown Country"))</f>
        <v>Southern Europe</v>
      </c>
      <c r="L908" s="4">
        <v>2103.0</v>
      </c>
      <c r="M908" s="4" t="s">
        <v>24</v>
      </c>
      <c r="N908" s="4">
        <v>2093.0</v>
      </c>
      <c r="O908" s="8">
        <v>205.7</v>
      </c>
      <c r="P908" s="8">
        <v>117.11</v>
      </c>
      <c r="Q908" s="9">
        <v>430530.1</v>
      </c>
      <c r="R908" s="9">
        <v>245111.23</v>
      </c>
      <c r="S908" s="9">
        <v>185418.86999999997</v>
      </c>
      <c r="T908" s="10">
        <f t="shared" si="5"/>
        <v>0.3300316122</v>
      </c>
    </row>
    <row r="909">
      <c r="A909" s="4">
        <v>6.5528711E8</v>
      </c>
      <c r="B909" s="5">
        <v>42053.0</v>
      </c>
      <c r="C909" s="5">
        <v>42057.0</v>
      </c>
      <c r="D909" s="6">
        <v>4.0</v>
      </c>
      <c r="E909" s="4"/>
      <c r="F909" s="4" t="s">
        <v>27</v>
      </c>
      <c r="G909" s="4" t="s">
        <v>97</v>
      </c>
      <c r="H909" s="4" t="str">
        <f t="shared" si="1"/>
        <v>PRT</v>
      </c>
      <c r="I909" s="7" t="s">
        <v>98</v>
      </c>
      <c r="J909" s="4" t="s">
        <v>23</v>
      </c>
      <c r="K909" s="4" t="str">
        <f>IF(G909="","Unknown Country",IFERROR(VLOOKUP(TRIM(G909),countries!C:F, 4, FALSE), "Unknown Country"))</f>
        <v>Southern Europe</v>
      </c>
      <c r="L909" s="4">
        <v>7940.0</v>
      </c>
      <c r="M909" s="4" t="s">
        <v>24</v>
      </c>
      <c r="N909" s="4">
        <v>2873.0</v>
      </c>
      <c r="O909" s="8">
        <v>668.27</v>
      </c>
      <c r="P909" s="8">
        <v>502.54</v>
      </c>
      <c r="Q909" s="9">
        <v>1919939.71</v>
      </c>
      <c r="R909" s="9">
        <v>1443797.4200000002</v>
      </c>
      <c r="S909" s="9">
        <v>476142.2899999998</v>
      </c>
      <c r="T909" s="10">
        <f t="shared" si="5"/>
        <v>0.3613841919</v>
      </c>
    </row>
    <row r="910">
      <c r="A910" s="4">
        <v>6.63080108E8</v>
      </c>
      <c r="B910" s="5">
        <v>40868.0</v>
      </c>
      <c r="C910" s="5">
        <v>40887.0</v>
      </c>
      <c r="D910" s="6">
        <v>19.0</v>
      </c>
      <c r="E910" s="4"/>
      <c r="F910" s="4" t="s">
        <v>27</v>
      </c>
      <c r="G910" s="4" t="s">
        <v>97</v>
      </c>
      <c r="H910" s="4" t="str">
        <f t="shared" si="1"/>
        <v>PRT</v>
      </c>
      <c r="I910" s="7" t="s">
        <v>98</v>
      </c>
      <c r="J910" s="4" t="s">
        <v>23</v>
      </c>
      <c r="K910" s="4" t="str">
        <f>IF(G910="","Unknown Country",IFERROR(VLOOKUP(TRIM(G910),countries!C:F, 4, FALSE), "Unknown Country"))</f>
        <v>Southern Europe</v>
      </c>
      <c r="L910" s="4">
        <v>8875.0</v>
      </c>
      <c r="M910" s="4" t="s">
        <v>28</v>
      </c>
      <c r="N910" s="4">
        <v>8994.0</v>
      </c>
      <c r="O910" s="8">
        <v>421.89</v>
      </c>
      <c r="P910" s="8">
        <v>364.69</v>
      </c>
      <c r="Q910" s="9">
        <v>3794478.6599999997</v>
      </c>
      <c r="R910" s="9">
        <v>3280021.86</v>
      </c>
      <c r="S910" s="9">
        <v>514456.7999999998</v>
      </c>
      <c r="T910" s="10">
        <f t="shared" si="5"/>
        <v>0.4306757414</v>
      </c>
    </row>
    <row r="911">
      <c r="A911" s="4">
        <v>6.67054498E8</v>
      </c>
      <c r="B911" s="5">
        <v>42046.0</v>
      </c>
      <c r="C911" s="5">
        <v>42047.0</v>
      </c>
      <c r="D911" s="6">
        <v>1.0</v>
      </c>
      <c r="E911" s="4"/>
      <c r="F911" s="4" t="s">
        <v>27</v>
      </c>
      <c r="G911" s="4" t="s">
        <v>97</v>
      </c>
      <c r="H911" s="4" t="str">
        <f t="shared" si="1"/>
        <v>PRT</v>
      </c>
      <c r="I911" s="7" t="s">
        <v>98</v>
      </c>
      <c r="J911" s="4" t="s">
        <v>23</v>
      </c>
      <c r="K911" s="4" t="str">
        <f>IF(G911="","Unknown Country",IFERROR(VLOOKUP(TRIM(G911),countries!C:F, 4, FALSE), "Unknown Country"))</f>
        <v>Southern Europe</v>
      </c>
      <c r="L911" s="4">
        <v>3127.0</v>
      </c>
      <c r="M911" s="4" t="s">
        <v>28</v>
      </c>
      <c r="N911" s="4">
        <v>5104.0</v>
      </c>
      <c r="O911" s="8">
        <v>81.73</v>
      </c>
      <c r="P911" s="8">
        <v>56.67</v>
      </c>
      <c r="Q911" s="9">
        <v>417149.92000000004</v>
      </c>
      <c r="R911" s="9">
        <v>289243.68</v>
      </c>
      <c r="S911" s="9">
        <v>127906.24000000005</v>
      </c>
      <c r="T911" s="10">
        <f t="shared" si="5"/>
        <v>0.3976898445</v>
      </c>
    </row>
    <row r="912">
      <c r="A912" s="4">
        <v>6.68280589E8</v>
      </c>
      <c r="B912" s="5">
        <v>41316.0</v>
      </c>
      <c r="C912" s="5">
        <v>41361.0</v>
      </c>
      <c r="D912" s="6">
        <v>45.0</v>
      </c>
      <c r="E912" s="4"/>
      <c r="F912" s="4" t="s">
        <v>20</v>
      </c>
      <c r="G912" s="4" t="s">
        <v>97</v>
      </c>
      <c r="H912" s="4" t="str">
        <f t="shared" si="1"/>
        <v>PRT</v>
      </c>
      <c r="I912" s="7" t="s">
        <v>98</v>
      </c>
      <c r="J912" s="4" t="s">
        <v>23</v>
      </c>
      <c r="K912" s="4" t="str">
        <f>IF(G912="","Unknown Country",IFERROR(VLOOKUP(TRIM(G912),countries!C:F, 4, FALSE), "Unknown Country"))</f>
        <v>Southern Europe</v>
      </c>
      <c r="L912" s="4">
        <v>8875.0</v>
      </c>
      <c r="M912" s="4" t="s">
        <v>28</v>
      </c>
      <c r="N912" s="4">
        <v>7932.0</v>
      </c>
      <c r="O912" s="8">
        <v>421.89</v>
      </c>
      <c r="P912" s="8">
        <v>364.69</v>
      </c>
      <c r="Q912" s="9">
        <v>3346431.48</v>
      </c>
      <c r="R912" s="9">
        <v>2892721.08</v>
      </c>
      <c r="S912" s="9">
        <v>453710.3999999999</v>
      </c>
      <c r="T912" s="10">
        <f t="shared" si="5"/>
        <v>0.4306757414</v>
      </c>
    </row>
    <row r="913">
      <c r="A913" s="4">
        <v>6.84853637E8</v>
      </c>
      <c r="B913" s="5">
        <v>40954.0</v>
      </c>
      <c r="C913" s="5">
        <v>41002.0</v>
      </c>
      <c r="D913" s="6">
        <v>48.0</v>
      </c>
      <c r="E913" s="4"/>
      <c r="F913" s="4" t="s">
        <v>27</v>
      </c>
      <c r="G913" s="4" t="s">
        <v>97</v>
      </c>
      <c r="H913" s="4" t="str">
        <f t="shared" si="1"/>
        <v>PRT</v>
      </c>
      <c r="I913" s="7" t="s">
        <v>98</v>
      </c>
      <c r="J913" s="4" t="s">
        <v>23</v>
      </c>
      <c r="K913" s="4" t="str">
        <f>IF(G913="","Unknown Country",IFERROR(VLOOKUP(TRIM(G913),countries!C:F, 4, FALSE), "Unknown Country"))</f>
        <v>Southern Europe</v>
      </c>
      <c r="L913" s="4">
        <v>2455.0</v>
      </c>
      <c r="M913" s="4" t="s">
        <v>24</v>
      </c>
      <c r="N913" s="4">
        <v>2265.0</v>
      </c>
      <c r="O913" s="8">
        <v>109.28</v>
      </c>
      <c r="P913" s="8">
        <v>35.84</v>
      </c>
      <c r="Q913" s="9">
        <v>247519.2</v>
      </c>
      <c r="R913" s="9">
        <v>81177.6</v>
      </c>
      <c r="S913" s="9">
        <v>166341.6</v>
      </c>
      <c r="T913" s="10">
        <f t="shared" si="5"/>
        <v>0.2479985635</v>
      </c>
    </row>
    <row r="914">
      <c r="A914" s="4">
        <v>7.34318292E8</v>
      </c>
      <c r="B914" s="5">
        <v>41660.0</v>
      </c>
      <c r="C914" s="5">
        <v>41702.0</v>
      </c>
      <c r="D914" s="6">
        <v>42.0</v>
      </c>
      <c r="E914" s="4"/>
      <c r="F914" s="4" t="s">
        <v>30</v>
      </c>
      <c r="G914" s="4" t="s">
        <v>97</v>
      </c>
      <c r="H914" s="4" t="str">
        <f t="shared" si="1"/>
        <v>PRT</v>
      </c>
      <c r="I914" s="7" t="s">
        <v>98</v>
      </c>
      <c r="J914" s="4" t="s">
        <v>23</v>
      </c>
      <c r="K914" s="4" t="str">
        <f>IF(G914="","Unknown Country",IFERROR(VLOOKUP(TRIM(G914),countries!C:F, 4, FALSE), "Unknown Country"))</f>
        <v>Southern Europe</v>
      </c>
      <c r="L914" s="4">
        <v>8681.0</v>
      </c>
      <c r="M914" s="4" t="s">
        <v>28</v>
      </c>
      <c r="N914" s="4">
        <v>9956.0</v>
      </c>
      <c r="O914" s="8">
        <v>651.21</v>
      </c>
      <c r="P914" s="8">
        <v>524.96</v>
      </c>
      <c r="Q914" s="9">
        <v>6483446.760000001</v>
      </c>
      <c r="R914" s="9">
        <v>5226501.760000001</v>
      </c>
      <c r="S914" s="9">
        <v>1256945.0</v>
      </c>
      <c r="T914" s="10">
        <f t="shared" si="5"/>
        <v>0.1355803646</v>
      </c>
    </row>
    <row r="915">
      <c r="A915" s="4">
        <v>7.75849616E8</v>
      </c>
      <c r="B915" s="5">
        <v>40956.0</v>
      </c>
      <c r="C915" s="5">
        <v>40973.0</v>
      </c>
      <c r="D915" s="6">
        <v>17.0</v>
      </c>
      <c r="E915" s="4"/>
      <c r="F915" s="4" t="s">
        <v>31</v>
      </c>
      <c r="G915" s="4" t="s">
        <v>97</v>
      </c>
      <c r="H915" s="4" t="str">
        <f t="shared" si="1"/>
        <v>PRT</v>
      </c>
      <c r="I915" s="7" t="s">
        <v>98</v>
      </c>
      <c r="J915" s="4" t="s">
        <v>23</v>
      </c>
      <c r="K915" s="4" t="str">
        <f>IF(G915="","Unknown Country",IFERROR(VLOOKUP(TRIM(G915),countries!C:F, 4, FALSE), "Unknown Country"))</f>
        <v>Southern Europe</v>
      </c>
      <c r="L915" s="4">
        <v>8681.0</v>
      </c>
      <c r="M915" s="4" t="s">
        <v>24</v>
      </c>
      <c r="N915" s="4">
        <v>9997.0</v>
      </c>
      <c r="O915" s="8">
        <v>651.21</v>
      </c>
      <c r="P915" s="8">
        <v>524.96</v>
      </c>
      <c r="Q915" s="9">
        <v>6510146.37</v>
      </c>
      <c r="R915" s="9">
        <v>5248025.12</v>
      </c>
      <c r="S915" s="9">
        <v>1262121.25</v>
      </c>
      <c r="T915" s="10">
        <f t="shared" si="5"/>
        <v>0.3066193564</v>
      </c>
    </row>
    <row r="916">
      <c r="A916" s="4">
        <v>8.97638213E8</v>
      </c>
      <c r="B916" s="5">
        <v>41896.0</v>
      </c>
      <c r="C916" s="5">
        <v>41920.0</v>
      </c>
      <c r="D916" s="6">
        <v>24.0</v>
      </c>
      <c r="E916" s="4"/>
      <c r="F916" s="4" t="s">
        <v>30</v>
      </c>
      <c r="G916" s="4" t="s">
        <v>97</v>
      </c>
      <c r="H916" s="4" t="str">
        <f t="shared" si="1"/>
        <v>PRT</v>
      </c>
      <c r="I916" s="7" t="s">
        <v>98</v>
      </c>
      <c r="J916" s="4" t="s">
        <v>23</v>
      </c>
      <c r="K916" s="4" t="str">
        <f>IF(G916="","Unknown Country",IFERROR(VLOOKUP(TRIM(G916),countries!C:F, 4, FALSE), "Unknown Country"))</f>
        <v>Southern Europe</v>
      </c>
      <c r="L916" s="4">
        <v>2103.0</v>
      </c>
      <c r="M916" s="4" t="s">
        <v>24</v>
      </c>
      <c r="N916" s="4">
        <v>9950.0</v>
      </c>
      <c r="O916" s="8">
        <v>205.7</v>
      </c>
      <c r="P916" s="8">
        <v>117.11</v>
      </c>
      <c r="Q916" s="9">
        <v>2046715.0</v>
      </c>
      <c r="R916" s="9">
        <v>1165244.5</v>
      </c>
      <c r="S916" s="9">
        <v>881470.5</v>
      </c>
      <c r="T916" s="10">
        <f t="shared" si="5"/>
        <v>0.1355803646</v>
      </c>
    </row>
    <row r="917">
      <c r="A917" s="4">
        <v>9.21230065E8</v>
      </c>
      <c r="B917" s="5">
        <v>42456.0</v>
      </c>
      <c r="C917" s="5">
        <v>42506.0</v>
      </c>
      <c r="D917" s="6">
        <v>50.0</v>
      </c>
      <c r="E917" s="4"/>
      <c r="F917" s="4" t="s">
        <v>30</v>
      </c>
      <c r="G917" s="4" t="s">
        <v>97</v>
      </c>
      <c r="H917" s="4" t="str">
        <f t="shared" si="1"/>
        <v>PRT</v>
      </c>
      <c r="I917" s="7" t="s">
        <v>98</v>
      </c>
      <c r="J917" s="4" t="s">
        <v>23</v>
      </c>
      <c r="K917" s="4" t="str">
        <f>IF(G917="","Unknown Country",IFERROR(VLOOKUP(TRIM(G917),countries!C:F, 4, FALSE), "Unknown Country"))</f>
        <v>Southern Europe</v>
      </c>
      <c r="L917" s="4">
        <v>7331.0</v>
      </c>
      <c r="M917" s="4" t="s">
        <v>24</v>
      </c>
      <c r="N917" s="4">
        <v>1303.0</v>
      </c>
      <c r="O917" s="8">
        <v>255.28</v>
      </c>
      <c r="P917" s="8">
        <v>159.42</v>
      </c>
      <c r="Q917" s="9">
        <v>332629.84</v>
      </c>
      <c r="R917" s="9">
        <v>207724.25999999998</v>
      </c>
      <c r="S917" s="9">
        <v>124905.58000000005</v>
      </c>
      <c r="T917" s="10">
        <f t="shared" si="5"/>
        <v>0.6720351391</v>
      </c>
    </row>
    <row r="918">
      <c r="A918" s="4">
        <v>9.44609057E8</v>
      </c>
      <c r="B918" s="5">
        <v>41669.0</v>
      </c>
      <c r="C918" s="5">
        <v>41714.0</v>
      </c>
      <c r="D918" s="6">
        <v>45.0</v>
      </c>
      <c r="E918" s="4"/>
      <c r="F918" s="4" t="s">
        <v>20</v>
      </c>
      <c r="G918" s="4" t="s">
        <v>97</v>
      </c>
      <c r="H918" s="4" t="str">
        <f t="shared" si="1"/>
        <v>PRT</v>
      </c>
      <c r="I918" s="7" t="s">
        <v>98</v>
      </c>
      <c r="J918" s="4" t="s">
        <v>23</v>
      </c>
      <c r="K918" s="4" t="str">
        <f>IF(G918="","Unknown Country",IFERROR(VLOOKUP(TRIM(G918),countries!C:F, 4, FALSE), "Unknown Country"))</f>
        <v>Southern Europe</v>
      </c>
      <c r="L918" s="4">
        <v>8875.0</v>
      </c>
      <c r="M918" s="4" t="s">
        <v>28</v>
      </c>
      <c r="N918" s="4">
        <v>9666.0</v>
      </c>
      <c r="O918" s="8">
        <v>421.89</v>
      </c>
      <c r="P918" s="8">
        <v>364.69</v>
      </c>
      <c r="Q918" s="9">
        <v>4077988.7399999998</v>
      </c>
      <c r="R918" s="9">
        <v>3525093.54</v>
      </c>
      <c r="S918" s="9">
        <v>552895.1999999997</v>
      </c>
      <c r="T918" s="10">
        <f t="shared" si="5"/>
        <v>0.193869873</v>
      </c>
    </row>
    <row r="919">
      <c r="A919" s="4">
        <v>1.08407437E8</v>
      </c>
      <c r="B919" s="5">
        <v>42054.0</v>
      </c>
      <c r="C919" s="5">
        <v>42090.0</v>
      </c>
      <c r="D919" s="6">
        <v>36.0</v>
      </c>
      <c r="E919" s="4"/>
      <c r="F919" s="4" t="s">
        <v>31</v>
      </c>
      <c r="G919" s="4" t="s">
        <v>99</v>
      </c>
      <c r="H919" s="4" t="str">
        <f t="shared" si="1"/>
        <v>ROU</v>
      </c>
      <c r="I919" s="7" t="s">
        <v>100</v>
      </c>
      <c r="J919" s="4" t="s">
        <v>23</v>
      </c>
      <c r="K919" s="4" t="str">
        <f>IF(G919="","Unknown Country",IFERROR(VLOOKUP(TRIM(G919),countries!C:F, 4, FALSE), "Unknown Country"))</f>
        <v>Eastern Europe</v>
      </c>
      <c r="L919" s="4">
        <v>7331.0</v>
      </c>
      <c r="M919" s="4" t="s">
        <v>24</v>
      </c>
      <c r="N919" s="4">
        <v>9025.0</v>
      </c>
      <c r="O919" s="8">
        <v>255.28</v>
      </c>
      <c r="P919" s="8">
        <v>159.42</v>
      </c>
      <c r="Q919" s="9">
        <v>2303902.0</v>
      </c>
      <c r="R919" s="9">
        <v>1438765.5</v>
      </c>
      <c r="S919" s="9">
        <v>865136.5</v>
      </c>
      <c r="T919" s="10">
        <f t="shared" si="5"/>
        <v>0.193869873</v>
      </c>
    </row>
    <row r="920">
      <c r="A920" s="4">
        <v>1.19935786E8</v>
      </c>
      <c r="B920" s="5">
        <v>42018.0</v>
      </c>
      <c r="C920" s="5">
        <v>42031.0</v>
      </c>
      <c r="D920" s="6">
        <v>13.0</v>
      </c>
      <c r="E920" s="4"/>
      <c r="F920" s="4" t="s">
        <v>20</v>
      </c>
      <c r="G920" s="4" t="s">
        <v>99</v>
      </c>
      <c r="H920" s="4" t="str">
        <f t="shared" si="1"/>
        <v>ROU</v>
      </c>
      <c r="I920" s="7" t="s">
        <v>100</v>
      </c>
      <c r="J920" s="4" t="s">
        <v>23</v>
      </c>
      <c r="K920" s="4" t="str">
        <f>IF(G920="","Unknown Country",IFERROR(VLOOKUP(TRIM(G920),countries!C:F, 4, FALSE), "Unknown Country"))</f>
        <v>Eastern Europe</v>
      </c>
      <c r="L920" s="4">
        <v>3127.0</v>
      </c>
      <c r="M920" s="4" t="s">
        <v>24</v>
      </c>
      <c r="N920" s="4">
        <v>519.0</v>
      </c>
      <c r="O920" s="8">
        <v>81.73</v>
      </c>
      <c r="P920" s="8">
        <v>56.67</v>
      </c>
      <c r="Q920" s="9">
        <v>42417.87</v>
      </c>
      <c r="R920" s="9">
        <v>29411.73</v>
      </c>
      <c r="S920" s="9">
        <v>13006.140000000003</v>
      </c>
      <c r="T920" s="10">
        <f t="shared" si="5"/>
        <v>0.4306757414</v>
      </c>
    </row>
    <row r="921">
      <c r="A921" s="4">
        <v>1.60578763E8</v>
      </c>
      <c r="B921" s="5">
        <v>42274.0</v>
      </c>
      <c r="C921" s="5">
        <v>42307.0</v>
      </c>
      <c r="D921" s="6">
        <v>33.0</v>
      </c>
      <c r="E921" s="4"/>
      <c r="F921" s="4" t="s">
        <v>20</v>
      </c>
      <c r="G921" s="4" t="s">
        <v>99</v>
      </c>
      <c r="H921" s="4" t="str">
        <f t="shared" si="1"/>
        <v>ROU</v>
      </c>
      <c r="I921" s="7" t="s">
        <v>100</v>
      </c>
      <c r="J921" s="4" t="s">
        <v>23</v>
      </c>
      <c r="K921" s="4" t="str">
        <f>IF(G921="","Unknown Country",IFERROR(VLOOKUP(TRIM(G921),countries!C:F, 4, FALSE), "Unknown Country"))</f>
        <v>Eastern Europe</v>
      </c>
      <c r="L921" s="4">
        <v>8681.0</v>
      </c>
      <c r="M921" s="4" t="s">
        <v>28</v>
      </c>
      <c r="N921" s="4">
        <v>7679.0</v>
      </c>
      <c r="O921" s="8">
        <v>651.21</v>
      </c>
      <c r="P921" s="8">
        <v>524.96</v>
      </c>
      <c r="Q921" s="9">
        <v>5000641.59</v>
      </c>
      <c r="R921" s="9">
        <v>4031167.8400000003</v>
      </c>
      <c r="S921" s="9">
        <v>969473.7499999995</v>
      </c>
      <c r="T921" s="10">
        <f t="shared" si="5"/>
        <v>0.3755092448</v>
      </c>
    </row>
    <row r="922">
      <c r="A922" s="4">
        <v>1.61607444E8</v>
      </c>
      <c r="B922" s="5">
        <v>41143.0</v>
      </c>
      <c r="C922" s="5">
        <v>41185.0</v>
      </c>
      <c r="D922" s="6">
        <v>42.0</v>
      </c>
      <c r="E922" s="4"/>
      <c r="F922" s="4" t="s">
        <v>20</v>
      </c>
      <c r="G922" s="4" t="s">
        <v>99</v>
      </c>
      <c r="H922" s="4" t="str">
        <f t="shared" si="1"/>
        <v>ROU</v>
      </c>
      <c r="I922" s="7" t="s">
        <v>100</v>
      </c>
      <c r="J922" s="4" t="s">
        <v>23</v>
      </c>
      <c r="K922" s="4" t="str">
        <f>IF(G922="","Unknown Country",IFERROR(VLOOKUP(TRIM(G922),countries!C:F, 4, FALSE), "Unknown Country"))</f>
        <v>Eastern Europe</v>
      </c>
      <c r="L922" s="4">
        <v>8875.0</v>
      </c>
      <c r="M922" s="4" t="s">
        <v>24</v>
      </c>
      <c r="N922" s="4">
        <v>2089.0</v>
      </c>
      <c r="O922" s="8">
        <v>421.89</v>
      </c>
      <c r="P922" s="8">
        <v>364.69</v>
      </c>
      <c r="Q922" s="9">
        <v>881328.21</v>
      </c>
      <c r="R922" s="9">
        <v>761837.41</v>
      </c>
      <c r="S922" s="9">
        <v>119490.79999999993</v>
      </c>
      <c r="T922" s="10">
        <f t="shared" si="5"/>
        <v>0.1355803646</v>
      </c>
    </row>
    <row r="923">
      <c r="A923" s="4">
        <v>2.15540015E8</v>
      </c>
      <c r="B923" s="5">
        <v>41264.0</v>
      </c>
      <c r="C923" s="5">
        <v>41267.0</v>
      </c>
      <c r="D923" s="6">
        <v>3.0</v>
      </c>
      <c r="E923" s="4"/>
      <c r="F923" s="4" t="s">
        <v>30</v>
      </c>
      <c r="G923" s="4" t="s">
        <v>99</v>
      </c>
      <c r="H923" s="4" t="str">
        <f t="shared" si="1"/>
        <v>ROU</v>
      </c>
      <c r="I923" s="7" t="s">
        <v>100</v>
      </c>
      <c r="J923" s="4" t="s">
        <v>23</v>
      </c>
      <c r="K923" s="4" t="str">
        <f>IF(G923="","Unknown Country",IFERROR(VLOOKUP(TRIM(G923),countries!C:F, 4, FALSE), "Unknown Country"))</f>
        <v>Eastern Europe</v>
      </c>
      <c r="L923" s="4">
        <v>3127.0</v>
      </c>
      <c r="M923" s="4" t="s">
        <v>24</v>
      </c>
      <c r="N923" s="4">
        <v>1935.0</v>
      </c>
      <c r="O923" s="8">
        <v>81.73</v>
      </c>
      <c r="P923" s="8">
        <v>56.67</v>
      </c>
      <c r="Q923" s="9">
        <v>158147.55000000002</v>
      </c>
      <c r="R923" s="9">
        <v>109656.45</v>
      </c>
      <c r="S923" s="9">
        <v>48491.10000000002</v>
      </c>
      <c r="T923" s="10">
        <f t="shared" si="5"/>
        <v>0.3755092448</v>
      </c>
    </row>
    <row r="924">
      <c r="A924" s="4">
        <v>2.53055322E8</v>
      </c>
      <c r="B924" s="5">
        <v>42521.0</v>
      </c>
      <c r="C924" s="5">
        <v>42533.0</v>
      </c>
      <c r="D924" s="6">
        <v>12.0</v>
      </c>
      <c r="E924" s="4"/>
      <c r="F924" s="4" t="s">
        <v>27</v>
      </c>
      <c r="G924" s="4" t="s">
        <v>99</v>
      </c>
      <c r="H924" s="4" t="str">
        <f t="shared" si="1"/>
        <v>ROU</v>
      </c>
      <c r="I924" s="7" t="s">
        <v>100</v>
      </c>
      <c r="J924" s="4" t="s">
        <v>23</v>
      </c>
      <c r="K924" s="4" t="str">
        <f>IF(G924="","Unknown Country",IFERROR(VLOOKUP(TRIM(G924),countries!C:F, 4, FALSE), "Unknown Country"))</f>
        <v>Eastern Europe</v>
      </c>
      <c r="L924" s="4">
        <v>1270.0</v>
      </c>
      <c r="M924" s="4" t="s">
        <v>28</v>
      </c>
      <c r="N924" s="4">
        <v>3548.0</v>
      </c>
      <c r="O924" s="8">
        <v>47.45</v>
      </c>
      <c r="P924" s="8">
        <v>31.79</v>
      </c>
      <c r="Q924" s="9">
        <v>168352.6</v>
      </c>
      <c r="R924" s="9">
        <v>112790.92</v>
      </c>
      <c r="S924" s="9">
        <v>55561.68000000001</v>
      </c>
      <c r="T924" s="10">
        <f t="shared" si="5"/>
        <v>0.3066193564</v>
      </c>
    </row>
    <row r="925">
      <c r="A925" s="4">
        <v>2.64526593E8</v>
      </c>
      <c r="B925" s="5">
        <v>41912.0</v>
      </c>
      <c r="C925" s="5">
        <v>41919.0</v>
      </c>
      <c r="D925" s="6">
        <v>7.0</v>
      </c>
      <c r="E925" s="4"/>
      <c r="F925" s="4" t="s">
        <v>27</v>
      </c>
      <c r="G925" s="4" t="s">
        <v>99</v>
      </c>
      <c r="H925" s="4" t="str">
        <f t="shared" si="1"/>
        <v>ROU</v>
      </c>
      <c r="I925" s="7" t="s">
        <v>100</v>
      </c>
      <c r="J925" s="4" t="s">
        <v>23</v>
      </c>
      <c r="K925" s="4" t="str">
        <f>IF(G925="","Unknown Country",IFERROR(VLOOKUP(TRIM(G925),countries!C:F, 4, FALSE), "Unknown Country"))</f>
        <v>Eastern Europe</v>
      </c>
      <c r="L925" s="4">
        <v>3127.0</v>
      </c>
      <c r="M925" s="4" t="s">
        <v>24</v>
      </c>
      <c r="N925" s="4">
        <v>8152.0</v>
      </c>
      <c r="O925" s="8">
        <v>81.73</v>
      </c>
      <c r="P925" s="8">
        <v>56.67</v>
      </c>
      <c r="Q925" s="9">
        <v>666262.9600000001</v>
      </c>
      <c r="R925" s="9">
        <v>461973.84</v>
      </c>
      <c r="S925" s="9">
        <v>204289.12000000005</v>
      </c>
      <c r="T925" s="10">
        <f t="shared" si="5"/>
        <v>0.193869873</v>
      </c>
    </row>
    <row r="926">
      <c r="A926" s="4">
        <v>2.73940503E8</v>
      </c>
      <c r="B926" s="5">
        <v>40800.0</v>
      </c>
      <c r="C926" s="5">
        <v>40835.0</v>
      </c>
      <c r="D926" s="6">
        <v>35.0</v>
      </c>
      <c r="E926" s="4"/>
      <c r="F926" s="4" t="s">
        <v>20</v>
      </c>
      <c r="G926" s="4" t="s">
        <v>99</v>
      </c>
      <c r="H926" s="4" t="str">
        <f t="shared" si="1"/>
        <v>ROU</v>
      </c>
      <c r="I926" s="7" t="s">
        <v>100</v>
      </c>
      <c r="J926" s="4" t="s">
        <v>23</v>
      </c>
      <c r="K926" s="4" t="str">
        <f>IF(G926="","Unknown Country",IFERROR(VLOOKUP(TRIM(G926),countries!C:F, 4, FALSE), "Unknown Country"))</f>
        <v>Eastern Europe</v>
      </c>
      <c r="L926" s="4">
        <v>2103.0</v>
      </c>
      <c r="M926" s="4" t="s">
        <v>28</v>
      </c>
      <c r="N926" s="4">
        <v>3937.0</v>
      </c>
      <c r="O926" s="8">
        <v>205.7</v>
      </c>
      <c r="P926" s="8">
        <v>117.11</v>
      </c>
      <c r="Q926" s="9">
        <v>809840.8999999999</v>
      </c>
      <c r="R926" s="9">
        <v>461062.07</v>
      </c>
      <c r="S926" s="9">
        <v>348778.8299999999</v>
      </c>
      <c r="T926" s="10">
        <f t="shared" si="5"/>
        <v>0.1355803646</v>
      </c>
    </row>
    <row r="927">
      <c r="A927" s="4">
        <v>2.99335229E8</v>
      </c>
      <c r="B927" s="5">
        <v>40889.0</v>
      </c>
      <c r="C927" s="5">
        <v>40901.0</v>
      </c>
      <c r="D927" s="6">
        <v>12.0</v>
      </c>
      <c r="E927" s="4"/>
      <c r="F927" s="4" t="s">
        <v>30</v>
      </c>
      <c r="G927" s="4" t="s">
        <v>99</v>
      </c>
      <c r="H927" s="4" t="str">
        <f t="shared" si="1"/>
        <v>ROU</v>
      </c>
      <c r="I927" s="7" t="s">
        <v>100</v>
      </c>
      <c r="J927" s="4" t="s">
        <v>23</v>
      </c>
      <c r="K927" s="4" t="str">
        <f>IF(G927="","Unknown Country",IFERROR(VLOOKUP(TRIM(G927),countries!C:F, 4, FALSE), "Unknown Country"))</f>
        <v>Eastern Europe</v>
      </c>
      <c r="L927" s="4">
        <v>8293.0</v>
      </c>
      <c r="M927" s="4" t="s">
        <v>24</v>
      </c>
      <c r="N927" s="4">
        <v>8801.0</v>
      </c>
      <c r="O927" s="8">
        <v>437.2</v>
      </c>
      <c r="P927" s="8">
        <v>263.33</v>
      </c>
      <c r="Q927" s="9">
        <v>3847797.1999999997</v>
      </c>
      <c r="R927" s="9">
        <v>2317567.33</v>
      </c>
      <c r="S927" s="9">
        <v>1530229.8699999996</v>
      </c>
      <c r="T927" s="10">
        <f t="shared" si="5"/>
        <v>0.3066193564</v>
      </c>
    </row>
    <row r="928">
      <c r="A928" s="4">
        <v>4.06270396E8</v>
      </c>
      <c r="B928" s="5">
        <v>42463.0</v>
      </c>
      <c r="C928" s="5">
        <v>42509.0</v>
      </c>
      <c r="D928" s="6">
        <v>46.0</v>
      </c>
      <c r="E928" s="4"/>
      <c r="F928" s="4" t="s">
        <v>20</v>
      </c>
      <c r="G928" s="4" t="s">
        <v>99</v>
      </c>
      <c r="H928" s="4" t="str">
        <f t="shared" si="1"/>
        <v>ROU</v>
      </c>
      <c r="I928" s="7" t="s">
        <v>100</v>
      </c>
      <c r="J928" s="4" t="s">
        <v>23</v>
      </c>
      <c r="K928" s="4" t="str">
        <f>IF(G928="","Unknown Country",IFERROR(VLOOKUP(TRIM(G928),countries!C:F, 4, FALSE), "Unknown Country"))</f>
        <v>Eastern Europe</v>
      </c>
      <c r="L928" s="4">
        <v>8969.0</v>
      </c>
      <c r="M928" s="4" t="s">
        <v>28</v>
      </c>
      <c r="N928" s="4">
        <v>3293.0</v>
      </c>
      <c r="O928" s="8">
        <v>152.58</v>
      </c>
      <c r="P928" s="8">
        <v>97.44</v>
      </c>
      <c r="Q928" s="9">
        <v>502445.94000000006</v>
      </c>
      <c r="R928" s="9">
        <v>320869.92</v>
      </c>
      <c r="S928" s="9">
        <v>181576.02000000008</v>
      </c>
      <c r="T928" s="10">
        <f t="shared" si="5"/>
        <v>0.3300316122</v>
      </c>
    </row>
    <row r="929">
      <c r="A929" s="4">
        <v>4.14359509E8</v>
      </c>
      <c r="B929" s="5">
        <v>41881.0</v>
      </c>
      <c r="C929" s="5">
        <v>41893.0</v>
      </c>
      <c r="D929" s="6">
        <v>12.0</v>
      </c>
      <c r="E929" s="4"/>
      <c r="F929" s="4" t="s">
        <v>31</v>
      </c>
      <c r="G929" s="4" t="s">
        <v>99</v>
      </c>
      <c r="H929" s="4" t="str">
        <f t="shared" si="1"/>
        <v>ROU</v>
      </c>
      <c r="I929" s="7" t="s">
        <v>100</v>
      </c>
      <c r="J929" s="4" t="s">
        <v>23</v>
      </c>
      <c r="K929" s="4" t="str">
        <f>IF(G929="","Unknown Country",IFERROR(VLOOKUP(TRIM(G929),countries!C:F, 4, FALSE), "Unknown Country"))</f>
        <v>Eastern Europe</v>
      </c>
      <c r="L929" s="4">
        <v>7331.0</v>
      </c>
      <c r="M929" s="4" t="s">
        <v>24</v>
      </c>
      <c r="N929" s="4">
        <v>7042.0</v>
      </c>
      <c r="O929" s="8">
        <v>255.28</v>
      </c>
      <c r="P929" s="8">
        <v>159.42</v>
      </c>
      <c r="Q929" s="9">
        <v>1797681.76</v>
      </c>
      <c r="R929" s="9">
        <v>1122635.64</v>
      </c>
      <c r="S929" s="9">
        <v>675046.1200000001</v>
      </c>
      <c r="T929" s="10">
        <f t="shared" si="5"/>
        <v>0.3066193564</v>
      </c>
    </row>
    <row r="930">
      <c r="A930" s="4">
        <v>4.38683927E8</v>
      </c>
      <c r="B930" s="5">
        <v>40707.0</v>
      </c>
      <c r="C930" s="5">
        <v>40753.0</v>
      </c>
      <c r="D930" s="6">
        <v>46.0</v>
      </c>
      <c r="E930" s="4"/>
      <c r="F930" s="4" t="s">
        <v>20</v>
      </c>
      <c r="G930" s="4" t="s">
        <v>99</v>
      </c>
      <c r="H930" s="4" t="str">
        <f t="shared" si="1"/>
        <v>ROU</v>
      </c>
      <c r="I930" s="7" t="s">
        <v>100</v>
      </c>
      <c r="J930" s="4" t="s">
        <v>23</v>
      </c>
      <c r="K930" s="4" t="str">
        <f>IF(G930="","Unknown Country",IFERROR(VLOOKUP(TRIM(G930),countries!C:F, 4, FALSE), "Unknown Country"))</f>
        <v>Eastern Europe</v>
      </c>
      <c r="L930" s="4">
        <v>3127.0</v>
      </c>
      <c r="M930" s="4" t="s">
        <v>28</v>
      </c>
      <c r="N930" s="4">
        <v>5177.0</v>
      </c>
      <c r="O930" s="8">
        <v>81.73</v>
      </c>
      <c r="P930" s="8">
        <v>56.67</v>
      </c>
      <c r="Q930" s="9">
        <v>423116.21</v>
      </c>
      <c r="R930" s="9">
        <v>293380.59</v>
      </c>
      <c r="S930" s="9">
        <v>129735.62</v>
      </c>
      <c r="T930" s="10">
        <f t="shared" si="5"/>
        <v>0.4306757414</v>
      </c>
    </row>
    <row r="931">
      <c r="A931" s="4">
        <v>4.81976497E8</v>
      </c>
      <c r="B931" s="5">
        <v>42670.0</v>
      </c>
      <c r="C931" s="5">
        <v>42707.0</v>
      </c>
      <c r="D931" s="6">
        <v>37.0</v>
      </c>
      <c r="E931" s="4"/>
      <c r="F931" s="4" t="s">
        <v>27</v>
      </c>
      <c r="G931" s="4" t="s">
        <v>99</v>
      </c>
      <c r="H931" s="4" t="str">
        <f t="shared" si="1"/>
        <v>ROU</v>
      </c>
      <c r="I931" s="7" t="s">
        <v>100</v>
      </c>
      <c r="J931" s="4" t="s">
        <v>23</v>
      </c>
      <c r="K931" s="4" t="str">
        <f>IF(G931="","Unknown Country",IFERROR(VLOOKUP(TRIM(G931),countries!C:F, 4, FALSE), "Unknown Country"))</f>
        <v>Eastern Europe</v>
      </c>
      <c r="L931" s="4">
        <v>4594.0</v>
      </c>
      <c r="M931" s="4" t="s">
        <v>28</v>
      </c>
      <c r="N931" s="4">
        <v>6411.0</v>
      </c>
      <c r="O931" s="8">
        <v>9.33</v>
      </c>
      <c r="P931" s="8">
        <v>6.92</v>
      </c>
      <c r="Q931" s="9">
        <v>59814.63</v>
      </c>
      <c r="R931" s="9">
        <v>44364.12</v>
      </c>
      <c r="S931" s="9">
        <v>15450.509999999995</v>
      </c>
      <c r="T931" s="10">
        <f t="shared" si="5"/>
        <v>0.3976898445</v>
      </c>
    </row>
    <row r="932">
      <c r="A932" s="4">
        <v>5.22323358E8</v>
      </c>
      <c r="B932" s="5">
        <v>42324.0</v>
      </c>
      <c r="C932" s="5">
        <v>42328.0</v>
      </c>
      <c r="D932" s="6">
        <v>4.0</v>
      </c>
      <c r="E932" s="4"/>
      <c r="F932" s="4" t="s">
        <v>27</v>
      </c>
      <c r="G932" s="4" t="s">
        <v>99</v>
      </c>
      <c r="H932" s="4" t="str">
        <f t="shared" si="1"/>
        <v>ROU</v>
      </c>
      <c r="I932" s="7" t="s">
        <v>100</v>
      </c>
      <c r="J932" s="4" t="s">
        <v>23</v>
      </c>
      <c r="K932" s="4" t="str">
        <f>IF(G932="","Unknown Country",IFERROR(VLOOKUP(TRIM(G932),countries!C:F, 4, FALSE), "Unknown Country"))</f>
        <v>Eastern Europe</v>
      </c>
      <c r="L932" s="4">
        <v>2455.0</v>
      </c>
      <c r="M932" s="4" t="s">
        <v>28</v>
      </c>
      <c r="N932" s="4">
        <v>5944.0</v>
      </c>
      <c r="O932" s="8">
        <v>109.28</v>
      </c>
      <c r="P932" s="8">
        <v>35.84</v>
      </c>
      <c r="Q932" s="9">
        <v>649560.32</v>
      </c>
      <c r="R932" s="9">
        <v>213032.96000000002</v>
      </c>
      <c r="S932" s="9">
        <v>436527.3599999999</v>
      </c>
      <c r="T932" s="10">
        <f t="shared" si="5"/>
        <v>0.3613841919</v>
      </c>
    </row>
    <row r="933">
      <c r="A933" s="4">
        <v>5.24972951E8</v>
      </c>
      <c r="B933" s="5">
        <v>41265.0</v>
      </c>
      <c r="C933" s="5">
        <v>41291.0</v>
      </c>
      <c r="D933" s="6">
        <v>26.0</v>
      </c>
      <c r="E933" s="4"/>
      <c r="F933" s="4" t="s">
        <v>20</v>
      </c>
      <c r="G933" s="4" t="s">
        <v>99</v>
      </c>
      <c r="H933" s="4" t="str">
        <f t="shared" si="1"/>
        <v>ROU</v>
      </c>
      <c r="I933" s="7" t="s">
        <v>100</v>
      </c>
      <c r="J933" s="4" t="s">
        <v>23</v>
      </c>
      <c r="K933" s="4" t="str">
        <f>IF(G933="","Unknown Country",IFERROR(VLOOKUP(TRIM(G933),countries!C:F, 4, FALSE), "Unknown Country"))</f>
        <v>Eastern Europe</v>
      </c>
      <c r="L933" s="4">
        <v>8875.0</v>
      </c>
      <c r="M933" s="4" t="s">
        <v>24</v>
      </c>
      <c r="N933" s="4">
        <v>17.0</v>
      </c>
      <c r="O933" s="8">
        <v>421.89</v>
      </c>
      <c r="P933" s="8">
        <v>364.69</v>
      </c>
      <c r="Q933" s="9">
        <v>7172.13</v>
      </c>
      <c r="R933" s="9">
        <v>6199.73</v>
      </c>
      <c r="S933" s="9">
        <v>972.4000000000005</v>
      </c>
      <c r="T933" s="10">
        <f t="shared" si="5"/>
        <v>0.3755092448</v>
      </c>
    </row>
    <row r="934">
      <c r="A934" s="4">
        <v>5.72634732E8</v>
      </c>
      <c r="B934" s="5">
        <v>42443.0</v>
      </c>
      <c r="C934" s="5">
        <v>42461.0</v>
      </c>
      <c r="D934" s="6">
        <v>18.0</v>
      </c>
      <c r="E934" s="4"/>
      <c r="F934" s="4" t="s">
        <v>27</v>
      </c>
      <c r="G934" s="4" t="s">
        <v>99</v>
      </c>
      <c r="H934" s="4" t="str">
        <f t="shared" si="1"/>
        <v>ROU</v>
      </c>
      <c r="I934" s="7" t="s">
        <v>100</v>
      </c>
      <c r="J934" s="4" t="s">
        <v>23</v>
      </c>
      <c r="K934" s="4" t="str">
        <f>IF(G934="","Unknown Country",IFERROR(VLOOKUP(TRIM(G934),countries!C:F, 4, FALSE), "Unknown Country"))</f>
        <v>Eastern Europe</v>
      </c>
      <c r="L934" s="4">
        <v>2103.0</v>
      </c>
      <c r="M934" s="4" t="s">
        <v>28</v>
      </c>
      <c r="N934" s="4">
        <v>4197.0</v>
      </c>
      <c r="O934" s="8">
        <v>205.7</v>
      </c>
      <c r="P934" s="8">
        <v>117.11</v>
      </c>
      <c r="Q934" s="9">
        <v>863322.8999999999</v>
      </c>
      <c r="R934" s="9">
        <v>491510.67</v>
      </c>
      <c r="S934" s="9">
        <v>371812.2299999999</v>
      </c>
      <c r="T934" s="10">
        <f t="shared" si="5"/>
        <v>0.3066193564</v>
      </c>
    </row>
    <row r="935">
      <c r="A935" s="4">
        <v>6.06118571E8</v>
      </c>
      <c r="B935" s="5">
        <v>41949.0</v>
      </c>
      <c r="C935" s="5">
        <v>41961.0</v>
      </c>
      <c r="D935" s="6">
        <v>12.0</v>
      </c>
      <c r="E935" s="4"/>
      <c r="F935" s="4" t="s">
        <v>27</v>
      </c>
      <c r="G935" s="4" t="s">
        <v>99</v>
      </c>
      <c r="H935" s="4" t="str">
        <f t="shared" si="1"/>
        <v>ROU</v>
      </c>
      <c r="I935" s="7" t="s">
        <v>100</v>
      </c>
      <c r="J935" s="4" t="s">
        <v>23</v>
      </c>
      <c r="K935" s="4" t="str">
        <f>IF(G935="","Unknown Country",IFERROR(VLOOKUP(TRIM(G935),countries!C:F, 4, FALSE), "Unknown Country"))</f>
        <v>Eastern Europe</v>
      </c>
      <c r="L935" s="4">
        <v>5988.0</v>
      </c>
      <c r="M935" s="4" t="s">
        <v>24</v>
      </c>
      <c r="N935" s="4">
        <v>2809.0</v>
      </c>
      <c r="O935" s="8">
        <v>154.06</v>
      </c>
      <c r="P935" s="8">
        <v>90.93</v>
      </c>
      <c r="Q935" s="9">
        <v>432754.54</v>
      </c>
      <c r="R935" s="9">
        <v>255422.37000000002</v>
      </c>
      <c r="S935" s="9">
        <v>177332.16999999995</v>
      </c>
      <c r="T935" s="10">
        <f t="shared" si="5"/>
        <v>0.258306538</v>
      </c>
    </row>
    <row r="936">
      <c r="A936" s="4">
        <v>6.27003753E8</v>
      </c>
      <c r="B936" s="5">
        <v>40228.0</v>
      </c>
      <c r="C936" s="5">
        <v>40263.0</v>
      </c>
      <c r="D936" s="6">
        <v>35.0</v>
      </c>
      <c r="E936" s="4"/>
      <c r="F936" s="4" t="s">
        <v>30</v>
      </c>
      <c r="G936" s="4" t="s">
        <v>99</v>
      </c>
      <c r="H936" s="4" t="str">
        <f t="shared" si="1"/>
        <v>ROU</v>
      </c>
      <c r="I936" s="7" t="s">
        <v>100</v>
      </c>
      <c r="J936" s="4" t="s">
        <v>23</v>
      </c>
      <c r="K936" s="4" t="str">
        <f>IF(G936="","Unknown Country",IFERROR(VLOOKUP(TRIM(G936),countries!C:F, 4, FALSE), "Unknown Country"))</f>
        <v>Eastern Europe</v>
      </c>
      <c r="L936" s="4">
        <v>8875.0</v>
      </c>
      <c r="M936" s="4" t="s">
        <v>24</v>
      </c>
      <c r="N936" s="4">
        <v>3199.0</v>
      </c>
      <c r="O936" s="8">
        <v>421.89</v>
      </c>
      <c r="P936" s="8">
        <v>364.69</v>
      </c>
      <c r="Q936" s="9">
        <v>1349626.1099999999</v>
      </c>
      <c r="R936" s="9">
        <v>1166643.31</v>
      </c>
      <c r="S936" s="9">
        <v>182982.7999999998</v>
      </c>
      <c r="T936" s="10">
        <f t="shared" si="5"/>
        <v>0.6720351391</v>
      </c>
    </row>
    <row r="937">
      <c r="A937" s="4">
        <v>6.53920686E8</v>
      </c>
      <c r="B937" s="5">
        <v>40189.0</v>
      </c>
      <c r="C937" s="5">
        <v>40196.0</v>
      </c>
      <c r="D937" s="6">
        <v>7.0</v>
      </c>
      <c r="E937" s="4"/>
      <c r="F937" s="4" t="s">
        <v>31</v>
      </c>
      <c r="G937" s="4" t="s">
        <v>99</v>
      </c>
      <c r="H937" s="4" t="str">
        <f t="shared" si="1"/>
        <v>ROU</v>
      </c>
      <c r="I937" s="7" t="s">
        <v>100</v>
      </c>
      <c r="J937" s="4" t="s">
        <v>23</v>
      </c>
      <c r="K937" s="4" t="str">
        <f>IF(G937="","Unknown Country",IFERROR(VLOOKUP(TRIM(G937),countries!C:F, 4, FALSE), "Unknown Country"))</f>
        <v>Eastern Europe</v>
      </c>
      <c r="L937" s="4">
        <v>8969.0</v>
      </c>
      <c r="M937" s="4" t="s">
        <v>28</v>
      </c>
      <c r="N937" s="4">
        <v>8517.0</v>
      </c>
      <c r="O937" s="8">
        <v>152.58</v>
      </c>
      <c r="P937" s="8">
        <v>97.44</v>
      </c>
      <c r="Q937" s="9">
        <v>1299523.86</v>
      </c>
      <c r="R937" s="9">
        <v>829896.48</v>
      </c>
      <c r="S937" s="9">
        <v>469627.3800000001</v>
      </c>
      <c r="T937" s="10">
        <f t="shared" si="5"/>
        <v>0.1355803646</v>
      </c>
    </row>
    <row r="938">
      <c r="A938" s="4">
        <v>6.65786778E8</v>
      </c>
      <c r="B938" s="5">
        <v>40383.0</v>
      </c>
      <c r="C938" s="5">
        <v>40405.0</v>
      </c>
      <c r="D938" s="6">
        <v>22.0</v>
      </c>
      <c r="E938" s="4"/>
      <c r="F938" s="4" t="s">
        <v>20</v>
      </c>
      <c r="G938" s="4" t="s">
        <v>99</v>
      </c>
      <c r="H938" s="4" t="str">
        <f t="shared" si="1"/>
        <v>ROU</v>
      </c>
      <c r="I938" s="7" t="s">
        <v>100</v>
      </c>
      <c r="J938" s="4" t="s">
        <v>23</v>
      </c>
      <c r="K938" s="4" t="str">
        <f>IF(G938="","Unknown Country",IFERROR(VLOOKUP(TRIM(G938),countries!C:F, 4, FALSE), "Unknown Country"))</f>
        <v>Eastern Europe</v>
      </c>
      <c r="L938" s="4">
        <v>4594.0</v>
      </c>
      <c r="M938" s="4" t="s">
        <v>24</v>
      </c>
      <c r="N938" s="4">
        <v>9958.0</v>
      </c>
      <c r="O938" s="8">
        <v>9.33</v>
      </c>
      <c r="P938" s="8">
        <v>6.92</v>
      </c>
      <c r="Q938" s="9">
        <v>92908.14</v>
      </c>
      <c r="R938" s="9">
        <v>68909.36</v>
      </c>
      <c r="S938" s="9">
        <v>23998.78</v>
      </c>
      <c r="T938" s="10">
        <f t="shared" si="5"/>
        <v>0.4306757414</v>
      </c>
    </row>
    <row r="939">
      <c r="A939" s="4">
        <v>6.82162415E8</v>
      </c>
      <c r="B939" s="5">
        <v>42385.0</v>
      </c>
      <c r="C939" s="5">
        <v>42426.0</v>
      </c>
      <c r="D939" s="6">
        <v>41.0</v>
      </c>
      <c r="E939" s="4"/>
      <c r="F939" s="4" t="s">
        <v>31</v>
      </c>
      <c r="G939" s="4" t="s">
        <v>99</v>
      </c>
      <c r="H939" s="4" t="str">
        <f t="shared" si="1"/>
        <v>ROU</v>
      </c>
      <c r="I939" s="7" t="s">
        <v>100</v>
      </c>
      <c r="J939" s="4" t="s">
        <v>23</v>
      </c>
      <c r="K939" s="4" t="str">
        <f>IF(G939="","Unknown Country",IFERROR(VLOOKUP(TRIM(G939),countries!C:F, 4, FALSE), "Unknown Country"))</f>
        <v>Eastern Europe</v>
      </c>
      <c r="L939" s="4">
        <v>8875.0</v>
      </c>
      <c r="M939" s="4" t="s">
        <v>24</v>
      </c>
      <c r="N939" s="4">
        <v>5873.0</v>
      </c>
      <c r="O939" s="8">
        <v>421.89</v>
      </c>
      <c r="P939" s="8">
        <v>364.69</v>
      </c>
      <c r="Q939" s="9">
        <v>2477759.9699999997</v>
      </c>
      <c r="R939" s="9">
        <v>2141824.37</v>
      </c>
      <c r="S939" s="9">
        <v>335935.5999999996</v>
      </c>
      <c r="T939" s="10">
        <f t="shared" si="5"/>
        <v>0.4097754122</v>
      </c>
    </row>
    <row r="940">
      <c r="A940" s="4">
        <v>6.93831098E8</v>
      </c>
      <c r="B940" s="5">
        <v>42178.0</v>
      </c>
      <c r="C940" s="5">
        <v>42199.0</v>
      </c>
      <c r="D940" s="6">
        <v>21.0</v>
      </c>
      <c r="E940" s="4"/>
      <c r="F940" s="4" t="s">
        <v>27</v>
      </c>
      <c r="G940" s="4" t="s">
        <v>99</v>
      </c>
      <c r="H940" s="4" t="str">
        <f t="shared" si="1"/>
        <v>ROU</v>
      </c>
      <c r="I940" s="7" t="s">
        <v>100</v>
      </c>
      <c r="J940" s="4" t="s">
        <v>23</v>
      </c>
      <c r="K940" s="4" t="str">
        <f>IF(G940="","Unknown Country",IFERROR(VLOOKUP(TRIM(G940),countries!C:F, 4, FALSE), "Unknown Country"))</f>
        <v>Eastern Europe</v>
      </c>
      <c r="L940" s="4">
        <v>7331.0</v>
      </c>
      <c r="M940" s="4" t="s">
        <v>24</v>
      </c>
      <c r="N940" s="4">
        <v>8895.0</v>
      </c>
      <c r="O940" s="8">
        <v>255.28</v>
      </c>
      <c r="P940" s="8">
        <v>159.42</v>
      </c>
      <c r="Q940" s="9">
        <v>2270715.6</v>
      </c>
      <c r="R940" s="9">
        <v>1418040.9</v>
      </c>
      <c r="S940" s="9">
        <v>852674.7000000002</v>
      </c>
      <c r="T940" s="10">
        <f t="shared" si="5"/>
        <v>0.1355803646</v>
      </c>
    </row>
    <row r="941">
      <c r="A941" s="4">
        <v>7.09276759E8</v>
      </c>
      <c r="B941" s="5">
        <v>42747.0</v>
      </c>
      <c r="C941" s="5">
        <v>42795.0</v>
      </c>
      <c r="D941" s="6">
        <v>48.0</v>
      </c>
      <c r="E941" s="4"/>
      <c r="F941" s="4" t="s">
        <v>20</v>
      </c>
      <c r="G941" s="4" t="s">
        <v>99</v>
      </c>
      <c r="H941" s="4" t="str">
        <f t="shared" si="1"/>
        <v>ROU</v>
      </c>
      <c r="I941" s="7" t="s">
        <v>100</v>
      </c>
      <c r="J941" s="4" t="s">
        <v>23</v>
      </c>
      <c r="K941" s="4" t="str">
        <f>IF(G941="","Unknown Country",IFERROR(VLOOKUP(TRIM(G941),countries!C:F, 4, FALSE), "Unknown Country"))</f>
        <v>Eastern Europe</v>
      </c>
      <c r="L941" s="4">
        <v>2455.0</v>
      </c>
      <c r="M941" s="4" t="s">
        <v>24</v>
      </c>
      <c r="N941" s="4">
        <v>9610.0</v>
      </c>
      <c r="O941" s="8">
        <v>109.28</v>
      </c>
      <c r="P941" s="8">
        <v>35.84</v>
      </c>
      <c r="Q941" s="9">
        <v>1050180.8</v>
      </c>
      <c r="R941" s="9">
        <v>344422.4</v>
      </c>
      <c r="S941" s="9">
        <v>705758.4</v>
      </c>
      <c r="T941" s="10">
        <f t="shared" si="5"/>
        <v>0.3613841919</v>
      </c>
    </row>
    <row r="942">
      <c r="A942" s="4">
        <v>7.41690289E8</v>
      </c>
      <c r="B942" s="5">
        <v>40991.0</v>
      </c>
      <c r="C942" s="5">
        <v>41039.0</v>
      </c>
      <c r="D942" s="6">
        <v>48.0</v>
      </c>
      <c r="E942" s="4"/>
      <c r="F942" s="4" t="s">
        <v>31</v>
      </c>
      <c r="G942" s="4" t="s">
        <v>99</v>
      </c>
      <c r="H942" s="4" t="str">
        <f t="shared" si="1"/>
        <v>ROU</v>
      </c>
      <c r="I942" s="7" t="s">
        <v>100</v>
      </c>
      <c r="J942" s="4" t="s">
        <v>23</v>
      </c>
      <c r="K942" s="4" t="str">
        <f>IF(G942="","Unknown Country",IFERROR(VLOOKUP(TRIM(G942),countries!C:F, 4, FALSE), "Unknown Country"))</f>
        <v>Eastern Europe</v>
      </c>
      <c r="L942" s="4">
        <v>8875.0</v>
      </c>
      <c r="M942" s="4" t="s">
        <v>24</v>
      </c>
      <c r="N942" s="4">
        <v>1494.0</v>
      </c>
      <c r="O942" s="8">
        <v>421.89</v>
      </c>
      <c r="P942" s="8">
        <v>364.69</v>
      </c>
      <c r="Q942" s="9">
        <v>630303.66</v>
      </c>
      <c r="R942" s="9">
        <v>544846.86</v>
      </c>
      <c r="S942" s="9">
        <v>85456.80000000005</v>
      </c>
      <c r="T942" s="10">
        <f t="shared" si="5"/>
        <v>0.258306538</v>
      </c>
    </row>
    <row r="943">
      <c r="A943" s="4">
        <v>7.4732722E8</v>
      </c>
      <c r="B943" s="5">
        <v>41869.0</v>
      </c>
      <c r="C943" s="5">
        <v>41897.0</v>
      </c>
      <c r="D943" s="6">
        <v>28.0</v>
      </c>
      <c r="E943" s="4"/>
      <c r="F943" s="4" t="s">
        <v>27</v>
      </c>
      <c r="G943" s="4" t="s">
        <v>99</v>
      </c>
      <c r="H943" s="4" t="str">
        <f t="shared" si="1"/>
        <v>ROU</v>
      </c>
      <c r="I943" s="7" t="s">
        <v>100</v>
      </c>
      <c r="J943" s="4" t="s">
        <v>23</v>
      </c>
      <c r="K943" s="4" t="str">
        <f>IF(G943="","Unknown Country",IFERROR(VLOOKUP(TRIM(G943),countries!C:F, 4, FALSE), "Unknown Country"))</f>
        <v>Eastern Europe</v>
      </c>
      <c r="L943" s="4">
        <v>8969.0</v>
      </c>
      <c r="M943" s="4" t="s">
        <v>28</v>
      </c>
      <c r="N943" s="4">
        <v>9587.0</v>
      </c>
      <c r="O943" s="8">
        <v>152.58</v>
      </c>
      <c r="P943" s="8">
        <v>97.44</v>
      </c>
      <c r="Q943" s="9">
        <v>1462784.4600000002</v>
      </c>
      <c r="R943" s="9">
        <v>934157.28</v>
      </c>
      <c r="S943" s="9">
        <v>528627.1800000002</v>
      </c>
      <c r="T943" s="10">
        <f t="shared" si="5"/>
        <v>0.1355803646</v>
      </c>
    </row>
    <row r="944">
      <c r="A944" s="4">
        <v>7.65858924E8</v>
      </c>
      <c r="B944" s="5">
        <v>41809.0</v>
      </c>
      <c r="C944" s="5">
        <v>41841.0</v>
      </c>
      <c r="D944" s="6">
        <v>32.0</v>
      </c>
      <c r="E944" s="4"/>
      <c r="F944" s="4" t="s">
        <v>27</v>
      </c>
      <c r="G944" s="4" t="s">
        <v>99</v>
      </c>
      <c r="H944" s="4" t="str">
        <f t="shared" si="1"/>
        <v>ROU</v>
      </c>
      <c r="I944" s="7" t="s">
        <v>100</v>
      </c>
      <c r="J944" s="4" t="s">
        <v>23</v>
      </c>
      <c r="K944" s="4" t="str">
        <f>IF(G944="","Unknown Country",IFERROR(VLOOKUP(TRIM(G944),countries!C:F, 4, FALSE), "Unknown Country"))</f>
        <v>Eastern Europe</v>
      </c>
      <c r="L944" s="4">
        <v>7940.0</v>
      </c>
      <c r="M944" s="4" t="s">
        <v>24</v>
      </c>
      <c r="N944" s="4">
        <v>3530.0</v>
      </c>
      <c r="O944" s="8">
        <v>668.27</v>
      </c>
      <c r="P944" s="8">
        <v>502.54</v>
      </c>
      <c r="Q944" s="9">
        <v>2358993.1</v>
      </c>
      <c r="R944" s="9">
        <v>1773966.2000000002</v>
      </c>
      <c r="S944" s="9">
        <v>585026.8999999999</v>
      </c>
      <c r="T944" s="10">
        <f t="shared" si="5"/>
        <v>0.3755092448</v>
      </c>
    </row>
    <row r="945">
      <c r="A945" s="4">
        <v>8.12632358E8</v>
      </c>
      <c r="B945" s="5">
        <v>41181.0</v>
      </c>
      <c r="C945" s="5">
        <v>41199.0</v>
      </c>
      <c r="D945" s="6">
        <v>18.0</v>
      </c>
      <c r="E945" s="4"/>
      <c r="F945" s="4" t="s">
        <v>31</v>
      </c>
      <c r="G945" s="4" t="s">
        <v>99</v>
      </c>
      <c r="H945" s="4" t="str">
        <f t="shared" si="1"/>
        <v>ROU</v>
      </c>
      <c r="I945" s="7" t="s">
        <v>100</v>
      </c>
      <c r="J945" s="4" t="s">
        <v>23</v>
      </c>
      <c r="K945" s="4" t="str">
        <f>IF(G945="","Unknown Country",IFERROR(VLOOKUP(TRIM(G945),countries!C:F, 4, FALSE), "Unknown Country"))</f>
        <v>Eastern Europe</v>
      </c>
      <c r="L945" s="4">
        <v>2103.0</v>
      </c>
      <c r="M945" s="4" t="s">
        <v>24</v>
      </c>
      <c r="N945" s="4">
        <v>4828.0</v>
      </c>
      <c r="O945" s="8">
        <v>205.7</v>
      </c>
      <c r="P945" s="8">
        <v>117.11</v>
      </c>
      <c r="Q945" s="9">
        <v>993119.6</v>
      </c>
      <c r="R945" s="9">
        <v>565407.08</v>
      </c>
      <c r="S945" s="9">
        <v>427712.52</v>
      </c>
      <c r="T945" s="10">
        <f t="shared" si="5"/>
        <v>0.6720351391</v>
      </c>
    </row>
    <row r="946">
      <c r="A946" s="4">
        <v>8.53036296E8</v>
      </c>
      <c r="B946" s="5">
        <v>41408.0</v>
      </c>
      <c r="C946" s="5">
        <v>41426.0</v>
      </c>
      <c r="D946" s="6">
        <v>18.0</v>
      </c>
      <c r="E946" s="4"/>
      <c r="F946" s="4" t="s">
        <v>20</v>
      </c>
      <c r="G946" s="4" t="s">
        <v>99</v>
      </c>
      <c r="H946" s="4" t="str">
        <f t="shared" si="1"/>
        <v>ROU</v>
      </c>
      <c r="I946" s="7" t="s">
        <v>100</v>
      </c>
      <c r="J946" s="4" t="s">
        <v>23</v>
      </c>
      <c r="K946" s="4" t="str">
        <f>IF(G946="","Unknown Country",IFERROR(VLOOKUP(TRIM(G946),countries!C:F, 4, FALSE), "Unknown Country"))</f>
        <v>Eastern Europe</v>
      </c>
      <c r="L946" s="4">
        <v>3127.0</v>
      </c>
      <c r="M946" s="4" t="s">
        <v>24</v>
      </c>
      <c r="N946" s="4">
        <v>1251.0</v>
      </c>
      <c r="O946" s="8">
        <v>81.73</v>
      </c>
      <c r="P946" s="8">
        <v>56.67</v>
      </c>
      <c r="Q946" s="9">
        <v>102244.23000000001</v>
      </c>
      <c r="R946" s="9">
        <v>70894.17</v>
      </c>
      <c r="S946" s="9">
        <v>31350.060000000012</v>
      </c>
      <c r="T946" s="10">
        <f t="shared" si="5"/>
        <v>0.1355803646</v>
      </c>
    </row>
    <row r="947">
      <c r="A947" s="4">
        <v>8.64071118E8</v>
      </c>
      <c r="B947" s="5">
        <v>40369.0</v>
      </c>
      <c r="C947" s="5">
        <v>40377.0</v>
      </c>
      <c r="D947" s="6">
        <v>8.0</v>
      </c>
      <c r="E947" s="4"/>
      <c r="F947" s="4" t="s">
        <v>20</v>
      </c>
      <c r="G947" s="4" t="s">
        <v>99</v>
      </c>
      <c r="H947" s="4" t="str">
        <f t="shared" si="1"/>
        <v>ROU</v>
      </c>
      <c r="I947" s="7" t="s">
        <v>100</v>
      </c>
      <c r="J947" s="4" t="s">
        <v>23</v>
      </c>
      <c r="K947" s="4" t="str">
        <f>IF(G947="","Unknown Country",IFERROR(VLOOKUP(TRIM(G947),countries!C:F, 4, FALSE), "Unknown Country"))</f>
        <v>Eastern Europe</v>
      </c>
      <c r="L947" s="4">
        <v>1270.0</v>
      </c>
      <c r="M947" s="4" t="s">
        <v>28</v>
      </c>
      <c r="N947" s="4">
        <v>6700.0</v>
      </c>
      <c r="O947" s="8">
        <v>47.45</v>
      </c>
      <c r="P947" s="8">
        <v>31.79</v>
      </c>
      <c r="Q947" s="9">
        <v>317915.0</v>
      </c>
      <c r="R947" s="9">
        <v>212993.0</v>
      </c>
      <c r="S947" s="9">
        <v>104922.0</v>
      </c>
      <c r="T947" s="10">
        <f t="shared" si="5"/>
        <v>0.3613841919</v>
      </c>
    </row>
    <row r="948">
      <c r="A948" s="4">
        <v>8.84462773E8</v>
      </c>
      <c r="B948" s="5">
        <v>40411.0</v>
      </c>
      <c r="C948" s="5">
        <v>40456.0</v>
      </c>
      <c r="D948" s="6">
        <v>45.0</v>
      </c>
      <c r="E948" s="4"/>
      <c r="F948" s="4" t="s">
        <v>30</v>
      </c>
      <c r="G948" s="4" t="s">
        <v>99</v>
      </c>
      <c r="H948" s="4" t="str">
        <f t="shared" si="1"/>
        <v>ROU</v>
      </c>
      <c r="I948" s="7" t="s">
        <v>100</v>
      </c>
      <c r="J948" s="4" t="s">
        <v>23</v>
      </c>
      <c r="K948" s="4" t="str">
        <f>IF(G948="","Unknown Country",IFERROR(VLOOKUP(TRIM(G948),countries!C:F, 4, FALSE), "Unknown Country"))</f>
        <v>Eastern Europe</v>
      </c>
      <c r="L948" s="4">
        <v>8969.0</v>
      </c>
      <c r="M948" s="4" t="s">
        <v>24</v>
      </c>
      <c r="N948" s="4">
        <v>1044.0</v>
      </c>
      <c r="O948" s="8">
        <v>152.58</v>
      </c>
      <c r="P948" s="8">
        <v>97.44</v>
      </c>
      <c r="Q948" s="9">
        <v>159293.52000000002</v>
      </c>
      <c r="R948" s="9">
        <v>101727.36</v>
      </c>
      <c r="S948" s="9">
        <v>57566.16000000002</v>
      </c>
      <c r="T948" s="10">
        <f t="shared" si="5"/>
        <v>0.2479985635</v>
      </c>
    </row>
    <row r="949">
      <c r="A949" s="4">
        <v>9.048128E8</v>
      </c>
      <c r="B949" s="5">
        <v>40825.0</v>
      </c>
      <c r="C949" s="5">
        <v>40871.0</v>
      </c>
      <c r="D949" s="6">
        <v>46.0</v>
      </c>
      <c r="E949" s="4"/>
      <c r="F949" s="4" t="s">
        <v>30</v>
      </c>
      <c r="G949" s="4" t="s">
        <v>99</v>
      </c>
      <c r="H949" s="4" t="str">
        <f t="shared" si="1"/>
        <v>ROU</v>
      </c>
      <c r="I949" s="7" t="s">
        <v>100</v>
      </c>
      <c r="J949" s="4" t="s">
        <v>23</v>
      </c>
      <c r="K949" s="4" t="str">
        <f>IF(G949="","Unknown Country",IFERROR(VLOOKUP(TRIM(G949),countries!C:F, 4, FALSE), "Unknown Country"))</f>
        <v>Eastern Europe</v>
      </c>
      <c r="L949" s="4">
        <v>4594.0</v>
      </c>
      <c r="M949" s="4" t="s">
        <v>24</v>
      </c>
      <c r="N949" s="4">
        <v>3069.0</v>
      </c>
      <c r="O949" s="8">
        <v>9.33</v>
      </c>
      <c r="P949" s="8">
        <v>6.92</v>
      </c>
      <c r="Q949" s="9">
        <v>28633.77</v>
      </c>
      <c r="R949" s="9">
        <v>21237.48</v>
      </c>
      <c r="S949" s="9">
        <v>7396.290000000001</v>
      </c>
      <c r="T949" s="10">
        <f t="shared" si="5"/>
        <v>0.4306757414</v>
      </c>
    </row>
    <row r="950">
      <c r="A950" s="4">
        <v>9.1088618E8</v>
      </c>
      <c r="B950" s="5">
        <v>42134.0</v>
      </c>
      <c r="C950" s="5">
        <v>42165.0</v>
      </c>
      <c r="D950" s="6">
        <v>31.0</v>
      </c>
      <c r="E950" s="4"/>
      <c r="F950" s="4" t="s">
        <v>30</v>
      </c>
      <c r="G950" s="4" t="s">
        <v>99</v>
      </c>
      <c r="H950" s="4" t="str">
        <f t="shared" si="1"/>
        <v>ROU</v>
      </c>
      <c r="I950" s="7" t="s">
        <v>100</v>
      </c>
      <c r="J950" s="4" t="s">
        <v>23</v>
      </c>
      <c r="K950" s="4" t="str">
        <f>IF(G950="","Unknown Country",IFERROR(VLOOKUP(TRIM(G950),countries!C:F, 4, FALSE), "Unknown Country"))</f>
        <v>Eastern Europe</v>
      </c>
      <c r="L950" s="4">
        <v>1270.0</v>
      </c>
      <c r="M950" s="4" t="s">
        <v>28</v>
      </c>
      <c r="N950" s="4">
        <v>317.0</v>
      </c>
      <c r="O950" s="8">
        <v>47.45</v>
      </c>
      <c r="P950" s="8">
        <v>31.79</v>
      </c>
      <c r="Q950" s="9">
        <v>15041.650000000001</v>
      </c>
      <c r="R950" s="9">
        <v>10077.43</v>
      </c>
      <c r="S950" s="9">
        <v>4964.220000000001</v>
      </c>
      <c r="T950" s="10">
        <f t="shared" si="5"/>
        <v>0.3066193564</v>
      </c>
    </row>
    <row r="951">
      <c r="A951" s="4">
        <v>9.17904984E8</v>
      </c>
      <c r="B951" s="5">
        <v>40289.0</v>
      </c>
      <c r="C951" s="5">
        <v>40292.0</v>
      </c>
      <c r="D951" s="6">
        <v>3.0</v>
      </c>
      <c r="E951" s="4"/>
      <c r="F951" s="4" t="s">
        <v>20</v>
      </c>
      <c r="G951" s="4" t="s">
        <v>99</v>
      </c>
      <c r="H951" s="4" t="str">
        <f t="shared" si="1"/>
        <v>ROU</v>
      </c>
      <c r="I951" s="7" t="s">
        <v>100</v>
      </c>
      <c r="J951" s="4" t="s">
        <v>23</v>
      </c>
      <c r="K951" s="4" t="str">
        <f>IF(G951="","Unknown Country",IFERROR(VLOOKUP(TRIM(G951),countries!C:F, 4, FALSE), "Unknown Country"))</f>
        <v>Eastern Europe</v>
      </c>
      <c r="L951" s="4">
        <v>3127.0</v>
      </c>
      <c r="M951" s="4" t="s">
        <v>28</v>
      </c>
      <c r="N951" s="4">
        <v>7338.0</v>
      </c>
      <c r="O951" s="8">
        <v>81.73</v>
      </c>
      <c r="P951" s="8">
        <v>56.67</v>
      </c>
      <c r="Q951" s="9">
        <v>599734.74</v>
      </c>
      <c r="R951" s="9">
        <v>415844.46</v>
      </c>
      <c r="S951" s="9">
        <v>183890.27999999997</v>
      </c>
      <c r="T951" s="10">
        <f t="shared" si="5"/>
        <v>0.3300316122</v>
      </c>
    </row>
    <row r="952">
      <c r="A952" s="4">
        <v>9.29812705E8</v>
      </c>
      <c r="B952" s="5">
        <v>42877.0</v>
      </c>
      <c r="C952" s="5">
        <v>42880.0</v>
      </c>
      <c r="D952" s="6">
        <v>3.0</v>
      </c>
      <c r="E952" s="4"/>
      <c r="F952" s="4" t="s">
        <v>27</v>
      </c>
      <c r="G952" s="4" t="s">
        <v>99</v>
      </c>
      <c r="H952" s="4" t="str">
        <f t="shared" si="1"/>
        <v>ROU</v>
      </c>
      <c r="I952" s="7" t="s">
        <v>100</v>
      </c>
      <c r="J952" s="4" t="s">
        <v>23</v>
      </c>
      <c r="K952" s="4" t="str">
        <f>IF(G952="","Unknown Country",IFERROR(VLOOKUP(TRIM(G952),countries!C:F, 4, FALSE), "Unknown Country"))</f>
        <v>Eastern Europe</v>
      </c>
      <c r="L952" s="4">
        <v>8875.0</v>
      </c>
      <c r="M952" s="4" t="s">
        <v>28</v>
      </c>
      <c r="N952" s="4">
        <v>1097.0</v>
      </c>
      <c r="O952" s="8">
        <v>421.89</v>
      </c>
      <c r="P952" s="8">
        <v>364.69</v>
      </c>
      <c r="Q952" s="9">
        <v>462813.32999999996</v>
      </c>
      <c r="R952" s="9">
        <v>400064.93</v>
      </c>
      <c r="S952" s="9">
        <v>62748.399999999965</v>
      </c>
      <c r="T952" s="10">
        <f t="shared" si="5"/>
        <v>0.3613841919</v>
      </c>
    </row>
    <row r="953">
      <c r="A953" s="4">
        <v>1.13524663E8</v>
      </c>
      <c r="B953" s="5">
        <v>40480.0</v>
      </c>
      <c r="C953" s="5">
        <v>40521.0</v>
      </c>
      <c r="D953" s="6">
        <v>41.0</v>
      </c>
      <c r="E953" s="4"/>
      <c r="F953" s="4" t="s">
        <v>20</v>
      </c>
      <c r="G953" s="4" t="s">
        <v>101</v>
      </c>
      <c r="H953" s="4" t="str">
        <f t="shared" si="1"/>
        <v>RUS</v>
      </c>
      <c r="I953" s="7" t="s">
        <v>102</v>
      </c>
      <c r="J953" s="4" t="s">
        <v>23</v>
      </c>
      <c r="K953" s="4" t="str">
        <f>IF(G953="","Unknown Country",IFERROR(VLOOKUP(TRIM(G953),countries!C:F, 4, FALSE), "Unknown Country"))</f>
        <v>Eastern Europe</v>
      </c>
      <c r="L953" s="4">
        <v>8293.0</v>
      </c>
      <c r="M953" s="4" t="s">
        <v>28</v>
      </c>
      <c r="N953" s="4">
        <v>3325.0</v>
      </c>
      <c r="O953" s="8">
        <v>437.2</v>
      </c>
      <c r="P953" s="8">
        <v>263.33</v>
      </c>
      <c r="Q953" s="9">
        <v>1453690.0</v>
      </c>
      <c r="R953" s="9">
        <v>875572.25</v>
      </c>
      <c r="S953" s="9">
        <v>578117.75</v>
      </c>
      <c r="T953" s="10">
        <f t="shared" si="5"/>
        <v>0.258306538</v>
      </c>
    </row>
    <row r="954">
      <c r="A954" s="4">
        <v>1.38820683E8</v>
      </c>
      <c r="B954" s="5">
        <v>40368.0</v>
      </c>
      <c r="C954" s="5">
        <v>40368.0</v>
      </c>
      <c r="D954" s="6">
        <v>0.0</v>
      </c>
      <c r="E954" s="4"/>
      <c r="F954" s="4" t="s">
        <v>20</v>
      </c>
      <c r="G954" s="4" t="s">
        <v>101</v>
      </c>
      <c r="H954" s="4" t="str">
        <f t="shared" si="1"/>
        <v>RUS</v>
      </c>
      <c r="I954" s="7" t="s">
        <v>102</v>
      </c>
      <c r="J954" s="4" t="s">
        <v>23</v>
      </c>
      <c r="K954" s="4" t="str">
        <f>IF(G954="","Unknown Country",IFERROR(VLOOKUP(TRIM(G954),countries!C:F, 4, FALSE), "Unknown Country"))</f>
        <v>Eastern Europe</v>
      </c>
      <c r="L954" s="4">
        <v>2455.0</v>
      </c>
      <c r="M954" s="4" t="s">
        <v>24</v>
      </c>
      <c r="N954" s="4">
        <v>8980.0</v>
      </c>
      <c r="O954" s="8">
        <v>109.28</v>
      </c>
      <c r="P954" s="8">
        <v>35.84</v>
      </c>
      <c r="Q954" s="9">
        <v>981334.4</v>
      </c>
      <c r="R954" s="9">
        <v>321843.2</v>
      </c>
      <c r="S954" s="9">
        <v>659491.2</v>
      </c>
      <c r="T954" s="10">
        <f t="shared" si="5"/>
        <v>0.3300316122</v>
      </c>
    </row>
    <row r="955">
      <c r="A955" s="4">
        <v>1.58479773E8</v>
      </c>
      <c r="B955" s="5">
        <v>42143.0</v>
      </c>
      <c r="C955" s="5">
        <v>42173.0</v>
      </c>
      <c r="D955" s="6">
        <v>30.0</v>
      </c>
      <c r="E955" s="4"/>
      <c r="F955" s="4" t="s">
        <v>20</v>
      </c>
      <c r="G955" s="4" t="s">
        <v>101</v>
      </c>
      <c r="H955" s="4" t="str">
        <f t="shared" si="1"/>
        <v>RUS</v>
      </c>
      <c r="I955" s="7" t="s">
        <v>102</v>
      </c>
      <c r="J955" s="4" t="s">
        <v>23</v>
      </c>
      <c r="K955" s="4" t="str">
        <f>IF(G955="","Unknown Country",IFERROR(VLOOKUP(TRIM(G955),countries!C:F, 4, FALSE), "Unknown Country"))</f>
        <v>Eastern Europe</v>
      </c>
      <c r="L955" s="4">
        <v>7331.0</v>
      </c>
      <c r="M955" s="4" t="s">
        <v>24</v>
      </c>
      <c r="N955" s="4">
        <v>6542.0</v>
      </c>
      <c r="O955" s="8">
        <v>255.28</v>
      </c>
      <c r="P955" s="8">
        <v>159.42</v>
      </c>
      <c r="Q955" s="9">
        <v>1670041.76</v>
      </c>
      <c r="R955" s="9">
        <v>1042925.6399999999</v>
      </c>
      <c r="S955" s="9">
        <v>627116.1200000001</v>
      </c>
      <c r="T955" s="10">
        <f t="shared" si="5"/>
        <v>0.3066193564</v>
      </c>
    </row>
    <row r="956">
      <c r="A956" s="4">
        <v>1.62791907E8</v>
      </c>
      <c r="B956" s="5">
        <v>40785.0</v>
      </c>
      <c r="C956" s="5">
        <v>40835.0</v>
      </c>
      <c r="D956" s="6">
        <v>50.0</v>
      </c>
      <c r="E956" s="4"/>
      <c r="F956" s="4" t="s">
        <v>30</v>
      </c>
      <c r="G956" s="4" t="s">
        <v>101</v>
      </c>
      <c r="H956" s="4" t="str">
        <f t="shared" si="1"/>
        <v>RUS</v>
      </c>
      <c r="I956" s="7" t="s">
        <v>102</v>
      </c>
      <c r="J956" s="4" t="s">
        <v>23</v>
      </c>
      <c r="K956" s="4" t="str">
        <f>IF(G956="","Unknown Country",IFERROR(VLOOKUP(TRIM(G956),countries!C:F, 4, FALSE), "Unknown Country"))</f>
        <v>Eastern Europe</v>
      </c>
      <c r="L956" s="4">
        <v>1270.0</v>
      </c>
      <c r="M956" s="4" t="s">
        <v>24</v>
      </c>
      <c r="N956" s="4">
        <v>2598.0</v>
      </c>
      <c r="O956" s="8">
        <v>47.45</v>
      </c>
      <c r="P956" s="8">
        <v>31.79</v>
      </c>
      <c r="Q956" s="9">
        <v>123275.1</v>
      </c>
      <c r="R956" s="9">
        <v>82590.42</v>
      </c>
      <c r="S956" s="9">
        <v>40684.68000000001</v>
      </c>
      <c r="T956" s="10">
        <f t="shared" si="5"/>
        <v>0.1355803646</v>
      </c>
    </row>
    <row r="957">
      <c r="A957" s="4">
        <v>1.89667212E8</v>
      </c>
      <c r="B957" s="5">
        <v>41118.0</v>
      </c>
      <c r="C957" s="5">
        <v>41155.0</v>
      </c>
      <c r="D957" s="6">
        <v>37.0</v>
      </c>
      <c r="E957" s="4"/>
      <c r="F957" s="4" t="s">
        <v>27</v>
      </c>
      <c r="G957" s="4" t="s">
        <v>101</v>
      </c>
      <c r="H957" s="4" t="str">
        <f t="shared" si="1"/>
        <v>RUS</v>
      </c>
      <c r="I957" s="7" t="s">
        <v>102</v>
      </c>
      <c r="J957" s="4" t="s">
        <v>23</v>
      </c>
      <c r="K957" s="4" t="str">
        <f>IF(G957="","Unknown Country",IFERROR(VLOOKUP(TRIM(G957),countries!C:F, 4, FALSE), "Unknown Country"))</f>
        <v>Eastern Europe</v>
      </c>
      <c r="L957" s="4">
        <v>8969.0</v>
      </c>
      <c r="M957" s="4" t="s">
        <v>24</v>
      </c>
      <c r="N957" s="4">
        <v>5598.0</v>
      </c>
      <c r="O957" s="8">
        <v>152.58</v>
      </c>
      <c r="P957" s="8">
        <v>97.44</v>
      </c>
      <c r="Q957" s="9">
        <v>854142.8400000001</v>
      </c>
      <c r="R957" s="9">
        <v>545469.12</v>
      </c>
      <c r="S957" s="9">
        <v>308673.7200000001</v>
      </c>
      <c r="T957" s="10">
        <f t="shared" si="5"/>
        <v>0.3976898445</v>
      </c>
    </row>
    <row r="958">
      <c r="A958" s="4">
        <v>1.94176757E8</v>
      </c>
      <c r="B958" s="5">
        <v>42926.0</v>
      </c>
      <c r="C958" s="5">
        <v>42967.0</v>
      </c>
      <c r="D958" s="6">
        <v>41.0</v>
      </c>
      <c r="E958" s="4"/>
      <c r="F958" s="4" t="s">
        <v>30</v>
      </c>
      <c r="G958" s="4" t="s">
        <v>101</v>
      </c>
      <c r="H958" s="4" t="str">
        <f t="shared" si="1"/>
        <v>RUS</v>
      </c>
      <c r="I958" s="7" t="s">
        <v>102</v>
      </c>
      <c r="J958" s="4" t="s">
        <v>23</v>
      </c>
      <c r="K958" s="4" t="str">
        <f>IF(G958="","Unknown Country",IFERROR(VLOOKUP(TRIM(G958),countries!C:F, 4, FALSE), "Unknown Country"))</f>
        <v>Eastern Europe</v>
      </c>
      <c r="L958" s="4">
        <v>7940.0</v>
      </c>
      <c r="M958" s="4" t="s">
        <v>28</v>
      </c>
      <c r="N958" s="4">
        <v>72.0</v>
      </c>
      <c r="O958" s="8">
        <v>668.27</v>
      </c>
      <c r="P958" s="8">
        <v>502.54</v>
      </c>
      <c r="Q958" s="9">
        <v>48115.44</v>
      </c>
      <c r="R958" s="9">
        <v>36182.880000000005</v>
      </c>
      <c r="S958" s="9">
        <v>11932.559999999998</v>
      </c>
      <c r="T958" s="10">
        <f t="shared" si="5"/>
        <v>0.6720351391</v>
      </c>
    </row>
    <row r="959">
      <c r="A959" s="4">
        <v>2.14033257E8</v>
      </c>
      <c r="B959" s="5">
        <v>42337.0</v>
      </c>
      <c r="C959" s="5">
        <v>42341.0</v>
      </c>
      <c r="D959" s="6">
        <v>4.0</v>
      </c>
      <c r="E959" s="4"/>
      <c r="F959" s="4" t="s">
        <v>20</v>
      </c>
      <c r="G959" s="4" t="s">
        <v>101</v>
      </c>
      <c r="H959" s="4" t="str">
        <f t="shared" si="1"/>
        <v>RUS</v>
      </c>
      <c r="I959" s="7" t="s">
        <v>102</v>
      </c>
      <c r="J959" s="4" t="s">
        <v>23</v>
      </c>
      <c r="K959" s="4" t="str">
        <f>IF(G959="","Unknown Country",IFERROR(VLOOKUP(TRIM(G959),countries!C:F, 4, FALSE), "Unknown Country"))</f>
        <v>Eastern Europe</v>
      </c>
      <c r="L959" s="4">
        <v>8969.0</v>
      </c>
      <c r="M959" s="4" t="s">
        <v>24</v>
      </c>
      <c r="N959" s="4">
        <v>6052.0</v>
      </c>
      <c r="O959" s="8">
        <v>152.58</v>
      </c>
      <c r="P959" s="8">
        <v>97.44</v>
      </c>
      <c r="Q959" s="9">
        <v>923414.16</v>
      </c>
      <c r="R959" s="9">
        <v>589706.88</v>
      </c>
      <c r="S959" s="9">
        <v>333707.28</v>
      </c>
      <c r="T959" s="10">
        <f t="shared" si="5"/>
        <v>0.3755092448</v>
      </c>
    </row>
    <row r="960">
      <c r="A960" s="4">
        <v>2.21628844E8</v>
      </c>
      <c r="B960" s="5">
        <v>40752.0</v>
      </c>
      <c r="C960" s="5">
        <v>40787.0</v>
      </c>
      <c r="D960" s="6">
        <v>35.0</v>
      </c>
      <c r="E960" s="4"/>
      <c r="F960" s="4" t="s">
        <v>30</v>
      </c>
      <c r="G960" s="4" t="s">
        <v>101</v>
      </c>
      <c r="H960" s="4" t="str">
        <f t="shared" si="1"/>
        <v>RUS</v>
      </c>
      <c r="I960" s="7" t="s">
        <v>102</v>
      </c>
      <c r="J960" s="4" t="s">
        <v>23</v>
      </c>
      <c r="K960" s="4" t="str">
        <f>IF(G960="","Unknown Country",IFERROR(VLOOKUP(TRIM(G960),countries!C:F, 4, FALSE), "Unknown Country"))</f>
        <v>Eastern Europe</v>
      </c>
      <c r="L960" s="4">
        <v>2455.0</v>
      </c>
      <c r="M960" s="4" t="s">
        <v>24</v>
      </c>
      <c r="N960" s="4">
        <v>3755.0</v>
      </c>
      <c r="O960" s="8">
        <v>109.28</v>
      </c>
      <c r="P960" s="8">
        <v>35.84</v>
      </c>
      <c r="Q960" s="9">
        <v>410346.4</v>
      </c>
      <c r="R960" s="9">
        <v>134579.2</v>
      </c>
      <c r="S960" s="9">
        <v>275767.2</v>
      </c>
      <c r="T960" s="10">
        <f t="shared" si="5"/>
        <v>0.3300316122</v>
      </c>
    </row>
    <row r="961">
      <c r="A961" s="4">
        <v>2.49039304E8</v>
      </c>
      <c r="B961" s="5">
        <v>41715.0</v>
      </c>
      <c r="C961" s="5">
        <v>41760.0</v>
      </c>
      <c r="D961" s="6">
        <v>45.0</v>
      </c>
      <c r="E961" s="4"/>
      <c r="F961" s="4" t="s">
        <v>20</v>
      </c>
      <c r="G961" s="4" t="s">
        <v>101</v>
      </c>
      <c r="H961" s="4" t="str">
        <f t="shared" si="1"/>
        <v>RUS</v>
      </c>
      <c r="I961" s="7" t="s">
        <v>102</v>
      </c>
      <c r="J961" s="4" t="s">
        <v>23</v>
      </c>
      <c r="K961" s="4" t="str">
        <f>IF(G961="","Unknown Country",IFERROR(VLOOKUP(TRIM(G961),countries!C:F, 4, FALSE), "Unknown Country"))</f>
        <v>Eastern Europe</v>
      </c>
      <c r="L961" s="4">
        <v>5988.0</v>
      </c>
      <c r="M961" s="4" t="s">
        <v>24</v>
      </c>
      <c r="N961" s="4">
        <v>5119.0</v>
      </c>
      <c r="O961" s="8">
        <v>154.06</v>
      </c>
      <c r="P961" s="8">
        <v>90.93</v>
      </c>
      <c r="Q961" s="9">
        <v>788633.14</v>
      </c>
      <c r="R961" s="9">
        <v>465470.67000000004</v>
      </c>
      <c r="S961" s="9">
        <v>323162.47</v>
      </c>
      <c r="T961" s="10">
        <f t="shared" si="5"/>
        <v>0.3613841919</v>
      </c>
    </row>
    <row r="962">
      <c r="A962" s="4">
        <v>2.53211104E8</v>
      </c>
      <c r="B962" s="5">
        <v>40528.0</v>
      </c>
      <c r="C962" s="5">
        <v>40539.0</v>
      </c>
      <c r="D962" s="6">
        <v>11.0</v>
      </c>
      <c r="E962" s="4"/>
      <c r="F962" s="4" t="s">
        <v>31</v>
      </c>
      <c r="G962" s="4" t="s">
        <v>101</v>
      </c>
      <c r="H962" s="4" t="str">
        <f t="shared" si="1"/>
        <v>RUS</v>
      </c>
      <c r="I962" s="7" t="s">
        <v>102</v>
      </c>
      <c r="J962" s="4" t="s">
        <v>23</v>
      </c>
      <c r="K962" s="4" t="str">
        <f>IF(G962="","Unknown Country",IFERROR(VLOOKUP(TRIM(G962),countries!C:F, 4, FALSE), "Unknown Country"))</f>
        <v>Eastern Europe</v>
      </c>
      <c r="L962" s="4">
        <v>8681.0</v>
      </c>
      <c r="M962" s="4" t="s">
        <v>28</v>
      </c>
      <c r="N962" s="4">
        <v>9648.0</v>
      </c>
      <c r="O962" s="8">
        <v>651.21</v>
      </c>
      <c r="P962" s="8">
        <v>524.96</v>
      </c>
      <c r="Q962" s="9">
        <v>6282874.08</v>
      </c>
      <c r="R962" s="9">
        <v>5064814.08</v>
      </c>
      <c r="S962" s="9">
        <v>1218060.0</v>
      </c>
      <c r="T962" s="10">
        <f t="shared" si="5"/>
        <v>0.2479985635</v>
      </c>
    </row>
    <row r="963">
      <c r="A963" s="4">
        <v>2.79338395E8</v>
      </c>
      <c r="B963" s="5">
        <v>41649.0</v>
      </c>
      <c r="C963" s="5">
        <v>41694.0</v>
      </c>
      <c r="D963" s="6">
        <v>45.0</v>
      </c>
      <c r="E963" s="4"/>
      <c r="F963" s="4" t="s">
        <v>20</v>
      </c>
      <c r="G963" s="4" t="s">
        <v>101</v>
      </c>
      <c r="H963" s="4" t="str">
        <f t="shared" si="1"/>
        <v>RUS</v>
      </c>
      <c r="I963" s="7" t="s">
        <v>102</v>
      </c>
      <c r="J963" s="4" t="s">
        <v>23</v>
      </c>
      <c r="K963" s="4" t="str">
        <f>IF(G963="","Unknown Country",IFERROR(VLOOKUP(TRIM(G963),countries!C:F, 4, FALSE), "Unknown Country"))</f>
        <v>Eastern Europe</v>
      </c>
      <c r="L963" s="4">
        <v>2103.0</v>
      </c>
      <c r="M963" s="4" t="s">
        <v>28</v>
      </c>
      <c r="N963" s="4">
        <v>1293.0</v>
      </c>
      <c r="O963" s="8">
        <v>205.7</v>
      </c>
      <c r="P963" s="8">
        <v>117.11</v>
      </c>
      <c r="Q963" s="9">
        <v>265970.1</v>
      </c>
      <c r="R963" s="9">
        <v>151423.23</v>
      </c>
      <c r="S963" s="9">
        <v>114546.86999999997</v>
      </c>
      <c r="T963" s="10">
        <f t="shared" si="5"/>
        <v>0.3613841919</v>
      </c>
    </row>
    <row r="964">
      <c r="A964" s="4">
        <v>2.82917964E8</v>
      </c>
      <c r="B964" s="5">
        <v>42024.0</v>
      </c>
      <c r="C964" s="5">
        <v>42031.0</v>
      </c>
      <c r="D964" s="6">
        <v>7.0</v>
      </c>
      <c r="E964" s="4"/>
      <c r="F964" s="4" t="s">
        <v>20</v>
      </c>
      <c r="G964" s="4" t="s">
        <v>101</v>
      </c>
      <c r="H964" s="4" t="str">
        <f t="shared" si="1"/>
        <v>RUS</v>
      </c>
      <c r="I964" s="7" t="s">
        <v>102</v>
      </c>
      <c r="J964" s="4" t="s">
        <v>23</v>
      </c>
      <c r="K964" s="4" t="str">
        <f>IF(G964="","Unknown Country",IFERROR(VLOOKUP(TRIM(G964),countries!C:F, 4, FALSE), "Unknown Country"))</f>
        <v>Eastern Europe</v>
      </c>
      <c r="L964" s="4">
        <v>8681.0</v>
      </c>
      <c r="M964" s="4" t="s">
        <v>24</v>
      </c>
      <c r="N964" s="4">
        <v>567.0</v>
      </c>
      <c r="O964" s="8">
        <v>651.21</v>
      </c>
      <c r="P964" s="8">
        <v>524.96</v>
      </c>
      <c r="Q964" s="9">
        <v>369236.07</v>
      </c>
      <c r="R964" s="9">
        <v>297652.32</v>
      </c>
      <c r="S964" s="9">
        <v>71583.75</v>
      </c>
      <c r="T964" s="10">
        <f t="shared" si="5"/>
        <v>0.6720351391</v>
      </c>
    </row>
    <row r="965">
      <c r="A965" s="4">
        <v>3.58624064E8</v>
      </c>
      <c r="B965" s="5">
        <v>42231.0</v>
      </c>
      <c r="C965" s="5">
        <v>42280.0</v>
      </c>
      <c r="D965" s="6">
        <v>49.0</v>
      </c>
      <c r="E965" s="4"/>
      <c r="F965" s="4" t="s">
        <v>27</v>
      </c>
      <c r="G965" s="4" t="s">
        <v>101</v>
      </c>
      <c r="H965" s="4" t="str">
        <f t="shared" si="1"/>
        <v>RUS</v>
      </c>
      <c r="I965" s="7" t="s">
        <v>102</v>
      </c>
      <c r="J965" s="4" t="s">
        <v>23</v>
      </c>
      <c r="K965" s="4" t="str">
        <f>IF(G965="","Unknown Country",IFERROR(VLOOKUP(TRIM(G965),countries!C:F, 4, FALSE), "Unknown Country"))</f>
        <v>Eastern Europe</v>
      </c>
      <c r="L965" s="4">
        <v>2455.0</v>
      </c>
      <c r="M965" s="4" t="s">
        <v>24</v>
      </c>
      <c r="N965" s="4">
        <v>3685.0</v>
      </c>
      <c r="O965" s="8">
        <v>109.28</v>
      </c>
      <c r="P965" s="8">
        <v>35.84</v>
      </c>
      <c r="Q965" s="9">
        <v>402696.8</v>
      </c>
      <c r="R965" s="9">
        <v>132070.40000000002</v>
      </c>
      <c r="S965" s="9">
        <v>270626.39999999997</v>
      </c>
      <c r="T965" s="10">
        <f t="shared" si="5"/>
        <v>0.4097754122</v>
      </c>
    </row>
    <row r="966">
      <c r="A966" s="4">
        <v>3.71814954E8</v>
      </c>
      <c r="B966" s="5">
        <v>41896.0</v>
      </c>
      <c r="C966" s="5">
        <v>41920.0</v>
      </c>
      <c r="D966" s="6">
        <v>24.0</v>
      </c>
      <c r="E966" s="4"/>
      <c r="F966" s="4" t="s">
        <v>30</v>
      </c>
      <c r="G966" s="4" t="s">
        <v>101</v>
      </c>
      <c r="H966" s="4" t="str">
        <f t="shared" si="1"/>
        <v>RUS</v>
      </c>
      <c r="I966" s="7" t="s">
        <v>102</v>
      </c>
      <c r="J966" s="4" t="s">
        <v>23</v>
      </c>
      <c r="K966" s="4" t="str">
        <f>IF(G966="","Unknown Country",IFERROR(VLOOKUP(TRIM(G966),countries!C:F, 4, FALSE), "Unknown Country"))</f>
        <v>Eastern Europe</v>
      </c>
      <c r="L966" s="4">
        <v>3127.0</v>
      </c>
      <c r="M966" s="4" t="s">
        <v>28</v>
      </c>
      <c r="N966" s="4">
        <v>7162.0</v>
      </c>
      <c r="O966" s="8">
        <v>81.73</v>
      </c>
      <c r="P966" s="8">
        <v>56.67</v>
      </c>
      <c r="Q966" s="9">
        <v>585350.26</v>
      </c>
      <c r="R966" s="9">
        <v>405870.54000000004</v>
      </c>
      <c r="S966" s="9">
        <v>179479.71999999997</v>
      </c>
      <c r="T966" s="10">
        <f t="shared" si="5"/>
        <v>0.193869873</v>
      </c>
    </row>
    <row r="967">
      <c r="A967" s="4">
        <v>4.50550019E8</v>
      </c>
      <c r="B967" s="5">
        <v>40901.0</v>
      </c>
      <c r="C967" s="5">
        <v>40910.0</v>
      </c>
      <c r="D967" s="6">
        <v>9.0</v>
      </c>
      <c r="E967" s="4"/>
      <c r="F967" s="4" t="s">
        <v>30</v>
      </c>
      <c r="G967" s="4" t="s">
        <v>101</v>
      </c>
      <c r="H967" s="4" t="str">
        <f t="shared" si="1"/>
        <v>RUS</v>
      </c>
      <c r="I967" s="7" t="s">
        <v>102</v>
      </c>
      <c r="J967" s="4" t="s">
        <v>23</v>
      </c>
      <c r="K967" s="4" t="str">
        <f>IF(G967="","Unknown Country",IFERROR(VLOOKUP(TRIM(G967),countries!C:F, 4, FALSE), "Unknown Country"))</f>
        <v>Eastern Europe</v>
      </c>
      <c r="L967" s="4">
        <v>7331.0</v>
      </c>
      <c r="M967" s="4" t="s">
        <v>24</v>
      </c>
      <c r="N967" s="4">
        <v>6618.0</v>
      </c>
      <c r="O967" s="8">
        <v>255.28</v>
      </c>
      <c r="P967" s="8">
        <v>159.42</v>
      </c>
      <c r="Q967" s="9">
        <v>1689443.04</v>
      </c>
      <c r="R967" s="9">
        <v>1055041.5599999998</v>
      </c>
      <c r="S967" s="9">
        <v>634401.4800000002</v>
      </c>
      <c r="T967" s="10">
        <f t="shared" si="5"/>
        <v>0.4306757414</v>
      </c>
    </row>
    <row r="968">
      <c r="A968" s="4">
        <v>4.73845756E8</v>
      </c>
      <c r="B968" s="5">
        <v>40859.0</v>
      </c>
      <c r="C968" s="5">
        <v>40893.0</v>
      </c>
      <c r="D968" s="6">
        <v>34.0</v>
      </c>
      <c r="E968" s="4"/>
      <c r="F968" s="4" t="s">
        <v>27</v>
      </c>
      <c r="G968" s="4" t="s">
        <v>101</v>
      </c>
      <c r="H968" s="4" t="str">
        <f t="shared" si="1"/>
        <v>RUS</v>
      </c>
      <c r="I968" s="7" t="s">
        <v>102</v>
      </c>
      <c r="J968" s="4" t="s">
        <v>23</v>
      </c>
      <c r="K968" s="4" t="str">
        <f>IF(G968="","Unknown Country",IFERROR(VLOOKUP(TRIM(G968),countries!C:F, 4, FALSE), "Unknown Country"))</f>
        <v>Eastern Europe</v>
      </c>
      <c r="L968" s="4">
        <v>3127.0</v>
      </c>
      <c r="M968" s="4" t="s">
        <v>24</v>
      </c>
      <c r="N968" s="4">
        <v>344.0</v>
      </c>
      <c r="O968" s="8">
        <v>81.73</v>
      </c>
      <c r="P968" s="8">
        <v>56.67</v>
      </c>
      <c r="Q968" s="9">
        <v>28115.120000000003</v>
      </c>
      <c r="R968" s="9">
        <v>19494.48</v>
      </c>
      <c r="S968" s="9">
        <v>8620.640000000003</v>
      </c>
      <c r="T968" s="10">
        <f t="shared" si="5"/>
        <v>0.193869873</v>
      </c>
    </row>
    <row r="969">
      <c r="A969" s="4">
        <v>4.86345708E8</v>
      </c>
      <c r="B969" s="5">
        <v>41885.0</v>
      </c>
      <c r="C969" s="5">
        <v>41923.0</v>
      </c>
      <c r="D969" s="6">
        <v>38.0</v>
      </c>
      <c r="E969" s="4"/>
      <c r="F969" s="4" t="s">
        <v>27</v>
      </c>
      <c r="G969" s="4" t="s">
        <v>101</v>
      </c>
      <c r="H969" s="4" t="str">
        <f t="shared" si="1"/>
        <v>RUS</v>
      </c>
      <c r="I969" s="7" t="s">
        <v>102</v>
      </c>
      <c r="J969" s="4" t="s">
        <v>23</v>
      </c>
      <c r="K969" s="4" t="str">
        <f>IF(G969="","Unknown Country",IFERROR(VLOOKUP(TRIM(G969),countries!C:F, 4, FALSE), "Unknown Country"))</f>
        <v>Eastern Europe</v>
      </c>
      <c r="L969" s="4">
        <v>8293.0</v>
      </c>
      <c r="M969" s="4" t="s">
        <v>24</v>
      </c>
      <c r="N969" s="4">
        <v>9357.0</v>
      </c>
      <c r="O969" s="8">
        <v>437.2</v>
      </c>
      <c r="P969" s="8">
        <v>263.33</v>
      </c>
      <c r="Q969" s="9">
        <v>4090880.4</v>
      </c>
      <c r="R969" s="9">
        <v>2463978.81</v>
      </c>
      <c r="S969" s="9">
        <v>1626901.5899999999</v>
      </c>
      <c r="T969" s="10">
        <f t="shared" si="5"/>
        <v>0.6720351391</v>
      </c>
    </row>
    <row r="970">
      <c r="A970" s="4">
        <v>5.20915305E8</v>
      </c>
      <c r="B970" s="5">
        <v>40832.0</v>
      </c>
      <c r="C970" s="5">
        <v>40854.0</v>
      </c>
      <c r="D970" s="6">
        <v>22.0</v>
      </c>
      <c r="E970" s="4"/>
      <c r="F970" s="4" t="s">
        <v>27</v>
      </c>
      <c r="G970" s="4" t="s">
        <v>101</v>
      </c>
      <c r="H970" s="4" t="str">
        <f t="shared" si="1"/>
        <v>RUS</v>
      </c>
      <c r="I970" s="7" t="s">
        <v>102</v>
      </c>
      <c r="J970" s="4" t="s">
        <v>23</v>
      </c>
      <c r="K970" s="4" t="str">
        <f>IF(G970="","Unknown Country",IFERROR(VLOOKUP(TRIM(G970),countries!C:F, 4, FALSE), "Unknown Country"))</f>
        <v>Eastern Europe</v>
      </c>
      <c r="L970" s="4">
        <v>8681.0</v>
      </c>
      <c r="M970" s="4" t="s">
        <v>24</v>
      </c>
      <c r="N970" s="4">
        <v>9270.0</v>
      </c>
      <c r="O970" s="8">
        <v>651.21</v>
      </c>
      <c r="P970" s="8">
        <v>524.96</v>
      </c>
      <c r="Q970" s="9">
        <v>6036716.7</v>
      </c>
      <c r="R970" s="9">
        <v>4866379.2</v>
      </c>
      <c r="S970" s="9">
        <v>1170337.5</v>
      </c>
      <c r="T970" s="10">
        <f t="shared" si="5"/>
        <v>0.3066193564</v>
      </c>
    </row>
    <row r="971">
      <c r="A971" s="4">
        <v>5.34641349E8</v>
      </c>
      <c r="B971" s="5">
        <v>41128.0</v>
      </c>
      <c r="C971" s="5">
        <v>41148.0</v>
      </c>
      <c r="D971" s="6">
        <v>20.0</v>
      </c>
      <c r="E971" s="4"/>
      <c r="F971" s="4" t="s">
        <v>20</v>
      </c>
      <c r="G971" s="4" t="s">
        <v>101</v>
      </c>
      <c r="H971" s="4" t="str">
        <f t="shared" si="1"/>
        <v>RUS</v>
      </c>
      <c r="I971" s="7" t="s">
        <v>102</v>
      </c>
      <c r="J971" s="4" t="s">
        <v>23</v>
      </c>
      <c r="K971" s="4" t="str">
        <f>IF(G971="","Unknown Country",IFERROR(VLOOKUP(TRIM(G971),countries!C:F, 4, FALSE), "Unknown Country"))</f>
        <v>Eastern Europe</v>
      </c>
      <c r="L971" s="4">
        <v>1270.0</v>
      </c>
      <c r="M971" s="4" t="s">
        <v>24</v>
      </c>
      <c r="N971" s="4">
        <v>1111.0</v>
      </c>
      <c r="O971" s="8">
        <v>47.45</v>
      </c>
      <c r="P971" s="8">
        <v>31.79</v>
      </c>
      <c r="Q971" s="9">
        <v>52716.950000000004</v>
      </c>
      <c r="R971" s="9">
        <v>35318.69</v>
      </c>
      <c r="S971" s="9">
        <v>17398.260000000002</v>
      </c>
      <c r="T971" s="10">
        <f t="shared" si="5"/>
        <v>0.3755092448</v>
      </c>
    </row>
    <row r="972">
      <c r="A972" s="4">
        <v>5.43322694E8</v>
      </c>
      <c r="B972" s="5">
        <v>41750.0</v>
      </c>
      <c r="C972" s="5">
        <v>41791.0</v>
      </c>
      <c r="D972" s="6">
        <v>41.0</v>
      </c>
      <c r="E972" s="4"/>
      <c r="F972" s="4" t="s">
        <v>30</v>
      </c>
      <c r="G972" s="4" t="s">
        <v>101</v>
      </c>
      <c r="H972" s="4" t="str">
        <f t="shared" si="1"/>
        <v>RUS</v>
      </c>
      <c r="I972" s="7" t="s">
        <v>102</v>
      </c>
      <c r="J972" s="4" t="s">
        <v>23</v>
      </c>
      <c r="K972" s="4" t="str">
        <f>IF(G972="","Unknown Country",IFERROR(VLOOKUP(TRIM(G972),countries!C:F, 4, FALSE), "Unknown Country"))</f>
        <v>Eastern Europe</v>
      </c>
      <c r="L972" s="4">
        <v>1270.0</v>
      </c>
      <c r="M972" s="4" t="s">
        <v>24</v>
      </c>
      <c r="N972" s="4">
        <v>114.0</v>
      </c>
      <c r="O972" s="8">
        <v>47.45</v>
      </c>
      <c r="P972" s="8">
        <v>31.79</v>
      </c>
      <c r="Q972" s="9">
        <v>5409.3</v>
      </c>
      <c r="R972" s="9">
        <v>3624.06</v>
      </c>
      <c r="S972" s="9">
        <v>1785.2400000000002</v>
      </c>
      <c r="T972" s="10">
        <f t="shared" si="5"/>
        <v>0.3066193564</v>
      </c>
    </row>
    <row r="973">
      <c r="A973" s="4">
        <v>5.4905833E8</v>
      </c>
      <c r="B973" s="5">
        <v>42828.0</v>
      </c>
      <c r="C973" s="5">
        <v>42866.0</v>
      </c>
      <c r="D973" s="6">
        <v>38.0</v>
      </c>
      <c r="E973" s="4"/>
      <c r="F973" s="4" t="s">
        <v>27</v>
      </c>
      <c r="G973" s="4" t="s">
        <v>101</v>
      </c>
      <c r="H973" s="4" t="str">
        <f t="shared" si="1"/>
        <v>RUS</v>
      </c>
      <c r="I973" s="7" t="s">
        <v>102</v>
      </c>
      <c r="J973" s="4" t="s">
        <v>23</v>
      </c>
      <c r="K973" s="4" t="str">
        <f>IF(G973="","Unknown Country",IFERROR(VLOOKUP(TRIM(G973),countries!C:F, 4, FALSE), "Unknown Country"))</f>
        <v>Eastern Europe</v>
      </c>
      <c r="L973" s="4">
        <v>7940.0</v>
      </c>
      <c r="M973" s="4" t="s">
        <v>28</v>
      </c>
      <c r="N973" s="4">
        <v>7416.0</v>
      </c>
      <c r="O973" s="8">
        <v>668.27</v>
      </c>
      <c r="P973" s="8">
        <v>502.54</v>
      </c>
      <c r="Q973" s="9">
        <v>4955890.32</v>
      </c>
      <c r="R973" s="9">
        <v>3726836.64</v>
      </c>
      <c r="S973" s="9">
        <v>1229053.6800000002</v>
      </c>
      <c r="T973" s="10">
        <f t="shared" si="5"/>
        <v>0.3976898445</v>
      </c>
    </row>
    <row r="974">
      <c r="A974" s="4">
        <v>5.78666484E8</v>
      </c>
      <c r="B974" s="5">
        <v>41357.0</v>
      </c>
      <c r="C974" s="5">
        <v>41375.0</v>
      </c>
      <c r="D974" s="6">
        <v>18.0</v>
      </c>
      <c r="E974" s="4"/>
      <c r="F974" s="4" t="s">
        <v>27</v>
      </c>
      <c r="G974" s="4" t="s">
        <v>101</v>
      </c>
      <c r="H974" s="4" t="str">
        <f t="shared" si="1"/>
        <v>RUS</v>
      </c>
      <c r="I974" s="7" t="s">
        <v>102</v>
      </c>
      <c r="J974" s="4" t="s">
        <v>23</v>
      </c>
      <c r="K974" s="4" t="str">
        <f>IF(G974="","Unknown Country",IFERROR(VLOOKUP(TRIM(G974),countries!C:F, 4, FALSE), "Unknown Country"))</f>
        <v>Eastern Europe</v>
      </c>
      <c r="L974" s="4">
        <v>4594.0</v>
      </c>
      <c r="M974" s="4" t="s">
        <v>24</v>
      </c>
      <c r="N974" s="4">
        <v>9127.0</v>
      </c>
      <c r="O974" s="8">
        <v>9.33</v>
      </c>
      <c r="P974" s="8">
        <v>6.92</v>
      </c>
      <c r="Q974" s="9">
        <v>85154.91</v>
      </c>
      <c r="R974" s="9">
        <v>63158.84</v>
      </c>
      <c r="S974" s="9">
        <v>21996.070000000007</v>
      </c>
      <c r="T974" s="10">
        <f t="shared" si="5"/>
        <v>0.193869873</v>
      </c>
    </row>
    <row r="975">
      <c r="A975" s="4">
        <v>5.86812674E8</v>
      </c>
      <c r="B975" s="5">
        <v>41348.0</v>
      </c>
      <c r="C975" s="5">
        <v>41364.0</v>
      </c>
      <c r="D975" s="6">
        <v>16.0</v>
      </c>
      <c r="E975" s="4"/>
      <c r="F975" s="4" t="s">
        <v>30</v>
      </c>
      <c r="G975" s="4" t="s">
        <v>101</v>
      </c>
      <c r="H975" s="4" t="str">
        <f t="shared" si="1"/>
        <v>RUS</v>
      </c>
      <c r="I975" s="7" t="s">
        <v>102</v>
      </c>
      <c r="J975" s="4" t="s">
        <v>23</v>
      </c>
      <c r="K975" s="4" t="str">
        <f>IF(G975="","Unknown Country",IFERROR(VLOOKUP(TRIM(G975),countries!C:F, 4, FALSE), "Unknown Country"))</f>
        <v>Eastern Europe</v>
      </c>
      <c r="L975" s="4">
        <v>8681.0</v>
      </c>
      <c r="M975" s="4" t="s">
        <v>24</v>
      </c>
      <c r="N975" s="4">
        <v>9766.0</v>
      </c>
      <c r="O975" s="8">
        <v>651.21</v>
      </c>
      <c r="P975" s="8">
        <v>524.96</v>
      </c>
      <c r="Q975" s="9">
        <v>6359716.86</v>
      </c>
      <c r="R975" s="9">
        <v>5126759.36</v>
      </c>
      <c r="S975" s="9">
        <v>1232957.5</v>
      </c>
      <c r="T975" s="10">
        <f t="shared" si="5"/>
        <v>0.3300316122</v>
      </c>
    </row>
    <row r="976">
      <c r="A976" s="4">
        <v>6.02357041E8</v>
      </c>
      <c r="B976" s="5">
        <v>42118.0</v>
      </c>
      <c r="C976" s="5">
        <v>42129.0</v>
      </c>
      <c r="D976" s="6">
        <v>11.0</v>
      </c>
      <c r="E976" s="4"/>
      <c r="F976" s="4" t="s">
        <v>20</v>
      </c>
      <c r="G976" s="4" t="s">
        <v>101</v>
      </c>
      <c r="H976" s="4" t="str">
        <f t="shared" si="1"/>
        <v>RUS</v>
      </c>
      <c r="I976" s="7" t="s">
        <v>102</v>
      </c>
      <c r="J976" s="4" t="s">
        <v>23</v>
      </c>
      <c r="K976" s="4" t="str">
        <f>IF(G976="","Unknown Country",IFERROR(VLOOKUP(TRIM(G976),countries!C:F, 4, FALSE), "Unknown Country"))</f>
        <v>Eastern Europe</v>
      </c>
      <c r="L976" s="4">
        <v>3127.0</v>
      </c>
      <c r="M976" s="4" t="s">
        <v>28</v>
      </c>
      <c r="N976" s="4">
        <v>9689.0</v>
      </c>
      <c r="O976" s="8">
        <v>81.73</v>
      </c>
      <c r="P976" s="8">
        <v>56.67</v>
      </c>
      <c r="Q976" s="9">
        <v>791881.9700000001</v>
      </c>
      <c r="R976" s="9">
        <v>549075.63</v>
      </c>
      <c r="S976" s="9">
        <v>242806.34000000008</v>
      </c>
      <c r="T976" s="10">
        <f t="shared" si="5"/>
        <v>0.3300316122</v>
      </c>
    </row>
    <row r="977">
      <c r="A977" s="4">
        <v>6.09952628E8</v>
      </c>
      <c r="B977" s="5">
        <v>40532.0</v>
      </c>
      <c r="C977" s="5">
        <v>40574.0</v>
      </c>
      <c r="D977" s="6">
        <v>42.0</v>
      </c>
      <c r="E977" s="4"/>
      <c r="F977" s="4" t="s">
        <v>30</v>
      </c>
      <c r="G977" s="4" t="s">
        <v>101</v>
      </c>
      <c r="H977" s="4" t="str">
        <f t="shared" si="1"/>
        <v>RUS</v>
      </c>
      <c r="I977" s="7" t="s">
        <v>102</v>
      </c>
      <c r="J977" s="4" t="s">
        <v>23</v>
      </c>
      <c r="K977" s="4" t="str">
        <f>IF(G977="","Unknown Country",IFERROR(VLOOKUP(TRIM(G977),countries!C:F, 4, FALSE), "Unknown Country"))</f>
        <v>Eastern Europe</v>
      </c>
      <c r="L977" s="4">
        <v>8875.0</v>
      </c>
      <c r="M977" s="4" t="s">
        <v>28</v>
      </c>
      <c r="N977" s="4">
        <v>7392.0</v>
      </c>
      <c r="O977" s="8">
        <v>421.89</v>
      </c>
      <c r="P977" s="8">
        <v>364.69</v>
      </c>
      <c r="Q977" s="9">
        <v>3118610.88</v>
      </c>
      <c r="R977" s="9">
        <v>2695788.48</v>
      </c>
      <c r="S977" s="9">
        <v>422822.3999999999</v>
      </c>
      <c r="T977" s="10">
        <f t="shared" si="5"/>
        <v>0.2479985635</v>
      </c>
    </row>
    <row r="978">
      <c r="A978" s="4">
        <v>6.59671771E8</v>
      </c>
      <c r="B978" s="5">
        <v>42213.0</v>
      </c>
      <c r="C978" s="5">
        <v>42214.0</v>
      </c>
      <c r="D978" s="6">
        <v>1.0</v>
      </c>
      <c r="E978" s="4"/>
      <c r="F978" s="4" t="s">
        <v>31</v>
      </c>
      <c r="G978" s="4" t="s">
        <v>101</v>
      </c>
      <c r="H978" s="4" t="str">
        <f t="shared" si="1"/>
        <v>RUS</v>
      </c>
      <c r="I978" s="7" t="s">
        <v>102</v>
      </c>
      <c r="J978" s="4" t="s">
        <v>23</v>
      </c>
      <c r="K978" s="4" t="str">
        <f>IF(G978="","Unknown Country",IFERROR(VLOOKUP(TRIM(G978),countries!C:F, 4, FALSE), "Unknown Country"))</f>
        <v>Eastern Europe</v>
      </c>
      <c r="L978" s="4">
        <v>8293.0</v>
      </c>
      <c r="M978" s="4" t="s">
        <v>24</v>
      </c>
      <c r="N978" s="4">
        <v>391.0</v>
      </c>
      <c r="O978" s="8">
        <v>437.2</v>
      </c>
      <c r="P978" s="8">
        <v>263.33</v>
      </c>
      <c r="Q978" s="9">
        <v>170945.19999999998</v>
      </c>
      <c r="R978" s="9">
        <v>102962.03</v>
      </c>
      <c r="S978" s="9">
        <v>67983.16999999998</v>
      </c>
      <c r="T978" s="10">
        <f t="shared" si="5"/>
        <v>0.258306538</v>
      </c>
    </row>
    <row r="979">
      <c r="A979" s="4">
        <v>7.45467269E8</v>
      </c>
      <c r="B979" s="5">
        <v>41767.0</v>
      </c>
      <c r="C979" s="5">
        <v>41813.0</v>
      </c>
      <c r="D979" s="6">
        <v>46.0</v>
      </c>
      <c r="E979" s="4"/>
      <c r="F979" s="4" t="s">
        <v>30</v>
      </c>
      <c r="G979" s="4" t="s">
        <v>101</v>
      </c>
      <c r="H979" s="4" t="str">
        <f t="shared" si="1"/>
        <v>RUS</v>
      </c>
      <c r="I979" s="7" t="s">
        <v>102</v>
      </c>
      <c r="J979" s="4" t="s">
        <v>23</v>
      </c>
      <c r="K979" s="4" t="str">
        <f>IF(G979="","Unknown Country",IFERROR(VLOOKUP(TRIM(G979),countries!C:F, 4, FALSE), "Unknown Country"))</f>
        <v>Eastern Europe</v>
      </c>
      <c r="L979" s="4">
        <v>2455.0</v>
      </c>
      <c r="M979" s="4" t="s">
        <v>24</v>
      </c>
      <c r="N979" s="4">
        <v>9186.0</v>
      </c>
      <c r="O979" s="8">
        <v>109.28</v>
      </c>
      <c r="P979" s="8">
        <v>35.84</v>
      </c>
      <c r="Q979" s="9">
        <v>1003846.08</v>
      </c>
      <c r="R979" s="9">
        <v>329226.24000000005</v>
      </c>
      <c r="S979" s="9">
        <v>674619.8399999999</v>
      </c>
      <c r="T979" s="10">
        <f t="shared" si="5"/>
        <v>0.193869873</v>
      </c>
    </row>
    <row r="980">
      <c r="A980" s="4">
        <v>7.97202146E8</v>
      </c>
      <c r="B980" s="5">
        <v>41557.0</v>
      </c>
      <c r="C980" s="5">
        <v>41595.0</v>
      </c>
      <c r="D980" s="6">
        <v>38.0</v>
      </c>
      <c r="E980" s="4"/>
      <c r="F980" s="4" t="s">
        <v>30</v>
      </c>
      <c r="G980" s="4" t="s">
        <v>101</v>
      </c>
      <c r="H980" s="4" t="str">
        <f t="shared" si="1"/>
        <v>RUS</v>
      </c>
      <c r="I980" s="7" t="s">
        <v>102</v>
      </c>
      <c r="J980" s="4" t="s">
        <v>23</v>
      </c>
      <c r="K980" s="4" t="str">
        <f>IF(G980="","Unknown Country",IFERROR(VLOOKUP(TRIM(G980),countries!C:F, 4, FALSE), "Unknown Country"))</f>
        <v>Eastern Europe</v>
      </c>
      <c r="L980" s="4">
        <v>1270.0</v>
      </c>
      <c r="M980" s="4" t="s">
        <v>28</v>
      </c>
      <c r="N980" s="4">
        <v>8685.0</v>
      </c>
      <c r="O980" s="8">
        <v>47.45</v>
      </c>
      <c r="P980" s="8">
        <v>31.79</v>
      </c>
      <c r="Q980" s="9">
        <v>412103.25</v>
      </c>
      <c r="R980" s="9">
        <v>276096.14999999997</v>
      </c>
      <c r="S980" s="9">
        <v>136007.10000000003</v>
      </c>
      <c r="T980" s="10">
        <f t="shared" si="5"/>
        <v>0.3066193564</v>
      </c>
    </row>
    <row r="981">
      <c r="A981" s="4">
        <v>9.41933286E8</v>
      </c>
      <c r="B981" s="5">
        <v>41279.0</v>
      </c>
      <c r="C981" s="5">
        <v>41313.0</v>
      </c>
      <c r="D981" s="6">
        <v>34.0</v>
      </c>
      <c r="E981" s="4"/>
      <c r="F981" s="4" t="s">
        <v>30</v>
      </c>
      <c r="G981" s="4" t="s">
        <v>101</v>
      </c>
      <c r="H981" s="4" t="str">
        <f t="shared" si="1"/>
        <v>RUS</v>
      </c>
      <c r="I981" s="7" t="s">
        <v>102</v>
      </c>
      <c r="J981" s="4" t="s">
        <v>23</v>
      </c>
      <c r="K981" s="4" t="str">
        <f>IF(G981="","Unknown Country",IFERROR(VLOOKUP(TRIM(G981),countries!C:F, 4, FALSE), "Unknown Country"))</f>
        <v>Eastern Europe</v>
      </c>
      <c r="L981" s="4">
        <v>8969.0</v>
      </c>
      <c r="M981" s="4" t="s">
        <v>28</v>
      </c>
      <c r="N981" s="4">
        <v>7846.0</v>
      </c>
      <c r="O981" s="8">
        <v>152.58</v>
      </c>
      <c r="P981" s="8">
        <v>97.44</v>
      </c>
      <c r="Q981" s="9">
        <v>1197142.6800000002</v>
      </c>
      <c r="R981" s="9">
        <v>764514.24</v>
      </c>
      <c r="S981" s="9">
        <v>432628.4400000002</v>
      </c>
      <c r="T981" s="10">
        <f t="shared" si="5"/>
        <v>0.1355803646</v>
      </c>
    </row>
    <row r="982">
      <c r="A982" s="4">
        <v>9.49388539E8</v>
      </c>
      <c r="B982" s="5">
        <v>42631.0</v>
      </c>
      <c r="C982" s="5">
        <v>42643.0</v>
      </c>
      <c r="D982" s="6">
        <v>12.0</v>
      </c>
      <c r="E982" s="4"/>
      <c r="F982" s="4" t="s">
        <v>30</v>
      </c>
      <c r="G982" s="4" t="s">
        <v>101</v>
      </c>
      <c r="H982" s="4" t="str">
        <f t="shared" si="1"/>
        <v>RUS</v>
      </c>
      <c r="I982" s="7" t="s">
        <v>102</v>
      </c>
      <c r="J982" s="4" t="s">
        <v>23</v>
      </c>
      <c r="K982" s="4" t="str">
        <f>IF(G982="","Unknown Country",IFERROR(VLOOKUP(TRIM(G982),countries!C:F, 4, FALSE), "Unknown Country"))</f>
        <v>Eastern Europe</v>
      </c>
      <c r="L982" s="4">
        <v>8969.0</v>
      </c>
      <c r="M982" s="4" t="s">
        <v>28</v>
      </c>
      <c r="N982" s="4">
        <v>4021.0</v>
      </c>
      <c r="O982" s="8">
        <v>152.58</v>
      </c>
      <c r="P982" s="8">
        <v>97.44</v>
      </c>
      <c r="Q982" s="9">
        <v>613524.18</v>
      </c>
      <c r="R982" s="9">
        <v>391806.24</v>
      </c>
      <c r="S982" s="9">
        <v>221717.94000000006</v>
      </c>
      <c r="T982" s="10">
        <f t="shared" si="5"/>
        <v>0.3976898445</v>
      </c>
    </row>
    <row r="983">
      <c r="A983" s="4">
        <v>9.58366E8</v>
      </c>
      <c r="B983" s="5">
        <v>41089.0</v>
      </c>
      <c r="C983" s="5">
        <v>41124.0</v>
      </c>
      <c r="D983" s="6">
        <v>35.0</v>
      </c>
      <c r="E983" s="4"/>
      <c r="F983" s="4" t="s">
        <v>30</v>
      </c>
      <c r="G983" s="4" t="s">
        <v>101</v>
      </c>
      <c r="H983" s="4" t="str">
        <f t="shared" si="1"/>
        <v>RUS</v>
      </c>
      <c r="I983" s="7" t="s">
        <v>102</v>
      </c>
      <c r="J983" s="4" t="s">
        <v>23</v>
      </c>
      <c r="K983" s="4" t="str">
        <f>IF(G983="","Unknown Country",IFERROR(VLOOKUP(TRIM(G983),countries!C:F, 4, FALSE), "Unknown Country"))</f>
        <v>Eastern Europe</v>
      </c>
      <c r="L983" s="4">
        <v>2103.0</v>
      </c>
      <c r="M983" s="4" t="s">
        <v>24</v>
      </c>
      <c r="N983" s="4">
        <v>651.0</v>
      </c>
      <c r="O983" s="8">
        <v>205.7</v>
      </c>
      <c r="P983" s="8">
        <v>117.11</v>
      </c>
      <c r="Q983" s="9">
        <v>133910.69999999998</v>
      </c>
      <c r="R983" s="9">
        <v>76238.61</v>
      </c>
      <c r="S983" s="9">
        <v>57672.08999999998</v>
      </c>
      <c r="T983" s="10">
        <f t="shared" si="5"/>
        <v>0.6720351391</v>
      </c>
    </row>
    <row r="984">
      <c r="A984" s="4">
        <v>9.96754205E8</v>
      </c>
      <c r="B984" s="5">
        <v>40441.0</v>
      </c>
      <c r="C984" s="5">
        <v>40443.0</v>
      </c>
      <c r="D984" s="6">
        <v>2.0</v>
      </c>
      <c r="E984" s="4"/>
      <c r="F984" s="4" t="s">
        <v>20</v>
      </c>
      <c r="G984" s="4" t="s">
        <v>101</v>
      </c>
      <c r="H984" s="4" t="str">
        <f t="shared" si="1"/>
        <v>RUS</v>
      </c>
      <c r="I984" s="7" t="s">
        <v>102</v>
      </c>
      <c r="J984" s="4" t="s">
        <v>23</v>
      </c>
      <c r="K984" s="4" t="str">
        <f>IF(G984="","Unknown Country",IFERROR(VLOOKUP(TRIM(G984),countries!C:F, 4, FALSE), "Unknown Country"))</f>
        <v>Eastern Europe</v>
      </c>
      <c r="L984" s="4">
        <v>7331.0</v>
      </c>
      <c r="M984" s="4" t="s">
        <v>24</v>
      </c>
      <c r="N984" s="4">
        <v>574.0</v>
      </c>
      <c r="O984" s="8">
        <v>255.28</v>
      </c>
      <c r="P984" s="8">
        <v>159.42</v>
      </c>
      <c r="Q984" s="9">
        <v>146530.72</v>
      </c>
      <c r="R984" s="9">
        <v>91507.07999999999</v>
      </c>
      <c r="S984" s="9">
        <v>55023.640000000014</v>
      </c>
      <c r="T984" s="10">
        <f t="shared" si="5"/>
        <v>0.3300316122</v>
      </c>
    </row>
    <row r="985">
      <c r="A985" s="4">
        <v>1.25349128E8</v>
      </c>
      <c r="B985" s="5">
        <v>41047.0</v>
      </c>
      <c r="C985" s="5">
        <v>41066.0</v>
      </c>
      <c r="D985" s="6">
        <v>19.0</v>
      </c>
      <c r="E985" s="4"/>
      <c r="F985" s="4" t="s">
        <v>20</v>
      </c>
      <c r="G985" s="4" t="s">
        <v>103</v>
      </c>
      <c r="H985" s="4" t="str">
        <f t="shared" si="1"/>
        <v>SMR</v>
      </c>
      <c r="I985" s="7" t="s">
        <v>104</v>
      </c>
      <c r="J985" s="4" t="s">
        <v>23</v>
      </c>
      <c r="K985" s="4" t="str">
        <f>IF(G985="","Unknown Country",IFERROR(VLOOKUP(TRIM(G985),countries!C:F, 4, FALSE), "Unknown Country"))</f>
        <v>Southern Europe</v>
      </c>
      <c r="L985" s="4">
        <v>2103.0</v>
      </c>
      <c r="M985" s="4" t="s">
        <v>24</v>
      </c>
      <c r="N985" s="4">
        <v>2447.0</v>
      </c>
      <c r="O985" s="8">
        <v>205.7</v>
      </c>
      <c r="P985" s="8">
        <v>117.11</v>
      </c>
      <c r="Q985" s="9">
        <v>503347.89999999997</v>
      </c>
      <c r="R985" s="9">
        <v>286568.17</v>
      </c>
      <c r="S985" s="9">
        <v>216779.72999999998</v>
      </c>
      <c r="T985" s="10">
        <f t="shared" si="5"/>
        <v>0.3613841919</v>
      </c>
    </row>
    <row r="986">
      <c r="A986" s="4">
        <v>1.52505099E8</v>
      </c>
      <c r="B986" s="5">
        <v>41036.0</v>
      </c>
      <c r="C986" s="5">
        <v>41048.0</v>
      </c>
      <c r="D986" s="6">
        <v>12.0</v>
      </c>
      <c r="E986" s="4"/>
      <c r="F986" s="4" t="s">
        <v>30</v>
      </c>
      <c r="G986" s="4" t="s">
        <v>103</v>
      </c>
      <c r="H986" s="4" t="str">
        <f t="shared" si="1"/>
        <v>SMR</v>
      </c>
      <c r="I986" s="7" t="s">
        <v>104</v>
      </c>
      <c r="J986" s="4" t="s">
        <v>23</v>
      </c>
      <c r="K986" s="4" t="str">
        <f>IF(G986="","Unknown Country",IFERROR(VLOOKUP(TRIM(G986),countries!C:F, 4, FALSE), "Unknown Country"))</f>
        <v>Southern Europe</v>
      </c>
      <c r="L986" s="4">
        <v>2455.0</v>
      </c>
      <c r="M986" s="4" t="s">
        <v>24</v>
      </c>
      <c r="N986" s="4">
        <v>8503.0</v>
      </c>
      <c r="O986" s="8">
        <v>109.28</v>
      </c>
      <c r="P986" s="8">
        <v>35.84</v>
      </c>
      <c r="Q986" s="9">
        <v>929207.84</v>
      </c>
      <c r="R986" s="9">
        <v>304747.52</v>
      </c>
      <c r="S986" s="9">
        <v>624460.32</v>
      </c>
      <c r="T986" s="10">
        <f t="shared" si="5"/>
        <v>0.3613841919</v>
      </c>
    </row>
    <row r="987">
      <c r="A987" s="4">
        <v>1.68979442E8</v>
      </c>
      <c r="B987" s="5">
        <v>40473.0</v>
      </c>
      <c r="C987" s="5">
        <v>40522.0</v>
      </c>
      <c r="D987" s="6">
        <v>49.0</v>
      </c>
      <c r="E987" s="4"/>
      <c r="F987" s="4" t="s">
        <v>27</v>
      </c>
      <c r="G987" s="4" t="s">
        <v>103</v>
      </c>
      <c r="H987" s="4" t="str">
        <f t="shared" si="1"/>
        <v>SMR</v>
      </c>
      <c r="I987" s="7" t="s">
        <v>104</v>
      </c>
      <c r="J987" s="4" t="s">
        <v>23</v>
      </c>
      <c r="K987" s="4" t="str">
        <f>IF(G987="","Unknown Country",IFERROR(VLOOKUP(TRIM(G987),countries!C:F, 4, FALSE), "Unknown Country"))</f>
        <v>Southern Europe</v>
      </c>
      <c r="L987" s="4">
        <v>8875.0</v>
      </c>
      <c r="M987" s="4" t="s">
        <v>28</v>
      </c>
      <c r="N987" s="4">
        <v>3627.0</v>
      </c>
      <c r="O987" s="8">
        <v>421.89</v>
      </c>
      <c r="P987" s="8">
        <v>364.69</v>
      </c>
      <c r="Q987" s="9">
        <v>1530195.03</v>
      </c>
      <c r="R987" s="9">
        <v>1322730.63</v>
      </c>
      <c r="S987" s="9">
        <v>207464.40000000014</v>
      </c>
      <c r="T987" s="10">
        <f t="shared" si="5"/>
        <v>0.4306757414</v>
      </c>
    </row>
    <row r="988">
      <c r="A988" s="4">
        <v>1.8594731E8</v>
      </c>
      <c r="B988" s="5">
        <v>40914.0</v>
      </c>
      <c r="C988" s="5">
        <v>40935.0</v>
      </c>
      <c r="D988" s="6">
        <v>21.0</v>
      </c>
      <c r="E988" s="4"/>
      <c r="F988" s="4" t="s">
        <v>20</v>
      </c>
      <c r="G988" s="4" t="s">
        <v>103</v>
      </c>
      <c r="H988" s="4" t="str">
        <f t="shared" si="1"/>
        <v>SMR</v>
      </c>
      <c r="I988" s="7" t="s">
        <v>104</v>
      </c>
      <c r="J988" s="4" t="s">
        <v>23</v>
      </c>
      <c r="K988" s="4" t="str">
        <f>IF(G988="","Unknown Country",IFERROR(VLOOKUP(TRIM(G988),countries!C:F, 4, FALSE), "Unknown Country"))</f>
        <v>Southern Europe</v>
      </c>
      <c r="L988" s="4">
        <v>3127.0</v>
      </c>
      <c r="M988" s="4" t="s">
        <v>105</v>
      </c>
      <c r="N988" s="4">
        <v>4796.0</v>
      </c>
      <c r="O988" s="8">
        <v>81.73</v>
      </c>
      <c r="P988" s="8">
        <v>56.67</v>
      </c>
      <c r="Q988" s="9">
        <v>391977.08</v>
      </c>
      <c r="R988" s="9">
        <v>271789.32</v>
      </c>
      <c r="S988" s="9">
        <v>120187.76000000001</v>
      </c>
      <c r="T988" s="10">
        <f t="shared" si="5"/>
        <v>0.3755092448</v>
      </c>
    </row>
    <row r="989">
      <c r="A989" s="4">
        <v>2.01294267E8</v>
      </c>
      <c r="B989" s="5">
        <v>41283.0</v>
      </c>
      <c r="C989" s="5">
        <v>41314.0</v>
      </c>
      <c r="D989" s="6">
        <v>31.0</v>
      </c>
      <c r="E989" s="4"/>
      <c r="F989" s="4" t="s">
        <v>20</v>
      </c>
      <c r="G989" s="4" t="s">
        <v>103</v>
      </c>
      <c r="H989" s="4" t="str">
        <f t="shared" si="1"/>
        <v>SMR</v>
      </c>
      <c r="I989" s="7" t="s">
        <v>104</v>
      </c>
      <c r="J989" s="4" t="s">
        <v>23</v>
      </c>
      <c r="K989" s="4" t="str">
        <f>IF(G989="","Unknown Country",IFERROR(VLOOKUP(TRIM(G989),countries!C:F, 4, FALSE), "Unknown Country"))</f>
        <v>Southern Europe</v>
      </c>
      <c r="L989" s="4">
        <v>8969.0</v>
      </c>
      <c r="M989" s="4" t="s">
        <v>24</v>
      </c>
      <c r="N989" s="4">
        <v>6302.0</v>
      </c>
      <c r="O989" s="8">
        <v>152.58</v>
      </c>
      <c r="P989" s="8">
        <v>97.44</v>
      </c>
      <c r="Q989" s="9">
        <v>961559.16</v>
      </c>
      <c r="R989" s="9">
        <v>614066.88</v>
      </c>
      <c r="S989" s="9">
        <v>347492.28</v>
      </c>
      <c r="T989" s="10">
        <f t="shared" si="5"/>
        <v>0.4306757414</v>
      </c>
    </row>
    <row r="990">
      <c r="A990" s="4">
        <v>2.282112E8</v>
      </c>
      <c r="B990" s="5">
        <v>41243.0</v>
      </c>
      <c r="C990" s="5">
        <v>41246.0</v>
      </c>
      <c r="D990" s="6">
        <v>3.0</v>
      </c>
      <c r="E990" s="4"/>
      <c r="F990" s="4" t="s">
        <v>27</v>
      </c>
      <c r="G990" s="4" t="s">
        <v>103</v>
      </c>
      <c r="H990" s="4" t="str">
        <f t="shared" si="1"/>
        <v>SMR</v>
      </c>
      <c r="I990" s="7" t="s">
        <v>104</v>
      </c>
      <c r="J990" s="4" t="s">
        <v>23</v>
      </c>
      <c r="K990" s="4" t="str">
        <f>IF(G990="","Unknown Country",IFERROR(VLOOKUP(TRIM(G990),countries!C:F, 4, FALSE), "Unknown Country"))</f>
        <v>Southern Europe</v>
      </c>
      <c r="L990" s="4">
        <v>8293.0</v>
      </c>
      <c r="M990" s="4" t="s">
        <v>28</v>
      </c>
      <c r="N990" s="4">
        <v>1620.0</v>
      </c>
      <c r="O990" s="8">
        <v>437.2</v>
      </c>
      <c r="P990" s="8">
        <v>263.33</v>
      </c>
      <c r="Q990" s="9">
        <v>708264.0</v>
      </c>
      <c r="R990" s="9">
        <v>426594.6</v>
      </c>
      <c r="S990" s="9">
        <v>281669.4</v>
      </c>
      <c r="T990" s="10">
        <f t="shared" si="5"/>
        <v>0.6720351391</v>
      </c>
    </row>
    <row r="991">
      <c r="A991" s="4">
        <v>2.39048612E8</v>
      </c>
      <c r="B991" s="5">
        <v>42568.0</v>
      </c>
      <c r="C991" s="5">
        <v>42577.0</v>
      </c>
      <c r="D991" s="6">
        <v>9.0</v>
      </c>
      <c r="E991" s="4"/>
      <c r="F991" s="4" t="s">
        <v>20</v>
      </c>
      <c r="G991" s="4" t="s">
        <v>103</v>
      </c>
      <c r="H991" s="4" t="str">
        <f t="shared" si="1"/>
        <v>SMR</v>
      </c>
      <c r="I991" s="7" t="s">
        <v>104</v>
      </c>
      <c r="J991" s="4" t="s">
        <v>23</v>
      </c>
      <c r="K991" s="4" t="str">
        <f>IF(G991="","Unknown Country",IFERROR(VLOOKUP(TRIM(G991),countries!C:F, 4, FALSE), "Unknown Country"))</f>
        <v>Southern Europe</v>
      </c>
      <c r="L991" s="4">
        <v>3127.0</v>
      </c>
      <c r="M991" s="4" t="s">
        <v>28</v>
      </c>
      <c r="N991" s="4">
        <v>8651.0</v>
      </c>
      <c r="O991" s="8">
        <v>81.73</v>
      </c>
      <c r="P991" s="8">
        <v>56.67</v>
      </c>
      <c r="Q991" s="9">
        <v>707046.23</v>
      </c>
      <c r="R991" s="9">
        <v>490252.17000000004</v>
      </c>
      <c r="S991" s="9">
        <v>216794.05999999994</v>
      </c>
      <c r="T991" s="10">
        <f t="shared" si="5"/>
        <v>0.1355803646</v>
      </c>
    </row>
    <row r="992">
      <c r="A992" s="4">
        <v>2.39386355E8</v>
      </c>
      <c r="B992" s="5">
        <v>42798.0</v>
      </c>
      <c r="C992" s="5">
        <v>42845.0</v>
      </c>
      <c r="D992" s="6">
        <v>47.0</v>
      </c>
      <c r="E992" s="4"/>
      <c r="F992" s="4" t="s">
        <v>20</v>
      </c>
      <c r="G992" s="4" t="s">
        <v>103</v>
      </c>
      <c r="H992" s="4" t="str">
        <f t="shared" si="1"/>
        <v>SMR</v>
      </c>
      <c r="I992" s="7" t="s">
        <v>104</v>
      </c>
      <c r="J992" s="4" t="s">
        <v>23</v>
      </c>
      <c r="K992" s="4" t="str">
        <f>IF(G992="","Unknown Country",IFERROR(VLOOKUP(TRIM(G992),countries!C:F, 4, FALSE), "Unknown Country"))</f>
        <v>Southern Europe</v>
      </c>
      <c r="L992" s="4">
        <v>8681.0</v>
      </c>
      <c r="M992" s="4" t="s">
        <v>24</v>
      </c>
      <c r="N992" s="4">
        <v>8597.0</v>
      </c>
      <c r="O992" s="8">
        <v>651.21</v>
      </c>
      <c r="P992" s="8">
        <v>524.96</v>
      </c>
      <c r="Q992" s="9">
        <v>5598452.37</v>
      </c>
      <c r="R992" s="9">
        <v>4513081.12</v>
      </c>
      <c r="S992" s="9">
        <v>1085371.25</v>
      </c>
      <c r="T992" s="10">
        <f t="shared" si="5"/>
        <v>0.3066193564</v>
      </c>
    </row>
    <row r="993">
      <c r="A993" s="4">
        <v>2.84595954E8</v>
      </c>
      <c r="B993" s="5">
        <v>42670.0</v>
      </c>
      <c r="C993" s="5">
        <v>42672.0</v>
      </c>
      <c r="D993" s="6">
        <v>2.0</v>
      </c>
      <c r="E993" s="4"/>
      <c r="F993" s="4" t="s">
        <v>31</v>
      </c>
      <c r="G993" s="4" t="s">
        <v>103</v>
      </c>
      <c r="H993" s="4" t="str">
        <f t="shared" si="1"/>
        <v>SMR</v>
      </c>
      <c r="I993" s="7" t="s">
        <v>104</v>
      </c>
      <c r="J993" s="4" t="s">
        <v>23</v>
      </c>
      <c r="K993" s="4" t="str">
        <f>IF(G993="","Unknown Country",IFERROR(VLOOKUP(TRIM(G993),countries!C:F, 4, FALSE), "Unknown Country"))</f>
        <v>Southern Europe</v>
      </c>
      <c r="L993" s="4">
        <v>8293.0</v>
      </c>
      <c r="M993" s="4" t="s">
        <v>24</v>
      </c>
      <c r="N993" s="4">
        <v>7122.0</v>
      </c>
      <c r="O993" s="8">
        <v>437.2</v>
      </c>
      <c r="P993" s="8">
        <v>263.33</v>
      </c>
      <c r="Q993" s="9">
        <v>3113738.4</v>
      </c>
      <c r="R993" s="9">
        <v>1875436.2599999998</v>
      </c>
      <c r="S993" s="9">
        <v>1238302.1400000001</v>
      </c>
      <c r="T993" s="10">
        <f t="shared" si="5"/>
        <v>0.3613841919</v>
      </c>
    </row>
    <row r="994">
      <c r="A994" s="4">
        <v>2.93178594E8</v>
      </c>
      <c r="B994" s="5">
        <v>40325.0</v>
      </c>
      <c r="C994" s="5">
        <v>40330.0</v>
      </c>
      <c r="D994" s="6">
        <v>5.0</v>
      </c>
      <c r="E994" s="4"/>
      <c r="F994" s="4" t="s">
        <v>31</v>
      </c>
      <c r="G994" s="4" t="s">
        <v>103</v>
      </c>
      <c r="H994" s="4" t="str">
        <f t="shared" si="1"/>
        <v>SMR</v>
      </c>
      <c r="I994" s="7" t="s">
        <v>104</v>
      </c>
      <c r="J994" s="4" t="s">
        <v>23</v>
      </c>
      <c r="K994" s="4" t="str">
        <f>IF(G994="","Unknown Country",IFERROR(VLOOKUP(TRIM(G994),countries!C:F, 4, FALSE), "Unknown Country"))</f>
        <v>Southern Europe</v>
      </c>
      <c r="L994" s="4">
        <v>3127.0</v>
      </c>
      <c r="M994" s="4" t="s">
        <v>28</v>
      </c>
      <c r="N994" s="4">
        <v>6916.0</v>
      </c>
      <c r="O994" s="8">
        <v>81.73</v>
      </c>
      <c r="P994" s="8">
        <v>56.67</v>
      </c>
      <c r="Q994" s="9">
        <v>565244.68</v>
      </c>
      <c r="R994" s="9">
        <v>391929.72000000003</v>
      </c>
      <c r="S994" s="9">
        <v>173314.96000000002</v>
      </c>
      <c r="T994" s="10">
        <f t="shared" si="5"/>
        <v>0.3976898445</v>
      </c>
    </row>
    <row r="995">
      <c r="A995" s="4">
        <v>3.54270303E8</v>
      </c>
      <c r="B995" s="5">
        <v>41196.0</v>
      </c>
      <c r="C995" s="5">
        <v>41240.0</v>
      </c>
      <c r="D995" s="6">
        <v>44.0</v>
      </c>
      <c r="E995" s="4"/>
      <c r="F995" s="4" t="s">
        <v>20</v>
      </c>
      <c r="G995" s="4" t="s">
        <v>103</v>
      </c>
      <c r="H995" s="4" t="str">
        <f t="shared" si="1"/>
        <v>SMR</v>
      </c>
      <c r="I995" s="7" t="s">
        <v>104</v>
      </c>
      <c r="J995" s="4" t="s">
        <v>23</v>
      </c>
      <c r="K995" s="4" t="str">
        <f>IF(G995="","Unknown Country",IFERROR(VLOOKUP(TRIM(G995),countries!C:F, 4, FALSE), "Unknown Country"))</f>
        <v>Southern Europe</v>
      </c>
      <c r="L995" s="4">
        <v>5988.0</v>
      </c>
      <c r="M995" s="4" t="s">
        <v>24</v>
      </c>
      <c r="N995" s="4">
        <v>5310.0</v>
      </c>
      <c r="O995" s="8">
        <v>154.06</v>
      </c>
      <c r="P995" s="8">
        <v>90.93</v>
      </c>
      <c r="Q995" s="9">
        <v>818058.6</v>
      </c>
      <c r="R995" s="9">
        <v>482838.30000000005</v>
      </c>
      <c r="S995" s="9">
        <v>335220.29999999993</v>
      </c>
      <c r="T995" s="10">
        <f t="shared" si="5"/>
        <v>0.3066193564</v>
      </c>
    </row>
    <row r="996">
      <c r="A996" s="4">
        <v>3.61725556E8</v>
      </c>
      <c r="B996" s="5">
        <v>42548.0</v>
      </c>
      <c r="C996" s="5">
        <v>42569.0</v>
      </c>
      <c r="D996" s="6">
        <v>21.0</v>
      </c>
      <c r="E996" s="4"/>
      <c r="F996" s="4" t="s">
        <v>20</v>
      </c>
      <c r="G996" s="4" t="s">
        <v>103</v>
      </c>
      <c r="H996" s="4" t="str">
        <f t="shared" si="1"/>
        <v>SMR</v>
      </c>
      <c r="I996" s="7" t="s">
        <v>104</v>
      </c>
      <c r="J996" s="4" t="s">
        <v>23</v>
      </c>
      <c r="K996" s="4" t="str">
        <f>IF(G996="","Unknown Country",IFERROR(VLOOKUP(TRIM(G996),countries!C:F, 4, FALSE), "Unknown Country"))</f>
        <v>Southern Europe</v>
      </c>
      <c r="L996" s="4">
        <v>5988.0</v>
      </c>
      <c r="M996" s="4" t="s">
        <v>24</v>
      </c>
      <c r="N996" s="4">
        <v>1485.0</v>
      </c>
      <c r="O996" s="8">
        <v>154.06</v>
      </c>
      <c r="P996" s="8">
        <v>90.93</v>
      </c>
      <c r="Q996" s="9">
        <v>228779.1</v>
      </c>
      <c r="R996" s="9">
        <v>135031.05000000002</v>
      </c>
      <c r="S996" s="9">
        <v>93748.04999999999</v>
      </c>
      <c r="T996" s="10">
        <f t="shared" si="5"/>
        <v>0.193869873</v>
      </c>
    </row>
    <row r="997">
      <c r="A997" s="4">
        <v>4.08540618E8</v>
      </c>
      <c r="B997" s="5">
        <v>41547.0</v>
      </c>
      <c r="C997" s="5">
        <v>41591.0</v>
      </c>
      <c r="D997" s="6">
        <v>44.0</v>
      </c>
      <c r="E997" s="4"/>
      <c r="F997" s="4" t="s">
        <v>30</v>
      </c>
      <c r="G997" s="4" t="s">
        <v>103</v>
      </c>
      <c r="H997" s="4" t="str">
        <f t="shared" si="1"/>
        <v>SMR</v>
      </c>
      <c r="I997" s="7" t="s">
        <v>104</v>
      </c>
      <c r="J997" s="4" t="s">
        <v>23</v>
      </c>
      <c r="K997" s="4" t="str">
        <f>IF(G997="","Unknown Country",IFERROR(VLOOKUP(TRIM(G997),countries!C:F, 4, FALSE), "Unknown Country"))</f>
        <v>Southern Europe</v>
      </c>
      <c r="L997" s="4">
        <v>5988.0</v>
      </c>
      <c r="M997" s="4" t="s">
        <v>24</v>
      </c>
      <c r="N997" s="4">
        <v>5102.0</v>
      </c>
      <c r="O997" s="8">
        <v>154.06</v>
      </c>
      <c r="P997" s="8">
        <v>90.93</v>
      </c>
      <c r="Q997" s="9">
        <v>786014.12</v>
      </c>
      <c r="R997" s="9">
        <v>463924.86000000004</v>
      </c>
      <c r="S997" s="9">
        <v>322089.25999999995</v>
      </c>
      <c r="T997" s="10">
        <f t="shared" si="5"/>
        <v>0.3976898445</v>
      </c>
    </row>
    <row r="998">
      <c r="A998" s="4">
        <v>4.12416303E8</v>
      </c>
      <c r="B998" s="5">
        <v>42524.0</v>
      </c>
      <c r="C998" s="5">
        <v>42532.0</v>
      </c>
      <c r="D998" s="6">
        <v>8.0</v>
      </c>
      <c r="E998" s="4"/>
      <c r="F998" s="4" t="s">
        <v>30</v>
      </c>
      <c r="G998" s="4" t="s">
        <v>103</v>
      </c>
      <c r="H998" s="4" t="str">
        <f t="shared" si="1"/>
        <v>SMR</v>
      </c>
      <c r="I998" s="7" t="s">
        <v>104</v>
      </c>
      <c r="J998" s="4" t="s">
        <v>23</v>
      </c>
      <c r="K998" s="4" t="str">
        <f>IF(G998="","Unknown Country",IFERROR(VLOOKUP(TRIM(G998),countries!C:F, 4, FALSE), "Unknown Country"))</f>
        <v>Southern Europe</v>
      </c>
      <c r="L998" s="4">
        <v>7331.0</v>
      </c>
      <c r="M998" s="4" t="s">
        <v>24</v>
      </c>
      <c r="N998" s="4">
        <v>2004.0</v>
      </c>
      <c r="O998" s="8">
        <v>255.28</v>
      </c>
      <c r="P998" s="8">
        <v>159.42</v>
      </c>
      <c r="Q998" s="9">
        <v>511581.12</v>
      </c>
      <c r="R998" s="9">
        <v>319477.68</v>
      </c>
      <c r="S998" s="9">
        <v>192103.44</v>
      </c>
      <c r="T998" s="10">
        <f t="shared" si="5"/>
        <v>0.3066193564</v>
      </c>
    </row>
    <row r="999">
      <c r="A999" s="4">
        <v>4.34485948E8</v>
      </c>
      <c r="B999" s="5">
        <v>40446.0</v>
      </c>
      <c r="C999" s="5">
        <v>40485.0</v>
      </c>
      <c r="D999" s="6">
        <v>39.0</v>
      </c>
      <c r="E999" s="4"/>
      <c r="F999" s="4" t="s">
        <v>20</v>
      </c>
      <c r="G999" s="4" t="s">
        <v>103</v>
      </c>
      <c r="H999" s="4" t="str">
        <f t="shared" si="1"/>
        <v>SMR</v>
      </c>
      <c r="I999" s="7" t="s">
        <v>104</v>
      </c>
      <c r="J999" s="4" t="s">
        <v>23</v>
      </c>
      <c r="K999" s="4" t="str">
        <f>IF(G999="","Unknown Country",IFERROR(VLOOKUP(TRIM(G999),countries!C:F, 4, FALSE), "Unknown Country"))</f>
        <v>Southern Europe</v>
      </c>
      <c r="L999" s="4">
        <v>3127.0</v>
      </c>
      <c r="M999" s="4" t="s">
        <v>28</v>
      </c>
      <c r="N999" s="4">
        <v>2902.0</v>
      </c>
      <c r="O999" s="8">
        <v>81.73</v>
      </c>
      <c r="P999" s="8">
        <v>56.67</v>
      </c>
      <c r="Q999" s="9">
        <v>237180.46000000002</v>
      </c>
      <c r="R999" s="9">
        <v>164456.34</v>
      </c>
      <c r="S999" s="9">
        <v>72724.12000000002</v>
      </c>
      <c r="T999" s="10">
        <f t="shared" si="5"/>
        <v>0.4097754122</v>
      </c>
    </row>
    <row r="1000">
      <c r="A1000" s="4">
        <v>4.4718331E8</v>
      </c>
      <c r="B1000" s="5">
        <v>41873.0</v>
      </c>
      <c r="C1000" s="5">
        <v>41901.0</v>
      </c>
      <c r="D1000" s="6">
        <v>28.0</v>
      </c>
      <c r="E1000" s="4"/>
      <c r="F1000" s="4" t="s">
        <v>31</v>
      </c>
      <c r="G1000" s="4" t="s">
        <v>103</v>
      </c>
      <c r="H1000" s="4" t="str">
        <f t="shared" si="1"/>
        <v>SMR</v>
      </c>
      <c r="I1000" s="7" t="s">
        <v>104</v>
      </c>
      <c r="J1000" s="4" t="s">
        <v>23</v>
      </c>
      <c r="K1000" s="4" t="str">
        <f>IF(G1000="","Unknown Country",IFERROR(VLOOKUP(TRIM(G1000),countries!C:F, 4, FALSE), "Unknown Country"))</f>
        <v>Southern Europe</v>
      </c>
      <c r="L1000" s="4">
        <v>8293.0</v>
      </c>
      <c r="M1000" s="4" t="s">
        <v>24</v>
      </c>
      <c r="N1000" s="4">
        <v>334.0</v>
      </c>
      <c r="O1000" s="8">
        <v>437.2</v>
      </c>
      <c r="P1000" s="8">
        <v>263.33</v>
      </c>
      <c r="Q1000" s="9">
        <v>146024.8</v>
      </c>
      <c r="R1000" s="9">
        <v>87952.22</v>
      </c>
      <c r="S1000" s="9">
        <v>58072.57999999999</v>
      </c>
      <c r="T1000" s="10">
        <f t="shared" si="5"/>
        <v>0.4097754122</v>
      </c>
    </row>
    <row r="1001">
      <c r="A1001" s="4">
        <v>4.56934964E8</v>
      </c>
      <c r="B1001" s="5">
        <v>40991.0</v>
      </c>
      <c r="C1001" s="5">
        <v>41034.0</v>
      </c>
      <c r="D1001" s="6">
        <v>43.0</v>
      </c>
      <c r="E1001" s="4"/>
      <c r="F1001" s="4" t="s">
        <v>20</v>
      </c>
      <c r="G1001" s="4" t="s">
        <v>103</v>
      </c>
      <c r="H1001" s="4" t="str">
        <f t="shared" si="1"/>
        <v>SMR</v>
      </c>
      <c r="I1001" s="7" t="s">
        <v>104</v>
      </c>
      <c r="J1001" s="4" t="s">
        <v>23</v>
      </c>
      <c r="K1001" s="4" t="str">
        <f>IF(G1001="","Unknown Country",IFERROR(VLOOKUP(TRIM(G1001),countries!C:F, 4, FALSE), "Unknown Country"))</f>
        <v>Southern Europe</v>
      </c>
      <c r="L1001" s="4">
        <v>8875.0</v>
      </c>
      <c r="M1001" s="4" t="s">
        <v>24</v>
      </c>
      <c r="N1001" s="4">
        <v>6065.0</v>
      </c>
      <c r="O1001" s="8">
        <v>421.89</v>
      </c>
      <c r="P1001" s="8">
        <v>364.69</v>
      </c>
      <c r="Q1001" s="9">
        <v>2558762.85</v>
      </c>
      <c r="R1001" s="9">
        <v>2211844.85</v>
      </c>
      <c r="S1001" s="9">
        <v>346918.0</v>
      </c>
      <c r="T1001" s="10">
        <f t="shared" si="5"/>
        <v>0.4097754122</v>
      </c>
    </row>
    <row r="1002">
      <c r="A1002" s="4">
        <v>4.67138516E8</v>
      </c>
      <c r="B1002" s="5">
        <v>41485.0</v>
      </c>
      <c r="C1002" s="5">
        <v>41494.0</v>
      </c>
      <c r="D1002" s="6">
        <v>9.0</v>
      </c>
      <c r="E1002" s="4"/>
      <c r="F1002" s="4" t="s">
        <v>27</v>
      </c>
      <c r="G1002" s="4" t="s">
        <v>103</v>
      </c>
      <c r="H1002" s="4" t="str">
        <f t="shared" si="1"/>
        <v>SMR</v>
      </c>
      <c r="I1002" s="7" t="s">
        <v>104</v>
      </c>
      <c r="J1002" s="4" t="s">
        <v>23</v>
      </c>
      <c r="K1002" s="4" t="str">
        <f>IF(G1002="","Unknown Country",IFERROR(VLOOKUP(TRIM(G1002),countries!C:F, 4, FALSE), "Unknown Country"))</f>
        <v>Southern Europe</v>
      </c>
      <c r="L1002" s="4">
        <v>2455.0</v>
      </c>
      <c r="M1002" s="4" t="s">
        <v>28</v>
      </c>
      <c r="N1002" s="4">
        <v>5523.0</v>
      </c>
      <c r="O1002" s="8">
        <v>109.28</v>
      </c>
      <c r="P1002" s="8">
        <v>35.84</v>
      </c>
      <c r="Q1002" s="9">
        <v>603553.4400000001</v>
      </c>
      <c r="R1002" s="9">
        <v>197944.32</v>
      </c>
      <c r="S1002" s="9">
        <v>405609.12000000005</v>
      </c>
      <c r="T1002" s="10">
        <f t="shared" si="5"/>
        <v>0.3755092448</v>
      </c>
    </row>
    <row r="1003">
      <c r="A1003" s="4">
        <v>4.76453721E8</v>
      </c>
      <c r="B1003" s="5">
        <v>42938.0</v>
      </c>
      <c r="C1003" s="5">
        <v>42957.0</v>
      </c>
      <c r="D1003" s="6">
        <v>19.0</v>
      </c>
      <c r="E1003" s="4"/>
      <c r="F1003" s="4" t="s">
        <v>31</v>
      </c>
      <c r="G1003" s="4" t="s">
        <v>103</v>
      </c>
      <c r="H1003" s="4" t="str">
        <f t="shared" si="1"/>
        <v>SMR</v>
      </c>
      <c r="I1003" s="7" t="s">
        <v>104</v>
      </c>
      <c r="J1003" s="4" t="s">
        <v>23</v>
      </c>
      <c r="K1003" s="4" t="str">
        <f>IF(G1003="","Unknown Country",IFERROR(VLOOKUP(TRIM(G1003),countries!C:F, 4, FALSE), "Unknown Country"))</f>
        <v>Southern Europe</v>
      </c>
      <c r="L1003" s="4">
        <v>8969.0</v>
      </c>
      <c r="M1003" s="4" t="s">
        <v>24</v>
      </c>
      <c r="N1003" s="4">
        <v>2099.0</v>
      </c>
      <c r="O1003" s="8">
        <v>152.58</v>
      </c>
      <c r="P1003" s="8">
        <v>97.44</v>
      </c>
      <c r="Q1003" s="9">
        <v>320265.42000000004</v>
      </c>
      <c r="R1003" s="9">
        <v>204526.56</v>
      </c>
      <c r="S1003" s="9">
        <v>115738.86000000004</v>
      </c>
      <c r="T1003" s="10">
        <f t="shared" si="5"/>
        <v>0.3066193564</v>
      </c>
    </row>
    <row r="1004">
      <c r="A1004" s="4">
        <v>5.15771901E8</v>
      </c>
      <c r="B1004" s="5">
        <v>40958.0</v>
      </c>
      <c r="C1004" s="5">
        <v>40987.0</v>
      </c>
      <c r="D1004" s="6">
        <v>29.0</v>
      </c>
      <c r="E1004" s="4"/>
      <c r="F1004" s="4" t="s">
        <v>20</v>
      </c>
      <c r="G1004" s="4" t="s">
        <v>103</v>
      </c>
      <c r="H1004" s="4" t="str">
        <f t="shared" si="1"/>
        <v>SMR</v>
      </c>
      <c r="I1004" s="7" t="s">
        <v>104</v>
      </c>
      <c r="J1004" s="4" t="s">
        <v>23</v>
      </c>
      <c r="K1004" s="4" t="str">
        <f>IF(G1004="","Unknown Country",IFERROR(VLOOKUP(TRIM(G1004),countries!C:F, 4, FALSE), "Unknown Country"))</f>
        <v>Southern Europe</v>
      </c>
      <c r="L1004" s="4">
        <v>5988.0</v>
      </c>
      <c r="M1004" s="4" t="s">
        <v>24</v>
      </c>
      <c r="N1004" s="4">
        <v>7222.0</v>
      </c>
      <c r="O1004" s="8">
        <v>154.06</v>
      </c>
      <c r="P1004" s="8">
        <v>90.93</v>
      </c>
      <c r="Q1004" s="9">
        <v>1112621.32</v>
      </c>
      <c r="R1004" s="9">
        <v>656696.4600000001</v>
      </c>
      <c r="S1004" s="9">
        <v>455924.86</v>
      </c>
      <c r="T1004" s="10">
        <f t="shared" si="5"/>
        <v>0.3976898445</v>
      </c>
    </row>
    <row r="1005">
      <c r="A1005" s="4">
        <v>5.18421494E8</v>
      </c>
      <c r="B1005" s="5">
        <v>42665.0</v>
      </c>
      <c r="C1005" s="5">
        <v>42665.0</v>
      </c>
      <c r="D1005" s="6">
        <v>0.0</v>
      </c>
      <c r="E1005" s="4"/>
      <c r="F1005" s="4" t="s">
        <v>27</v>
      </c>
      <c r="G1005" s="4" t="s">
        <v>103</v>
      </c>
      <c r="H1005" s="4" t="str">
        <f t="shared" si="1"/>
        <v>SMR</v>
      </c>
      <c r="I1005" s="7" t="s">
        <v>104</v>
      </c>
      <c r="J1005" s="4" t="s">
        <v>23</v>
      </c>
      <c r="K1005" s="4" t="str">
        <f>IF(G1005="","Unknown Country",IFERROR(VLOOKUP(TRIM(G1005),countries!C:F, 4, FALSE), "Unknown Country"))</f>
        <v>Southern Europe</v>
      </c>
      <c r="L1005" s="4">
        <v>2103.0</v>
      </c>
      <c r="M1005" s="4" t="s">
        <v>28</v>
      </c>
      <c r="N1005" s="4">
        <v>1296.0</v>
      </c>
      <c r="O1005" s="8">
        <v>205.7</v>
      </c>
      <c r="P1005" s="8">
        <v>117.11</v>
      </c>
      <c r="Q1005" s="9">
        <v>266587.2</v>
      </c>
      <c r="R1005" s="9">
        <v>151774.56</v>
      </c>
      <c r="S1005" s="9">
        <v>114812.64000000001</v>
      </c>
      <c r="T1005" s="10">
        <f t="shared" si="5"/>
        <v>0.1355803646</v>
      </c>
    </row>
    <row r="1006">
      <c r="A1006" s="4">
        <v>5.54554927E8</v>
      </c>
      <c r="B1006" s="5">
        <v>41112.0</v>
      </c>
      <c r="C1006" s="5">
        <v>41127.0</v>
      </c>
      <c r="D1006" s="6">
        <v>15.0</v>
      </c>
      <c r="E1006" s="4"/>
      <c r="F1006" s="4" t="s">
        <v>31</v>
      </c>
      <c r="G1006" s="4" t="s">
        <v>103</v>
      </c>
      <c r="H1006" s="4" t="str">
        <f t="shared" si="1"/>
        <v>SMR</v>
      </c>
      <c r="I1006" s="7" t="s">
        <v>104</v>
      </c>
      <c r="J1006" s="4" t="s">
        <v>23</v>
      </c>
      <c r="K1006" s="4" t="str">
        <f>IF(G1006="","Unknown Country",IFERROR(VLOOKUP(TRIM(G1006),countries!C:F, 4, FALSE), "Unknown Country"))</f>
        <v>Southern Europe</v>
      </c>
      <c r="L1006" s="4">
        <v>2103.0</v>
      </c>
      <c r="M1006" s="4" t="s">
        <v>24</v>
      </c>
      <c r="N1006" s="4">
        <v>3981.0</v>
      </c>
      <c r="O1006" s="8">
        <v>205.7</v>
      </c>
      <c r="P1006" s="8">
        <v>117.11</v>
      </c>
      <c r="Q1006" s="9">
        <v>818891.7</v>
      </c>
      <c r="R1006" s="9">
        <v>466214.91</v>
      </c>
      <c r="S1006" s="9">
        <v>352676.79</v>
      </c>
      <c r="T1006" s="10">
        <f t="shared" si="5"/>
        <v>0.6720351391</v>
      </c>
    </row>
    <row r="1007">
      <c r="A1007" s="4">
        <v>5.60389268E8</v>
      </c>
      <c r="B1007" s="5">
        <v>42391.0</v>
      </c>
      <c r="C1007" s="5">
        <v>42422.0</v>
      </c>
      <c r="D1007" s="6">
        <v>31.0</v>
      </c>
      <c r="E1007" s="4"/>
      <c r="F1007" s="4" t="s">
        <v>30</v>
      </c>
      <c r="G1007" s="4" t="s">
        <v>103</v>
      </c>
      <c r="H1007" s="4" t="str">
        <f t="shared" si="1"/>
        <v>SMR</v>
      </c>
      <c r="I1007" s="7" t="s">
        <v>104</v>
      </c>
      <c r="J1007" s="4" t="s">
        <v>23</v>
      </c>
      <c r="K1007" s="4" t="str">
        <f>IF(G1007="","Unknown Country",IFERROR(VLOOKUP(TRIM(G1007),countries!C:F, 4, FALSE), "Unknown Country"))</f>
        <v>Southern Europe</v>
      </c>
      <c r="L1007" s="4">
        <v>5988.0</v>
      </c>
      <c r="M1007" s="4" t="s">
        <v>24</v>
      </c>
      <c r="N1007" s="4">
        <v>492.0</v>
      </c>
      <c r="O1007" s="8">
        <v>154.06</v>
      </c>
      <c r="P1007" s="8">
        <v>90.93</v>
      </c>
      <c r="Q1007" s="9">
        <v>75797.52</v>
      </c>
      <c r="R1007" s="9">
        <v>44737.560000000005</v>
      </c>
      <c r="S1007" s="9">
        <v>31059.96</v>
      </c>
      <c r="T1007" s="10">
        <f t="shared" si="5"/>
        <v>0.3613841919</v>
      </c>
    </row>
    <row r="1008">
      <c r="A1008" s="4">
        <v>5.87799727E8</v>
      </c>
      <c r="B1008" s="5">
        <v>40589.0</v>
      </c>
      <c r="C1008" s="5">
        <v>40629.0</v>
      </c>
      <c r="D1008" s="6">
        <v>40.0</v>
      </c>
      <c r="E1008" s="4"/>
      <c r="F1008" s="4" t="s">
        <v>20</v>
      </c>
      <c r="G1008" s="4" t="s">
        <v>103</v>
      </c>
      <c r="H1008" s="4" t="str">
        <f t="shared" si="1"/>
        <v>SMR</v>
      </c>
      <c r="I1008" s="7" t="s">
        <v>104</v>
      </c>
      <c r="J1008" s="4" t="s">
        <v>23</v>
      </c>
      <c r="K1008" s="4" t="str">
        <f>IF(G1008="","Unknown Country",IFERROR(VLOOKUP(TRIM(G1008),countries!C:F, 4, FALSE), "Unknown Country"))</f>
        <v>Southern Europe</v>
      </c>
      <c r="L1008" s="4">
        <v>7331.0</v>
      </c>
      <c r="M1008" s="4" t="s">
        <v>24</v>
      </c>
      <c r="N1008" s="4">
        <v>1856.0</v>
      </c>
      <c r="O1008" s="8">
        <v>255.28</v>
      </c>
      <c r="P1008" s="8">
        <v>159.42</v>
      </c>
      <c r="Q1008" s="9">
        <v>473799.68</v>
      </c>
      <c r="R1008" s="9">
        <v>295883.51999999996</v>
      </c>
      <c r="S1008" s="9">
        <v>177916.16000000003</v>
      </c>
      <c r="T1008" s="10">
        <f t="shared" si="5"/>
        <v>0.4097754122</v>
      </c>
    </row>
    <row r="1009">
      <c r="A1009" s="4">
        <v>5.91774117E8</v>
      </c>
      <c r="B1009" s="5">
        <v>41767.0</v>
      </c>
      <c r="C1009" s="5">
        <v>41789.0</v>
      </c>
      <c r="D1009" s="6">
        <v>22.0</v>
      </c>
      <c r="E1009" s="4"/>
      <c r="F1009" s="4" t="s">
        <v>30</v>
      </c>
      <c r="G1009" s="4" t="s">
        <v>103</v>
      </c>
      <c r="H1009" s="4" t="str">
        <f t="shared" si="1"/>
        <v>SMR</v>
      </c>
      <c r="I1009" s="7" t="s">
        <v>104</v>
      </c>
      <c r="J1009" s="4" t="s">
        <v>23</v>
      </c>
      <c r="K1009" s="4" t="str">
        <f>IF(G1009="","Unknown Country",IFERROR(VLOOKUP(TRIM(G1009),countries!C:F, 4, FALSE), "Unknown Country"))</f>
        <v>Southern Europe</v>
      </c>
      <c r="L1009" s="4">
        <v>2103.0</v>
      </c>
      <c r="M1009" s="4" t="s">
        <v>28</v>
      </c>
      <c r="N1009" s="4">
        <v>7967.0</v>
      </c>
      <c r="O1009" s="8">
        <v>205.7</v>
      </c>
      <c r="P1009" s="8">
        <v>117.11</v>
      </c>
      <c r="Q1009" s="9">
        <v>1638811.9</v>
      </c>
      <c r="R1009" s="9">
        <v>933015.37</v>
      </c>
      <c r="S1009" s="9">
        <v>705796.5299999999</v>
      </c>
      <c r="T1009" s="10">
        <f t="shared" si="5"/>
        <v>0.4306757414</v>
      </c>
    </row>
    <row r="1010">
      <c r="A1010" s="4">
        <v>5.95395314E8</v>
      </c>
      <c r="B1010" s="5">
        <v>41769.0</v>
      </c>
      <c r="C1010" s="5">
        <v>41789.0</v>
      </c>
      <c r="D1010" s="6">
        <v>20.0</v>
      </c>
      <c r="E1010" s="4"/>
      <c r="F1010" s="4" t="s">
        <v>30</v>
      </c>
      <c r="G1010" s="4" t="s">
        <v>103</v>
      </c>
      <c r="H1010" s="4" t="str">
        <f t="shared" si="1"/>
        <v>SMR</v>
      </c>
      <c r="I1010" s="7" t="s">
        <v>104</v>
      </c>
      <c r="J1010" s="4" t="s">
        <v>23</v>
      </c>
      <c r="K1010" s="4" t="str">
        <f>IF(G1010="","Unknown Country",IFERROR(VLOOKUP(TRIM(G1010),countries!C:F, 4, FALSE), "Unknown Country"))</f>
        <v>Southern Europe</v>
      </c>
      <c r="L1010" s="4">
        <v>1270.0</v>
      </c>
      <c r="M1010" s="4" t="s">
        <v>24</v>
      </c>
      <c r="N1010" s="4">
        <v>9559.0</v>
      </c>
      <c r="O1010" s="8">
        <v>47.45</v>
      </c>
      <c r="P1010" s="8">
        <v>31.79</v>
      </c>
      <c r="Q1010" s="9">
        <v>453574.55000000005</v>
      </c>
      <c r="R1010" s="9">
        <v>303880.61</v>
      </c>
      <c r="S1010" s="9">
        <v>149693.94000000006</v>
      </c>
      <c r="T1010" s="10">
        <f t="shared" si="5"/>
        <v>0.4306757414</v>
      </c>
    </row>
    <row r="1011">
      <c r="A1011" s="4">
        <v>6.14321839E8</v>
      </c>
      <c r="B1011" s="5">
        <v>42513.0</v>
      </c>
      <c r="C1011" s="5">
        <v>42556.0</v>
      </c>
      <c r="D1011" s="6">
        <v>43.0</v>
      </c>
      <c r="E1011" s="4"/>
      <c r="F1011" s="4" t="s">
        <v>27</v>
      </c>
      <c r="G1011" s="4" t="s">
        <v>103</v>
      </c>
      <c r="H1011" s="4" t="str">
        <f t="shared" si="1"/>
        <v>SMR</v>
      </c>
      <c r="I1011" s="7" t="s">
        <v>104</v>
      </c>
      <c r="J1011" s="4" t="s">
        <v>23</v>
      </c>
      <c r="K1011" s="4" t="str">
        <f>IF(G1011="","Unknown Country",IFERROR(VLOOKUP(TRIM(G1011),countries!C:F, 4, FALSE), "Unknown Country"))</f>
        <v>Southern Europe</v>
      </c>
      <c r="L1011" s="4">
        <v>8875.0</v>
      </c>
      <c r="M1011" s="4" t="s">
        <v>28</v>
      </c>
      <c r="N1011" s="4">
        <v>339.0</v>
      </c>
      <c r="O1011" s="8">
        <v>421.89</v>
      </c>
      <c r="P1011" s="8">
        <v>364.69</v>
      </c>
      <c r="Q1011" s="9">
        <v>143020.71</v>
      </c>
      <c r="R1011" s="9">
        <v>123629.91</v>
      </c>
      <c r="S1011" s="9">
        <v>19390.79999999999</v>
      </c>
      <c r="T1011" s="10">
        <f t="shared" si="5"/>
        <v>0.4097754122</v>
      </c>
    </row>
    <row r="1012">
      <c r="A1012" s="4">
        <v>6.25751483E8</v>
      </c>
      <c r="B1012" s="5">
        <v>42276.0</v>
      </c>
      <c r="C1012" s="5">
        <v>42278.0</v>
      </c>
      <c r="D1012" s="6">
        <v>2.0</v>
      </c>
      <c r="E1012" s="4"/>
      <c r="F1012" s="4" t="s">
        <v>27</v>
      </c>
      <c r="G1012" s="4" t="s">
        <v>103</v>
      </c>
      <c r="H1012" s="4" t="str">
        <f t="shared" si="1"/>
        <v>SMR</v>
      </c>
      <c r="I1012" s="7" t="s">
        <v>104</v>
      </c>
      <c r="J1012" s="4" t="s">
        <v>23</v>
      </c>
      <c r="K1012" s="4" t="str">
        <f>IF(G1012="","Unknown Country",IFERROR(VLOOKUP(TRIM(G1012),countries!C:F, 4, FALSE), "Unknown Country"))</f>
        <v>Southern Europe</v>
      </c>
      <c r="L1012" s="4">
        <v>3127.0</v>
      </c>
      <c r="M1012" s="4" t="s">
        <v>24</v>
      </c>
      <c r="N1012" s="4">
        <v>2624.0</v>
      </c>
      <c r="O1012" s="8">
        <v>81.73</v>
      </c>
      <c r="P1012" s="8">
        <v>56.67</v>
      </c>
      <c r="Q1012" s="9">
        <v>214459.52000000002</v>
      </c>
      <c r="R1012" s="9">
        <v>148702.08000000002</v>
      </c>
      <c r="S1012" s="9">
        <v>65757.44</v>
      </c>
      <c r="T1012" s="10">
        <f t="shared" si="5"/>
        <v>0.3755092448</v>
      </c>
    </row>
    <row r="1013">
      <c r="A1013" s="4">
        <v>6.67324435E8</v>
      </c>
      <c r="B1013" s="5">
        <v>41200.0</v>
      </c>
      <c r="C1013" s="5">
        <v>41213.0</v>
      </c>
      <c r="D1013" s="6">
        <v>13.0</v>
      </c>
      <c r="E1013" s="4"/>
      <c r="F1013" s="4" t="s">
        <v>20</v>
      </c>
      <c r="G1013" s="4" t="s">
        <v>103</v>
      </c>
      <c r="H1013" s="4" t="str">
        <f t="shared" si="1"/>
        <v>SMR</v>
      </c>
      <c r="I1013" s="7" t="s">
        <v>104</v>
      </c>
      <c r="J1013" s="4" t="s">
        <v>23</v>
      </c>
      <c r="K1013" s="4" t="str">
        <f>IF(G1013="","Unknown Country",IFERROR(VLOOKUP(TRIM(G1013),countries!C:F, 4, FALSE), "Unknown Country"))</f>
        <v>Southern Europe</v>
      </c>
      <c r="L1013" s="4">
        <v>7331.0</v>
      </c>
      <c r="M1013" s="4" t="s">
        <v>28</v>
      </c>
      <c r="N1013" s="4">
        <v>4985.0</v>
      </c>
      <c r="O1013" s="8">
        <v>255.28</v>
      </c>
      <c r="P1013" s="8">
        <v>159.42</v>
      </c>
      <c r="Q1013" s="9">
        <v>1272570.8</v>
      </c>
      <c r="R1013" s="9">
        <v>794708.7</v>
      </c>
      <c r="S1013" s="9">
        <v>477862.1000000001</v>
      </c>
      <c r="T1013" s="10">
        <f t="shared" si="5"/>
        <v>0.4306757414</v>
      </c>
    </row>
    <row r="1014">
      <c r="A1014" s="4">
        <v>7.08320605E8</v>
      </c>
      <c r="B1014" s="5">
        <v>42631.0</v>
      </c>
      <c r="C1014" s="5">
        <v>42648.0</v>
      </c>
      <c r="D1014" s="6">
        <v>17.0</v>
      </c>
      <c r="E1014" s="4"/>
      <c r="F1014" s="4" t="s">
        <v>20</v>
      </c>
      <c r="G1014" s="4" t="s">
        <v>103</v>
      </c>
      <c r="H1014" s="4" t="str">
        <f t="shared" si="1"/>
        <v>SMR</v>
      </c>
      <c r="I1014" s="7" t="s">
        <v>104</v>
      </c>
      <c r="J1014" s="4" t="s">
        <v>23</v>
      </c>
      <c r="K1014" s="4" t="str">
        <f>IF(G1014="","Unknown Country",IFERROR(VLOOKUP(TRIM(G1014),countries!C:F, 4, FALSE), "Unknown Country"))</f>
        <v>Southern Europe</v>
      </c>
      <c r="L1014" s="4">
        <v>4594.0</v>
      </c>
      <c r="M1014" s="4" t="s">
        <v>24</v>
      </c>
      <c r="N1014" s="4">
        <v>6662.0</v>
      </c>
      <c r="O1014" s="8">
        <v>9.33</v>
      </c>
      <c r="P1014" s="8">
        <v>6.92</v>
      </c>
      <c r="Q1014" s="9">
        <v>62156.46</v>
      </c>
      <c r="R1014" s="9">
        <v>46101.04</v>
      </c>
      <c r="S1014" s="9">
        <v>16055.419999999998</v>
      </c>
      <c r="T1014" s="10">
        <f t="shared" si="5"/>
        <v>0.3300316122</v>
      </c>
    </row>
    <row r="1015">
      <c r="A1015" s="4">
        <v>7.4210056E8</v>
      </c>
      <c r="B1015" s="5">
        <v>42739.0</v>
      </c>
      <c r="C1015" s="5">
        <v>42752.0</v>
      </c>
      <c r="D1015" s="6">
        <v>13.0</v>
      </c>
      <c r="E1015" s="4"/>
      <c r="F1015" s="4" t="s">
        <v>31</v>
      </c>
      <c r="G1015" s="4" t="s">
        <v>103</v>
      </c>
      <c r="H1015" s="4" t="str">
        <f t="shared" si="1"/>
        <v>SMR</v>
      </c>
      <c r="I1015" s="7" t="s">
        <v>104</v>
      </c>
      <c r="J1015" s="4" t="s">
        <v>23</v>
      </c>
      <c r="K1015" s="4" t="str">
        <f>IF(G1015="","Unknown Country",IFERROR(VLOOKUP(TRIM(G1015),countries!C:F, 4, FALSE), "Unknown Country"))</f>
        <v>Southern Europe</v>
      </c>
      <c r="L1015" s="4">
        <v>8969.0</v>
      </c>
      <c r="M1015" s="4" t="s">
        <v>24</v>
      </c>
      <c r="N1015" s="4">
        <v>2902.0</v>
      </c>
      <c r="O1015" s="8">
        <v>152.58</v>
      </c>
      <c r="P1015" s="8">
        <v>97.44</v>
      </c>
      <c r="Q1015" s="9">
        <v>442787.16000000003</v>
      </c>
      <c r="R1015" s="9">
        <v>282770.88</v>
      </c>
      <c r="S1015" s="9">
        <v>160016.28000000003</v>
      </c>
      <c r="T1015" s="10">
        <f t="shared" si="5"/>
        <v>0.1355803646</v>
      </c>
    </row>
    <row r="1016">
      <c r="A1016" s="4">
        <v>7.6573404E8</v>
      </c>
      <c r="B1016" s="5">
        <v>42926.0</v>
      </c>
      <c r="C1016" s="5">
        <v>42951.0</v>
      </c>
      <c r="D1016" s="6">
        <v>25.0</v>
      </c>
      <c r="E1016" s="4"/>
      <c r="F1016" s="4" t="s">
        <v>20</v>
      </c>
      <c r="G1016" s="4" t="s">
        <v>103</v>
      </c>
      <c r="H1016" s="4" t="str">
        <f t="shared" si="1"/>
        <v>SMR</v>
      </c>
      <c r="I1016" s="7" t="s">
        <v>104</v>
      </c>
      <c r="J1016" s="4" t="s">
        <v>23</v>
      </c>
      <c r="K1016" s="4" t="str">
        <f>IF(G1016="","Unknown Country",IFERROR(VLOOKUP(TRIM(G1016),countries!C:F, 4, FALSE), "Unknown Country"))</f>
        <v>Southern Europe</v>
      </c>
      <c r="L1016" s="4">
        <v>4594.0</v>
      </c>
      <c r="M1016" s="4" t="s">
        <v>28</v>
      </c>
      <c r="N1016" s="4">
        <v>6574.0</v>
      </c>
      <c r="O1016" s="8">
        <v>9.33</v>
      </c>
      <c r="P1016" s="8">
        <v>6.92</v>
      </c>
      <c r="Q1016" s="9">
        <v>61335.42</v>
      </c>
      <c r="R1016" s="9">
        <v>45492.08</v>
      </c>
      <c r="S1016" s="9">
        <v>15843.339999999997</v>
      </c>
      <c r="T1016" s="10">
        <f t="shared" si="5"/>
        <v>0.3066193564</v>
      </c>
    </row>
    <row r="1017">
      <c r="A1017" s="4">
        <v>7.72893178E8</v>
      </c>
      <c r="B1017" s="5">
        <v>40910.0</v>
      </c>
      <c r="C1017" s="5">
        <v>40910.0</v>
      </c>
      <c r="D1017" s="6">
        <v>0.0</v>
      </c>
      <c r="E1017" s="4"/>
      <c r="F1017" s="4" t="s">
        <v>20</v>
      </c>
      <c r="G1017" s="4" t="s">
        <v>103</v>
      </c>
      <c r="H1017" s="4" t="str">
        <f t="shared" si="1"/>
        <v>SMR</v>
      </c>
      <c r="I1017" s="7" t="s">
        <v>104</v>
      </c>
      <c r="J1017" s="4" t="s">
        <v>23</v>
      </c>
      <c r="K1017" s="4" t="str">
        <f>IF(G1017="","Unknown Country",IFERROR(VLOOKUP(TRIM(G1017),countries!C:F, 4, FALSE), "Unknown Country"))</f>
        <v>Southern Europe</v>
      </c>
      <c r="L1017" s="4">
        <v>1270.0</v>
      </c>
      <c r="M1017" s="4" t="s">
        <v>24</v>
      </c>
      <c r="N1017" s="4">
        <v>5122.0</v>
      </c>
      <c r="O1017" s="8">
        <v>47.45</v>
      </c>
      <c r="P1017" s="8">
        <v>31.79</v>
      </c>
      <c r="Q1017" s="9">
        <v>243038.90000000002</v>
      </c>
      <c r="R1017" s="9">
        <v>162828.38</v>
      </c>
      <c r="S1017" s="9">
        <v>80210.52000000002</v>
      </c>
      <c r="T1017" s="10">
        <f t="shared" si="5"/>
        <v>0.3755092448</v>
      </c>
    </row>
    <row r="1018">
      <c r="A1018" s="4">
        <v>8.21131742E8</v>
      </c>
      <c r="B1018" s="5">
        <v>42347.0</v>
      </c>
      <c r="C1018" s="5">
        <v>42347.0</v>
      </c>
      <c r="D1018" s="6">
        <v>0.0</v>
      </c>
      <c r="E1018" s="4"/>
      <c r="F1018" s="4" t="s">
        <v>27</v>
      </c>
      <c r="G1018" s="4" t="s">
        <v>103</v>
      </c>
      <c r="H1018" s="4" t="str">
        <f t="shared" si="1"/>
        <v>SMR</v>
      </c>
      <c r="I1018" s="7" t="s">
        <v>104</v>
      </c>
      <c r="J1018" s="4" t="s">
        <v>23</v>
      </c>
      <c r="K1018" s="4" t="str">
        <f>IF(G1018="","Unknown Country",IFERROR(VLOOKUP(TRIM(G1018),countries!C:F, 4, FALSE), "Unknown Country"))</f>
        <v>Southern Europe</v>
      </c>
      <c r="L1018" s="4">
        <v>7940.0</v>
      </c>
      <c r="M1018" s="4" t="s">
        <v>24</v>
      </c>
      <c r="N1018" s="4">
        <v>9985.0</v>
      </c>
      <c r="O1018" s="8">
        <v>668.27</v>
      </c>
      <c r="P1018" s="8">
        <v>502.54</v>
      </c>
      <c r="Q1018" s="9">
        <v>6672675.95</v>
      </c>
      <c r="R1018" s="9">
        <v>5017861.9</v>
      </c>
      <c r="S1018" s="9">
        <v>1654814.0499999998</v>
      </c>
      <c r="T1018" s="10">
        <f t="shared" si="5"/>
        <v>0.258306538</v>
      </c>
    </row>
    <row r="1019">
      <c r="A1019" s="4">
        <v>8.59914767E8</v>
      </c>
      <c r="B1019" s="5">
        <v>42501.0</v>
      </c>
      <c r="C1019" s="5">
        <v>42539.0</v>
      </c>
      <c r="D1019" s="6">
        <v>38.0</v>
      </c>
      <c r="E1019" s="4"/>
      <c r="F1019" s="4" t="s">
        <v>30</v>
      </c>
      <c r="G1019" s="4" t="s">
        <v>103</v>
      </c>
      <c r="H1019" s="4" t="str">
        <f t="shared" si="1"/>
        <v>SMR</v>
      </c>
      <c r="I1019" s="7" t="s">
        <v>104</v>
      </c>
      <c r="J1019" s="4" t="s">
        <v>23</v>
      </c>
      <c r="K1019" s="4" t="str">
        <f>IF(G1019="","Unknown Country",IFERROR(VLOOKUP(TRIM(G1019),countries!C:F, 4, FALSE), "Unknown Country"))</f>
        <v>Southern Europe</v>
      </c>
      <c r="L1019" s="4">
        <v>8681.0</v>
      </c>
      <c r="M1019" s="4" t="s">
        <v>24</v>
      </c>
      <c r="N1019" s="4">
        <v>6744.0</v>
      </c>
      <c r="O1019" s="8">
        <v>651.21</v>
      </c>
      <c r="P1019" s="8">
        <v>524.96</v>
      </c>
      <c r="Q1019" s="9">
        <v>4391760.24</v>
      </c>
      <c r="R1019" s="9">
        <v>3540330.24</v>
      </c>
      <c r="S1019" s="9">
        <v>851430.0</v>
      </c>
      <c r="T1019" s="10">
        <f t="shared" si="5"/>
        <v>0.3613841919</v>
      </c>
    </row>
    <row r="1020">
      <c r="A1020" s="4">
        <v>8.71147E8</v>
      </c>
      <c r="B1020" s="5">
        <v>41863.0</v>
      </c>
      <c r="C1020" s="5">
        <v>41876.0</v>
      </c>
      <c r="D1020" s="6">
        <v>13.0</v>
      </c>
      <c r="E1020" s="4"/>
      <c r="F1020" s="4" t="s">
        <v>31</v>
      </c>
      <c r="G1020" s="4" t="s">
        <v>103</v>
      </c>
      <c r="H1020" s="4" t="str">
        <f t="shared" si="1"/>
        <v>SMR</v>
      </c>
      <c r="I1020" s="7" t="s">
        <v>104</v>
      </c>
      <c r="J1020" s="4" t="s">
        <v>23</v>
      </c>
      <c r="K1020" s="4" t="str">
        <f>IF(G1020="","Unknown Country",IFERROR(VLOOKUP(TRIM(G1020),countries!C:F, 4, FALSE), "Unknown Country"))</f>
        <v>Southern Europe</v>
      </c>
      <c r="L1020" s="4">
        <v>7940.0</v>
      </c>
      <c r="M1020" s="4" t="s">
        <v>28</v>
      </c>
      <c r="N1020" s="4">
        <v>611.0</v>
      </c>
      <c r="O1020" s="8">
        <v>668.27</v>
      </c>
      <c r="P1020" s="8">
        <v>502.54</v>
      </c>
      <c r="Q1020" s="9">
        <v>408312.97</v>
      </c>
      <c r="R1020" s="9">
        <v>307051.94</v>
      </c>
      <c r="S1020" s="9">
        <v>101261.02999999997</v>
      </c>
      <c r="T1020" s="10">
        <f t="shared" si="5"/>
        <v>0.258306538</v>
      </c>
    </row>
    <row r="1021">
      <c r="A1021" s="4">
        <v>8.75220096E8</v>
      </c>
      <c r="B1021" s="5">
        <v>40476.0</v>
      </c>
      <c r="C1021" s="5">
        <v>40488.0</v>
      </c>
      <c r="D1021" s="6">
        <v>12.0</v>
      </c>
      <c r="E1021" s="4"/>
      <c r="F1021" s="4" t="s">
        <v>20</v>
      </c>
      <c r="G1021" s="4" t="s">
        <v>103</v>
      </c>
      <c r="H1021" s="4" t="str">
        <f t="shared" si="1"/>
        <v>SMR</v>
      </c>
      <c r="I1021" s="7" t="s">
        <v>104</v>
      </c>
      <c r="J1021" s="4" t="s">
        <v>23</v>
      </c>
      <c r="K1021" s="4" t="str">
        <f>IF(G1021="","Unknown Country",IFERROR(VLOOKUP(TRIM(G1021),countries!C:F, 4, FALSE), "Unknown Country"))</f>
        <v>Southern Europe</v>
      </c>
      <c r="L1021" s="4">
        <v>4594.0</v>
      </c>
      <c r="M1021" s="4" t="s">
        <v>28</v>
      </c>
      <c r="N1021" s="4">
        <v>5930.0</v>
      </c>
      <c r="O1021" s="8">
        <v>9.33</v>
      </c>
      <c r="P1021" s="8">
        <v>6.92</v>
      </c>
      <c r="Q1021" s="9">
        <v>55326.9</v>
      </c>
      <c r="R1021" s="9">
        <v>41035.6</v>
      </c>
      <c r="S1021" s="9">
        <v>14291.300000000003</v>
      </c>
      <c r="T1021" s="10">
        <f t="shared" si="5"/>
        <v>0.3300316122</v>
      </c>
    </row>
    <row r="1022">
      <c r="A1022" s="4">
        <v>8.8119477E8</v>
      </c>
      <c r="B1022" s="5">
        <v>41583.0</v>
      </c>
      <c r="C1022" s="5">
        <v>41613.0</v>
      </c>
      <c r="D1022" s="6">
        <v>30.0</v>
      </c>
      <c r="E1022" s="4"/>
      <c r="F1022" s="4" t="s">
        <v>31</v>
      </c>
      <c r="G1022" s="4" t="s">
        <v>103</v>
      </c>
      <c r="H1022" s="4" t="str">
        <f t="shared" si="1"/>
        <v>SMR</v>
      </c>
      <c r="I1022" s="7" t="s">
        <v>104</v>
      </c>
      <c r="J1022" s="4" t="s">
        <v>23</v>
      </c>
      <c r="K1022" s="4" t="str">
        <f>IF(G1022="","Unknown Country",IFERROR(VLOOKUP(TRIM(G1022),countries!C:F, 4, FALSE), "Unknown Country"))</f>
        <v>Southern Europe</v>
      </c>
      <c r="L1022" s="4">
        <v>8681.0</v>
      </c>
      <c r="M1022" s="4" t="s">
        <v>24</v>
      </c>
      <c r="N1022" s="4">
        <v>3969.0</v>
      </c>
      <c r="O1022" s="8">
        <v>651.21</v>
      </c>
      <c r="P1022" s="8">
        <v>524.96</v>
      </c>
      <c r="Q1022" s="9">
        <v>2584652.49</v>
      </c>
      <c r="R1022" s="9">
        <v>2083566.2400000002</v>
      </c>
      <c r="S1022" s="9">
        <v>501086.25</v>
      </c>
      <c r="T1022" s="10">
        <f t="shared" si="5"/>
        <v>0.2479985635</v>
      </c>
    </row>
    <row r="1023">
      <c r="A1023" s="4">
        <v>9.04589211E8</v>
      </c>
      <c r="B1023" s="5">
        <v>41742.0</v>
      </c>
      <c r="C1023" s="5">
        <v>41763.0</v>
      </c>
      <c r="D1023" s="6">
        <v>21.0</v>
      </c>
      <c r="E1023" s="4"/>
      <c r="F1023" s="4" t="s">
        <v>27</v>
      </c>
      <c r="G1023" s="4" t="s">
        <v>103</v>
      </c>
      <c r="H1023" s="4" t="str">
        <f t="shared" si="1"/>
        <v>SMR</v>
      </c>
      <c r="I1023" s="7" t="s">
        <v>104</v>
      </c>
      <c r="J1023" s="4" t="s">
        <v>23</v>
      </c>
      <c r="K1023" s="4" t="str">
        <f>IF(G1023="","Unknown Country",IFERROR(VLOOKUP(TRIM(G1023),countries!C:F, 4, FALSE), "Unknown Country"))</f>
        <v>Southern Europe</v>
      </c>
      <c r="L1023" s="4">
        <v>8681.0</v>
      </c>
      <c r="M1023" s="4" t="s">
        <v>28</v>
      </c>
      <c r="N1023" s="4">
        <v>6905.0</v>
      </c>
      <c r="O1023" s="8">
        <v>651.21</v>
      </c>
      <c r="P1023" s="8">
        <v>524.96</v>
      </c>
      <c r="Q1023" s="9">
        <v>4496605.05</v>
      </c>
      <c r="R1023" s="9">
        <v>3624848.8000000003</v>
      </c>
      <c r="S1023" s="9">
        <v>871756.2499999995</v>
      </c>
      <c r="T1023" s="10">
        <f t="shared" si="5"/>
        <v>0.193869873</v>
      </c>
    </row>
    <row r="1024">
      <c r="A1024" s="4">
        <v>9.3787564E8</v>
      </c>
      <c r="B1024" s="5">
        <v>40846.0</v>
      </c>
      <c r="C1024" s="5">
        <v>40877.0</v>
      </c>
      <c r="D1024" s="6">
        <v>31.0</v>
      </c>
      <c r="E1024" s="4"/>
      <c r="F1024" s="4" t="s">
        <v>31</v>
      </c>
      <c r="G1024" s="4" t="s">
        <v>103</v>
      </c>
      <c r="H1024" s="4" t="str">
        <f t="shared" si="1"/>
        <v>SMR</v>
      </c>
      <c r="I1024" s="7" t="s">
        <v>104</v>
      </c>
      <c r="J1024" s="4" t="s">
        <v>23</v>
      </c>
      <c r="K1024" s="4" t="str">
        <f>IF(G1024="","Unknown Country",IFERROR(VLOOKUP(TRIM(G1024),countries!C:F, 4, FALSE), "Unknown Country"))</f>
        <v>Southern Europe</v>
      </c>
      <c r="L1024" s="4">
        <v>2455.0</v>
      </c>
      <c r="M1024" s="4" t="s">
        <v>28</v>
      </c>
      <c r="N1024" s="4">
        <v>7098.0</v>
      </c>
      <c r="O1024" s="8">
        <v>109.28</v>
      </c>
      <c r="P1024" s="8">
        <v>35.84</v>
      </c>
      <c r="Q1024" s="9">
        <v>775669.4400000001</v>
      </c>
      <c r="R1024" s="9">
        <v>254392.32000000004</v>
      </c>
      <c r="S1024" s="9">
        <v>521277.12</v>
      </c>
      <c r="T1024" s="10">
        <f t="shared" si="5"/>
        <v>0.2479985635</v>
      </c>
    </row>
    <row r="1025">
      <c r="A1025" s="4">
        <v>1.00983083E8</v>
      </c>
      <c r="B1025" s="5">
        <v>42593.0</v>
      </c>
      <c r="C1025" s="5">
        <v>42593.0</v>
      </c>
      <c r="D1025" s="6">
        <v>0.0</v>
      </c>
      <c r="E1025" s="4"/>
      <c r="F1025" s="4" t="s">
        <v>31</v>
      </c>
      <c r="G1025" s="4" t="s">
        <v>106</v>
      </c>
      <c r="H1025" s="4" t="str">
        <f t="shared" si="1"/>
        <v>SRB</v>
      </c>
      <c r="I1025" s="7" t="s">
        <v>107</v>
      </c>
      <c r="J1025" s="4" t="s">
        <v>23</v>
      </c>
      <c r="K1025" s="4" t="str">
        <f>IF(G1025="","Unknown Country",IFERROR(VLOOKUP(TRIM(G1025),countries!C:F, 4, FALSE), "Unknown Country"))</f>
        <v>Southern Europe</v>
      </c>
      <c r="L1025" s="4">
        <v>2103.0</v>
      </c>
      <c r="M1025" s="4" t="s">
        <v>24</v>
      </c>
      <c r="N1025" s="4">
        <v>1993.0</v>
      </c>
      <c r="O1025" s="8">
        <v>205.7</v>
      </c>
      <c r="P1025" s="8">
        <v>117.11</v>
      </c>
      <c r="Q1025" s="9">
        <v>409960.1</v>
      </c>
      <c r="R1025" s="9">
        <v>233400.23</v>
      </c>
      <c r="S1025" s="9">
        <v>176559.86999999997</v>
      </c>
    </row>
    <row r="1026">
      <c r="A1026" s="4">
        <v>1.03435266E8</v>
      </c>
      <c r="B1026" s="5">
        <v>41132.0</v>
      </c>
      <c r="C1026" s="5">
        <v>41170.0</v>
      </c>
      <c r="D1026" s="6">
        <v>38.0</v>
      </c>
      <c r="E1026" s="4"/>
      <c r="F1026" s="4" t="s">
        <v>27</v>
      </c>
      <c r="G1026" s="4" t="s">
        <v>106</v>
      </c>
      <c r="H1026" s="4" t="str">
        <f t="shared" si="1"/>
        <v>SRB</v>
      </c>
      <c r="I1026" s="7" t="s">
        <v>107</v>
      </c>
      <c r="J1026" s="4" t="s">
        <v>23</v>
      </c>
      <c r="K1026" s="4" t="str">
        <f>IF(G1026="","Unknown Country",IFERROR(VLOOKUP(TRIM(G1026),countries!C:F, 4, FALSE), "Unknown Country"))</f>
        <v>Southern Europe</v>
      </c>
      <c r="L1026" s="4">
        <v>1270.0</v>
      </c>
      <c r="M1026" s="4" t="s">
        <v>24</v>
      </c>
      <c r="N1026" s="4">
        <v>7648.0</v>
      </c>
      <c r="O1026" s="8">
        <v>47.45</v>
      </c>
      <c r="P1026" s="8">
        <v>31.79</v>
      </c>
      <c r="Q1026" s="9">
        <v>362897.60000000003</v>
      </c>
      <c r="R1026" s="9">
        <v>243129.91999999998</v>
      </c>
      <c r="S1026" s="9">
        <v>119767.68000000005</v>
      </c>
      <c r="T1026" s="10">
        <f t="shared" ref="T1026:T1249" si="6">S1022/Q1022</f>
        <v>0.193869873</v>
      </c>
      <c r="U1026" s="10"/>
      <c r="V1026" s="10"/>
      <c r="W1026" s="10"/>
      <c r="X1026" s="10"/>
    </row>
    <row r="1027">
      <c r="A1027" s="4">
        <v>2.09736573E8</v>
      </c>
      <c r="B1027" s="5">
        <v>41875.0</v>
      </c>
      <c r="C1027" s="5">
        <v>41906.0</v>
      </c>
      <c r="D1027" s="6">
        <v>31.0</v>
      </c>
      <c r="E1027" s="4"/>
      <c r="F1027" s="4" t="s">
        <v>31</v>
      </c>
      <c r="G1027" s="4" t="s">
        <v>106</v>
      </c>
      <c r="H1027" s="4" t="str">
        <f t="shared" si="1"/>
        <v>SRB</v>
      </c>
      <c r="I1027" s="7" t="s">
        <v>107</v>
      </c>
      <c r="J1027" s="4" t="s">
        <v>23</v>
      </c>
      <c r="K1027" s="4" t="str">
        <f>IF(G1027="","Unknown Country",IFERROR(VLOOKUP(TRIM(G1027),countries!C:F, 4, FALSE), "Unknown Country"))</f>
        <v>Southern Europe</v>
      </c>
      <c r="L1027" s="4">
        <v>8681.0</v>
      </c>
      <c r="M1027" s="4" t="s">
        <v>24</v>
      </c>
      <c r="N1027" s="4">
        <v>4568.0</v>
      </c>
      <c r="O1027" s="8">
        <v>651.21</v>
      </c>
      <c r="P1027" s="8">
        <v>524.96</v>
      </c>
      <c r="Q1027" s="9">
        <v>2974727.2800000003</v>
      </c>
      <c r="R1027" s="9">
        <v>2398017.2800000003</v>
      </c>
      <c r="S1027" s="9">
        <v>576710.0</v>
      </c>
      <c r="T1027" s="10">
        <f t="shared" si="6"/>
        <v>0.193869873</v>
      </c>
    </row>
    <row r="1028">
      <c r="A1028" s="4">
        <v>2.65191352E8</v>
      </c>
      <c r="B1028" s="5">
        <v>41869.0</v>
      </c>
      <c r="C1028" s="5">
        <v>41908.0</v>
      </c>
      <c r="D1028" s="6">
        <v>39.0</v>
      </c>
      <c r="E1028" s="4"/>
      <c r="F1028" s="4" t="s">
        <v>30</v>
      </c>
      <c r="G1028" s="4" t="s">
        <v>106</v>
      </c>
      <c r="H1028" s="4" t="str">
        <f t="shared" si="1"/>
        <v>SRB</v>
      </c>
      <c r="I1028" s="7" t="s">
        <v>107</v>
      </c>
      <c r="J1028" s="4" t="s">
        <v>23</v>
      </c>
      <c r="K1028" s="4" t="str">
        <f>IF(G1028="","Unknown Country",IFERROR(VLOOKUP(TRIM(G1028),countries!C:F, 4, FALSE), "Unknown Country"))</f>
        <v>Southern Europe</v>
      </c>
      <c r="L1028" s="4">
        <v>8969.0</v>
      </c>
      <c r="M1028" s="4" t="s">
        <v>24</v>
      </c>
      <c r="N1028" s="4">
        <v>4869.0</v>
      </c>
      <c r="O1028" s="8">
        <v>152.58</v>
      </c>
      <c r="P1028" s="8">
        <v>97.44</v>
      </c>
      <c r="Q1028" s="9">
        <v>742912.02</v>
      </c>
      <c r="R1028" s="9">
        <v>474435.36</v>
      </c>
      <c r="S1028" s="9">
        <v>268476.66000000003</v>
      </c>
      <c r="T1028" s="10">
        <f t="shared" si="6"/>
        <v>0.6720351391</v>
      </c>
    </row>
    <row r="1029">
      <c r="A1029" s="4">
        <v>2.66614854E8</v>
      </c>
      <c r="B1029" s="5">
        <v>41540.0</v>
      </c>
      <c r="C1029" s="5">
        <v>41557.0</v>
      </c>
      <c r="D1029" s="6">
        <v>17.0</v>
      </c>
      <c r="E1029" s="4"/>
      <c r="F1029" s="4" t="s">
        <v>30</v>
      </c>
      <c r="G1029" s="4" t="s">
        <v>106</v>
      </c>
      <c r="H1029" s="4" t="str">
        <f t="shared" si="1"/>
        <v>SRB</v>
      </c>
      <c r="I1029" s="7" t="s">
        <v>107</v>
      </c>
      <c r="J1029" s="4" t="s">
        <v>23</v>
      </c>
      <c r="K1029" s="4" t="str">
        <f>IF(G1029="","Unknown Country",IFERROR(VLOOKUP(TRIM(G1029),countries!C:F, 4, FALSE), "Unknown Country"))</f>
        <v>Southern Europe</v>
      </c>
      <c r="L1029" s="4">
        <v>7940.0</v>
      </c>
      <c r="M1029" s="4" t="s">
        <v>28</v>
      </c>
      <c r="N1029" s="4">
        <v>6115.0</v>
      </c>
      <c r="O1029" s="8">
        <v>668.27</v>
      </c>
      <c r="P1029" s="8">
        <v>502.54</v>
      </c>
      <c r="Q1029" s="9">
        <v>4086471.05</v>
      </c>
      <c r="R1029" s="9">
        <v>3073032.1</v>
      </c>
      <c r="S1029" s="9">
        <v>1013438.9499999997</v>
      </c>
      <c r="T1029" s="10">
        <f t="shared" si="6"/>
        <v>0.4306757414</v>
      </c>
    </row>
    <row r="1030">
      <c r="A1030" s="4">
        <v>2.85343968E8</v>
      </c>
      <c r="B1030" s="5">
        <v>41882.0</v>
      </c>
      <c r="C1030" s="5">
        <v>41887.0</v>
      </c>
      <c r="D1030" s="6">
        <v>5.0</v>
      </c>
      <c r="E1030" s="4"/>
      <c r="F1030" s="4" t="s">
        <v>31</v>
      </c>
      <c r="G1030" s="4" t="s">
        <v>106</v>
      </c>
      <c r="H1030" s="4" t="str">
        <f t="shared" si="1"/>
        <v>SRB</v>
      </c>
      <c r="I1030" s="7" t="s">
        <v>107</v>
      </c>
      <c r="J1030" s="4" t="s">
        <v>23</v>
      </c>
      <c r="K1030" s="4" t="str">
        <f>IF(G1030="","Unknown Country",IFERROR(VLOOKUP(TRIM(G1030),countries!C:F, 4, FALSE), "Unknown Country"))</f>
        <v>Southern Europe</v>
      </c>
      <c r="L1030" s="4">
        <v>5988.0</v>
      </c>
      <c r="M1030" s="4" t="s">
        <v>28</v>
      </c>
      <c r="N1030" s="4">
        <v>8476.0</v>
      </c>
      <c r="O1030" s="8">
        <v>154.06</v>
      </c>
      <c r="P1030" s="8">
        <v>90.93</v>
      </c>
      <c r="Q1030" s="9">
        <v>1305812.56</v>
      </c>
      <c r="R1030" s="9">
        <v>770722.68</v>
      </c>
      <c r="S1030" s="9">
        <v>535089.88</v>
      </c>
      <c r="T1030" s="10">
        <f t="shared" si="6"/>
        <v>0.3300316122</v>
      </c>
    </row>
    <row r="1031">
      <c r="A1031" s="4">
        <v>3.02015721E8</v>
      </c>
      <c r="B1031" s="5">
        <v>41720.0</v>
      </c>
      <c r="C1031" s="5">
        <v>41746.0</v>
      </c>
      <c r="D1031" s="6">
        <v>26.0</v>
      </c>
      <c r="E1031" s="4"/>
      <c r="F1031" s="4" t="s">
        <v>27</v>
      </c>
      <c r="G1031" s="4" t="s">
        <v>106</v>
      </c>
      <c r="H1031" s="4" t="str">
        <f t="shared" si="1"/>
        <v>SRB</v>
      </c>
      <c r="I1031" s="7" t="s">
        <v>107</v>
      </c>
      <c r="J1031" s="4" t="s">
        <v>23</v>
      </c>
      <c r="K1031" s="4" t="str">
        <f>IF(G1031="","Unknown Country",IFERROR(VLOOKUP(TRIM(G1031),countries!C:F, 4, FALSE), "Unknown Country"))</f>
        <v>Southern Europe</v>
      </c>
      <c r="L1031" s="4">
        <v>7331.0</v>
      </c>
      <c r="M1031" s="4" t="s">
        <v>28</v>
      </c>
      <c r="N1031" s="4">
        <v>2018.0</v>
      </c>
      <c r="O1031" s="8">
        <v>255.28</v>
      </c>
      <c r="P1031" s="8">
        <v>159.42</v>
      </c>
      <c r="Q1031" s="9">
        <v>515155.04</v>
      </c>
      <c r="R1031" s="9">
        <v>321709.56</v>
      </c>
      <c r="S1031" s="9">
        <v>193445.47999999998</v>
      </c>
      <c r="T1031" s="10">
        <f t="shared" si="6"/>
        <v>0.193869873</v>
      </c>
    </row>
    <row r="1032">
      <c r="A1032" s="4">
        <v>3.08582627E8</v>
      </c>
      <c r="B1032" s="5">
        <v>41266.0</v>
      </c>
      <c r="C1032" s="5">
        <v>41314.0</v>
      </c>
      <c r="D1032" s="6">
        <v>48.0</v>
      </c>
      <c r="E1032" s="4"/>
      <c r="F1032" s="4" t="s">
        <v>31</v>
      </c>
      <c r="G1032" s="4" t="s">
        <v>106</v>
      </c>
      <c r="H1032" s="4" t="str">
        <f t="shared" si="1"/>
        <v>SRB</v>
      </c>
      <c r="I1032" s="7" t="s">
        <v>107</v>
      </c>
      <c r="J1032" s="4" t="s">
        <v>23</v>
      </c>
      <c r="K1032" s="4" t="str">
        <f>IF(G1032="","Unknown Country",IFERROR(VLOOKUP(TRIM(G1032),countries!C:F, 4, FALSE), "Unknown Country"))</f>
        <v>Southern Europe</v>
      </c>
      <c r="L1032" s="4">
        <v>1270.0</v>
      </c>
      <c r="M1032" s="4" t="s">
        <v>24</v>
      </c>
      <c r="N1032" s="4">
        <v>5312.0</v>
      </c>
      <c r="O1032" s="8">
        <v>47.45</v>
      </c>
      <c r="P1032" s="8">
        <v>31.79</v>
      </c>
      <c r="Q1032" s="9">
        <v>252054.40000000002</v>
      </c>
      <c r="R1032" s="9">
        <v>168868.47999999998</v>
      </c>
      <c r="S1032" s="9">
        <v>83185.92000000004</v>
      </c>
      <c r="T1032" s="10">
        <f t="shared" si="6"/>
        <v>0.3613841919</v>
      </c>
    </row>
    <row r="1033">
      <c r="A1033" s="4">
        <v>3.50550401E8</v>
      </c>
      <c r="B1033" s="5">
        <v>40993.0</v>
      </c>
      <c r="C1033" s="5">
        <v>41021.0</v>
      </c>
      <c r="D1033" s="6">
        <v>28.0</v>
      </c>
      <c r="E1033" s="4"/>
      <c r="F1033" s="4" t="s">
        <v>27</v>
      </c>
      <c r="G1033" s="4" t="s">
        <v>106</v>
      </c>
      <c r="H1033" s="4" t="str">
        <f t="shared" si="1"/>
        <v>SRB</v>
      </c>
      <c r="I1033" s="7" t="s">
        <v>107</v>
      </c>
      <c r="J1033" s="4" t="s">
        <v>23</v>
      </c>
      <c r="K1033" s="4" t="str">
        <f>IF(G1033="","Unknown Country",IFERROR(VLOOKUP(TRIM(G1033),countries!C:F, 4, FALSE), "Unknown Country"))</f>
        <v>Southern Europe</v>
      </c>
      <c r="L1033" s="4">
        <v>8293.0</v>
      </c>
      <c r="M1033" s="4" t="s">
        <v>28</v>
      </c>
      <c r="N1033" s="4">
        <v>4508.0</v>
      </c>
      <c r="O1033" s="8">
        <v>437.2</v>
      </c>
      <c r="P1033" s="8">
        <v>263.33</v>
      </c>
      <c r="Q1033" s="9">
        <v>1970897.5999999999</v>
      </c>
      <c r="R1033" s="9">
        <v>1187091.64</v>
      </c>
      <c r="S1033" s="9">
        <v>783805.96</v>
      </c>
      <c r="T1033" s="10">
        <f t="shared" si="6"/>
        <v>0.2479985635</v>
      </c>
    </row>
    <row r="1034">
      <c r="A1034" s="4">
        <v>3.80610454E8</v>
      </c>
      <c r="B1034" s="5">
        <v>40898.0</v>
      </c>
      <c r="C1034" s="5">
        <v>40906.0</v>
      </c>
      <c r="D1034" s="6">
        <v>8.0</v>
      </c>
      <c r="E1034" s="4"/>
      <c r="F1034" s="4" t="s">
        <v>31</v>
      </c>
      <c r="G1034" s="4" t="s">
        <v>106</v>
      </c>
      <c r="H1034" s="4" t="str">
        <f t="shared" si="1"/>
        <v>SRB</v>
      </c>
      <c r="I1034" s="7" t="s">
        <v>107</v>
      </c>
      <c r="J1034" s="4" t="s">
        <v>23</v>
      </c>
      <c r="K1034" s="4" t="str">
        <f>IF(G1034="","Unknown Country",IFERROR(VLOOKUP(TRIM(G1034),countries!C:F, 4, FALSE), "Unknown Country"))</f>
        <v>Southern Europe</v>
      </c>
      <c r="L1034" s="4">
        <v>8875.0</v>
      </c>
      <c r="M1034" s="4" t="s">
        <v>24</v>
      </c>
      <c r="N1034" s="4">
        <v>9946.0</v>
      </c>
      <c r="O1034" s="8">
        <v>421.89</v>
      </c>
      <c r="P1034" s="8">
        <v>364.69</v>
      </c>
      <c r="Q1034" s="9">
        <v>4196117.9399999995</v>
      </c>
      <c r="R1034" s="9">
        <v>3627206.7399999998</v>
      </c>
      <c r="S1034" s="9">
        <v>568911.1999999997</v>
      </c>
      <c r="T1034" s="10">
        <f t="shared" si="6"/>
        <v>0.4097754122</v>
      </c>
    </row>
    <row r="1035">
      <c r="A1035" s="4">
        <v>3.92518174E8</v>
      </c>
      <c r="B1035" s="5">
        <v>40719.0</v>
      </c>
      <c r="C1035" s="5">
        <v>40727.0</v>
      </c>
      <c r="D1035" s="6">
        <v>8.0</v>
      </c>
      <c r="E1035" s="4"/>
      <c r="F1035" s="4" t="s">
        <v>30</v>
      </c>
      <c r="G1035" s="4" t="s">
        <v>106</v>
      </c>
      <c r="H1035" s="4" t="str">
        <f t="shared" si="1"/>
        <v>SRB</v>
      </c>
      <c r="I1035" s="7" t="s">
        <v>107</v>
      </c>
      <c r="J1035" s="4" t="s">
        <v>23</v>
      </c>
      <c r="K1035" s="4" t="str">
        <f>IF(G1035="","Unknown Country",IFERROR(VLOOKUP(TRIM(G1035),countries!C:F, 4, FALSE), "Unknown Country"))</f>
        <v>Southern Europe</v>
      </c>
      <c r="L1035" s="4">
        <v>5988.0</v>
      </c>
      <c r="M1035" s="4" t="s">
        <v>24</v>
      </c>
      <c r="N1035" s="4">
        <v>3705.0</v>
      </c>
      <c r="O1035" s="8">
        <v>154.06</v>
      </c>
      <c r="P1035" s="8">
        <v>90.93</v>
      </c>
      <c r="Q1035" s="9">
        <v>570792.3</v>
      </c>
      <c r="R1035" s="9">
        <v>336895.65</v>
      </c>
      <c r="S1035" s="9">
        <v>233896.65000000002</v>
      </c>
      <c r="T1035" s="10">
        <f t="shared" si="6"/>
        <v>0.3755092448</v>
      </c>
    </row>
    <row r="1036">
      <c r="A1036" s="4">
        <v>3.93842971E8</v>
      </c>
      <c r="B1036" s="5">
        <v>40190.0</v>
      </c>
      <c r="C1036" s="5">
        <v>40209.0</v>
      </c>
      <c r="D1036" s="6">
        <v>19.0</v>
      </c>
      <c r="E1036" s="4"/>
      <c r="F1036" s="4" t="s">
        <v>20</v>
      </c>
      <c r="G1036" s="4" t="s">
        <v>106</v>
      </c>
      <c r="H1036" s="4" t="str">
        <f t="shared" si="1"/>
        <v>SRB</v>
      </c>
      <c r="I1036" s="7" t="s">
        <v>107</v>
      </c>
      <c r="J1036" s="4" t="s">
        <v>23</v>
      </c>
      <c r="K1036" s="4" t="str">
        <f>IF(G1036="","Unknown Country",IFERROR(VLOOKUP(TRIM(G1036),countries!C:F, 4, FALSE), "Unknown Country"))</f>
        <v>Southern Europe</v>
      </c>
      <c r="L1036" s="4">
        <v>2455.0</v>
      </c>
      <c r="M1036" s="4" t="s">
        <v>24</v>
      </c>
      <c r="N1036" s="4">
        <v>5742.0</v>
      </c>
      <c r="O1036" s="8">
        <v>109.28</v>
      </c>
      <c r="P1036" s="8">
        <v>35.84</v>
      </c>
      <c r="Q1036" s="9">
        <v>627485.76</v>
      </c>
      <c r="R1036" s="9">
        <v>205793.28000000003</v>
      </c>
      <c r="S1036" s="9">
        <v>421692.48</v>
      </c>
      <c r="T1036" s="10">
        <f t="shared" si="6"/>
        <v>0.3300316122</v>
      </c>
    </row>
    <row r="1037">
      <c r="A1037" s="4">
        <v>3.95562589E8</v>
      </c>
      <c r="B1037" s="5">
        <v>40463.0</v>
      </c>
      <c r="C1037" s="5">
        <v>40513.0</v>
      </c>
      <c r="D1037" s="6">
        <v>50.0</v>
      </c>
      <c r="E1037" s="4"/>
      <c r="F1037" s="4" t="s">
        <v>31</v>
      </c>
      <c r="G1037" s="4" t="s">
        <v>106</v>
      </c>
      <c r="H1037" s="4" t="str">
        <f t="shared" si="1"/>
        <v>SRB</v>
      </c>
      <c r="I1037" s="7" t="s">
        <v>107</v>
      </c>
      <c r="J1037" s="4" t="s">
        <v>23</v>
      </c>
      <c r="K1037" s="4" t="str">
        <f>IF(G1037="","Unknown Country",IFERROR(VLOOKUP(TRIM(G1037),countries!C:F, 4, FALSE), "Unknown Country"))</f>
        <v>Southern Europe</v>
      </c>
      <c r="L1037" s="4">
        <v>1270.0</v>
      </c>
      <c r="M1037" s="4" t="s">
        <v>28</v>
      </c>
      <c r="N1037" s="4">
        <v>4615.0</v>
      </c>
      <c r="O1037" s="8">
        <v>47.45</v>
      </c>
      <c r="P1037" s="8">
        <v>31.79</v>
      </c>
      <c r="Q1037" s="9">
        <v>218981.75</v>
      </c>
      <c r="R1037" s="9">
        <v>146710.85</v>
      </c>
      <c r="S1037" s="9">
        <v>72270.9</v>
      </c>
      <c r="T1037" s="10">
        <f t="shared" si="6"/>
        <v>0.3976898445</v>
      </c>
    </row>
    <row r="1038">
      <c r="A1038" s="4">
        <v>4.10514724E8</v>
      </c>
      <c r="B1038" s="5">
        <v>42795.0</v>
      </c>
      <c r="C1038" s="5">
        <v>42835.0</v>
      </c>
      <c r="D1038" s="6">
        <v>40.0</v>
      </c>
      <c r="E1038" s="4"/>
      <c r="F1038" s="4" t="s">
        <v>31</v>
      </c>
      <c r="G1038" s="4" t="s">
        <v>106</v>
      </c>
      <c r="H1038" s="4" t="str">
        <f t="shared" si="1"/>
        <v>SRB</v>
      </c>
      <c r="I1038" s="7" t="s">
        <v>107</v>
      </c>
      <c r="J1038" s="4" t="s">
        <v>23</v>
      </c>
      <c r="K1038" s="4" t="str">
        <f>IF(G1038="","Unknown Country",IFERROR(VLOOKUP(TRIM(G1038),countries!C:F, 4, FALSE), "Unknown Country"))</f>
        <v>Southern Europe</v>
      </c>
      <c r="L1038" s="4">
        <v>8681.0</v>
      </c>
      <c r="M1038" s="4" t="s">
        <v>24</v>
      </c>
      <c r="N1038" s="4">
        <v>9284.0</v>
      </c>
      <c r="O1038" s="8">
        <v>651.21</v>
      </c>
      <c r="P1038" s="8">
        <v>524.96</v>
      </c>
      <c r="Q1038" s="9">
        <v>6045833.640000001</v>
      </c>
      <c r="R1038" s="9">
        <v>4873728.640000001</v>
      </c>
      <c r="S1038" s="9">
        <v>1172105.0</v>
      </c>
      <c r="T1038" s="10">
        <f t="shared" si="6"/>
        <v>0.1355803646</v>
      </c>
    </row>
    <row r="1039">
      <c r="A1039" s="4">
        <v>4.24297845E8</v>
      </c>
      <c r="B1039" s="5">
        <v>40897.0</v>
      </c>
      <c r="C1039" s="5">
        <v>40916.0</v>
      </c>
      <c r="D1039" s="6">
        <v>19.0</v>
      </c>
      <c r="E1039" s="4"/>
      <c r="F1039" s="4" t="s">
        <v>30</v>
      </c>
      <c r="G1039" s="4" t="s">
        <v>106</v>
      </c>
      <c r="H1039" s="4" t="str">
        <f t="shared" si="1"/>
        <v>SRB</v>
      </c>
      <c r="I1039" s="7" t="s">
        <v>107</v>
      </c>
      <c r="J1039" s="4" t="s">
        <v>23</v>
      </c>
      <c r="K1039" s="4" t="str">
        <f>IF(G1039="","Unknown Country",IFERROR(VLOOKUP(TRIM(G1039),countries!C:F, 4, FALSE), "Unknown Country"))</f>
        <v>Southern Europe</v>
      </c>
      <c r="L1039" s="4">
        <v>1270.0</v>
      </c>
      <c r="M1039" s="4" t="s">
        <v>28</v>
      </c>
      <c r="N1039" s="4">
        <v>8016.0</v>
      </c>
      <c r="O1039" s="8">
        <v>47.45</v>
      </c>
      <c r="P1039" s="8">
        <v>31.79</v>
      </c>
      <c r="Q1039" s="9">
        <v>380359.2</v>
      </c>
      <c r="R1039" s="9">
        <v>254828.63999999998</v>
      </c>
      <c r="S1039" s="9">
        <v>125530.56000000003</v>
      </c>
      <c r="T1039" s="10">
        <f t="shared" si="6"/>
        <v>0.4097754122</v>
      </c>
    </row>
    <row r="1040">
      <c r="A1040" s="4">
        <v>4.43125665E8</v>
      </c>
      <c r="B1040" s="5">
        <v>41440.0</v>
      </c>
      <c r="C1040" s="5">
        <v>41464.0</v>
      </c>
      <c r="D1040" s="6">
        <v>24.0</v>
      </c>
      <c r="E1040" s="4"/>
      <c r="F1040" s="4" t="s">
        <v>30</v>
      </c>
      <c r="G1040" s="4" t="s">
        <v>106</v>
      </c>
      <c r="H1040" s="4" t="str">
        <f t="shared" si="1"/>
        <v>SRB</v>
      </c>
      <c r="I1040" s="7" t="s">
        <v>107</v>
      </c>
      <c r="J1040" s="4" t="s">
        <v>23</v>
      </c>
      <c r="K1040" s="4" t="str">
        <f>IF(G1040="","Unknown Country",IFERROR(VLOOKUP(TRIM(G1040),countries!C:F, 4, FALSE), "Unknown Country"))</f>
        <v>Southern Europe</v>
      </c>
      <c r="L1040" s="4">
        <v>2103.0</v>
      </c>
      <c r="M1040" s="4" t="s">
        <v>24</v>
      </c>
      <c r="N1040" s="4">
        <v>9586.0</v>
      </c>
      <c r="O1040" s="8">
        <v>205.7</v>
      </c>
      <c r="P1040" s="8">
        <v>117.11</v>
      </c>
      <c r="Q1040" s="9">
        <v>1971840.2</v>
      </c>
      <c r="R1040" s="9">
        <v>1122616.46</v>
      </c>
      <c r="S1040" s="9">
        <v>849223.74</v>
      </c>
      <c r="T1040" s="10">
        <f t="shared" si="6"/>
        <v>0.6720351391</v>
      </c>
    </row>
    <row r="1041">
      <c r="A1041" s="4">
        <v>4.47536504E8</v>
      </c>
      <c r="B1041" s="5">
        <v>40282.0</v>
      </c>
      <c r="C1041" s="5">
        <v>40293.0</v>
      </c>
      <c r="D1041" s="6">
        <v>11.0</v>
      </c>
      <c r="E1041" s="4"/>
      <c r="F1041" s="4" t="s">
        <v>27</v>
      </c>
      <c r="G1041" s="4" t="s">
        <v>106</v>
      </c>
      <c r="H1041" s="4" t="str">
        <f t="shared" si="1"/>
        <v>SRB</v>
      </c>
      <c r="I1041" s="7" t="s">
        <v>107</v>
      </c>
      <c r="J1041" s="4" t="s">
        <v>23</v>
      </c>
      <c r="K1041" s="4" t="str">
        <f>IF(G1041="","Unknown Country",IFERROR(VLOOKUP(TRIM(G1041),countries!C:F, 4, FALSE), "Unknown Country"))</f>
        <v>Southern Europe</v>
      </c>
      <c r="L1041" s="4">
        <v>8875.0</v>
      </c>
      <c r="M1041" s="4" t="s">
        <v>24</v>
      </c>
      <c r="N1041" s="4">
        <v>4852.0</v>
      </c>
      <c r="O1041" s="8">
        <v>421.89</v>
      </c>
      <c r="P1041" s="8">
        <v>364.69</v>
      </c>
      <c r="Q1041" s="9">
        <v>2047010.28</v>
      </c>
      <c r="R1041" s="9">
        <v>1769475.88</v>
      </c>
      <c r="S1041" s="9">
        <v>277534.40000000014</v>
      </c>
      <c r="T1041" s="10">
        <f t="shared" si="6"/>
        <v>0.3300316122</v>
      </c>
    </row>
    <row r="1042">
      <c r="A1042" s="4">
        <v>5.23580348E8</v>
      </c>
      <c r="B1042" s="5">
        <v>40719.0</v>
      </c>
      <c r="C1042" s="5">
        <v>40759.0</v>
      </c>
      <c r="D1042" s="6">
        <v>40.0</v>
      </c>
      <c r="E1042" s="4"/>
      <c r="F1042" s="4" t="s">
        <v>31</v>
      </c>
      <c r="G1042" s="4" t="s">
        <v>106</v>
      </c>
      <c r="H1042" s="4" t="str">
        <f t="shared" si="1"/>
        <v>SRB</v>
      </c>
      <c r="I1042" s="7" t="s">
        <v>107</v>
      </c>
      <c r="J1042" s="4" t="s">
        <v>23</v>
      </c>
      <c r="K1042" s="4" t="str">
        <f>IF(G1042="","Unknown Country",IFERROR(VLOOKUP(TRIM(G1042),countries!C:F, 4, FALSE), "Unknown Country"))</f>
        <v>Southern Europe</v>
      </c>
      <c r="L1042" s="4">
        <v>2455.0</v>
      </c>
      <c r="M1042" s="4" t="s">
        <v>28</v>
      </c>
      <c r="N1042" s="4">
        <v>7915.0</v>
      </c>
      <c r="O1042" s="8">
        <v>109.28</v>
      </c>
      <c r="P1042" s="8">
        <v>35.84</v>
      </c>
      <c r="Q1042" s="9">
        <v>864951.2</v>
      </c>
      <c r="R1042" s="9">
        <v>283673.60000000003</v>
      </c>
      <c r="S1042" s="9">
        <v>581277.5999999999</v>
      </c>
      <c r="T1042" s="10">
        <f t="shared" si="6"/>
        <v>0.193869873</v>
      </c>
    </row>
    <row r="1043">
      <c r="A1043" s="4">
        <v>5.59417665E8</v>
      </c>
      <c r="B1043" s="5">
        <v>41330.0</v>
      </c>
      <c r="C1043" s="5">
        <v>41333.0</v>
      </c>
      <c r="D1043" s="6">
        <v>3.0</v>
      </c>
      <c r="E1043" s="4"/>
      <c r="F1043" s="4" t="s">
        <v>30</v>
      </c>
      <c r="G1043" s="4" t="s">
        <v>106</v>
      </c>
      <c r="H1043" s="4" t="str">
        <f t="shared" si="1"/>
        <v>SRB</v>
      </c>
      <c r="I1043" s="7" t="s">
        <v>107</v>
      </c>
      <c r="J1043" s="4" t="s">
        <v>23</v>
      </c>
      <c r="K1043" s="4" t="str">
        <f>IF(G1043="","Unknown Country",IFERROR(VLOOKUP(TRIM(G1043),countries!C:F, 4, FALSE), "Unknown Country"))</f>
        <v>Southern Europe</v>
      </c>
      <c r="L1043" s="4">
        <v>5988.0</v>
      </c>
      <c r="M1043" s="4" t="s">
        <v>24</v>
      </c>
      <c r="N1043" s="4">
        <v>2973.0</v>
      </c>
      <c r="O1043" s="8">
        <v>154.06</v>
      </c>
      <c r="P1043" s="8">
        <v>90.93</v>
      </c>
      <c r="Q1043" s="9">
        <v>458020.38</v>
      </c>
      <c r="R1043" s="9">
        <v>270334.89</v>
      </c>
      <c r="S1043" s="9">
        <v>187685.49</v>
      </c>
      <c r="T1043" s="10">
        <f t="shared" si="6"/>
        <v>0.3300316122</v>
      </c>
    </row>
    <row r="1044">
      <c r="A1044" s="4">
        <v>5.99624192E8</v>
      </c>
      <c r="B1044" s="5">
        <v>41155.0</v>
      </c>
      <c r="C1044" s="5">
        <v>41173.0</v>
      </c>
      <c r="D1044" s="6">
        <v>18.0</v>
      </c>
      <c r="E1044" s="4"/>
      <c r="F1044" s="4" t="s">
        <v>20</v>
      </c>
      <c r="G1044" s="4" t="s">
        <v>106</v>
      </c>
      <c r="H1044" s="4" t="str">
        <f t="shared" si="1"/>
        <v>SRB</v>
      </c>
      <c r="I1044" s="7" t="s">
        <v>107</v>
      </c>
      <c r="J1044" s="4" t="s">
        <v>23</v>
      </c>
      <c r="K1044" s="4" t="str">
        <f>IF(G1044="","Unknown Country",IFERROR(VLOOKUP(TRIM(G1044),countries!C:F, 4, FALSE), "Unknown Country"))</f>
        <v>Southern Europe</v>
      </c>
      <c r="L1044" s="4">
        <v>1270.0</v>
      </c>
      <c r="M1044" s="4" t="s">
        <v>28</v>
      </c>
      <c r="N1044" s="4">
        <v>978.0</v>
      </c>
      <c r="O1044" s="8">
        <v>47.45</v>
      </c>
      <c r="P1044" s="8">
        <v>31.79</v>
      </c>
      <c r="Q1044" s="9">
        <v>46406.100000000006</v>
      </c>
      <c r="R1044" s="9">
        <v>31090.62</v>
      </c>
      <c r="S1044" s="9">
        <v>15315.480000000007</v>
      </c>
      <c r="T1044" s="10">
        <f t="shared" si="6"/>
        <v>0.4306757414</v>
      </c>
    </row>
    <row r="1045">
      <c r="A1045" s="4">
        <v>6.30219399E8</v>
      </c>
      <c r="B1045" s="5">
        <v>41691.0</v>
      </c>
      <c r="C1045" s="5">
        <v>41712.0</v>
      </c>
      <c r="D1045" s="6">
        <v>21.0</v>
      </c>
      <c r="E1045" s="4"/>
      <c r="F1045" s="4" t="s">
        <v>20</v>
      </c>
      <c r="G1045" s="4" t="s">
        <v>106</v>
      </c>
      <c r="H1045" s="4" t="str">
        <f t="shared" si="1"/>
        <v>SRB</v>
      </c>
      <c r="I1045" s="7" t="s">
        <v>107</v>
      </c>
      <c r="J1045" s="4" t="s">
        <v>23</v>
      </c>
      <c r="K1045" s="4" t="str">
        <f>IF(G1045="","Unknown Country",IFERROR(VLOOKUP(TRIM(G1045),countries!C:F, 4, FALSE), "Unknown Country"))</f>
        <v>Southern Europe</v>
      </c>
      <c r="L1045" s="4">
        <v>7331.0</v>
      </c>
      <c r="M1045" s="4" t="s">
        <v>24</v>
      </c>
      <c r="N1045" s="4">
        <v>4780.0</v>
      </c>
      <c r="O1045" s="8">
        <v>255.28</v>
      </c>
      <c r="P1045" s="8">
        <v>159.42</v>
      </c>
      <c r="Q1045" s="9">
        <v>1220238.4</v>
      </c>
      <c r="R1045" s="9">
        <v>762027.6</v>
      </c>
      <c r="S1045" s="9">
        <v>458210.79999999993</v>
      </c>
      <c r="T1045" s="10">
        <f t="shared" si="6"/>
        <v>0.1355803646</v>
      </c>
    </row>
    <row r="1046">
      <c r="A1046" s="4">
        <v>6.59193694E8</v>
      </c>
      <c r="B1046" s="5">
        <v>42155.0</v>
      </c>
      <c r="C1046" s="5">
        <v>42166.0</v>
      </c>
      <c r="D1046" s="6">
        <v>11.0</v>
      </c>
      <c r="E1046" s="4"/>
      <c r="F1046" s="4" t="s">
        <v>30</v>
      </c>
      <c r="G1046" s="4" t="s">
        <v>106</v>
      </c>
      <c r="H1046" s="4" t="str">
        <f t="shared" si="1"/>
        <v>SRB</v>
      </c>
      <c r="I1046" s="7" t="s">
        <v>107</v>
      </c>
      <c r="J1046" s="4" t="s">
        <v>23</v>
      </c>
      <c r="K1046" s="4" t="str">
        <f>IF(G1046="","Unknown Country",IFERROR(VLOOKUP(TRIM(G1046),countries!C:F, 4, FALSE), "Unknown Country"))</f>
        <v>Southern Europe</v>
      </c>
      <c r="L1046" s="4">
        <v>8681.0</v>
      </c>
      <c r="M1046" s="4" t="s">
        <v>28</v>
      </c>
      <c r="N1046" s="4">
        <v>8918.0</v>
      </c>
      <c r="O1046" s="8">
        <v>651.21</v>
      </c>
      <c r="P1046" s="8">
        <v>524.96</v>
      </c>
      <c r="Q1046" s="9">
        <v>5807490.78</v>
      </c>
      <c r="R1046" s="9">
        <v>4681593.28</v>
      </c>
      <c r="S1046" s="9">
        <v>1125897.5</v>
      </c>
      <c r="T1046" s="10">
        <f t="shared" si="6"/>
        <v>0.6720351391</v>
      </c>
    </row>
    <row r="1047">
      <c r="A1047" s="4">
        <v>6.65817677E8</v>
      </c>
      <c r="B1047" s="5">
        <v>42273.0</v>
      </c>
      <c r="C1047" s="5">
        <v>42287.0</v>
      </c>
      <c r="D1047" s="6">
        <v>14.0</v>
      </c>
      <c r="E1047" s="4"/>
      <c r="F1047" s="4" t="s">
        <v>31</v>
      </c>
      <c r="G1047" s="4" t="s">
        <v>106</v>
      </c>
      <c r="H1047" s="4" t="str">
        <f t="shared" si="1"/>
        <v>SRB</v>
      </c>
      <c r="I1047" s="7" t="s">
        <v>107</v>
      </c>
      <c r="J1047" s="4" t="s">
        <v>23</v>
      </c>
      <c r="K1047" s="4" t="str">
        <f>IF(G1047="","Unknown Country",IFERROR(VLOOKUP(TRIM(G1047),countries!C:F, 4, FALSE), "Unknown Country"))</f>
        <v>Southern Europe</v>
      </c>
      <c r="L1047" s="4">
        <v>4594.0</v>
      </c>
      <c r="M1047" s="4" t="s">
        <v>28</v>
      </c>
      <c r="N1047" s="4">
        <v>9102.0</v>
      </c>
      <c r="O1047" s="8">
        <v>9.33</v>
      </c>
      <c r="P1047" s="8">
        <v>6.92</v>
      </c>
      <c r="Q1047" s="9">
        <v>84921.66</v>
      </c>
      <c r="R1047" s="9">
        <v>62985.84</v>
      </c>
      <c r="S1047" s="9">
        <v>21935.820000000007</v>
      </c>
      <c r="T1047" s="10">
        <f t="shared" si="6"/>
        <v>0.4097754122</v>
      </c>
    </row>
    <row r="1048">
      <c r="A1048" s="4">
        <v>6.97638976E8</v>
      </c>
      <c r="B1048" s="5">
        <v>42079.0</v>
      </c>
      <c r="C1048" s="5">
        <v>42089.0</v>
      </c>
      <c r="D1048" s="6">
        <v>10.0</v>
      </c>
      <c r="E1048" s="4"/>
      <c r="F1048" s="4" t="s">
        <v>20</v>
      </c>
      <c r="G1048" s="4" t="s">
        <v>106</v>
      </c>
      <c r="H1048" s="4" t="str">
        <f t="shared" si="1"/>
        <v>SRB</v>
      </c>
      <c r="I1048" s="7" t="s">
        <v>107</v>
      </c>
      <c r="J1048" s="4" t="s">
        <v>23</v>
      </c>
      <c r="K1048" s="4" t="str">
        <f>IF(G1048="","Unknown Country",IFERROR(VLOOKUP(TRIM(G1048),countries!C:F, 4, FALSE), "Unknown Country"))</f>
        <v>Southern Europe</v>
      </c>
      <c r="L1048" s="4">
        <v>5988.0</v>
      </c>
      <c r="M1048" s="4" t="s">
        <v>24</v>
      </c>
      <c r="N1048" s="4">
        <v>5731.0</v>
      </c>
      <c r="O1048" s="8">
        <v>154.06</v>
      </c>
      <c r="P1048" s="8">
        <v>90.93</v>
      </c>
      <c r="Q1048" s="9">
        <v>882917.86</v>
      </c>
      <c r="R1048" s="9">
        <v>521119.83</v>
      </c>
      <c r="S1048" s="9">
        <v>361798.02999999997</v>
      </c>
      <c r="T1048" s="10">
        <f t="shared" si="6"/>
        <v>0.3300316122</v>
      </c>
    </row>
    <row r="1049">
      <c r="A1049" s="4">
        <v>7.03966844E8</v>
      </c>
      <c r="B1049" s="5">
        <v>41596.0</v>
      </c>
      <c r="C1049" s="5">
        <v>41608.0</v>
      </c>
      <c r="D1049" s="6">
        <v>12.0</v>
      </c>
      <c r="E1049" s="4"/>
      <c r="F1049" s="4" t="s">
        <v>31</v>
      </c>
      <c r="G1049" s="4" t="s">
        <v>106</v>
      </c>
      <c r="H1049" s="4" t="str">
        <f t="shared" si="1"/>
        <v>SRB</v>
      </c>
      <c r="I1049" s="7" t="s">
        <v>107</v>
      </c>
      <c r="J1049" s="4" t="s">
        <v>23</v>
      </c>
      <c r="K1049" s="4" t="str">
        <f>IF(G1049="","Unknown Country",IFERROR(VLOOKUP(TRIM(G1049),countries!C:F, 4, FALSE), "Unknown Country"))</f>
        <v>Southern Europe</v>
      </c>
      <c r="L1049" s="4">
        <v>8969.0</v>
      </c>
      <c r="M1049" s="4" t="s">
        <v>24</v>
      </c>
      <c r="N1049" s="4">
        <v>8288.0</v>
      </c>
      <c r="O1049" s="8">
        <v>152.58</v>
      </c>
      <c r="P1049" s="8">
        <v>97.44</v>
      </c>
      <c r="Q1049" s="9">
        <v>1264583.04</v>
      </c>
      <c r="R1049" s="9">
        <v>807582.72</v>
      </c>
      <c r="S1049" s="9">
        <v>457000.32000000007</v>
      </c>
      <c r="T1049" s="10">
        <f t="shared" si="6"/>
        <v>0.3755092448</v>
      </c>
    </row>
    <row r="1050">
      <c r="A1050" s="4">
        <v>7.1783322E8</v>
      </c>
      <c r="B1050" s="5">
        <v>41720.0</v>
      </c>
      <c r="C1050" s="5">
        <v>41732.0</v>
      </c>
      <c r="D1050" s="6">
        <v>12.0</v>
      </c>
      <c r="E1050" s="4"/>
      <c r="F1050" s="4" t="s">
        <v>31</v>
      </c>
      <c r="G1050" s="4" t="s">
        <v>106</v>
      </c>
      <c r="H1050" s="4" t="str">
        <f t="shared" si="1"/>
        <v>SRB</v>
      </c>
      <c r="I1050" s="7" t="s">
        <v>107</v>
      </c>
      <c r="J1050" s="4" t="s">
        <v>23</v>
      </c>
      <c r="K1050" s="4" t="str">
        <f>IF(G1050="","Unknown Country",IFERROR(VLOOKUP(TRIM(G1050),countries!C:F, 4, FALSE), "Unknown Country"))</f>
        <v>Southern Europe</v>
      </c>
      <c r="L1050" s="4">
        <v>5988.0</v>
      </c>
      <c r="M1050" s="4" t="s">
        <v>24</v>
      </c>
      <c r="N1050" s="4">
        <v>1657.0</v>
      </c>
      <c r="O1050" s="8">
        <v>154.06</v>
      </c>
      <c r="P1050" s="8">
        <v>90.93</v>
      </c>
      <c r="Q1050" s="9">
        <v>255277.42</v>
      </c>
      <c r="R1050" s="9">
        <v>150671.01</v>
      </c>
      <c r="S1050" s="9">
        <v>104606.41</v>
      </c>
      <c r="T1050" s="10">
        <f t="shared" si="6"/>
        <v>0.193869873</v>
      </c>
    </row>
    <row r="1051">
      <c r="A1051" s="4">
        <v>7.973163E8</v>
      </c>
      <c r="B1051" s="5">
        <v>42703.0</v>
      </c>
      <c r="C1051" s="5">
        <v>42703.0</v>
      </c>
      <c r="D1051" s="6">
        <v>0.0</v>
      </c>
      <c r="E1051" s="4"/>
      <c r="F1051" s="4" t="s">
        <v>27</v>
      </c>
      <c r="G1051" s="4" t="s">
        <v>106</v>
      </c>
      <c r="H1051" s="4" t="str">
        <f t="shared" si="1"/>
        <v>SRB</v>
      </c>
      <c r="I1051" s="7" t="s">
        <v>107</v>
      </c>
      <c r="J1051" s="4" t="s">
        <v>23</v>
      </c>
      <c r="K1051" s="4" t="str">
        <f>IF(G1051="","Unknown Country",IFERROR(VLOOKUP(TRIM(G1051),countries!C:F, 4, FALSE), "Unknown Country"))</f>
        <v>Southern Europe</v>
      </c>
      <c r="L1051" s="4">
        <v>1270.0</v>
      </c>
      <c r="M1051" s="4" t="s">
        <v>24</v>
      </c>
      <c r="N1051" s="4">
        <v>2466.0</v>
      </c>
      <c r="O1051" s="8">
        <v>47.45</v>
      </c>
      <c r="P1051" s="8">
        <v>31.79</v>
      </c>
      <c r="Q1051" s="9">
        <v>117011.70000000001</v>
      </c>
      <c r="R1051" s="9">
        <v>78394.14</v>
      </c>
      <c r="S1051" s="9">
        <v>38617.56000000001</v>
      </c>
      <c r="T1051" s="10">
        <f t="shared" si="6"/>
        <v>0.258306538</v>
      </c>
    </row>
    <row r="1052">
      <c r="A1052" s="4">
        <v>9.17639768E8</v>
      </c>
      <c r="B1052" s="5">
        <v>41578.0</v>
      </c>
      <c r="C1052" s="5">
        <v>41622.0</v>
      </c>
      <c r="D1052" s="6">
        <v>44.0</v>
      </c>
      <c r="E1052" s="4"/>
      <c r="F1052" s="4" t="s">
        <v>20</v>
      </c>
      <c r="G1052" s="4" t="s">
        <v>106</v>
      </c>
      <c r="H1052" s="4" t="str">
        <f t="shared" si="1"/>
        <v>SRB</v>
      </c>
      <c r="I1052" s="7" t="s">
        <v>107</v>
      </c>
      <c r="J1052" s="4" t="s">
        <v>23</v>
      </c>
      <c r="K1052" s="4" t="str">
        <f>IF(G1052="","Unknown Country",IFERROR(VLOOKUP(TRIM(G1052),countries!C:F, 4, FALSE), "Unknown Country"))</f>
        <v>Southern Europe</v>
      </c>
      <c r="L1052" s="4">
        <v>5988.0</v>
      </c>
      <c r="M1052" s="4" t="s">
        <v>28</v>
      </c>
      <c r="N1052" s="4">
        <v>8854.0</v>
      </c>
      <c r="O1052" s="8">
        <v>154.06</v>
      </c>
      <c r="P1052" s="8">
        <v>90.93</v>
      </c>
      <c r="Q1052" s="9">
        <v>1364047.24</v>
      </c>
      <c r="R1052" s="9">
        <v>805094.2200000001</v>
      </c>
      <c r="S1052" s="9">
        <v>558953.0199999999</v>
      </c>
      <c r="T1052" s="10">
        <f t="shared" si="6"/>
        <v>0.4097754122</v>
      </c>
    </row>
    <row r="1053">
      <c r="A1053" s="4">
        <v>9.92992675E8</v>
      </c>
      <c r="B1053" s="5">
        <v>40610.0</v>
      </c>
      <c r="C1053" s="5">
        <v>40611.0</v>
      </c>
      <c r="D1053" s="6">
        <v>1.0</v>
      </c>
      <c r="E1053" s="4"/>
      <c r="F1053" s="4" t="s">
        <v>30</v>
      </c>
      <c r="G1053" s="4" t="s">
        <v>106</v>
      </c>
      <c r="H1053" s="4" t="str">
        <f t="shared" si="1"/>
        <v>SRB</v>
      </c>
      <c r="I1053" s="7" t="s">
        <v>107</v>
      </c>
      <c r="J1053" s="4" t="s">
        <v>23</v>
      </c>
      <c r="K1053" s="4" t="str">
        <f>IF(G1053="","Unknown Country",IFERROR(VLOOKUP(TRIM(G1053),countries!C:F, 4, FALSE), "Unknown Country"))</f>
        <v>Southern Europe</v>
      </c>
      <c r="L1053" s="4">
        <v>5988.0</v>
      </c>
      <c r="M1053" s="4" t="s">
        <v>24</v>
      </c>
      <c r="N1053" s="4">
        <v>7454.0</v>
      </c>
      <c r="O1053" s="8">
        <v>154.06</v>
      </c>
      <c r="P1053" s="8">
        <v>90.93</v>
      </c>
      <c r="Q1053" s="9">
        <v>1148363.24</v>
      </c>
      <c r="R1053" s="9">
        <v>677792.2200000001</v>
      </c>
      <c r="S1053" s="9">
        <v>470571.0199999999</v>
      </c>
      <c r="T1053" s="10">
        <f t="shared" si="6"/>
        <v>0.3613841919</v>
      </c>
    </row>
    <row r="1054">
      <c r="A1054" s="4">
        <v>1.03450715E8</v>
      </c>
      <c r="B1054" s="5">
        <v>42078.0</v>
      </c>
      <c r="C1054" s="5">
        <v>42112.0</v>
      </c>
      <c r="D1054" s="6">
        <v>34.0</v>
      </c>
      <c r="E1054" s="4"/>
      <c r="F1054" s="4" t="s">
        <v>27</v>
      </c>
      <c r="G1054" s="4" t="s">
        <v>108</v>
      </c>
      <c r="H1054" s="4" t="str">
        <f t="shared" si="1"/>
        <v>SVK</v>
      </c>
      <c r="I1054" s="7" t="s">
        <v>109</v>
      </c>
      <c r="J1054" s="4" t="s">
        <v>23</v>
      </c>
      <c r="K1054" s="4" t="str">
        <f>IF(G1054="","Unknown Country",IFERROR(VLOOKUP(TRIM(G1054),countries!C:F, 4, FALSE), "Unknown Country"))</f>
        <v>Eastern Europe</v>
      </c>
      <c r="L1054" s="4">
        <v>8681.0</v>
      </c>
      <c r="M1054" s="4" t="s">
        <v>28</v>
      </c>
      <c r="N1054" s="4">
        <v>2220.0</v>
      </c>
      <c r="O1054" s="8">
        <v>651.21</v>
      </c>
      <c r="P1054" s="8">
        <v>524.96</v>
      </c>
      <c r="Q1054" s="9">
        <v>1445686.2000000002</v>
      </c>
      <c r="R1054" s="9">
        <v>1165411.2000000002</v>
      </c>
      <c r="S1054" s="9">
        <v>280275.0</v>
      </c>
      <c r="T1054" s="10">
        <f t="shared" si="6"/>
        <v>0.4097754122</v>
      </c>
    </row>
    <row r="1055">
      <c r="A1055" s="4">
        <v>1.46545875E8</v>
      </c>
      <c r="B1055" s="5">
        <v>40874.0</v>
      </c>
      <c r="C1055" s="5">
        <v>40915.0</v>
      </c>
      <c r="D1055" s="6">
        <v>41.0</v>
      </c>
      <c r="E1055" s="4"/>
      <c r="F1055" s="4" t="s">
        <v>30</v>
      </c>
      <c r="G1055" s="4" t="s">
        <v>108</v>
      </c>
      <c r="H1055" s="4" t="str">
        <f t="shared" si="1"/>
        <v>SVK</v>
      </c>
      <c r="I1055" s="7" t="s">
        <v>109</v>
      </c>
      <c r="J1055" s="4" t="s">
        <v>23</v>
      </c>
      <c r="K1055" s="4" t="str">
        <f>IF(G1055="","Unknown Country",IFERROR(VLOOKUP(TRIM(G1055),countries!C:F, 4, FALSE), "Unknown Country"))</f>
        <v>Eastern Europe</v>
      </c>
      <c r="L1055" s="4">
        <v>8293.0</v>
      </c>
      <c r="M1055" s="4" t="s">
        <v>24</v>
      </c>
      <c r="N1055" s="4">
        <v>5036.0</v>
      </c>
      <c r="O1055" s="8">
        <v>437.2</v>
      </c>
      <c r="P1055" s="8">
        <v>263.33</v>
      </c>
      <c r="Q1055" s="9">
        <v>2201739.1999999997</v>
      </c>
      <c r="R1055" s="9">
        <v>1326129.88</v>
      </c>
      <c r="S1055" s="9">
        <v>875609.3199999998</v>
      </c>
      <c r="T1055" s="10">
        <f t="shared" si="6"/>
        <v>0.3300316122</v>
      </c>
    </row>
    <row r="1056">
      <c r="A1056" s="4">
        <v>1.61399304E8</v>
      </c>
      <c r="B1056" s="5">
        <v>40238.0</v>
      </c>
      <c r="C1056" s="5">
        <v>40252.0</v>
      </c>
      <c r="D1056" s="6">
        <v>14.0</v>
      </c>
      <c r="E1056" s="4"/>
      <c r="F1056" s="4" t="s">
        <v>20</v>
      </c>
      <c r="G1056" s="4" t="s">
        <v>108</v>
      </c>
      <c r="H1056" s="4" t="str">
        <f t="shared" si="1"/>
        <v>SVK</v>
      </c>
      <c r="I1056" s="7" t="s">
        <v>109</v>
      </c>
      <c r="J1056" s="4" t="s">
        <v>23</v>
      </c>
      <c r="K1056" s="4" t="str">
        <f>IF(G1056="","Unknown Country",IFERROR(VLOOKUP(TRIM(G1056),countries!C:F, 4, FALSE), "Unknown Country"))</f>
        <v>Eastern Europe</v>
      </c>
      <c r="L1056" s="4">
        <v>8293.0</v>
      </c>
      <c r="M1056" s="4" t="s">
        <v>105</v>
      </c>
      <c r="N1056" s="4">
        <v>496.0</v>
      </c>
      <c r="O1056" s="8">
        <v>437.2</v>
      </c>
      <c r="P1056" s="8">
        <v>263.33</v>
      </c>
      <c r="Q1056" s="9">
        <v>216851.19999999998</v>
      </c>
      <c r="R1056" s="9">
        <v>130611.68</v>
      </c>
      <c r="S1056" s="9">
        <v>86239.51999999999</v>
      </c>
      <c r="T1056" s="10">
        <f t="shared" si="6"/>
        <v>0.4097754122</v>
      </c>
    </row>
    <row r="1057">
      <c r="A1057" s="4">
        <v>1.68319404E8</v>
      </c>
      <c r="B1057" s="5">
        <v>40959.0</v>
      </c>
      <c r="C1057" s="5">
        <v>40978.0</v>
      </c>
      <c r="D1057" s="6">
        <v>19.0</v>
      </c>
      <c r="E1057" s="4"/>
      <c r="F1057" s="4" t="s">
        <v>27</v>
      </c>
      <c r="G1057" s="4" t="s">
        <v>108</v>
      </c>
      <c r="H1057" s="4" t="str">
        <f t="shared" si="1"/>
        <v>SVK</v>
      </c>
      <c r="I1057" s="7" t="s">
        <v>109</v>
      </c>
      <c r="J1057" s="4" t="s">
        <v>23</v>
      </c>
      <c r="K1057" s="4" t="str">
        <f>IF(G1057="","Unknown Country",IFERROR(VLOOKUP(TRIM(G1057),countries!C:F, 4, FALSE), "Unknown Country"))</f>
        <v>Eastern Europe</v>
      </c>
      <c r="L1057" s="4">
        <v>8681.0</v>
      </c>
      <c r="M1057" s="4" t="s">
        <v>28</v>
      </c>
      <c r="N1057" s="4">
        <v>8307.0</v>
      </c>
      <c r="O1057" s="8">
        <v>651.21</v>
      </c>
      <c r="P1057" s="8">
        <v>524.96</v>
      </c>
      <c r="Q1057" s="9">
        <v>5409601.470000001</v>
      </c>
      <c r="R1057" s="9">
        <v>4360842.720000001</v>
      </c>
      <c r="S1057" s="9">
        <v>1048758.75</v>
      </c>
      <c r="T1057" s="10">
        <f t="shared" si="6"/>
        <v>0.4097754122</v>
      </c>
    </row>
    <row r="1058">
      <c r="A1058" s="4">
        <v>2.09357202E8</v>
      </c>
      <c r="B1058" s="5">
        <v>42018.0</v>
      </c>
      <c r="C1058" s="5">
        <v>42026.0</v>
      </c>
      <c r="D1058" s="6">
        <v>8.0</v>
      </c>
      <c r="E1058" s="4"/>
      <c r="F1058" s="4" t="s">
        <v>27</v>
      </c>
      <c r="G1058" s="4" t="s">
        <v>108</v>
      </c>
      <c r="H1058" s="4" t="str">
        <f t="shared" si="1"/>
        <v>SVK</v>
      </c>
      <c r="I1058" s="7" t="s">
        <v>109</v>
      </c>
      <c r="J1058" s="4" t="s">
        <v>23</v>
      </c>
      <c r="K1058" s="4" t="str">
        <f>IF(G1058="","Unknown Country",IFERROR(VLOOKUP(TRIM(G1058),countries!C:F, 4, FALSE), "Unknown Country"))</f>
        <v>Eastern Europe</v>
      </c>
      <c r="L1058" s="4">
        <v>2103.0</v>
      </c>
      <c r="M1058" s="4" t="s">
        <v>28</v>
      </c>
      <c r="N1058" s="4">
        <v>2303.0</v>
      </c>
      <c r="O1058" s="8">
        <v>205.7</v>
      </c>
      <c r="P1058" s="8">
        <v>117.11</v>
      </c>
      <c r="Q1058" s="9">
        <v>473727.1</v>
      </c>
      <c r="R1058" s="9">
        <v>269704.33</v>
      </c>
      <c r="S1058" s="9">
        <v>204022.76999999996</v>
      </c>
      <c r="T1058" s="10">
        <f t="shared" si="6"/>
        <v>0.193869873</v>
      </c>
    </row>
    <row r="1059">
      <c r="A1059" s="4">
        <v>2.17248904E8</v>
      </c>
      <c r="B1059" s="5">
        <v>41034.0</v>
      </c>
      <c r="C1059" s="5">
        <v>41075.0</v>
      </c>
      <c r="D1059" s="6">
        <v>41.0</v>
      </c>
      <c r="E1059" s="4"/>
      <c r="F1059" s="4" t="s">
        <v>31</v>
      </c>
      <c r="G1059" s="4" t="s">
        <v>108</v>
      </c>
      <c r="H1059" s="4" t="str">
        <f t="shared" si="1"/>
        <v>SVK</v>
      </c>
      <c r="I1059" s="7" t="s">
        <v>109</v>
      </c>
      <c r="J1059" s="4" t="s">
        <v>23</v>
      </c>
      <c r="K1059" s="4" t="str">
        <f>IF(G1059="","Unknown Country",IFERROR(VLOOKUP(TRIM(G1059),countries!C:F, 4, FALSE), "Unknown Country"))</f>
        <v>Eastern Europe</v>
      </c>
      <c r="L1059" s="4">
        <v>8681.0</v>
      </c>
      <c r="M1059" s="4" t="s">
        <v>105</v>
      </c>
      <c r="N1059" s="4">
        <v>7633.0</v>
      </c>
      <c r="O1059" s="8">
        <v>651.21</v>
      </c>
      <c r="P1059" s="8">
        <v>524.96</v>
      </c>
      <c r="Q1059" s="9">
        <v>4970685.930000001</v>
      </c>
      <c r="R1059" s="9">
        <v>4007019.68</v>
      </c>
      <c r="S1059" s="9">
        <v>963666.2500000005</v>
      </c>
      <c r="T1059" s="10">
        <f t="shared" si="6"/>
        <v>0.3976898445</v>
      </c>
    </row>
    <row r="1060">
      <c r="A1060" s="4">
        <v>2.2464708E8</v>
      </c>
      <c r="B1060" s="5">
        <v>41813.0</v>
      </c>
      <c r="C1060" s="5">
        <v>41850.0</v>
      </c>
      <c r="D1060" s="6">
        <v>37.0</v>
      </c>
      <c r="E1060" s="4"/>
      <c r="F1060" s="4" t="s">
        <v>27</v>
      </c>
      <c r="G1060" s="4" t="s">
        <v>108</v>
      </c>
      <c r="H1060" s="4" t="str">
        <f t="shared" si="1"/>
        <v>SVK</v>
      </c>
      <c r="I1060" s="7" t="s">
        <v>109</v>
      </c>
      <c r="J1060" s="4" t="s">
        <v>23</v>
      </c>
      <c r="K1060" s="4" t="str">
        <f>IF(G1060="","Unknown Country",IFERROR(VLOOKUP(TRIM(G1060),countries!C:F, 4, FALSE), "Unknown Country"))</f>
        <v>Eastern Europe</v>
      </c>
      <c r="L1060" s="4">
        <v>8681.0</v>
      </c>
      <c r="M1060" s="4" t="s">
        <v>24</v>
      </c>
      <c r="N1060" s="4">
        <v>6918.0</v>
      </c>
      <c r="O1060" s="8">
        <v>651.21</v>
      </c>
      <c r="P1060" s="8">
        <v>524.96</v>
      </c>
      <c r="Q1060" s="9">
        <v>4505070.78</v>
      </c>
      <c r="R1060" s="9">
        <v>3631673.2800000003</v>
      </c>
      <c r="S1060" s="9">
        <v>873397.5</v>
      </c>
      <c r="T1060" s="10">
        <f t="shared" si="6"/>
        <v>0.3976898445</v>
      </c>
    </row>
    <row r="1061">
      <c r="A1061" s="4">
        <v>2.31369769E8</v>
      </c>
      <c r="B1061" s="5">
        <v>42133.0</v>
      </c>
      <c r="C1061" s="5">
        <v>42140.0</v>
      </c>
      <c r="D1061" s="6">
        <v>7.0</v>
      </c>
      <c r="E1061" s="4"/>
      <c r="F1061" s="4" t="s">
        <v>30</v>
      </c>
      <c r="G1061" s="4" t="s">
        <v>108</v>
      </c>
      <c r="H1061" s="4" t="str">
        <f t="shared" si="1"/>
        <v>SVK</v>
      </c>
      <c r="I1061" s="7" t="s">
        <v>109</v>
      </c>
      <c r="J1061" s="4" t="s">
        <v>23</v>
      </c>
      <c r="K1061" s="4" t="str">
        <f>IF(G1061="","Unknown Country",IFERROR(VLOOKUP(TRIM(G1061),countries!C:F, 4, FALSE), "Unknown Country"))</f>
        <v>Eastern Europe</v>
      </c>
      <c r="L1061" s="4">
        <v>2455.0</v>
      </c>
      <c r="M1061" s="4" t="s">
        <v>28</v>
      </c>
      <c r="N1061" s="4">
        <v>6311.0</v>
      </c>
      <c r="O1061" s="8">
        <v>109.28</v>
      </c>
      <c r="P1061" s="8">
        <v>35.84</v>
      </c>
      <c r="Q1061" s="9">
        <v>689666.08</v>
      </c>
      <c r="R1061" s="9">
        <v>226186.24000000002</v>
      </c>
      <c r="S1061" s="9">
        <v>463479.83999999997</v>
      </c>
      <c r="T1061" s="10">
        <f t="shared" si="6"/>
        <v>0.193869873</v>
      </c>
    </row>
    <row r="1062">
      <c r="A1062" s="4">
        <v>2.91531503E8</v>
      </c>
      <c r="B1062" s="5">
        <v>41570.0</v>
      </c>
      <c r="C1062" s="5">
        <v>41573.0</v>
      </c>
      <c r="D1062" s="6">
        <v>3.0</v>
      </c>
      <c r="E1062" s="4"/>
      <c r="F1062" s="4" t="s">
        <v>20</v>
      </c>
      <c r="G1062" s="4" t="s">
        <v>108</v>
      </c>
      <c r="H1062" s="4" t="str">
        <f t="shared" si="1"/>
        <v>SVK</v>
      </c>
      <c r="I1062" s="7" t="s">
        <v>109</v>
      </c>
      <c r="J1062" s="4" t="s">
        <v>23</v>
      </c>
      <c r="K1062" s="4" t="str">
        <f>IF(G1062="","Unknown Country",IFERROR(VLOOKUP(TRIM(G1062),countries!C:F, 4, FALSE), "Unknown Country"))</f>
        <v>Eastern Europe</v>
      </c>
      <c r="L1062" s="4">
        <v>1270.0</v>
      </c>
      <c r="M1062" s="4" t="s">
        <v>28</v>
      </c>
      <c r="N1062" s="4">
        <v>9505.0</v>
      </c>
      <c r="O1062" s="8">
        <v>47.45</v>
      </c>
      <c r="P1062" s="8">
        <v>31.79</v>
      </c>
      <c r="Q1062" s="9">
        <v>451012.25</v>
      </c>
      <c r="R1062" s="9">
        <v>302163.95</v>
      </c>
      <c r="S1062" s="9">
        <v>148848.3</v>
      </c>
      <c r="T1062" s="10">
        <f t="shared" si="6"/>
        <v>0.4306757414</v>
      </c>
    </row>
    <row r="1063">
      <c r="A1063" s="4">
        <v>3.15066277E8</v>
      </c>
      <c r="B1063" s="5">
        <v>41557.0</v>
      </c>
      <c r="C1063" s="5">
        <v>41606.0</v>
      </c>
      <c r="D1063" s="6">
        <v>49.0</v>
      </c>
      <c r="E1063" s="4"/>
      <c r="F1063" s="4" t="s">
        <v>20</v>
      </c>
      <c r="G1063" s="4" t="s">
        <v>108</v>
      </c>
      <c r="H1063" s="4" t="str">
        <f t="shared" si="1"/>
        <v>SVK</v>
      </c>
      <c r="I1063" s="7" t="s">
        <v>109</v>
      </c>
      <c r="J1063" s="4" t="s">
        <v>23</v>
      </c>
      <c r="K1063" s="4" t="str">
        <f>IF(G1063="","Unknown Country",IFERROR(VLOOKUP(TRIM(G1063),countries!C:F, 4, FALSE), "Unknown Country"))</f>
        <v>Eastern Europe</v>
      </c>
      <c r="L1063" s="4">
        <v>8969.0</v>
      </c>
      <c r="M1063" s="4" t="s">
        <v>24</v>
      </c>
      <c r="N1063" s="4">
        <v>3968.0</v>
      </c>
      <c r="O1063" s="8">
        <v>152.58</v>
      </c>
      <c r="P1063" s="8">
        <v>97.44</v>
      </c>
      <c r="Q1063" s="9">
        <v>605437.4400000001</v>
      </c>
      <c r="R1063" s="9">
        <v>386641.92</v>
      </c>
      <c r="S1063" s="9">
        <v>218795.52000000008</v>
      </c>
      <c r="T1063" s="10">
        <f t="shared" si="6"/>
        <v>0.193869873</v>
      </c>
    </row>
    <row r="1064">
      <c r="A1064" s="4">
        <v>3.27072703E8</v>
      </c>
      <c r="B1064" s="5">
        <v>41579.0</v>
      </c>
      <c r="C1064" s="5">
        <v>41594.0</v>
      </c>
      <c r="D1064" s="6">
        <v>15.0</v>
      </c>
      <c r="E1064" s="4"/>
      <c r="F1064" s="4" t="s">
        <v>31</v>
      </c>
      <c r="G1064" s="4" t="s">
        <v>108</v>
      </c>
      <c r="H1064" s="4" t="str">
        <f t="shared" si="1"/>
        <v>SVK</v>
      </c>
      <c r="I1064" s="7" t="s">
        <v>109</v>
      </c>
      <c r="J1064" s="4" t="s">
        <v>23</v>
      </c>
      <c r="K1064" s="4" t="str">
        <f>IF(G1064="","Unknown Country",IFERROR(VLOOKUP(TRIM(G1064),countries!C:F, 4, FALSE), "Unknown Country"))</f>
        <v>Eastern Europe</v>
      </c>
      <c r="L1064" s="4">
        <v>8293.0</v>
      </c>
      <c r="M1064" s="4" t="s">
        <v>28</v>
      </c>
      <c r="N1064" s="4">
        <v>6936.0</v>
      </c>
      <c r="O1064" s="8">
        <v>437.2</v>
      </c>
      <c r="P1064" s="8">
        <v>263.33</v>
      </c>
      <c r="Q1064" s="9">
        <v>3032419.1999999997</v>
      </c>
      <c r="R1064" s="9">
        <v>1826456.88</v>
      </c>
      <c r="S1064" s="9">
        <v>1205962.3199999998</v>
      </c>
      <c r="T1064" s="10">
        <f t="shared" si="6"/>
        <v>0.193869873</v>
      </c>
    </row>
    <row r="1065">
      <c r="A1065" s="4">
        <v>3.9385842E8</v>
      </c>
      <c r="B1065" s="5">
        <v>41135.0</v>
      </c>
      <c r="C1065" s="5">
        <v>41150.0</v>
      </c>
      <c r="D1065" s="6">
        <v>15.0</v>
      </c>
      <c r="E1065" s="4"/>
      <c r="F1065" s="4" t="s">
        <v>20</v>
      </c>
      <c r="G1065" s="4" t="s">
        <v>108</v>
      </c>
      <c r="H1065" s="4" t="str">
        <f t="shared" si="1"/>
        <v>SVK</v>
      </c>
      <c r="I1065" s="7" t="s">
        <v>109</v>
      </c>
      <c r="J1065" s="4" t="s">
        <v>23</v>
      </c>
      <c r="K1065" s="4" t="str">
        <f>IF(G1065="","Unknown Country",IFERROR(VLOOKUP(TRIM(G1065),countries!C:F, 4, FALSE), "Unknown Country"))</f>
        <v>Eastern Europe</v>
      </c>
      <c r="L1065" s="4">
        <v>4594.0</v>
      </c>
      <c r="M1065" s="4" t="s">
        <v>24</v>
      </c>
      <c r="N1065" s="4">
        <v>314.0</v>
      </c>
      <c r="O1065" s="8">
        <v>9.33</v>
      </c>
      <c r="P1065" s="8">
        <v>6.92</v>
      </c>
      <c r="Q1065" s="9">
        <v>2929.62</v>
      </c>
      <c r="R1065" s="9">
        <v>2172.88</v>
      </c>
      <c r="S1065" s="9">
        <v>756.7399999999998</v>
      </c>
      <c r="T1065" s="10">
        <f t="shared" si="6"/>
        <v>0.6720351391</v>
      </c>
    </row>
    <row r="1066">
      <c r="A1066" s="4">
        <v>3.97874438E8</v>
      </c>
      <c r="B1066" s="5">
        <v>41941.0</v>
      </c>
      <c r="C1066" s="5">
        <v>41974.0</v>
      </c>
      <c r="D1066" s="6">
        <v>33.0</v>
      </c>
      <c r="E1066" s="4"/>
      <c r="F1066" s="4" t="s">
        <v>30</v>
      </c>
      <c r="G1066" s="4" t="s">
        <v>108</v>
      </c>
      <c r="H1066" s="4" t="str">
        <f t="shared" si="1"/>
        <v>SVK</v>
      </c>
      <c r="I1066" s="7" t="s">
        <v>109</v>
      </c>
      <c r="J1066" s="4" t="s">
        <v>23</v>
      </c>
      <c r="K1066" s="4" t="str">
        <f>IF(G1066="","Unknown Country",IFERROR(VLOOKUP(TRIM(G1066),countries!C:F, 4, FALSE), "Unknown Country"))</f>
        <v>Eastern Europe</v>
      </c>
      <c r="L1066" s="4">
        <v>1270.0</v>
      </c>
      <c r="M1066" s="4" t="s">
        <v>28</v>
      </c>
      <c r="N1066" s="4">
        <v>8743.0</v>
      </c>
      <c r="O1066" s="8">
        <v>47.45</v>
      </c>
      <c r="P1066" s="8">
        <v>31.79</v>
      </c>
      <c r="Q1066" s="9">
        <v>414855.35000000003</v>
      </c>
      <c r="R1066" s="9">
        <v>277939.97</v>
      </c>
      <c r="S1066" s="9">
        <v>136915.38000000006</v>
      </c>
      <c r="T1066" s="10">
        <f t="shared" si="6"/>
        <v>0.3300316122</v>
      </c>
    </row>
    <row r="1067">
      <c r="A1067" s="4">
        <v>4.31753098E8</v>
      </c>
      <c r="B1067" s="5">
        <v>42249.0</v>
      </c>
      <c r="C1067" s="5">
        <v>42296.0</v>
      </c>
      <c r="D1067" s="6">
        <v>47.0</v>
      </c>
      <c r="E1067" s="4"/>
      <c r="F1067" s="4" t="s">
        <v>30</v>
      </c>
      <c r="G1067" s="4" t="s">
        <v>108</v>
      </c>
      <c r="H1067" s="4" t="str">
        <f t="shared" si="1"/>
        <v>SVK</v>
      </c>
      <c r="I1067" s="7" t="s">
        <v>109</v>
      </c>
      <c r="J1067" s="4" t="s">
        <v>23</v>
      </c>
      <c r="K1067" s="4" t="str">
        <f>IF(G1067="","Unknown Country",IFERROR(VLOOKUP(TRIM(G1067),countries!C:F, 4, FALSE), "Unknown Country"))</f>
        <v>Eastern Europe</v>
      </c>
      <c r="L1067" s="4">
        <v>1270.0</v>
      </c>
      <c r="M1067" s="4" t="s">
        <v>28</v>
      </c>
      <c r="N1067" s="4">
        <v>4191.0</v>
      </c>
      <c r="O1067" s="8">
        <v>47.45</v>
      </c>
      <c r="P1067" s="8">
        <v>31.79</v>
      </c>
      <c r="Q1067" s="9">
        <v>198862.95</v>
      </c>
      <c r="R1067" s="9">
        <v>133231.88999999998</v>
      </c>
      <c r="S1067" s="9">
        <v>65631.06000000003</v>
      </c>
      <c r="T1067" s="10">
        <f t="shared" si="6"/>
        <v>0.3613841919</v>
      </c>
    </row>
    <row r="1068">
      <c r="A1068" s="4">
        <v>4.95593106E8</v>
      </c>
      <c r="B1068" s="5">
        <v>42262.0</v>
      </c>
      <c r="C1068" s="5">
        <v>42285.0</v>
      </c>
      <c r="D1068" s="6">
        <v>23.0</v>
      </c>
      <c r="E1068" s="4"/>
      <c r="F1068" s="4" t="s">
        <v>30</v>
      </c>
      <c r="G1068" s="4" t="s">
        <v>108</v>
      </c>
      <c r="H1068" s="4" t="str">
        <f t="shared" si="1"/>
        <v>SVK</v>
      </c>
      <c r="I1068" s="7" t="s">
        <v>109</v>
      </c>
      <c r="J1068" s="4" t="s">
        <v>23</v>
      </c>
      <c r="K1068" s="4" t="str">
        <f>IF(G1068="","Unknown Country",IFERROR(VLOOKUP(TRIM(G1068),countries!C:F, 4, FALSE), "Unknown Country"))</f>
        <v>Eastern Europe</v>
      </c>
      <c r="L1068" s="4">
        <v>1270.0</v>
      </c>
      <c r="M1068" s="4" t="s">
        <v>24</v>
      </c>
      <c r="N1068" s="4">
        <v>5868.0</v>
      </c>
      <c r="O1068" s="8">
        <v>47.45</v>
      </c>
      <c r="P1068" s="8">
        <v>31.79</v>
      </c>
      <c r="Q1068" s="9">
        <v>278436.60000000003</v>
      </c>
      <c r="R1068" s="9">
        <v>186543.72</v>
      </c>
      <c r="S1068" s="9">
        <v>91892.88000000003</v>
      </c>
      <c r="T1068" s="10">
        <f t="shared" si="6"/>
        <v>0.3976898445</v>
      </c>
    </row>
    <row r="1069">
      <c r="A1069" s="4">
        <v>5.3609575E8</v>
      </c>
      <c r="B1069" s="5">
        <v>42690.0</v>
      </c>
      <c r="C1069" s="5">
        <v>42730.0</v>
      </c>
      <c r="D1069" s="6">
        <v>40.0</v>
      </c>
      <c r="E1069" s="4"/>
      <c r="F1069" s="4" t="s">
        <v>31</v>
      </c>
      <c r="G1069" s="4" t="s">
        <v>108</v>
      </c>
      <c r="H1069" s="4" t="str">
        <f t="shared" si="1"/>
        <v>SVK</v>
      </c>
      <c r="I1069" s="7" t="s">
        <v>109</v>
      </c>
      <c r="J1069" s="4" t="s">
        <v>23</v>
      </c>
      <c r="K1069" s="4" t="str">
        <f>IF(G1069="","Unknown Country",IFERROR(VLOOKUP(TRIM(G1069),countries!C:F, 4, FALSE), "Unknown Country"))</f>
        <v>Eastern Europe</v>
      </c>
      <c r="L1069" s="4">
        <v>8969.0</v>
      </c>
      <c r="M1069" s="4" t="s">
        <v>24</v>
      </c>
      <c r="N1069" s="4">
        <v>1500.0</v>
      </c>
      <c r="O1069" s="8">
        <v>152.58</v>
      </c>
      <c r="P1069" s="8">
        <v>97.44</v>
      </c>
      <c r="Q1069" s="9">
        <v>228870.00000000003</v>
      </c>
      <c r="R1069" s="9">
        <v>146160.0</v>
      </c>
      <c r="S1069" s="9">
        <v>82710.00000000003</v>
      </c>
      <c r="T1069" s="10">
        <f t="shared" si="6"/>
        <v>0.258306538</v>
      </c>
    </row>
    <row r="1070">
      <c r="A1070" s="4">
        <v>5.49187934E8</v>
      </c>
      <c r="B1070" s="5">
        <v>42154.0</v>
      </c>
      <c r="C1070" s="5">
        <v>42202.0</v>
      </c>
      <c r="D1070" s="6">
        <v>48.0</v>
      </c>
      <c r="E1070" s="4"/>
      <c r="F1070" s="4" t="s">
        <v>27</v>
      </c>
      <c r="G1070" s="4" t="s">
        <v>108</v>
      </c>
      <c r="H1070" s="4" t="str">
        <f t="shared" si="1"/>
        <v>SVK</v>
      </c>
      <c r="I1070" s="7" t="s">
        <v>109</v>
      </c>
      <c r="J1070" s="4" t="s">
        <v>23</v>
      </c>
      <c r="K1070" s="4" t="str">
        <f>IF(G1070="","Unknown Country",IFERROR(VLOOKUP(TRIM(G1070),countries!C:F, 4, FALSE), "Unknown Country"))</f>
        <v>Eastern Europe</v>
      </c>
      <c r="L1070" s="4">
        <v>8293.0</v>
      </c>
      <c r="M1070" s="4" t="s">
        <v>28</v>
      </c>
      <c r="N1070" s="4">
        <v>5769.0</v>
      </c>
      <c r="O1070" s="8">
        <v>437.2</v>
      </c>
      <c r="P1070" s="8">
        <v>263.33</v>
      </c>
      <c r="Q1070" s="9">
        <v>2522206.8</v>
      </c>
      <c r="R1070" s="9">
        <v>1519150.77</v>
      </c>
      <c r="S1070" s="9">
        <v>1003056.0299999998</v>
      </c>
      <c r="T1070" s="10">
        <f t="shared" si="6"/>
        <v>0.3300316122</v>
      </c>
    </row>
    <row r="1071">
      <c r="A1071" s="4">
        <v>5.85362994E8</v>
      </c>
      <c r="B1071" s="5">
        <v>40229.0</v>
      </c>
      <c r="C1071" s="5">
        <v>40279.0</v>
      </c>
      <c r="D1071" s="6">
        <v>50.0</v>
      </c>
      <c r="E1071" s="4"/>
      <c r="F1071" s="4" t="s">
        <v>20</v>
      </c>
      <c r="G1071" s="4" t="s">
        <v>108</v>
      </c>
      <c r="H1071" s="4" t="str">
        <f t="shared" si="1"/>
        <v>SVK</v>
      </c>
      <c r="I1071" s="7" t="s">
        <v>109</v>
      </c>
      <c r="J1071" s="4" t="s">
        <v>23</v>
      </c>
      <c r="K1071" s="4" t="str">
        <f>IF(G1071="","Unknown Country",IFERROR(VLOOKUP(TRIM(G1071),countries!C:F, 4, FALSE), "Unknown Country"))</f>
        <v>Eastern Europe</v>
      </c>
      <c r="L1071" s="4">
        <v>7940.0</v>
      </c>
      <c r="M1071" s="4" t="s">
        <v>24</v>
      </c>
      <c r="N1071" s="4">
        <v>773.0</v>
      </c>
      <c r="O1071" s="8">
        <v>668.27</v>
      </c>
      <c r="P1071" s="8">
        <v>502.54</v>
      </c>
      <c r="Q1071" s="9">
        <v>516572.70999999996</v>
      </c>
      <c r="R1071" s="9">
        <v>388463.42000000004</v>
      </c>
      <c r="S1071" s="9">
        <v>128109.28999999992</v>
      </c>
      <c r="T1071" s="10">
        <f t="shared" si="6"/>
        <v>0.3300316122</v>
      </c>
    </row>
    <row r="1072">
      <c r="A1072" s="4">
        <v>6.01894414E8</v>
      </c>
      <c r="B1072" s="5">
        <v>40239.0</v>
      </c>
      <c r="C1072" s="5">
        <v>40256.0</v>
      </c>
      <c r="D1072" s="6">
        <v>17.0</v>
      </c>
      <c r="E1072" s="4"/>
      <c r="F1072" s="4" t="s">
        <v>30</v>
      </c>
      <c r="G1072" s="4" t="s">
        <v>108</v>
      </c>
      <c r="H1072" s="4" t="str">
        <f t="shared" si="1"/>
        <v>SVK</v>
      </c>
      <c r="I1072" s="7" t="s">
        <v>109</v>
      </c>
      <c r="J1072" s="4" t="s">
        <v>23</v>
      </c>
      <c r="K1072" s="4" t="str">
        <f>IF(G1072="","Unknown Country",IFERROR(VLOOKUP(TRIM(G1072),countries!C:F, 4, FALSE), "Unknown Country"))</f>
        <v>Eastern Europe</v>
      </c>
      <c r="L1072" s="4">
        <v>8681.0</v>
      </c>
      <c r="M1072" s="4" t="s">
        <v>24</v>
      </c>
      <c r="N1072" s="4">
        <v>2787.0</v>
      </c>
      <c r="O1072" s="8">
        <v>651.21</v>
      </c>
      <c r="P1072" s="8">
        <v>524.96</v>
      </c>
      <c r="Q1072" s="9">
        <v>1814922.27</v>
      </c>
      <c r="R1072" s="9">
        <v>1463063.52</v>
      </c>
      <c r="S1072" s="9">
        <v>351858.75</v>
      </c>
      <c r="T1072" s="10">
        <f t="shared" si="6"/>
        <v>0.3300316122</v>
      </c>
    </row>
    <row r="1073">
      <c r="A1073" s="4">
        <v>6.28515231E8</v>
      </c>
      <c r="B1073" s="5">
        <v>42363.0</v>
      </c>
      <c r="C1073" s="5">
        <v>42401.0</v>
      </c>
      <c r="D1073" s="6">
        <v>38.0</v>
      </c>
      <c r="E1073" s="4"/>
      <c r="F1073" s="4" t="s">
        <v>20</v>
      </c>
      <c r="G1073" s="4" t="s">
        <v>108</v>
      </c>
      <c r="H1073" s="4" t="str">
        <f t="shared" si="1"/>
        <v>SVK</v>
      </c>
      <c r="I1073" s="7" t="s">
        <v>109</v>
      </c>
      <c r="J1073" s="4" t="s">
        <v>23</v>
      </c>
      <c r="K1073" s="4" t="str">
        <f>IF(G1073="","Unknown Country",IFERROR(VLOOKUP(TRIM(G1073),countries!C:F, 4, FALSE), "Unknown Country"))</f>
        <v>Eastern Europe</v>
      </c>
      <c r="L1073" s="4">
        <v>5988.0</v>
      </c>
      <c r="M1073" s="4" t="s">
        <v>28</v>
      </c>
      <c r="N1073" s="4">
        <v>479.0</v>
      </c>
      <c r="O1073" s="8">
        <v>154.06</v>
      </c>
      <c r="P1073" s="8">
        <v>90.93</v>
      </c>
      <c r="Q1073" s="9">
        <v>73794.74</v>
      </c>
      <c r="R1073" s="9">
        <v>43555.47</v>
      </c>
      <c r="S1073" s="9">
        <v>30239.270000000004</v>
      </c>
      <c r="T1073" s="10">
        <f t="shared" si="6"/>
        <v>0.3613841919</v>
      </c>
    </row>
    <row r="1074">
      <c r="A1074" s="4">
        <v>6.37040793E8</v>
      </c>
      <c r="B1074" s="5">
        <v>42211.0</v>
      </c>
      <c r="C1074" s="5">
        <v>42220.0</v>
      </c>
      <c r="D1074" s="6">
        <v>9.0</v>
      </c>
      <c r="E1074" s="4"/>
      <c r="F1074" s="4" t="s">
        <v>20</v>
      </c>
      <c r="G1074" s="4" t="s">
        <v>108</v>
      </c>
      <c r="H1074" s="4" t="str">
        <f t="shared" si="1"/>
        <v>SVK</v>
      </c>
      <c r="I1074" s="7" t="s">
        <v>109</v>
      </c>
      <c r="J1074" s="4" t="s">
        <v>23</v>
      </c>
      <c r="K1074" s="4" t="str">
        <f>IF(G1074="","Unknown Country",IFERROR(VLOOKUP(TRIM(G1074),countries!C:F, 4, FALSE), "Unknown Country"))</f>
        <v>Eastern Europe</v>
      </c>
      <c r="L1074" s="4">
        <v>8969.0</v>
      </c>
      <c r="M1074" s="4" t="s">
        <v>28</v>
      </c>
      <c r="N1074" s="4">
        <v>3382.0</v>
      </c>
      <c r="O1074" s="8">
        <v>152.58</v>
      </c>
      <c r="P1074" s="8">
        <v>97.44</v>
      </c>
      <c r="Q1074" s="9">
        <v>516025.56000000006</v>
      </c>
      <c r="R1074" s="9">
        <v>329542.08</v>
      </c>
      <c r="S1074" s="9">
        <v>186483.48000000004</v>
      </c>
      <c r="T1074" s="10">
        <f t="shared" si="6"/>
        <v>0.3976898445</v>
      </c>
    </row>
    <row r="1075">
      <c r="A1075" s="4">
        <v>6.38957822E8</v>
      </c>
      <c r="B1075" s="5">
        <v>42886.0</v>
      </c>
      <c r="C1075" s="5">
        <v>42910.0</v>
      </c>
      <c r="D1075" s="6">
        <v>24.0</v>
      </c>
      <c r="E1075" s="4"/>
      <c r="F1075" s="4" t="s">
        <v>30</v>
      </c>
      <c r="G1075" s="4" t="s">
        <v>108</v>
      </c>
      <c r="H1075" s="4" t="str">
        <f t="shared" si="1"/>
        <v>SVK</v>
      </c>
      <c r="I1075" s="7" t="s">
        <v>109</v>
      </c>
      <c r="J1075" s="4" t="s">
        <v>23</v>
      </c>
      <c r="K1075" s="4" t="str">
        <f>IF(G1075="","Unknown Country",IFERROR(VLOOKUP(TRIM(G1075),countries!C:F, 4, FALSE), "Unknown Country"))</f>
        <v>Eastern Europe</v>
      </c>
      <c r="L1075" s="4">
        <v>1270.0</v>
      </c>
      <c r="M1075" s="4" t="s">
        <v>28</v>
      </c>
      <c r="N1075" s="4">
        <v>673.0</v>
      </c>
      <c r="O1075" s="8">
        <v>47.45</v>
      </c>
      <c r="P1075" s="8">
        <v>31.79</v>
      </c>
      <c r="Q1075" s="9">
        <v>31933.850000000002</v>
      </c>
      <c r="R1075" s="9">
        <v>21394.67</v>
      </c>
      <c r="S1075" s="9">
        <v>10539.180000000004</v>
      </c>
      <c r="T1075" s="10">
        <f t="shared" si="6"/>
        <v>0.2479985635</v>
      </c>
    </row>
    <row r="1076">
      <c r="A1076" s="4">
        <v>6.53909957E8</v>
      </c>
      <c r="B1076" s="5">
        <v>42452.0</v>
      </c>
      <c r="C1076" s="5">
        <v>42466.0</v>
      </c>
      <c r="D1076" s="6">
        <v>14.0</v>
      </c>
      <c r="E1076" s="4"/>
      <c r="F1076" s="4" t="s">
        <v>30</v>
      </c>
      <c r="G1076" s="4" t="s">
        <v>108</v>
      </c>
      <c r="H1076" s="4" t="str">
        <f t="shared" si="1"/>
        <v>SVK</v>
      </c>
      <c r="I1076" s="7" t="s">
        <v>109</v>
      </c>
      <c r="J1076" s="4" t="s">
        <v>23</v>
      </c>
      <c r="K1076" s="4" t="str">
        <f>IF(G1076="","Unknown Country",IFERROR(VLOOKUP(TRIM(G1076),countries!C:F, 4, FALSE), "Unknown Country"))</f>
        <v>Eastern Europe</v>
      </c>
      <c r="L1076" s="4">
        <v>8681.0</v>
      </c>
      <c r="M1076" s="4" t="s">
        <v>28</v>
      </c>
      <c r="N1076" s="4">
        <v>5342.0</v>
      </c>
      <c r="O1076" s="8">
        <v>651.21</v>
      </c>
      <c r="P1076" s="8">
        <v>524.96</v>
      </c>
      <c r="Q1076" s="9">
        <v>3478763.8200000003</v>
      </c>
      <c r="R1076" s="9">
        <v>2804336.3200000003</v>
      </c>
      <c r="S1076" s="9">
        <v>674427.5</v>
      </c>
      <c r="T1076" s="10">
        <f t="shared" si="6"/>
        <v>0.193869873</v>
      </c>
    </row>
    <row r="1077">
      <c r="A1077" s="4">
        <v>7.04361665E8</v>
      </c>
      <c r="B1077" s="5">
        <v>42399.0</v>
      </c>
      <c r="C1077" s="5">
        <v>42430.0</v>
      </c>
      <c r="D1077" s="6">
        <v>31.0</v>
      </c>
      <c r="E1077" s="4"/>
      <c r="F1077" s="4" t="s">
        <v>31</v>
      </c>
      <c r="G1077" s="4" t="s">
        <v>108</v>
      </c>
      <c r="H1077" s="4" t="str">
        <f t="shared" si="1"/>
        <v>SVK</v>
      </c>
      <c r="I1077" s="7" t="s">
        <v>109</v>
      </c>
      <c r="J1077" s="4" t="s">
        <v>23</v>
      </c>
      <c r="K1077" s="4" t="str">
        <f>IF(G1077="","Unknown Country",IFERROR(VLOOKUP(TRIM(G1077),countries!C:F, 4, FALSE), "Unknown Country"))</f>
        <v>Eastern Europe</v>
      </c>
      <c r="L1077" s="4">
        <v>7940.0</v>
      </c>
      <c r="M1077" s="4" t="s">
        <v>28</v>
      </c>
      <c r="N1077" s="4">
        <v>5124.0</v>
      </c>
      <c r="O1077" s="8">
        <v>668.27</v>
      </c>
      <c r="P1077" s="8">
        <v>502.54</v>
      </c>
      <c r="Q1077" s="9">
        <v>3424215.48</v>
      </c>
      <c r="R1077" s="9">
        <v>2575014.96</v>
      </c>
      <c r="S1077" s="9">
        <v>849200.52</v>
      </c>
      <c r="T1077" s="10">
        <f t="shared" si="6"/>
        <v>0.4097754122</v>
      </c>
    </row>
    <row r="1078">
      <c r="A1078" s="4">
        <v>7.65552079E8</v>
      </c>
      <c r="B1078" s="5">
        <v>40704.0</v>
      </c>
      <c r="C1078" s="5">
        <v>40741.0</v>
      </c>
      <c r="D1078" s="6">
        <v>37.0</v>
      </c>
      <c r="E1078" s="4"/>
      <c r="F1078" s="4" t="s">
        <v>30</v>
      </c>
      <c r="G1078" s="4" t="s">
        <v>108</v>
      </c>
      <c r="H1078" s="4" t="str">
        <f t="shared" si="1"/>
        <v>SVK</v>
      </c>
      <c r="I1078" s="7" t="s">
        <v>109</v>
      </c>
      <c r="J1078" s="4" t="s">
        <v>23</v>
      </c>
      <c r="K1078" s="4" t="str">
        <f>IF(G1078="","Unknown Country",IFERROR(VLOOKUP(TRIM(G1078),countries!C:F, 4, FALSE), "Unknown Country"))</f>
        <v>Eastern Europe</v>
      </c>
      <c r="L1078" s="4">
        <v>8969.0</v>
      </c>
      <c r="M1078" s="4" t="s">
        <v>24</v>
      </c>
      <c r="N1078" s="4">
        <v>2727.0</v>
      </c>
      <c r="O1078" s="8">
        <v>152.58</v>
      </c>
      <c r="P1078" s="8">
        <v>97.44</v>
      </c>
      <c r="Q1078" s="9">
        <v>416085.66000000003</v>
      </c>
      <c r="R1078" s="9">
        <v>265718.88</v>
      </c>
      <c r="S1078" s="9">
        <v>150366.78000000003</v>
      </c>
      <c r="T1078" s="10">
        <f t="shared" si="6"/>
        <v>0.3613841919</v>
      </c>
    </row>
    <row r="1079">
      <c r="A1079" s="4">
        <v>7.80899035E8</v>
      </c>
      <c r="B1079" s="5">
        <v>41073.0</v>
      </c>
      <c r="C1079" s="5">
        <v>41120.0</v>
      </c>
      <c r="D1079" s="6">
        <v>47.0</v>
      </c>
      <c r="E1079" s="4"/>
      <c r="F1079" s="4" t="s">
        <v>27</v>
      </c>
      <c r="G1079" s="4" t="s">
        <v>108</v>
      </c>
      <c r="H1079" s="4" t="str">
        <f t="shared" si="1"/>
        <v>SVK</v>
      </c>
      <c r="I1079" s="7" t="s">
        <v>109</v>
      </c>
      <c r="J1079" s="4" t="s">
        <v>23</v>
      </c>
      <c r="K1079" s="4" t="str">
        <f>IF(G1079="","Unknown Country",IFERROR(VLOOKUP(TRIM(G1079),countries!C:F, 4, FALSE), "Unknown Country"))</f>
        <v>Eastern Europe</v>
      </c>
      <c r="L1079" s="4">
        <v>8293.0</v>
      </c>
      <c r="M1079" s="4" t="s">
        <v>24</v>
      </c>
      <c r="N1079" s="4">
        <v>4233.0</v>
      </c>
      <c r="O1079" s="8">
        <v>437.2</v>
      </c>
      <c r="P1079" s="8">
        <v>263.33</v>
      </c>
      <c r="Q1079" s="9">
        <v>1850667.5999999999</v>
      </c>
      <c r="R1079" s="9">
        <v>1114675.89</v>
      </c>
      <c r="S1079" s="9">
        <v>735991.71</v>
      </c>
      <c r="T1079" s="10">
        <f t="shared" si="6"/>
        <v>0.3300316122</v>
      </c>
    </row>
    <row r="1080">
      <c r="A1080" s="4">
        <v>8.76856458E8</v>
      </c>
      <c r="B1080" s="5">
        <v>41494.0</v>
      </c>
      <c r="C1080" s="5">
        <v>41515.0</v>
      </c>
      <c r="D1080" s="6">
        <v>21.0</v>
      </c>
      <c r="E1080" s="4"/>
      <c r="F1080" s="4" t="s">
        <v>27</v>
      </c>
      <c r="G1080" s="4" t="s">
        <v>108</v>
      </c>
      <c r="H1080" s="4" t="str">
        <f t="shared" si="1"/>
        <v>SVK</v>
      </c>
      <c r="I1080" s="7" t="s">
        <v>109</v>
      </c>
      <c r="J1080" s="4" t="s">
        <v>23</v>
      </c>
      <c r="K1080" s="4" t="str">
        <f>IF(G1080="","Unknown Country",IFERROR(VLOOKUP(TRIM(G1080),countries!C:F, 4, FALSE), "Unknown Country"))</f>
        <v>Eastern Europe</v>
      </c>
      <c r="L1080" s="4">
        <v>8875.0</v>
      </c>
      <c r="M1080" s="4" t="s">
        <v>24</v>
      </c>
      <c r="N1080" s="4">
        <v>166.0</v>
      </c>
      <c r="O1080" s="8">
        <v>421.89</v>
      </c>
      <c r="P1080" s="8">
        <v>364.69</v>
      </c>
      <c r="Q1080" s="9">
        <v>70033.73999999999</v>
      </c>
      <c r="R1080" s="9">
        <v>60538.54</v>
      </c>
      <c r="S1080" s="9">
        <v>9495.19999999999</v>
      </c>
      <c r="T1080" s="10">
        <f t="shared" si="6"/>
        <v>0.193869873</v>
      </c>
    </row>
    <row r="1081">
      <c r="A1081" s="4">
        <v>8.77687728E8</v>
      </c>
      <c r="B1081" s="5">
        <v>42727.0</v>
      </c>
      <c r="C1081" s="5">
        <v>42773.0</v>
      </c>
      <c r="D1081" s="6">
        <v>46.0</v>
      </c>
      <c r="E1081" s="4"/>
      <c r="F1081" s="4" t="s">
        <v>31</v>
      </c>
      <c r="G1081" s="4" t="s">
        <v>108</v>
      </c>
      <c r="H1081" s="4" t="str">
        <f t="shared" si="1"/>
        <v>SVK</v>
      </c>
      <c r="I1081" s="7" t="s">
        <v>109</v>
      </c>
      <c r="J1081" s="4" t="s">
        <v>23</v>
      </c>
      <c r="K1081" s="4" t="str">
        <f>IF(G1081="","Unknown Country",IFERROR(VLOOKUP(TRIM(G1081),countries!C:F, 4, FALSE), "Unknown Country"))</f>
        <v>Eastern Europe</v>
      </c>
      <c r="L1081" s="4">
        <v>3127.0</v>
      </c>
      <c r="M1081" s="4" t="s">
        <v>24</v>
      </c>
      <c r="N1081" s="4">
        <v>6158.0</v>
      </c>
      <c r="O1081" s="8">
        <v>81.73</v>
      </c>
      <c r="P1081" s="8">
        <v>56.67</v>
      </c>
      <c r="Q1081" s="9">
        <v>503293.34</v>
      </c>
      <c r="R1081" s="9">
        <v>348973.86</v>
      </c>
      <c r="S1081" s="9">
        <v>154319.48000000004</v>
      </c>
      <c r="T1081" s="10">
        <f t="shared" si="6"/>
        <v>0.2479985635</v>
      </c>
    </row>
    <row r="1082">
      <c r="A1082" s="4">
        <v>8.91808593E8</v>
      </c>
      <c r="B1082" s="5">
        <v>41059.0</v>
      </c>
      <c r="C1082" s="5">
        <v>41071.0</v>
      </c>
      <c r="D1082" s="6">
        <v>12.0</v>
      </c>
      <c r="E1082" s="4"/>
      <c r="F1082" s="4" t="s">
        <v>27</v>
      </c>
      <c r="G1082" s="4" t="s">
        <v>108</v>
      </c>
      <c r="H1082" s="4" t="str">
        <f t="shared" si="1"/>
        <v>SVK</v>
      </c>
      <c r="I1082" s="7" t="s">
        <v>109</v>
      </c>
      <c r="J1082" s="4" t="s">
        <v>23</v>
      </c>
      <c r="K1082" s="4" t="str">
        <f>IF(G1082="","Unknown Country",IFERROR(VLOOKUP(TRIM(G1082),countries!C:F, 4, FALSE), "Unknown Country"))</f>
        <v>Eastern Europe</v>
      </c>
      <c r="L1082" s="4">
        <v>7331.0</v>
      </c>
      <c r="M1082" s="4" t="s">
        <v>24</v>
      </c>
      <c r="N1082" s="4">
        <v>4835.0</v>
      </c>
      <c r="O1082" s="8">
        <v>255.28</v>
      </c>
      <c r="P1082" s="8">
        <v>159.42</v>
      </c>
      <c r="Q1082" s="9">
        <v>1234278.8</v>
      </c>
      <c r="R1082" s="9">
        <v>770795.7</v>
      </c>
      <c r="S1082" s="9">
        <v>463483.1000000001</v>
      </c>
      <c r="T1082" s="10">
        <f t="shared" si="6"/>
        <v>0.3613841919</v>
      </c>
    </row>
    <row r="1083">
      <c r="A1083" s="4">
        <v>9.36664998E8</v>
      </c>
      <c r="B1083" s="5">
        <v>42522.0</v>
      </c>
      <c r="C1083" s="5">
        <v>42556.0</v>
      </c>
      <c r="D1083" s="6">
        <v>34.0</v>
      </c>
      <c r="E1083" s="4"/>
      <c r="F1083" s="4" t="s">
        <v>30</v>
      </c>
      <c r="G1083" s="4" t="s">
        <v>108</v>
      </c>
      <c r="H1083" s="4" t="str">
        <f t="shared" si="1"/>
        <v>SVK</v>
      </c>
      <c r="I1083" s="7" t="s">
        <v>109</v>
      </c>
      <c r="J1083" s="4" t="s">
        <v>23</v>
      </c>
      <c r="K1083" s="4" t="str">
        <f>IF(G1083="","Unknown Country",IFERROR(VLOOKUP(TRIM(G1083),countries!C:F, 4, FALSE), "Unknown Country"))</f>
        <v>Eastern Europe</v>
      </c>
      <c r="L1083" s="4">
        <v>5988.0</v>
      </c>
      <c r="M1083" s="4" t="s">
        <v>24</v>
      </c>
      <c r="N1083" s="4">
        <v>8843.0</v>
      </c>
      <c r="O1083" s="8">
        <v>154.06</v>
      </c>
      <c r="P1083" s="8">
        <v>90.93</v>
      </c>
      <c r="Q1083" s="9">
        <v>1362352.58</v>
      </c>
      <c r="R1083" s="9">
        <v>804093.9900000001</v>
      </c>
      <c r="S1083" s="9">
        <v>558258.59</v>
      </c>
      <c r="T1083" s="10">
        <f t="shared" si="6"/>
        <v>0.3976898445</v>
      </c>
    </row>
    <row r="1084">
      <c r="A1084" s="4">
        <v>1.0503E8</v>
      </c>
      <c r="B1084" s="5">
        <v>42523.0</v>
      </c>
      <c r="C1084" s="5">
        <v>42534.0</v>
      </c>
      <c r="D1084" s="6">
        <v>11.0</v>
      </c>
      <c r="E1084" s="4"/>
      <c r="F1084" s="4" t="s">
        <v>31</v>
      </c>
      <c r="G1084" s="4" t="s">
        <v>110</v>
      </c>
      <c r="H1084" s="4" t="str">
        <f t="shared" si="1"/>
        <v>SVN</v>
      </c>
      <c r="I1084" s="7" t="s">
        <v>111</v>
      </c>
      <c r="J1084" s="4" t="s">
        <v>23</v>
      </c>
      <c r="K1084" s="4" t="str">
        <f>IF(G1084="","Unknown Country",IFERROR(VLOOKUP(TRIM(G1084),countries!C:F, 4, FALSE), "Unknown Country"))</f>
        <v>Southern Europe</v>
      </c>
      <c r="L1084" s="4">
        <v>2455.0</v>
      </c>
      <c r="M1084" s="4" t="s">
        <v>24</v>
      </c>
      <c r="N1084" s="4">
        <v>9566.0</v>
      </c>
      <c r="O1084" s="8">
        <v>109.28</v>
      </c>
      <c r="P1084" s="8">
        <v>35.84</v>
      </c>
      <c r="Q1084" s="9">
        <v>1045372.48</v>
      </c>
      <c r="R1084" s="9">
        <v>342845.44000000006</v>
      </c>
      <c r="S1084" s="9">
        <v>702527.0399999999</v>
      </c>
      <c r="T1084" s="10">
        <f t="shared" si="6"/>
        <v>0.1355803646</v>
      </c>
    </row>
    <row r="1085">
      <c r="A1085" s="4">
        <v>1.11893022E8</v>
      </c>
      <c r="B1085" s="5">
        <v>42671.0</v>
      </c>
      <c r="C1085" s="5">
        <v>42706.0</v>
      </c>
      <c r="D1085" s="6">
        <v>35.0</v>
      </c>
      <c r="E1085" s="4"/>
      <c r="F1085" s="4" t="s">
        <v>20</v>
      </c>
      <c r="G1085" s="4" t="s">
        <v>110</v>
      </c>
      <c r="H1085" s="4" t="str">
        <f t="shared" si="1"/>
        <v>SVN</v>
      </c>
      <c r="I1085" s="7" t="s">
        <v>111</v>
      </c>
      <c r="J1085" s="4" t="s">
        <v>23</v>
      </c>
      <c r="K1085" s="4" t="str">
        <f>IF(G1085="","Unknown Country",IFERROR(VLOOKUP(TRIM(G1085),countries!C:F, 4, FALSE), "Unknown Country"))</f>
        <v>Southern Europe</v>
      </c>
      <c r="L1085" s="4">
        <v>7331.0</v>
      </c>
      <c r="M1085" s="4" t="s">
        <v>28</v>
      </c>
      <c r="N1085" s="4">
        <v>486.0</v>
      </c>
      <c r="O1085" s="8">
        <v>255.28</v>
      </c>
      <c r="P1085" s="8">
        <v>159.42</v>
      </c>
      <c r="Q1085" s="9">
        <v>124066.08</v>
      </c>
      <c r="R1085" s="9">
        <v>77478.12</v>
      </c>
      <c r="S1085" s="9">
        <v>46587.96000000001</v>
      </c>
      <c r="T1085" s="10">
        <f t="shared" si="6"/>
        <v>0.3066193564</v>
      </c>
    </row>
    <row r="1086">
      <c r="A1086" s="4">
        <v>1.44743001E8</v>
      </c>
      <c r="B1086" s="5">
        <v>41345.0</v>
      </c>
      <c r="C1086" s="5">
        <v>41385.0</v>
      </c>
      <c r="D1086" s="6">
        <v>40.0</v>
      </c>
      <c r="E1086" s="4"/>
      <c r="F1086" s="4" t="s">
        <v>30</v>
      </c>
      <c r="G1086" s="4" t="s">
        <v>110</v>
      </c>
      <c r="H1086" s="4" t="str">
        <f t="shared" si="1"/>
        <v>SVN</v>
      </c>
      <c r="I1086" s="7" t="s">
        <v>111</v>
      </c>
      <c r="J1086" s="4" t="s">
        <v>23</v>
      </c>
      <c r="K1086" s="4" t="str">
        <f>IF(G1086="","Unknown Country",IFERROR(VLOOKUP(TRIM(G1086),countries!C:F, 4, FALSE), "Unknown Country"))</f>
        <v>Southern Europe</v>
      </c>
      <c r="L1086" s="4">
        <v>7331.0</v>
      </c>
      <c r="M1086" s="4" t="s">
        <v>24</v>
      </c>
      <c r="N1086" s="4">
        <v>1525.0</v>
      </c>
      <c r="O1086" s="8">
        <v>255.28</v>
      </c>
      <c r="P1086" s="8">
        <v>159.42</v>
      </c>
      <c r="Q1086" s="9">
        <v>389302.0</v>
      </c>
      <c r="R1086" s="9">
        <v>243115.49999999997</v>
      </c>
      <c r="S1086" s="9">
        <v>146186.50000000003</v>
      </c>
      <c r="T1086" s="10">
        <f t="shared" si="6"/>
        <v>0.3755092448</v>
      </c>
    </row>
    <row r="1087">
      <c r="A1087" s="4">
        <v>1.55086886E8</v>
      </c>
      <c r="B1087" s="5">
        <v>41667.0</v>
      </c>
      <c r="C1087" s="5">
        <v>41675.0</v>
      </c>
      <c r="D1087" s="6">
        <v>8.0</v>
      </c>
      <c r="E1087" s="4"/>
      <c r="F1087" s="4" t="s">
        <v>30</v>
      </c>
      <c r="G1087" s="4" t="s">
        <v>110</v>
      </c>
      <c r="H1087" s="4" t="str">
        <f t="shared" si="1"/>
        <v>SVN</v>
      </c>
      <c r="I1087" s="7" t="s">
        <v>111</v>
      </c>
      <c r="J1087" s="4" t="s">
        <v>23</v>
      </c>
      <c r="K1087" s="4" t="str">
        <f>IF(G1087="","Unknown Country",IFERROR(VLOOKUP(TRIM(G1087),countries!C:F, 4, FALSE), "Unknown Country"))</f>
        <v>Southern Europe</v>
      </c>
      <c r="L1087" s="4">
        <v>8293.0</v>
      </c>
      <c r="M1087" s="4" t="s">
        <v>24</v>
      </c>
      <c r="N1087" s="4">
        <v>2511.0</v>
      </c>
      <c r="O1087" s="8">
        <v>437.2</v>
      </c>
      <c r="P1087" s="8">
        <v>263.33</v>
      </c>
      <c r="Q1087" s="9">
        <v>1097809.2</v>
      </c>
      <c r="R1087" s="9">
        <v>661221.63</v>
      </c>
      <c r="S1087" s="9">
        <v>436587.56999999995</v>
      </c>
      <c r="T1087" s="10">
        <f t="shared" si="6"/>
        <v>0.4097754122</v>
      </c>
    </row>
    <row r="1088">
      <c r="A1088" s="4">
        <v>1.69799983E8</v>
      </c>
      <c r="B1088" s="5">
        <v>41204.0</v>
      </c>
      <c r="C1088" s="5">
        <v>41233.0</v>
      </c>
      <c r="D1088" s="6">
        <v>29.0</v>
      </c>
      <c r="E1088" s="4"/>
      <c r="F1088" s="4" t="s">
        <v>27</v>
      </c>
      <c r="G1088" s="4" t="s">
        <v>110</v>
      </c>
      <c r="H1088" s="4" t="str">
        <f t="shared" si="1"/>
        <v>SVN</v>
      </c>
      <c r="I1088" s="7" t="s">
        <v>111</v>
      </c>
      <c r="J1088" s="4" t="s">
        <v>23</v>
      </c>
      <c r="K1088" s="4" t="str">
        <f>IF(G1088="","Unknown Country",IFERROR(VLOOKUP(TRIM(G1088),countries!C:F, 4, FALSE), "Unknown Country"))</f>
        <v>Southern Europe</v>
      </c>
      <c r="L1088" s="4">
        <v>4594.0</v>
      </c>
      <c r="M1088" s="4" t="s">
        <v>28</v>
      </c>
      <c r="N1088" s="4">
        <v>6443.0</v>
      </c>
      <c r="O1088" s="8">
        <v>9.33</v>
      </c>
      <c r="P1088" s="8">
        <v>6.92</v>
      </c>
      <c r="Q1088" s="9">
        <v>60113.19</v>
      </c>
      <c r="R1088" s="9">
        <v>44585.56</v>
      </c>
      <c r="S1088" s="9">
        <v>15527.630000000005</v>
      </c>
      <c r="T1088" s="10">
        <f t="shared" si="6"/>
        <v>0.6720351391</v>
      </c>
    </row>
    <row r="1089">
      <c r="A1089" s="4">
        <v>1.88866841E8</v>
      </c>
      <c r="B1089" s="5">
        <v>41775.0</v>
      </c>
      <c r="C1089" s="5">
        <v>41779.0</v>
      </c>
      <c r="D1089" s="6">
        <v>4.0</v>
      </c>
      <c r="E1089" s="4"/>
      <c r="F1089" s="4" t="s">
        <v>20</v>
      </c>
      <c r="G1089" s="4" t="s">
        <v>110</v>
      </c>
      <c r="H1089" s="4" t="str">
        <f t="shared" si="1"/>
        <v>SVN</v>
      </c>
      <c r="I1089" s="7" t="s">
        <v>111</v>
      </c>
      <c r="J1089" s="4" t="s">
        <v>23</v>
      </c>
      <c r="K1089" s="4" t="str">
        <f>IF(G1089="","Unknown Country",IFERROR(VLOOKUP(TRIM(G1089),countries!C:F, 4, FALSE), "Unknown Country"))</f>
        <v>Southern Europe</v>
      </c>
      <c r="L1089" s="4">
        <v>2455.0</v>
      </c>
      <c r="M1089" s="4" t="s">
        <v>24</v>
      </c>
      <c r="N1089" s="4">
        <v>8750.0</v>
      </c>
      <c r="O1089" s="8">
        <v>109.28</v>
      </c>
      <c r="P1089" s="8">
        <v>35.84</v>
      </c>
      <c r="Q1089" s="9">
        <v>956200.0</v>
      </c>
      <c r="R1089" s="9">
        <v>313600.00000000006</v>
      </c>
      <c r="S1089" s="9">
        <v>642600.0</v>
      </c>
      <c r="T1089" s="10">
        <f t="shared" si="6"/>
        <v>0.3755092448</v>
      </c>
    </row>
    <row r="1090">
      <c r="A1090" s="4">
        <v>2.43391644E8</v>
      </c>
      <c r="B1090" s="5">
        <v>40335.0</v>
      </c>
      <c r="C1090" s="5">
        <v>40356.0</v>
      </c>
      <c r="D1090" s="6">
        <v>21.0</v>
      </c>
      <c r="E1090" s="4"/>
      <c r="F1090" s="4" t="s">
        <v>31</v>
      </c>
      <c r="G1090" s="4" t="s">
        <v>110</v>
      </c>
      <c r="H1090" s="4" t="str">
        <f t="shared" si="1"/>
        <v>SVN</v>
      </c>
      <c r="I1090" s="7" t="s">
        <v>111</v>
      </c>
      <c r="J1090" s="4" t="s">
        <v>23</v>
      </c>
      <c r="K1090" s="4" t="str">
        <f>IF(G1090="","Unknown Country",IFERROR(VLOOKUP(TRIM(G1090),countries!C:F, 4, FALSE), "Unknown Country"))</f>
        <v>Southern Europe</v>
      </c>
      <c r="L1090" s="4">
        <v>3127.0</v>
      </c>
      <c r="M1090" s="4" t="s">
        <v>28</v>
      </c>
      <c r="N1090" s="4">
        <v>3851.0</v>
      </c>
      <c r="O1090" s="8">
        <v>81.73</v>
      </c>
      <c r="P1090" s="8">
        <v>56.67</v>
      </c>
      <c r="Q1090" s="9">
        <v>314742.23000000004</v>
      </c>
      <c r="R1090" s="9">
        <v>218236.17</v>
      </c>
      <c r="S1090" s="9">
        <v>96506.06000000003</v>
      </c>
      <c r="T1090" s="10">
        <f t="shared" si="6"/>
        <v>0.3755092448</v>
      </c>
    </row>
    <row r="1091">
      <c r="A1091" s="4">
        <v>2.63882005E8</v>
      </c>
      <c r="B1091" s="5">
        <v>40577.0</v>
      </c>
      <c r="C1091" s="5">
        <v>40601.0</v>
      </c>
      <c r="D1091" s="6">
        <v>24.0</v>
      </c>
      <c r="E1091" s="4"/>
      <c r="F1091" s="4" t="s">
        <v>30</v>
      </c>
      <c r="G1091" s="4" t="s">
        <v>110</v>
      </c>
      <c r="H1091" s="4" t="str">
        <f t="shared" si="1"/>
        <v>SVN</v>
      </c>
      <c r="I1091" s="7" t="s">
        <v>111</v>
      </c>
      <c r="J1091" s="4" t="s">
        <v>23</v>
      </c>
      <c r="K1091" s="4" t="str">
        <f>IF(G1091="","Unknown Country",IFERROR(VLOOKUP(TRIM(G1091),countries!C:F, 4, FALSE), "Unknown Country"))</f>
        <v>Southern Europe</v>
      </c>
      <c r="L1091" s="4">
        <v>1270.0</v>
      </c>
      <c r="M1091" s="4" t="s">
        <v>28</v>
      </c>
      <c r="N1091" s="4">
        <v>7404.0</v>
      </c>
      <c r="O1091" s="8">
        <v>47.45</v>
      </c>
      <c r="P1091" s="8">
        <v>31.79</v>
      </c>
      <c r="Q1091" s="9">
        <v>351319.80000000005</v>
      </c>
      <c r="R1091" s="9">
        <v>235373.16</v>
      </c>
      <c r="S1091" s="9">
        <v>115946.64000000004</v>
      </c>
      <c r="T1091" s="10">
        <f t="shared" si="6"/>
        <v>0.3976898445</v>
      </c>
    </row>
    <row r="1092">
      <c r="A1092" s="4">
        <v>2.95168149E8</v>
      </c>
      <c r="B1092" s="5">
        <v>42518.0</v>
      </c>
      <c r="C1092" s="5">
        <v>42567.0</v>
      </c>
      <c r="D1092" s="6">
        <v>49.0</v>
      </c>
      <c r="E1092" s="4"/>
      <c r="F1092" s="4" t="s">
        <v>20</v>
      </c>
      <c r="G1092" s="4" t="s">
        <v>110</v>
      </c>
      <c r="H1092" s="4" t="str">
        <f t="shared" si="1"/>
        <v>SVN</v>
      </c>
      <c r="I1092" s="7" t="s">
        <v>111</v>
      </c>
      <c r="J1092" s="4" t="s">
        <v>23</v>
      </c>
      <c r="K1092" s="4" t="str">
        <f>IF(G1092="","Unknown Country",IFERROR(VLOOKUP(TRIM(G1092),countries!C:F, 4, FALSE), "Unknown Country"))</f>
        <v>Southern Europe</v>
      </c>
      <c r="L1092" s="4">
        <v>4594.0</v>
      </c>
      <c r="M1092" s="4" t="s">
        <v>24</v>
      </c>
      <c r="N1092" s="4">
        <v>5669.0</v>
      </c>
      <c r="O1092" s="8">
        <v>9.33</v>
      </c>
      <c r="P1092" s="8">
        <v>6.92</v>
      </c>
      <c r="Q1092" s="9">
        <v>52891.77</v>
      </c>
      <c r="R1092" s="9">
        <v>39229.48</v>
      </c>
      <c r="S1092" s="9">
        <v>13662.289999999994</v>
      </c>
      <c r="T1092" s="10">
        <f t="shared" si="6"/>
        <v>0.258306538</v>
      </c>
    </row>
    <row r="1093">
      <c r="A1093" s="4">
        <v>3.99256312E8</v>
      </c>
      <c r="B1093" s="5">
        <v>41984.0</v>
      </c>
      <c r="C1093" s="5">
        <v>42009.0</v>
      </c>
      <c r="D1093" s="6">
        <v>25.0</v>
      </c>
      <c r="E1093" s="4"/>
      <c r="F1093" s="4" t="s">
        <v>20</v>
      </c>
      <c r="G1093" s="4" t="s">
        <v>110</v>
      </c>
      <c r="H1093" s="4" t="str">
        <f t="shared" si="1"/>
        <v>SVN</v>
      </c>
      <c r="I1093" s="7" t="s">
        <v>111</v>
      </c>
      <c r="J1093" s="4" t="s">
        <v>23</v>
      </c>
      <c r="K1093" s="4" t="str">
        <f>IF(G1093="","Unknown Country",IFERROR(VLOOKUP(TRIM(G1093),countries!C:F, 4, FALSE), "Unknown Country"))</f>
        <v>Southern Europe</v>
      </c>
      <c r="L1093" s="4">
        <v>4594.0</v>
      </c>
      <c r="M1093" s="4" t="s">
        <v>28</v>
      </c>
      <c r="N1093" s="4">
        <v>7670.0</v>
      </c>
      <c r="O1093" s="8">
        <v>9.33</v>
      </c>
      <c r="P1093" s="8">
        <v>6.92</v>
      </c>
      <c r="Q1093" s="9">
        <v>71561.1</v>
      </c>
      <c r="R1093" s="9">
        <v>53076.4</v>
      </c>
      <c r="S1093" s="9">
        <v>18484.700000000004</v>
      </c>
      <c r="T1093" s="10">
        <f t="shared" si="6"/>
        <v>0.6720351391</v>
      </c>
    </row>
    <row r="1094">
      <c r="A1094" s="4">
        <v>4.10291135E8</v>
      </c>
      <c r="B1094" s="5">
        <v>40945.0</v>
      </c>
      <c r="C1094" s="5">
        <v>40961.0</v>
      </c>
      <c r="D1094" s="6">
        <v>16.0</v>
      </c>
      <c r="E1094" s="4"/>
      <c r="F1094" s="4" t="s">
        <v>20</v>
      </c>
      <c r="G1094" s="4" t="s">
        <v>110</v>
      </c>
      <c r="H1094" s="4" t="str">
        <f t="shared" si="1"/>
        <v>SVN</v>
      </c>
      <c r="I1094" s="7" t="s">
        <v>111</v>
      </c>
      <c r="J1094" s="4" t="s">
        <v>23</v>
      </c>
      <c r="K1094" s="4" t="str">
        <f>IF(G1094="","Unknown Country",IFERROR(VLOOKUP(TRIM(G1094),countries!C:F, 4, FALSE), "Unknown Country"))</f>
        <v>Southern Europe</v>
      </c>
      <c r="L1094" s="4">
        <v>3127.0</v>
      </c>
      <c r="M1094" s="4" t="s">
        <v>24</v>
      </c>
      <c r="N1094" s="4">
        <v>3119.0</v>
      </c>
      <c r="O1094" s="8">
        <v>81.73</v>
      </c>
      <c r="P1094" s="8">
        <v>56.67</v>
      </c>
      <c r="Q1094" s="9">
        <v>254915.87000000002</v>
      </c>
      <c r="R1094" s="9">
        <v>176753.73</v>
      </c>
      <c r="S1094" s="9">
        <v>78162.14000000001</v>
      </c>
      <c r="T1094" s="10">
        <f t="shared" si="6"/>
        <v>0.3066193564</v>
      </c>
    </row>
    <row r="1095">
      <c r="A1095" s="4">
        <v>4.83981502E8</v>
      </c>
      <c r="B1095" s="5">
        <v>40277.0</v>
      </c>
      <c r="C1095" s="5">
        <v>40302.0</v>
      </c>
      <c r="D1095" s="6">
        <v>25.0</v>
      </c>
      <c r="E1095" s="4"/>
      <c r="F1095" s="4" t="s">
        <v>27</v>
      </c>
      <c r="G1095" s="4" t="s">
        <v>110</v>
      </c>
      <c r="H1095" s="4" t="str">
        <f t="shared" si="1"/>
        <v>SVN</v>
      </c>
      <c r="I1095" s="7" t="s">
        <v>111</v>
      </c>
      <c r="J1095" s="4" t="s">
        <v>23</v>
      </c>
      <c r="K1095" s="4" t="str">
        <f>IF(G1095="","Unknown Country",IFERROR(VLOOKUP(TRIM(G1095),countries!C:F, 4, FALSE), "Unknown Country"))</f>
        <v>Southern Europe</v>
      </c>
      <c r="L1095" s="4">
        <v>8681.0</v>
      </c>
      <c r="M1095" s="4" t="s">
        <v>28</v>
      </c>
      <c r="N1095" s="4">
        <v>9736.0</v>
      </c>
      <c r="O1095" s="8">
        <v>651.21</v>
      </c>
      <c r="P1095" s="8">
        <v>524.96</v>
      </c>
      <c r="Q1095" s="9">
        <v>6340180.5600000005</v>
      </c>
      <c r="R1095" s="9">
        <v>5111010.5600000005</v>
      </c>
      <c r="S1095" s="9">
        <v>1229170.0</v>
      </c>
      <c r="T1095" s="10">
        <f t="shared" si="6"/>
        <v>0.3300316122</v>
      </c>
    </row>
    <row r="1096">
      <c r="A1096" s="4">
        <v>4.98201072E8</v>
      </c>
      <c r="B1096" s="5">
        <v>41576.0</v>
      </c>
      <c r="C1096" s="5">
        <v>41585.0</v>
      </c>
      <c r="D1096" s="6">
        <v>9.0</v>
      </c>
      <c r="E1096" s="4"/>
      <c r="F1096" s="4" t="s">
        <v>27</v>
      </c>
      <c r="G1096" s="4" t="s">
        <v>110</v>
      </c>
      <c r="H1096" s="4" t="str">
        <f t="shared" si="1"/>
        <v>SVN</v>
      </c>
      <c r="I1096" s="7" t="s">
        <v>111</v>
      </c>
      <c r="J1096" s="4" t="s">
        <v>23</v>
      </c>
      <c r="K1096" s="4" t="str">
        <f>IF(G1096="","Unknown Country",IFERROR(VLOOKUP(TRIM(G1096),countries!C:F, 4, FALSE), "Unknown Country"))</f>
        <v>Southern Europe</v>
      </c>
      <c r="L1096" s="4">
        <v>8293.0</v>
      </c>
      <c r="M1096" s="4" t="s">
        <v>28</v>
      </c>
      <c r="N1096" s="4">
        <v>7623.0</v>
      </c>
      <c r="O1096" s="8">
        <v>437.2</v>
      </c>
      <c r="P1096" s="8">
        <v>263.33</v>
      </c>
      <c r="Q1096" s="9">
        <v>3332775.6</v>
      </c>
      <c r="R1096" s="9">
        <v>2007364.5899999999</v>
      </c>
      <c r="S1096" s="9">
        <v>1325411.0100000002</v>
      </c>
      <c r="T1096" s="10">
        <f t="shared" si="6"/>
        <v>0.258306538</v>
      </c>
    </row>
    <row r="1097">
      <c r="A1097" s="4">
        <v>6.22441852E8</v>
      </c>
      <c r="B1097" s="5">
        <v>41055.0</v>
      </c>
      <c r="C1097" s="5">
        <v>41057.0</v>
      </c>
      <c r="D1097" s="6">
        <v>2.0</v>
      </c>
      <c r="E1097" s="4"/>
      <c r="F1097" s="4" t="s">
        <v>20</v>
      </c>
      <c r="G1097" s="4" t="s">
        <v>110</v>
      </c>
      <c r="H1097" s="4" t="str">
        <f t="shared" si="1"/>
        <v>SVN</v>
      </c>
      <c r="I1097" s="7" t="s">
        <v>111</v>
      </c>
      <c r="J1097" s="4" t="s">
        <v>23</v>
      </c>
      <c r="K1097" s="4" t="str">
        <f>IF(G1097="","Unknown Country",IFERROR(VLOOKUP(TRIM(G1097),countries!C:F, 4, FALSE), "Unknown Country"))</f>
        <v>Southern Europe</v>
      </c>
      <c r="L1097" s="4">
        <v>2455.0</v>
      </c>
      <c r="M1097" s="4" t="s">
        <v>28</v>
      </c>
      <c r="N1097" s="4">
        <v>3231.0</v>
      </c>
      <c r="O1097" s="8">
        <v>109.28</v>
      </c>
      <c r="P1097" s="8">
        <v>35.84</v>
      </c>
      <c r="Q1097" s="9">
        <v>353083.68</v>
      </c>
      <c r="R1097" s="9">
        <v>115799.04000000001</v>
      </c>
      <c r="S1097" s="9">
        <v>237284.63999999998</v>
      </c>
      <c r="T1097" s="10">
        <f t="shared" si="6"/>
        <v>0.258306538</v>
      </c>
    </row>
    <row r="1098">
      <c r="A1098" s="4">
        <v>6.3146094E8</v>
      </c>
      <c r="B1098" s="5">
        <v>41907.0</v>
      </c>
      <c r="C1098" s="5">
        <v>41917.0</v>
      </c>
      <c r="D1098" s="6">
        <v>10.0</v>
      </c>
      <c r="E1098" s="4"/>
      <c r="F1098" s="4" t="s">
        <v>30</v>
      </c>
      <c r="G1098" s="4" t="s">
        <v>110</v>
      </c>
      <c r="H1098" s="4" t="str">
        <f t="shared" si="1"/>
        <v>SVN</v>
      </c>
      <c r="I1098" s="7" t="s">
        <v>111</v>
      </c>
      <c r="J1098" s="4" t="s">
        <v>23</v>
      </c>
      <c r="K1098" s="4" t="str">
        <f>IF(G1098="","Unknown Country",IFERROR(VLOOKUP(TRIM(G1098),countries!C:F, 4, FALSE), "Unknown Country"))</f>
        <v>Southern Europe</v>
      </c>
      <c r="L1098" s="4">
        <v>8875.0</v>
      </c>
      <c r="M1098" s="4" t="s">
        <v>24</v>
      </c>
      <c r="N1098" s="4">
        <v>2180.0</v>
      </c>
      <c r="O1098" s="8">
        <v>421.89</v>
      </c>
      <c r="P1098" s="8">
        <v>364.69</v>
      </c>
      <c r="Q1098" s="9">
        <v>919720.2</v>
      </c>
      <c r="R1098" s="9">
        <v>795024.2</v>
      </c>
      <c r="S1098" s="9">
        <v>124696.0</v>
      </c>
      <c r="T1098" s="10">
        <f t="shared" si="6"/>
        <v>0.3066193564</v>
      </c>
    </row>
    <row r="1099">
      <c r="A1099" s="4">
        <v>6.52501904E8</v>
      </c>
      <c r="B1099" s="5">
        <v>40960.0</v>
      </c>
      <c r="C1099" s="5">
        <v>40993.0</v>
      </c>
      <c r="D1099" s="6">
        <v>33.0</v>
      </c>
      <c r="E1099" s="4"/>
      <c r="F1099" s="4" t="s">
        <v>30</v>
      </c>
      <c r="G1099" s="4" t="s">
        <v>110</v>
      </c>
      <c r="H1099" s="4" t="str">
        <f t="shared" si="1"/>
        <v>SVN</v>
      </c>
      <c r="I1099" s="7" t="s">
        <v>111</v>
      </c>
      <c r="J1099" s="4" t="s">
        <v>23</v>
      </c>
      <c r="K1099" s="4" t="str">
        <f>IF(G1099="","Unknown Country",IFERROR(VLOOKUP(TRIM(G1099),countries!C:F, 4, FALSE), "Unknown Country"))</f>
        <v>Southern Europe</v>
      </c>
      <c r="L1099" s="4">
        <v>2103.0</v>
      </c>
      <c r="M1099" s="4" t="s">
        <v>28</v>
      </c>
      <c r="N1099" s="4">
        <v>8668.0</v>
      </c>
      <c r="O1099" s="8">
        <v>205.7</v>
      </c>
      <c r="P1099" s="8">
        <v>117.11</v>
      </c>
      <c r="Q1099" s="9">
        <v>1783007.5999999999</v>
      </c>
      <c r="R1099" s="9">
        <v>1015109.48</v>
      </c>
      <c r="S1099" s="9">
        <v>767898.1199999999</v>
      </c>
      <c r="T1099" s="10">
        <f t="shared" si="6"/>
        <v>0.193869873</v>
      </c>
    </row>
    <row r="1100">
      <c r="A1100" s="4">
        <v>6.91383635E8</v>
      </c>
      <c r="B1100" s="5">
        <v>41315.0</v>
      </c>
      <c r="C1100" s="5">
        <v>41352.0</v>
      </c>
      <c r="D1100" s="6">
        <v>37.0</v>
      </c>
      <c r="E1100" s="4"/>
      <c r="F1100" s="4" t="s">
        <v>30</v>
      </c>
      <c r="G1100" s="4" t="s">
        <v>110</v>
      </c>
      <c r="H1100" s="4" t="str">
        <f t="shared" si="1"/>
        <v>SVN</v>
      </c>
      <c r="I1100" s="7" t="s">
        <v>111</v>
      </c>
      <c r="J1100" s="4" t="s">
        <v>23</v>
      </c>
      <c r="K1100" s="4" t="str">
        <f>IF(G1100="","Unknown Country",IFERROR(VLOOKUP(TRIM(G1100),countries!C:F, 4, FALSE), "Unknown Country"))</f>
        <v>Southern Europe</v>
      </c>
      <c r="L1100" s="4">
        <v>5988.0</v>
      </c>
      <c r="M1100" s="4" t="s">
        <v>24</v>
      </c>
      <c r="N1100" s="4">
        <v>4637.0</v>
      </c>
      <c r="O1100" s="8">
        <v>154.06</v>
      </c>
      <c r="P1100" s="8">
        <v>90.93</v>
      </c>
      <c r="Q1100" s="9">
        <v>714376.22</v>
      </c>
      <c r="R1100" s="9">
        <v>421642.41000000003</v>
      </c>
      <c r="S1100" s="9">
        <v>292733.80999999994</v>
      </c>
      <c r="T1100" s="10">
        <f t="shared" si="6"/>
        <v>0.3976898445</v>
      </c>
    </row>
    <row r="1101">
      <c r="A1101" s="4">
        <v>7.00304019E8</v>
      </c>
      <c r="B1101" s="5">
        <v>41966.0</v>
      </c>
      <c r="C1101" s="5">
        <v>41994.0</v>
      </c>
      <c r="D1101" s="6">
        <v>28.0</v>
      </c>
      <c r="E1101" s="4"/>
      <c r="F1101" s="4" t="s">
        <v>30</v>
      </c>
      <c r="G1101" s="4" t="s">
        <v>110</v>
      </c>
      <c r="H1101" s="4" t="str">
        <f t="shared" si="1"/>
        <v>SVN</v>
      </c>
      <c r="I1101" s="7" t="s">
        <v>111</v>
      </c>
      <c r="J1101" s="4" t="s">
        <v>23</v>
      </c>
      <c r="K1101" s="4" t="str">
        <f>IF(G1101="","Unknown Country",IFERROR(VLOOKUP(TRIM(G1101),countries!C:F, 4, FALSE), "Unknown Country"))</f>
        <v>Southern Europe</v>
      </c>
      <c r="L1101" s="4">
        <v>3127.0</v>
      </c>
      <c r="M1101" s="4" t="s">
        <v>24</v>
      </c>
      <c r="N1101" s="4">
        <v>4376.0</v>
      </c>
      <c r="O1101" s="8">
        <v>81.73</v>
      </c>
      <c r="P1101" s="8">
        <v>56.67</v>
      </c>
      <c r="Q1101" s="9">
        <v>357650.48000000004</v>
      </c>
      <c r="R1101" s="9">
        <v>247987.92</v>
      </c>
      <c r="S1101" s="9">
        <v>109662.56000000003</v>
      </c>
      <c r="T1101" s="10">
        <f t="shared" si="6"/>
        <v>0.6720351391</v>
      </c>
    </row>
    <row r="1102">
      <c r="A1102" s="4">
        <v>7.36240041E8</v>
      </c>
      <c r="B1102" s="5">
        <v>42777.0</v>
      </c>
      <c r="C1102" s="5">
        <v>42786.0</v>
      </c>
      <c r="D1102" s="6">
        <v>9.0</v>
      </c>
      <c r="E1102" s="4"/>
      <c r="F1102" s="4" t="s">
        <v>20</v>
      </c>
      <c r="G1102" s="4" t="s">
        <v>110</v>
      </c>
      <c r="H1102" s="4" t="str">
        <f t="shared" si="1"/>
        <v>SVN</v>
      </c>
      <c r="I1102" s="7" t="s">
        <v>111</v>
      </c>
      <c r="J1102" s="4" t="s">
        <v>23</v>
      </c>
      <c r="K1102" s="4" t="str">
        <f>IF(G1102="","Unknown Country",IFERROR(VLOOKUP(TRIM(G1102),countries!C:F, 4, FALSE), "Unknown Country"))</f>
        <v>Southern Europe</v>
      </c>
      <c r="L1102" s="4">
        <v>7940.0</v>
      </c>
      <c r="M1102" s="4" t="s">
        <v>24</v>
      </c>
      <c r="N1102" s="4">
        <v>8644.0</v>
      </c>
      <c r="O1102" s="8">
        <v>668.27</v>
      </c>
      <c r="P1102" s="8">
        <v>502.54</v>
      </c>
      <c r="Q1102" s="9">
        <v>5776525.88</v>
      </c>
      <c r="R1102" s="9">
        <v>4343955.76</v>
      </c>
      <c r="S1102" s="9">
        <v>1432570.12</v>
      </c>
      <c r="T1102" s="10">
        <f t="shared" si="6"/>
        <v>0.1355803646</v>
      </c>
    </row>
    <row r="1103">
      <c r="A1103" s="4">
        <v>7.56252324E8</v>
      </c>
      <c r="B1103" s="5">
        <v>40196.0</v>
      </c>
      <c r="C1103" s="5">
        <v>40218.0</v>
      </c>
      <c r="D1103" s="6">
        <v>22.0</v>
      </c>
      <c r="E1103" s="4"/>
      <c r="F1103" s="4" t="s">
        <v>20</v>
      </c>
      <c r="G1103" s="4" t="s">
        <v>110</v>
      </c>
      <c r="H1103" s="4" t="str">
        <f t="shared" si="1"/>
        <v>SVN</v>
      </c>
      <c r="I1103" s="7" t="s">
        <v>111</v>
      </c>
      <c r="J1103" s="4" t="s">
        <v>23</v>
      </c>
      <c r="K1103" s="4" t="str">
        <f>IF(G1103="","Unknown Country",IFERROR(VLOOKUP(TRIM(G1103),countries!C:F, 4, FALSE), "Unknown Country"))</f>
        <v>Southern Europe</v>
      </c>
      <c r="L1103" s="4">
        <v>4594.0</v>
      </c>
      <c r="M1103" s="4" t="s">
        <v>28</v>
      </c>
      <c r="N1103" s="4">
        <v>723.0</v>
      </c>
      <c r="O1103" s="8">
        <v>9.33</v>
      </c>
      <c r="P1103" s="8">
        <v>6.92</v>
      </c>
      <c r="Q1103" s="9">
        <v>6745.59</v>
      </c>
      <c r="R1103" s="9">
        <v>5003.16</v>
      </c>
      <c r="S1103" s="9">
        <v>1742.4300000000003</v>
      </c>
      <c r="T1103" s="10">
        <f t="shared" si="6"/>
        <v>0.4306757414</v>
      </c>
    </row>
    <row r="1104">
      <c r="A1104" s="4">
        <v>8.12637078E8</v>
      </c>
      <c r="B1104" s="5">
        <v>41623.0</v>
      </c>
      <c r="C1104" s="5">
        <v>41644.0</v>
      </c>
      <c r="D1104" s="6">
        <v>21.0</v>
      </c>
      <c r="E1104" s="4"/>
      <c r="F1104" s="4" t="s">
        <v>30</v>
      </c>
      <c r="G1104" s="4" t="s">
        <v>110</v>
      </c>
      <c r="H1104" s="4" t="str">
        <f t="shared" si="1"/>
        <v>SVN</v>
      </c>
      <c r="I1104" s="7" t="s">
        <v>111</v>
      </c>
      <c r="J1104" s="4" t="s">
        <v>23</v>
      </c>
      <c r="K1104" s="4" t="str">
        <f>IF(G1104="","Unknown Country",IFERROR(VLOOKUP(TRIM(G1104),countries!C:F, 4, FALSE), "Unknown Country"))</f>
        <v>Southern Europe</v>
      </c>
      <c r="L1104" s="4">
        <v>4594.0</v>
      </c>
      <c r="M1104" s="4" t="s">
        <v>24</v>
      </c>
      <c r="N1104" s="4">
        <v>6225.0</v>
      </c>
      <c r="O1104" s="8">
        <v>9.33</v>
      </c>
      <c r="P1104" s="8">
        <v>6.92</v>
      </c>
      <c r="Q1104" s="9">
        <v>58079.25</v>
      </c>
      <c r="R1104" s="9">
        <v>43077.0</v>
      </c>
      <c r="S1104" s="9">
        <v>15002.25</v>
      </c>
      <c r="T1104" s="10">
        <f t="shared" si="6"/>
        <v>0.4097754122</v>
      </c>
    </row>
    <row r="1105">
      <c r="A1105" s="4">
        <v>8.44105184E8</v>
      </c>
      <c r="B1105" s="5">
        <v>40254.0</v>
      </c>
      <c r="C1105" s="5">
        <v>40288.0</v>
      </c>
      <c r="D1105" s="6">
        <v>34.0</v>
      </c>
      <c r="E1105" s="4"/>
      <c r="F1105" s="4" t="s">
        <v>27</v>
      </c>
      <c r="G1105" s="4" t="s">
        <v>110</v>
      </c>
      <c r="H1105" s="4" t="str">
        <f t="shared" si="1"/>
        <v>SVN</v>
      </c>
      <c r="I1105" s="7" t="s">
        <v>111</v>
      </c>
      <c r="J1105" s="4" t="s">
        <v>23</v>
      </c>
      <c r="K1105" s="4" t="str">
        <f>IF(G1105="","Unknown Country",IFERROR(VLOOKUP(TRIM(G1105),countries!C:F, 4, FALSE), "Unknown Country"))</f>
        <v>Southern Europe</v>
      </c>
      <c r="L1105" s="4">
        <v>1270.0</v>
      </c>
      <c r="M1105" s="4" t="s">
        <v>24</v>
      </c>
      <c r="N1105" s="4">
        <v>8337.0</v>
      </c>
      <c r="O1105" s="8">
        <v>47.45</v>
      </c>
      <c r="P1105" s="8">
        <v>31.79</v>
      </c>
      <c r="Q1105" s="9">
        <v>395590.65</v>
      </c>
      <c r="R1105" s="9">
        <v>265033.23</v>
      </c>
      <c r="S1105" s="9">
        <v>130557.42000000004</v>
      </c>
      <c r="T1105" s="10">
        <f t="shared" si="6"/>
        <v>0.3066193564</v>
      </c>
    </row>
    <row r="1106">
      <c r="A1106" s="4">
        <v>8.73432672E8</v>
      </c>
      <c r="B1106" s="5">
        <v>41892.0</v>
      </c>
      <c r="C1106" s="5">
        <v>41899.0</v>
      </c>
      <c r="D1106" s="6">
        <v>7.0</v>
      </c>
      <c r="E1106" s="4"/>
      <c r="F1106" s="4" t="s">
        <v>31</v>
      </c>
      <c r="G1106" s="4" t="s">
        <v>110</v>
      </c>
      <c r="H1106" s="4" t="str">
        <f t="shared" si="1"/>
        <v>SVN</v>
      </c>
      <c r="I1106" s="7" t="s">
        <v>111</v>
      </c>
      <c r="J1106" s="4" t="s">
        <v>23</v>
      </c>
      <c r="K1106" s="4" t="str">
        <f>IF(G1106="","Unknown Country",IFERROR(VLOOKUP(TRIM(G1106),countries!C:F, 4, FALSE), "Unknown Country"))</f>
        <v>Southern Europe</v>
      </c>
      <c r="L1106" s="4">
        <v>7940.0</v>
      </c>
      <c r="M1106" s="4" t="s">
        <v>28</v>
      </c>
      <c r="N1106" s="4">
        <v>6992.0</v>
      </c>
      <c r="O1106" s="8">
        <v>668.27</v>
      </c>
      <c r="P1106" s="8">
        <v>502.54</v>
      </c>
      <c r="Q1106" s="9">
        <v>4672543.84</v>
      </c>
      <c r="R1106" s="9">
        <v>3513759.68</v>
      </c>
      <c r="S1106" s="9">
        <v>1158784.1599999997</v>
      </c>
      <c r="T1106" s="10">
        <f t="shared" si="6"/>
        <v>0.2479985635</v>
      </c>
    </row>
    <row r="1107">
      <c r="A1107" s="4">
        <v>8.85397469E8</v>
      </c>
      <c r="B1107" s="5">
        <v>42287.0</v>
      </c>
      <c r="C1107" s="5">
        <v>42326.0</v>
      </c>
      <c r="D1107" s="6">
        <v>39.0</v>
      </c>
      <c r="E1107" s="4"/>
      <c r="F1107" s="4" t="s">
        <v>30</v>
      </c>
      <c r="G1107" s="4" t="s">
        <v>110</v>
      </c>
      <c r="H1107" s="4" t="str">
        <f t="shared" si="1"/>
        <v>SVN</v>
      </c>
      <c r="I1107" s="7" t="s">
        <v>111</v>
      </c>
      <c r="J1107" s="4" t="s">
        <v>23</v>
      </c>
      <c r="K1107" s="4" t="str">
        <f>IF(G1107="","Unknown Country",IFERROR(VLOOKUP(TRIM(G1107),countries!C:F, 4, FALSE), "Unknown Country"))</f>
        <v>Southern Europe</v>
      </c>
      <c r="L1107" s="4">
        <v>8875.0</v>
      </c>
      <c r="M1107" s="4" t="s">
        <v>28</v>
      </c>
      <c r="N1107" s="4">
        <v>7642.0</v>
      </c>
      <c r="O1107" s="8">
        <v>421.89</v>
      </c>
      <c r="P1107" s="8">
        <v>364.69</v>
      </c>
      <c r="Q1107" s="9">
        <v>3224083.38</v>
      </c>
      <c r="R1107" s="9">
        <v>2786960.98</v>
      </c>
      <c r="S1107" s="9">
        <v>437122.3999999999</v>
      </c>
      <c r="T1107" s="10">
        <f t="shared" si="6"/>
        <v>0.258306538</v>
      </c>
    </row>
    <row r="1108">
      <c r="A1108" s="4">
        <v>8.86763894E8</v>
      </c>
      <c r="B1108" s="5">
        <v>41385.0</v>
      </c>
      <c r="C1108" s="5">
        <v>41421.0</v>
      </c>
      <c r="D1108" s="6">
        <v>36.0</v>
      </c>
      <c r="E1108" s="4"/>
      <c r="F1108" s="4" t="s">
        <v>30</v>
      </c>
      <c r="G1108" s="4" t="s">
        <v>110</v>
      </c>
      <c r="H1108" s="4" t="str">
        <f t="shared" si="1"/>
        <v>SVN</v>
      </c>
      <c r="I1108" s="7" t="s">
        <v>111</v>
      </c>
      <c r="J1108" s="4" t="s">
        <v>23</v>
      </c>
      <c r="K1108" s="4" t="str">
        <f>IF(G1108="","Unknown Country",IFERROR(VLOOKUP(TRIM(G1108),countries!C:F, 4, FALSE), "Unknown Country"))</f>
        <v>Southern Europe</v>
      </c>
      <c r="L1108" s="4">
        <v>5988.0</v>
      </c>
      <c r="M1108" s="4" t="s">
        <v>24</v>
      </c>
      <c r="N1108" s="4">
        <v>1997.0</v>
      </c>
      <c r="O1108" s="8">
        <v>154.06</v>
      </c>
      <c r="P1108" s="8">
        <v>90.93</v>
      </c>
      <c r="Q1108" s="9">
        <v>307657.82</v>
      </c>
      <c r="R1108" s="9">
        <v>181587.21000000002</v>
      </c>
      <c r="S1108" s="9">
        <v>126070.60999999999</v>
      </c>
      <c r="T1108" s="10">
        <f t="shared" si="6"/>
        <v>0.258306538</v>
      </c>
    </row>
    <row r="1109">
      <c r="A1109" s="4">
        <v>9.49912965E8</v>
      </c>
      <c r="B1109" s="5">
        <v>42759.0</v>
      </c>
      <c r="C1109" s="5">
        <v>42800.0</v>
      </c>
      <c r="D1109" s="6">
        <v>41.0</v>
      </c>
      <c r="E1109" s="4"/>
      <c r="F1109" s="4" t="s">
        <v>30</v>
      </c>
      <c r="G1109" s="4" t="s">
        <v>110</v>
      </c>
      <c r="H1109" s="4" t="str">
        <f t="shared" si="1"/>
        <v>SVN</v>
      </c>
      <c r="I1109" s="7" t="s">
        <v>111</v>
      </c>
      <c r="J1109" s="4" t="s">
        <v>23</v>
      </c>
      <c r="K1109" s="4" t="str">
        <f>IF(G1109="","Unknown Country",IFERROR(VLOOKUP(TRIM(G1109),countries!C:F, 4, FALSE), "Unknown Country"))</f>
        <v>Southern Europe</v>
      </c>
      <c r="L1109" s="4">
        <v>8293.0</v>
      </c>
      <c r="M1109" s="4" t="s">
        <v>28</v>
      </c>
      <c r="N1109" s="4">
        <v>9210.0</v>
      </c>
      <c r="O1109" s="8">
        <v>437.2</v>
      </c>
      <c r="P1109" s="8">
        <v>263.33</v>
      </c>
      <c r="Q1109" s="9">
        <v>4026612.0</v>
      </c>
      <c r="R1109" s="9">
        <v>2425269.3</v>
      </c>
      <c r="S1109" s="9">
        <v>1601342.7000000002</v>
      </c>
      <c r="T1109" s="10">
        <f t="shared" si="6"/>
        <v>0.3300316122</v>
      </c>
    </row>
    <row r="1110">
      <c r="A1110" s="4">
        <v>9.72419059E8</v>
      </c>
      <c r="B1110" s="5">
        <v>41112.0</v>
      </c>
      <c r="C1110" s="5">
        <v>41138.0</v>
      </c>
      <c r="D1110" s="6">
        <v>26.0</v>
      </c>
      <c r="E1110" s="4"/>
      <c r="F1110" s="4" t="s">
        <v>27</v>
      </c>
      <c r="G1110" s="4" t="s">
        <v>110</v>
      </c>
      <c r="H1110" s="4" t="str">
        <f t="shared" si="1"/>
        <v>SVN</v>
      </c>
      <c r="I1110" s="7" t="s">
        <v>111</v>
      </c>
      <c r="J1110" s="4" t="s">
        <v>23</v>
      </c>
      <c r="K1110" s="4" t="str">
        <f>IF(G1110="","Unknown Country",IFERROR(VLOOKUP(TRIM(G1110),countries!C:F, 4, FALSE), "Unknown Country"))</f>
        <v>Southern Europe</v>
      </c>
      <c r="L1110" s="4">
        <v>2103.0</v>
      </c>
      <c r="M1110" s="4" t="s">
        <v>28</v>
      </c>
      <c r="N1110" s="4">
        <v>9264.0</v>
      </c>
      <c r="O1110" s="8">
        <v>205.7</v>
      </c>
      <c r="P1110" s="8">
        <v>117.11</v>
      </c>
      <c r="Q1110" s="9">
        <v>1905604.7999999998</v>
      </c>
      <c r="R1110" s="9">
        <v>1084907.04</v>
      </c>
      <c r="S1110" s="9">
        <v>820697.7599999998</v>
      </c>
      <c r="T1110" s="10">
        <f t="shared" si="6"/>
        <v>0.2479985635</v>
      </c>
    </row>
    <row r="1111">
      <c r="A1111" s="4">
        <v>1.0376228E8</v>
      </c>
      <c r="B1111" s="5">
        <v>40859.0</v>
      </c>
      <c r="C1111" s="5">
        <v>40891.0</v>
      </c>
      <c r="D1111" s="6">
        <v>32.0</v>
      </c>
      <c r="E1111" s="4"/>
      <c r="F1111" s="4" t="s">
        <v>30</v>
      </c>
      <c r="G1111" s="4" t="s">
        <v>112</v>
      </c>
      <c r="H1111" s="4" t="str">
        <f t="shared" si="1"/>
        <v>ESP</v>
      </c>
      <c r="I1111" s="7" t="s">
        <v>113</v>
      </c>
      <c r="J1111" s="4" t="s">
        <v>23</v>
      </c>
      <c r="K1111" s="4" t="str">
        <f>IF(G1111="","Unknown Country",IFERROR(VLOOKUP(TRIM(G1111),countries!C:F, 4, FALSE), "Unknown Country"))</f>
        <v>Southern Europe</v>
      </c>
      <c r="L1111" s="4">
        <v>5988.0</v>
      </c>
      <c r="M1111" s="4" t="s">
        <v>28</v>
      </c>
      <c r="N1111" s="4">
        <v>4419.0</v>
      </c>
      <c r="O1111" s="8">
        <v>154.06</v>
      </c>
      <c r="P1111" s="8">
        <v>90.93</v>
      </c>
      <c r="Q1111" s="9">
        <v>680791.14</v>
      </c>
      <c r="R1111" s="9">
        <v>401819.67000000004</v>
      </c>
      <c r="S1111" s="9">
        <v>278971.47</v>
      </c>
      <c r="T1111" s="10">
        <f t="shared" si="6"/>
        <v>0.1355803646</v>
      </c>
    </row>
    <row r="1112">
      <c r="A1112" s="4">
        <v>2.17165648E8</v>
      </c>
      <c r="B1112" s="5">
        <v>41779.0</v>
      </c>
      <c r="C1112" s="5">
        <v>41798.0</v>
      </c>
      <c r="D1112" s="6">
        <v>19.0</v>
      </c>
      <c r="E1112" s="4"/>
      <c r="F1112" s="4" t="s">
        <v>30</v>
      </c>
      <c r="G1112" s="4" t="s">
        <v>112</v>
      </c>
      <c r="H1112" s="4" t="str">
        <f t="shared" si="1"/>
        <v>ESP</v>
      </c>
      <c r="I1112" s="7" t="s">
        <v>113</v>
      </c>
      <c r="J1112" s="4" t="s">
        <v>23</v>
      </c>
      <c r="K1112" s="4" t="str">
        <f>IF(G1112="","Unknown Country",IFERROR(VLOOKUP(TRIM(G1112),countries!C:F, 4, FALSE), "Unknown Country"))</f>
        <v>Southern Europe</v>
      </c>
      <c r="L1112" s="4">
        <v>8875.0</v>
      </c>
      <c r="M1112" s="4" t="s">
        <v>24</v>
      </c>
      <c r="O1112" s="8">
        <v>421.89</v>
      </c>
      <c r="P1112" s="8">
        <v>364.69</v>
      </c>
      <c r="Q1112" s="9">
        <v>0.0</v>
      </c>
      <c r="R1112" s="9">
        <v>0.0</v>
      </c>
      <c r="S1112" s="9">
        <v>0.0</v>
      </c>
      <c r="T1112" s="10">
        <f t="shared" si="6"/>
        <v>0.4097754122</v>
      </c>
    </row>
    <row r="1113">
      <c r="A1113" s="4">
        <v>2.62177836E8</v>
      </c>
      <c r="B1113" s="5">
        <v>41249.0</v>
      </c>
      <c r="C1113" s="5">
        <v>41290.0</v>
      </c>
      <c r="D1113" s="6">
        <v>41.0</v>
      </c>
      <c r="E1113" s="4"/>
      <c r="F1113" s="4" t="s">
        <v>27</v>
      </c>
      <c r="G1113" s="4" t="s">
        <v>112</v>
      </c>
      <c r="H1113" s="4" t="str">
        <f t="shared" si="1"/>
        <v>ESP</v>
      </c>
      <c r="I1113" s="7" t="s">
        <v>113</v>
      </c>
      <c r="J1113" s="4" t="s">
        <v>23</v>
      </c>
      <c r="K1113" s="4" t="str">
        <f>IF(G1113="","Unknown Country",IFERROR(VLOOKUP(TRIM(G1113),countries!C:F, 4, FALSE), "Unknown Country"))</f>
        <v>Southern Europe</v>
      </c>
      <c r="L1113" s="4">
        <v>4594.0</v>
      </c>
      <c r="M1113" s="4" t="s">
        <v>24</v>
      </c>
      <c r="N1113" s="4">
        <v>3103.0</v>
      </c>
      <c r="O1113" s="8">
        <v>9.33</v>
      </c>
      <c r="P1113" s="8">
        <v>6.92</v>
      </c>
      <c r="Q1113" s="9">
        <v>28950.99</v>
      </c>
      <c r="R1113" s="9">
        <v>21472.76</v>
      </c>
      <c r="S1113" s="9">
        <v>7478.230000000003</v>
      </c>
      <c r="T1113" s="10">
        <f t="shared" si="6"/>
        <v>0.3976898445</v>
      </c>
    </row>
    <row r="1114">
      <c r="A1114" s="4">
        <v>3.05569112E8</v>
      </c>
      <c r="B1114" s="5">
        <v>40647.0</v>
      </c>
      <c r="C1114" s="5">
        <v>40697.0</v>
      </c>
      <c r="D1114" s="6">
        <v>50.0</v>
      </c>
      <c r="E1114" s="4"/>
      <c r="F1114" s="4" t="s">
        <v>30</v>
      </c>
      <c r="G1114" s="4" t="s">
        <v>112</v>
      </c>
      <c r="H1114" s="4" t="str">
        <f t="shared" si="1"/>
        <v>ESP</v>
      </c>
      <c r="I1114" s="7" t="s">
        <v>113</v>
      </c>
      <c r="J1114" s="4" t="s">
        <v>23</v>
      </c>
      <c r="K1114" s="4" t="str">
        <f>IF(G1114="","Unknown Country",IFERROR(VLOOKUP(TRIM(G1114),countries!C:F, 4, FALSE), "Unknown Country"))</f>
        <v>Southern Europe</v>
      </c>
      <c r="L1114" s="4">
        <v>5988.0</v>
      </c>
      <c r="M1114" s="4" t="s">
        <v>24</v>
      </c>
      <c r="N1114" s="4">
        <v>3545.0</v>
      </c>
      <c r="O1114" s="8">
        <v>154.06</v>
      </c>
      <c r="P1114" s="8">
        <v>90.93</v>
      </c>
      <c r="Q1114" s="9">
        <v>546142.7</v>
      </c>
      <c r="R1114" s="9">
        <v>322346.85000000003</v>
      </c>
      <c r="S1114" s="9">
        <v>223795.84999999992</v>
      </c>
      <c r="T1114" s="10">
        <f t="shared" si="6"/>
        <v>0.4306757414</v>
      </c>
    </row>
    <row r="1115">
      <c r="A1115" s="4">
        <v>3.09148681E8</v>
      </c>
      <c r="B1115" s="5">
        <v>41022.0</v>
      </c>
      <c r="C1115" s="5">
        <v>41034.0</v>
      </c>
      <c r="D1115" s="6">
        <v>12.0</v>
      </c>
      <c r="E1115" s="4"/>
      <c r="F1115" s="4" t="s">
        <v>30</v>
      </c>
      <c r="G1115" s="4" t="s">
        <v>112</v>
      </c>
      <c r="H1115" s="4" t="str">
        <f t="shared" si="1"/>
        <v>ESP</v>
      </c>
      <c r="I1115" s="7" t="s">
        <v>113</v>
      </c>
      <c r="J1115" s="4" t="s">
        <v>23</v>
      </c>
      <c r="K1115" s="4" t="str">
        <f>IF(G1115="","Unknown Country",IFERROR(VLOOKUP(TRIM(G1115),countries!C:F, 4, FALSE), "Unknown Country"))</f>
        <v>Southern Europe</v>
      </c>
      <c r="L1115" s="4">
        <v>7940.0</v>
      </c>
      <c r="M1115" s="4" t="s">
        <v>24</v>
      </c>
      <c r="N1115" s="4">
        <v>2819.0</v>
      </c>
      <c r="O1115" s="8">
        <v>668.27</v>
      </c>
      <c r="P1115" s="8">
        <v>502.54</v>
      </c>
      <c r="Q1115" s="9">
        <v>1883853.13</v>
      </c>
      <c r="R1115" s="9">
        <v>1416660.26</v>
      </c>
      <c r="S1115" s="9">
        <v>467192.8699999999</v>
      </c>
      <c r="T1115" s="10">
        <f t="shared" si="6"/>
        <v>0.4097754122</v>
      </c>
    </row>
    <row r="1116">
      <c r="A1116" s="4">
        <v>3.52342545E8</v>
      </c>
      <c r="B1116" s="5">
        <v>42785.0</v>
      </c>
      <c r="C1116" s="5">
        <v>42821.0</v>
      </c>
      <c r="D1116" s="6">
        <v>36.0</v>
      </c>
      <c r="E1116" s="4"/>
      <c r="F1116" s="4" t="s">
        <v>30</v>
      </c>
      <c r="G1116" s="4" t="s">
        <v>112</v>
      </c>
      <c r="H1116" s="4" t="str">
        <f t="shared" si="1"/>
        <v>ESP</v>
      </c>
      <c r="I1116" s="7" t="s">
        <v>113</v>
      </c>
      <c r="J1116" s="4" t="s">
        <v>23</v>
      </c>
      <c r="K1116" s="4" t="str">
        <f>IF(G1116="","Unknown Country",IFERROR(VLOOKUP(TRIM(G1116),countries!C:F, 4, FALSE), "Unknown Country"))</f>
        <v>Southern Europe</v>
      </c>
      <c r="L1116" s="4">
        <v>8969.0</v>
      </c>
      <c r="M1116" s="4" t="s">
        <v>24</v>
      </c>
      <c r="N1116" s="4">
        <v>4844.0</v>
      </c>
      <c r="O1116" s="8">
        <v>152.58</v>
      </c>
      <c r="P1116" s="8">
        <v>97.44</v>
      </c>
      <c r="Q1116" s="9">
        <v>739097.52</v>
      </c>
      <c r="R1116" s="9">
        <v>471999.36</v>
      </c>
      <c r="S1116" s="9">
        <v>267098.16000000003</v>
      </c>
      <c r="T1116" s="10" t="str">
        <f t="shared" si="6"/>
        <v>#DIV/0!</v>
      </c>
    </row>
    <row r="1117">
      <c r="A1117" s="4">
        <v>3.74848639E8</v>
      </c>
      <c r="B1117" s="5">
        <v>41137.0</v>
      </c>
      <c r="C1117" s="5">
        <v>41158.0</v>
      </c>
      <c r="D1117" s="6">
        <v>21.0</v>
      </c>
      <c r="E1117" s="4"/>
      <c r="F1117" s="4" t="s">
        <v>27</v>
      </c>
      <c r="G1117" s="4" t="s">
        <v>112</v>
      </c>
      <c r="H1117" s="4" t="str">
        <f t="shared" si="1"/>
        <v>ESP</v>
      </c>
      <c r="I1117" s="7" t="s">
        <v>113</v>
      </c>
      <c r="J1117" s="4" t="s">
        <v>23</v>
      </c>
      <c r="K1117" s="4" t="str">
        <f>IF(G1117="","Unknown Country",IFERROR(VLOOKUP(TRIM(G1117),countries!C:F, 4, FALSE), "Unknown Country"))</f>
        <v>Southern Europe</v>
      </c>
      <c r="L1117" s="4">
        <v>2455.0</v>
      </c>
      <c r="M1117" s="4" t="s">
        <v>28</v>
      </c>
      <c r="N1117" s="4">
        <v>4897.0</v>
      </c>
      <c r="O1117" s="8">
        <v>109.28</v>
      </c>
      <c r="P1117" s="8">
        <v>35.84</v>
      </c>
      <c r="Q1117" s="9">
        <v>535144.16</v>
      </c>
      <c r="R1117" s="9">
        <v>175508.48</v>
      </c>
      <c r="S1117" s="9">
        <v>359635.68000000005</v>
      </c>
      <c r="T1117" s="10">
        <f t="shared" si="6"/>
        <v>0.258306538</v>
      </c>
    </row>
    <row r="1118">
      <c r="A1118" s="4">
        <v>3.86319911E8</v>
      </c>
      <c r="B1118" s="5">
        <v>40528.0</v>
      </c>
      <c r="C1118" s="5">
        <v>40545.0</v>
      </c>
      <c r="D1118" s="6">
        <v>17.0</v>
      </c>
      <c r="E1118" s="4"/>
      <c r="F1118" s="4" t="s">
        <v>31</v>
      </c>
      <c r="G1118" s="4" t="s">
        <v>112</v>
      </c>
      <c r="H1118" s="4" t="str">
        <f t="shared" si="1"/>
        <v>ESP</v>
      </c>
      <c r="I1118" s="7" t="s">
        <v>113</v>
      </c>
      <c r="J1118" s="4" t="s">
        <v>23</v>
      </c>
      <c r="K1118" s="4" t="str">
        <f>IF(G1118="","Unknown Country",IFERROR(VLOOKUP(TRIM(G1118),countries!C:F, 4, FALSE), "Unknown Country"))</f>
        <v>Southern Europe</v>
      </c>
      <c r="L1118" s="4">
        <v>5988.0</v>
      </c>
      <c r="M1118" s="4" t="s">
        <v>28</v>
      </c>
      <c r="N1118" s="4">
        <v>9501.0</v>
      </c>
      <c r="O1118" s="8">
        <v>154.06</v>
      </c>
      <c r="P1118" s="8">
        <v>90.93</v>
      </c>
      <c r="Q1118" s="9">
        <v>1463724.06</v>
      </c>
      <c r="R1118" s="9">
        <v>863925.93</v>
      </c>
      <c r="S1118" s="9">
        <v>599798.13</v>
      </c>
      <c r="T1118" s="10">
        <f t="shared" si="6"/>
        <v>0.4097754122</v>
      </c>
    </row>
    <row r="1119">
      <c r="A1119" s="4">
        <v>3.91026866E8</v>
      </c>
      <c r="B1119" s="5">
        <v>42738.0</v>
      </c>
      <c r="C1119" s="5">
        <v>42743.0</v>
      </c>
      <c r="D1119" s="6">
        <v>5.0</v>
      </c>
      <c r="E1119" s="4"/>
      <c r="F1119" s="4" t="s">
        <v>31</v>
      </c>
      <c r="G1119" s="4" t="s">
        <v>112</v>
      </c>
      <c r="H1119" s="4" t="str">
        <f t="shared" si="1"/>
        <v>ESP</v>
      </c>
      <c r="I1119" s="7" t="s">
        <v>113</v>
      </c>
      <c r="J1119" s="4" t="s">
        <v>23</v>
      </c>
      <c r="K1119" s="4" t="str">
        <f>IF(G1119="","Unknown Country",IFERROR(VLOOKUP(TRIM(G1119),countries!C:F, 4, FALSE), "Unknown Country"))</f>
        <v>Southern Europe</v>
      </c>
      <c r="L1119" s="4">
        <v>8293.0</v>
      </c>
      <c r="M1119" s="4" t="s">
        <v>24</v>
      </c>
      <c r="N1119" s="4">
        <v>2394.0</v>
      </c>
      <c r="O1119" s="8">
        <v>437.2</v>
      </c>
      <c r="P1119" s="8">
        <v>263.33</v>
      </c>
      <c r="Q1119" s="9">
        <v>1046656.7999999999</v>
      </c>
      <c r="R1119" s="9">
        <v>630412.02</v>
      </c>
      <c r="S1119" s="9">
        <v>416244.7799999999</v>
      </c>
      <c r="T1119" s="10">
        <f t="shared" si="6"/>
        <v>0.2479985635</v>
      </c>
    </row>
    <row r="1120">
      <c r="A1120" s="4">
        <v>3.92252957E8</v>
      </c>
      <c r="B1120" s="5">
        <v>42008.0</v>
      </c>
      <c r="C1120" s="5">
        <v>42057.0</v>
      </c>
      <c r="D1120" s="6">
        <v>49.0</v>
      </c>
      <c r="E1120" s="4"/>
      <c r="F1120" s="4" t="s">
        <v>30</v>
      </c>
      <c r="G1120" s="4" t="s">
        <v>112</v>
      </c>
      <c r="H1120" s="4" t="str">
        <f t="shared" si="1"/>
        <v>ESP</v>
      </c>
      <c r="I1120" s="7" t="s">
        <v>113</v>
      </c>
      <c r="J1120" s="4" t="s">
        <v>23</v>
      </c>
      <c r="K1120" s="4" t="str">
        <f>IF(G1120="","Unknown Country",IFERROR(VLOOKUP(TRIM(G1120),countries!C:F, 4, FALSE), "Unknown Country"))</f>
        <v>Southern Europe</v>
      </c>
      <c r="L1120" s="4">
        <v>2103.0</v>
      </c>
      <c r="M1120" s="4" t="s">
        <v>24</v>
      </c>
      <c r="N1120" s="4">
        <v>5222.0</v>
      </c>
      <c r="O1120" s="8">
        <v>205.7</v>
      </c>
      <c r="P1120" s="8">
        <v>117.11</v>
      </c>
      <c r="Q1120" s="9">
        <v>1074165.4</v>
      </c>
      <c r="R1120" s="9">
        <v>611548.42</v>
      </c>
      <c r="S1120" s="9">
        <v>462616.97999999986</v>
      </c>
      <c r="T1120" s="10">
        <f t="shared" si="6"/>
        <v>0.3613841919</v>
      </c>
    </row>
    <row r="1121">
      <c r="A1121" s="4">
        <v>3.99115979E8</v>
      </c>
      <c r="B1121" s="5">
        <v>42156.0</v>
      </c>
      <c r="C1121" s="5">
        <v>42179.0</v>
      </c>
      <c r="D1121" s="6">
        <v>23.0</v>
      </c>
      <c r="E1121" s="4"/>
      <c r="F1121" s="4" t="s">
        <v>27</v>
      </c>
      <c r="G1121" s="4" t="s">
        <v>112</v>
      </c>
      <c r="H1121" s="4" t="str">
        <f t="shared" si="1"/>
        <v>ESP</v>
      </c>
      <c r="I1121" s="7" t="s">
        <v>113</v>
      </c>
      <c r="J1121" s="4" t="s">
        <v>23</v>
      </c>
      <c r="K1121" s="4" t="str">
        <f>IF(G1121="","Unknown Country",IFERROR(VLOOKUP(TRIM(G1121),countries!C:F, 4, FALSE), "Unknown Country"))</f>
        <v>Southern Europe</v>
      </c>
      <c r="L1121" s="4">
        <v>5988.0</v>
      </c>
      <c r="M1121" s="4" t="s">
        <v>28</v>
      </c>
      <c r="N1121" s="4">
        <v>6142.0</v>
      </c>
      <c r="O1121" s="8">
        <v>154.06</v>
      </c>
      <c r="P1121" s="8">
        <v>90.93</v>
      </c>
      <c r="Q1121" s="9">
        <v>946236.52</v>
      </c>
      <c r="R1121" s="9">
        <v>558492.06</v>
      </c>
      <c r="S1121" s="9">
        <v>387744.45999999996</v>
      </c>
      <c r="T1121" s="10">
        <f t="shared" si="6"/>
        <v>0.6720351391</v>
      </c>
    </row>
    <row r="1122">
      <c r="A1122" s="4">
        <v>4.36969029E8</v>
      </c>
      <c r="B1122" s="5">
        <v>40876.0</v>
      </c>
      <c r="C1122" s="5">
        <v>40894.0</v>
      </c>
      <c r="D1122" s="6">
        <v>18.0</v>
      </c>
      <c r="E1122" s="4"/>
      <c r="F1122" s="4" t="s">
        <v>31</v>
      </c>
      <c r="G1122" s="4" t="s">
        <v>112</v>
      </c>
      <c r="H1122" s="4" t="str">
        <f t="shared" si="1"/>
        <v>ESP</v>
      </c>
      <c r="I1122" s="7" t="s">
        <v>113</v>
      </c>
      <c r="J1122" s="4" t="s">
        <v>23</v>
      </c>
      <c r="K1122" s="4" t="str">
        <f>IF(G1122="","Unknown Country",IFERROR(VLOOKUP(TRIM(G1122),countries!C:F, 4, FALSE), "Unknown Country"))</f>
        <v>Southern Europe</v>
      </c>
      <c r="L1122" s="4">
        <v>8875.0</v>
      </c>
      <c r="M1122" s="4" t="s">
        <v>24</v>
      </c>
      <c r="N1122" s="4">
        <v>7701.0</v>
      </c>
      <c r="O1122" s="8">
        <v>421.89</v>
      </c>
      <c r="P1122" s="8">
        <v>364.69</v>
      </c>
      <c r="Q1122" s="9">
        <v>3248974.8899999997</v>
      </c>
      <c r="R1122" s="9">
        <v>2808477.69</v>
      </c>
      <c r="S1122" s="9">
        <v>440497.1999999997</v>
      </c>
      <c r="T1122" s="10">
        <f t="shared" si="6"/>
        <v>0.4097754122</v>
      </c>
    </row>
    <row r="1123">
      <c r="A1123" s="4">
        <v>4.46045196E8</v>
      </c>
      <c r="B1123" s="5">
        <v>42301.0</v>
      </c>
      <c r="C1123" s="5">
        <v>42309.0</v>
      </c>
      <c r="D1123" s="6">
        <v>8.0</v>
      </c>
      <c r="E1123" s="4"/>
      <c r="F1123" s="4" t="s">
        <v>20</v>
      </c>
      <c r="G1123" s="4" t="s">
        <v>112</v>
      </c>
      <c r="H1123" s="4" t="str">
        <f t="shared" si="1"/>
        <v>ESP</v>
      </c>
      <c r="I1123" s="7" t="s">
        <v>113</v>
      </c>
      <c r="J1123" s="4" t="s">
        <v>23</v>
      </c>
      <c r="K1123" s="4" t="str">
        <f>IF(G1123="","Unknown Country",IFERROR(VLOOKUP(TRIM(G1123),countries!C:F, 4, FALSE), "Unknown Country"))</f>
        <v>Southern Europe</v>
      </c>
      <c r="L1123" s="4">
        <v>4594.0</v>
      </c>
      <c r="M1123" s="4" t="s">
        <v>24</v>
      </c>
      <c r="N1123" s="4">
        <v>3540.0</v>
      </c>
      <c r="O1123" s="8">
        <v>9.33</v>
      </c>
      <c r="P1123" s="8">
        <v>6.92</v>
      </c>
      <c r="Q1123" s="9">
        <v>33028.2</v>
      </c>
      <c r="R1123" s="9">
        <v>24496.8</v>
      </c>
      <c r="S1123" s="9">
        <v>8531.399999999998</v>
      </c>
      <c r="T1123" s="10">
        <f t="shared" si="6"/>
        <v>0.3976898445</v>
      </c>
    </row>
    <row r="1124">
      <c r="A1124" s="4">
        <v>4.59277713E8</v>
      </c>
      <c r="B1124" s="5">
        <v>41593.0</v>
      </c>
      <c r="C1124" s="5">
        <v>41612.0</v>
      </c>
      <c r="D1124" s="6">
        <v>19.0</v>
      </c>
      <c r="E1124" s="4"/>
      <c r="F1124" s="4" t="s">
        <v>30</v>
      </c>
      <c r="G1124" s="4" t="s">
        <v>112</v>
      </c>
      <c r="H1124" s="4" t="str">
        <f t="shared" si="1"/>
        <v>ESP</v>
      </c>
      <c r="I1124" s="7" t="s">
        <v>113</v>
      </c>
      <c r="J1124" s="4" t="s">
        <v>23</v>
      </c>
      <c r="K1124" s="4" t="str">
        <f>IF(G1124="","Unknown Country",IFERROR(VLOOKUP(TRIM(G1124),countries!C:F, 4, FALSE), "Unknown Country"))</f>
        <v>Southern Europe</v>
      </c>
      <c r="L1124" s="4">
        <v>8875.0</v>
      </c>
      <c r="M1124" s="4" t="s">
        <v>28</v>
      </c>
      <c r="N1124" s="4">
        <v>9336.0</v>
      </c>
      <c r="O1124" s="8">
        <v>421.89</v>
      </c>
      <c r="P1124" s="8">
        <v>364.69</v>
      </c>
      <c r="Q1124" s="9">
        <v>3938765.04</v>
      </c>
      <c r="R1124" s="9">
        <v>3404745.84</v>
      </c>
      <c r="S1124" s="9">
        <v>534019.2000000002</v>
      </c>
      <c r="T1124" s="10">
        <f t="shared" si="6"/>
        <v>0.4306757414</v>
      </c>
    </row>
    <row r="1125">
      <c r="A1125" s="4">
        <v>4.62561166E8</v>
      </c>
      <c r="B1125" s="5">
        <v>41366.0</v>
      </c>
      <c r="C1125" s="5">
        <v>41396.0</v>
      </c>
      <c r="D1125" s="6">
        <v>30.0</v>
      </c>
      <c r="E1125" s="4"/>
      <c r="F1125" s="4" t="s">
        <v>27</v>
      </c>
      <c r="G1125" s="4" t="s">
        <v>112</v>
      </c>
      <c r="H1125" s="4" t="str">
        <f t="shared" si="1"/>
        <v>ESP</v>
      </c>
      <c r="I1125" s="7" t="s">
        <v>113</v>
      </c>
      <c r="J1125" s="4" t="s">
        <v>23</v>
      </c>
      <c r="K1125" s="4" t="str">
        <f>IF(G1125="","Unknown Country",IFERROR(VLOOKUP(TRIM(G1125),countries!C:F, 4, FALSE), "Unknown Country"))</f>
        <v>Southern Europe</v>
      </c>
      <c r="L1125" s="4">
        <v>8875.0</v>
      </c>
      <c r="M1125" s="4" t="s">
        <v>28</v>
      </c>
      <c r="N1125" s="4">
        <v>983.0</v>
      </c>
      <c r="O1125" s="8">
        <v>421.89</v>
      </c>
      <c r="P1125" s="8">
        <v>364.69</v>
      </c>
      <c r="Q1125" s="9">
        <v>414717.87</v>
      </c>
      <c r="R1125" s="9">
        <v>358490.27</v>
      </c>
      <c r="S1125" s="9">
        <v>56227.59999999998</v>
      </c>
      <c r="T1125" s="10">
        <f t="shared" si="6"/>
        <v>0.4097754122</v>
      </c>
    </row>
    <row r="1126">
      <c r="A1126" s="4">
        <v>4.85165965E8</v>
      </c>
      <c r="B1126" s="5">
        <v>42685.0</v>
      </c>
      <c r="C1126" s="5">
        <v>42718.0</v>
      </c>
      <c r="D1126" s="6">
        <v>33.0</v>
      </c>
      <c r="E1126" s="4"/>
      <c r="F1126" s="4" t="s">
        <v>31</v>
      </c>
      <c r="G1126" s="4" t="s">
        <v>112</v>
      </c>
      <c r="H1126" s="4" t="str">
        <f t="shared" si="1"/>
        <v>ESP</v>
      </c>
      <c r="I1126" s="7" t="s">
        <v>113</v>
      </c>
      <c r="J1126" s="4" t="s">
        <v>23</v>
      </c>
      <c r="K1126" s="4" t="str">
        <f>IF(G1126="","Unknown Country",IFERROR(VLOOKUP(TRIM(G1126),countries!C:F, 4, FALSE), "Unknown Country"))</f>
        <v>Southern Europe</v>
      </c>
      <c r="L1126" s="4">
        <v>8969.0</v>
      </c>
      <c r="M1126" s="4" t="s">
        <v>28</v>
      </c>
      <c r="N1126" s="4">
        <v>245.0</v>
      </c>
      <c r="O1126" s="8">
        <v>152.58</v>
      </c>
      <c r="P1126" s="8">
        <v>97.44</v>
      </c>
      <c r="Q1126" s="9">
        <v>37382.100000000006</v>
      </c>
      <c r="R1126" s="9">
        <v>23872.8</v>
      </c>
      <c r="S1126" s="9">
        <v>13509.300000000007</v>
      </c>
      <c r="T1126" s="10">
        <f t="shared" si="6"/>
        <v>0.1355803646</v>
      </c>
    </row>
    <row r="1127">
      <c r="A1127" s="4">
        <v>5.13802516E8</v>
      </c>
      <c r="B1127" s="5">
        <v>42918.0</v>
      </c>
      <c r="C1127" s="5">
        <v>42954.0</v>
      </c>
      <c r="D1127" s="6">
        <v>36.0</v>
      </c>
      <c r="E1127" s="4"/>
      <c r="F1127" s="4" t="s">
        <v>20</v>
      </c>
      <c r="G1127" s="4" t="s">
        <v>112</v>
      </c>
      <c r="H1127" s="4" t="str">
        <f t="shared" si="1"/>
        <v>ESP</v>
      </c>
      <c r="I1127" s="7" t="s">
        <v>113</v>
      </c>
      <c r="J1127" s="4" t="s">
        <v>23</v>
      </c>
      <c r="K1127" s="4" t="str">
        <f>IF(G1127="","Unknown Country",IFERROR(VLOOKUP(TRIM(G1127),countries!C:F, 4, FALSE), "Unknown Country"))</f>
        <v>Southern Europe</v>
      </c>
      <c r="L1127" s="4">
        <v>8681.0</v>
      </c>
      <c r="M1127" s="4" t="s">
        <v>28</v>
      </c>
      <c r="N1127" s="4">
        <v>4437.0</v>
      </c>
      <c r="O1127" s="8">
        <v>651.21</v>
      </c>
      <c r="P1127" s="8">
        <v>524.96</v>
      </c>
      <c r="Q1127" s="9">
        <v>2889418.77</v>
      </c>
      <c r="R1127" s="9">
        <v>2329247.52</v>
      </c>
      <c r="S1127" s="9">
        <v>560171.25</v>
      </c>
      <c r="T1127" s="10">
        <f t="shared" si="6"/>
        <v>0.258306538</v>
      </c>
    </row>
    <row r="1128">
      <c r="A1128" s="4">
        <v>5.56263816E8</v>
      </c>
      <c r="B1128" s="5">
        <v>40882.0</v>
      </c>
      <c r="C1128" s="5">
        <v>40884.0</v>
      </c>
      <c r="D1128" s="6">
        <v>2.0</v>
      </c>
      <c r="E1128" s="4"/>
      <c r="F1128" s="4" t="s">
        <v>30</v>
      </c>
      <c r="G1128" s="4" t="s">
        <v>112</v>
      </c>
      <c r="H1128" s="4" t="str">
        <f t="shared" si="1"/>
        <v>ESP</v>
      </c>
      <c r="I1128" s="7" t="s">
        <v>113</v>
      </c>
      <c r="J1128" s="4" t="s">
        <v>23</v>
      </c>
      <c r="K1128" s="4" t="str">
        <f>IF(G1128="","Unknown Country",IFERROR(VLOOKUP(TRIM(G1128),countries!C:F, 4, FALSE), "Unknown Country"))</f>
        <v>Southern Europe</v>
      </c>
      <c r="L1128" s="4">
        <v>1270.0</v>
      </c>
      <c r="M1128" s="4" t="s">
        <v>28</v>
      </c>
      <c r="N1128" s="4">
        <v>9679.0</v>
      </c>
      <c r="O1128" s="8">
        <v>47.45</v>
      </c>
      <c r="P1128" s="8">
        <v>31.79</v>
      </c>
      <c r="Q1128" s="9">
        <v>459268.55000000005</v>
      </c>
      <c r="R1128" s="9">
        <v>307695.41</v>
      </c>
      <c r="S1128" s="9">
        <v>151573.14000000007</v>
      </c>
      <c r="T1128" s="10">
        <f t="shared" si="6"/>
        <v>0.1355803646</v>
      </c>
    </row>
    <row r="1129">
      <c r="A1129" s="4">
        <v>7.22233331E8</v>
      </c>
      <c r="B1129" s="5">
        <v>42825.0</v>
      </c>
      <c r="C1129" s="5">
        <v>42831.0</v>
      </c>
      <c r="D1129" s="6">
        <v>6.0</v>
      </c>
      <c r="E1129" s="4"/>
      <c r="F1129" s="4" t="s">
        <v>27</v>
      </c>
      <c r="G1129" s="4" t="s">
        <v>112</v>
      </c>
      <c r="H1129" s="4" t="str">
        <f t="shared" si="1"/>
        <v>ESP</v>
      </c>
      <c r="I1129" s="7" t="s">
        <v>113</v>
      </c>
      <c r="J1129" s="4" t="s">
        <v>23</v>
      </c>
      <c r="K1129" s="4" t="str">
        <f>IF(G1129="","Unknown Country",IFERROR(VLOOKUP(TRIM(G1129),countries!C:F, 4, FALSE), "Unknown Country"))</f>
        <v>Southern Europe</v>
      </c>
      <c r="L1129" s="4">
        <v>5988.0</v>
      </c>
      <c r="M1129" s="4" t="s">
        <v>28</v>
      </c>
      <c r="N1129" s="4">
        <v>3747.0</v>
      </c>
      <c r="O1129" s="8">
        <v>154.06</v>
      </c>
      <c r="P1129" s="8">
        <v>90.93</v>
      </c>
      <c r="Q1129" s="9">
        <v>577262.8200000001</v>
      </c>
      <c r="R1129" s="9">
        <v>340714.71</v>
      </c>
      <c r="S1129" s="9">
        <v>236548.11000000004</v>
      </c>
      <c r="T1129" s="10">
        <f t="shared" si="6"/>
        <v>0.1355803646</v>
      </c>
    </row>
    <row r="1130">
      <c r="A1130" s="4">
        <v>7.44583642E8</v>
      </c>
      <c r="B1130" s="5">
        <v>40404.0</v>
      </c>
      <c r="C1130" s="5">
        <v>40447.0</v>
      </c>
      <c r="D1130" s="6">
        <v>43.0</v>
      </c>
      <c r="E1130" s="4"/>
      <c r="F1130" s="4" t="s">
        <v>27</v>
      </c>
      <c r="G1130" s="4" t="s">
        <v>112</v>
      </c>
      <c r="H1130" s="4" t="str">
        <f t="shared" si="1"/>
        <v>ESP</v>
      </c>
      <c r="I1130" s="7" t="s">
        <v>113</v>
      </c>
      <c r="J1130" s="4" t="s">
        <v>23</v>
      </c>
      <c r="K1130" s="4" t="str">
        <f>IF(G1130="","Unknown Country",IFERROR(VLOOKUP(TRIM(G1130),countries!C:F, 4, FALSE), "Unknown Country"))</f>
        <v>Southern Europe</v>
      </c>
      <c r="L1130" s="4">
        <v>2455.0</v>
      </c>
      <c r="M1130" s="4" t="s">
        <v>28</v>
      </c>
      <c r="N1130" s="4">
        <v>7701.0</v>
      </c>
      <c r="O1130" s="8">
        <v>109.28</v>
      </c>
      <c r="P1130" s="8">
        <v>35.84</v>
      </c>
      <c r="Q1130" s="9">
        <v>841565.28</v>
      </c>
      <c r="R1130" s="9">
        <v>276003.84</v>
      </c>
      <c r="S1130" s="9">
        <v>565561.44</v>
      </c>
      <c r="T1130" s="10">
        <f t="shared" si="6"/>
        <v>0.3613841919</v>
      </c>
    </row>
    <row r="1131">
      <c r="A1131" s="4">
        <v>7.53166282E8</v>
      </c>
      <c r="B1131" s="5">
        <v>40825.0</v>
      </c>
      <c r="C1131" s="5">
        <v>40872.0</v>
      </c>
      <c r="D1131" s="6">
        <v>47.0</v>
      </c>
      <c r="E1131" s="4"/>
      <c r="F1131" s="4" t="s">
        <v>27</v>
      </c>
      <c r="G1131" s="4" t="s">
        <v>112</v>
      </c>
      <c r="H1131" s="4" t="str">
        <f t="shared" si="1"/>
        <v>ESP</v>
      </c>
      <c r="I1131" s="7" t="s">
        <v>113</v>
      </c>
      <c r="J1131" s="4" t="s">
        <v>23</v>
      </c>
      <c r="K1131" s="4" t="str">
        <f>IF(G1131="","Unknown Country",IFERROR(VLOOKUP(TRIM(G1131),countries!C:F, 4, FALSE), "Unknown Country"))</f>
        <v>Southern Europe</v>
      </c>
      <c r="L1131" s="4">
        <v>4594.0</v>
      </c>
      <c r="M1131" s="4" t="s">
        <v>28</v>
      </c>
      <c r="N1131" s="4">
        <v>7495.0</v>
      </c>
      <c r="O1131" s="8">
        <v>9.33</v>
      </c>
      <c r="P1131" s="8">
        <v>6.92</v>
      </c>
      <c r="Q1131" s="9">
        <v>69928.35</v>
      </c>
      <c r="R1131" s="9">
        <v>51865.4</v>
      </c>
      <c r="S1131" s="9">
        <v>18062.950000000004</v>
      </c>
      <c r="T1131" s="10">
        <f t="shared" si="6"/>
        <v>0.193869873</v>
      </c>
    </row>
    <row r="1132">
      <c r="A1132" s="4">
        <v>8.06662404E8</v>
      </c>
      <c r="B1132" s="5">
        <v>40516.0</v>
      </c>
      <c r="C1132" s="5">
        <v>40519.0</v>
      </c>
      <c r="D1132" s="6">
        <v>3.0</v>
      </c>
      <c r="E1132" s="4"/>
      <c r="F1132" s="4" t="s">
        <v>27</v>
      </c>
      <c r="G1132" s="4" t="s">
        <v>112</v>
      </c>
      <c r="H1132" s="4" t="str">
        <f t="shared" si="1"/>
        <v>ESP</v>
      </c>
      <c r="I1132" s="7" t="s">
        <v>113</v>
      </c>
      <c r="J1132" s="4" t="s">
        <v>23</v>
      </c>
      <c r="K1132" s="4" t="str">
        <f>IF(G1132="","Unknown Country",IFERROR(VLOOKUP(TRIM(G1132),countries!C:F, 4, FALSE), "Unknown Country"))</f>
        <v>Southern Europe</v>
      </c>
      <c r="L1132" s="4">
        <v>2103.0</v>
      </c>
      <c r="M1132" s="4" t="s">
        <v>24</v>
      </c>
      <c r="N1132" s="4">
        <v>8186.0</v>
      </c>
      <c r="O1132" s="8">
        <v>205.7</v>
      </c>
      <c r="P1132" s="8">
        <v>117.11</v>
      </c>
      <c r="Q1132" s="9">
        <v>1683860.2</v>
      </c>
      <c r="R1132" s="9">
        <v>958662.46</v>
      </c>
      <c r="S1132" s="9">
        <v>725197.74</v>
      </c>
      <c r="T1132" s="10">
        <f t="shared" si="6"/>
        <v>0.3300316122</v>
      </c>
    </row>
    <row r="1133">
      <c r="A1133" s="4">
        <v>8.17006289E8</v>
      </c>
      <c r="B1133" s="5">
        <v>40838.0</v>
      </c>
      <c r="C1133" s="5">
        <v>40861.0</v>
      </c>
      <c r="D1133" s="6">
        <v>23.0</v>
      </c>
      <c r="E1133" s="4"/>
      <c r="F1133" s="4" t="s">
        <v>27</v>
      </c>
      <c r="G1133" s="4" t="s">
        <v>112</v>
      </c>
      <c r="H1133" s="4" t="str">
        <f t="shared" si="1"/>
        <v>ESP</v>
      </c>
      <c r="I1133" s="7" t="s">
        <v>113</v>
      </c>
      <c r="J1133" s="4" t="s">
        <v>23</v>
      </c>
      <c r="K1133" s="4" t="str">
        <f>IF(G1133="","Unknown Country",IFERROR(VLOOKUP(TRIM(G1133),countries!C:F, 4, FALSE), "Unknown Country"))</f>
        <v>Southern Europe</v>
      </c>
      <c r="L1133" s="4">
        <v>4594.0</v>
      </c>
      <c r="M1133" s="4" t="s">
        <v>28</v>
      </c>
      <c r="N1133" s="4">
        <v>9172.0</v>
      </c>
      <c r="O1133" s="8">
        <v>9.33</v>
      </c>
      <c r="P1133" s="8">
        <v>6.92</v>
      </c>
      <c r="Q1133" s="9">
        <v>85574.76</v>
      </c>
      <c r="R1133" s="9">
        <v>63470.24</v>
      </c>
      <c r="S1133" s="9">
        <v>22104.519999999997</v>
      </c>
      <c r="T1133" s="10">
        <f t="shared" si="6"/>
        <v>0.4097754122</v>
      </c>
    </row>
    <row r="1134">
      <c r="A1134" s="4">
        <v>8.3205713E8</v>
      </c>
      <c r="B1134" s="5">
        <v>40604.0</v>
      </c>
      <c r="C1134" s="5">
        <v>40635.0</v>
      </c>
      <c r="D1134" s="6">
        <v>31.0</v>
      </c>
      <c r="E1134" s="4"/>
      <c r="F1134" s="4" t="s">
        <v>31</v>
      </c>
      <c r="G1134" s="4" t="s">
        <v>112</v>
      </c>
      <c r="H1134" s="4" t="str">
        <f t="shared" si="1"/>
        <v>ESP</v>
      </c>
      <c r="I1134" s="7" t="s">
        <v>113</v>
      </c>
      <c r="J1134" s="4" t="s">
        <v>23</v>
      </c>
      <c r="K1134" s="4" t="str">
        <f>IF(G1134="","Unknown Country",IFERROR(VLOOKUP(TRIM(G1134),countries!C:F, 4, FALSE), "Unknown Country"))</f>
        <v>Southern Europe</v>
      </c>
      <c r="L1134" s="4">
        <v>8293.0</v>
      </c>
      <c r="M1134" s="4" t="s">
        <v>28</v>
      </c>
      <c r="N1134" s="4">
        <v>3050.0</v>
      </c>
      <c r="O1134" s="8">
        <v>437.2</v>
      </c>
      <c r="P1134" s="8">
        <v>263.33</v>
      </c>
      <c r="Q1134" s="9">
        <v>1333460.0</v>
      </c>
      <c r="R1134" s="9">
        <v>803156.5</v>
      </c>
      <c r="S1134" s="9">
        <v>530303.5</v>
      </c>
      <c r="T1134" s="10">
        <f t="shared" si="6"/>
        <v>0.6720351391</v>
      </c>
    </row>
    <row r="1135">
      <c r="A1135" s="4">
        <v>9.55466639E8</v>
      </c>
      <c r="B1135" s="5">
        <v>41616.0</v>
      </c>
      <c r="C1135" s="5">
        <v>41666.0</v>
      </c>
      <c r="D1135" s="6">
        <v>50.0</v>
      </c>
      <c r="E1135" s="4"/>
      <c r="F1135" s="4" t="s">
        <v>31</v>
      </c>
      <c r="G1135" s="4" t="s">
        <v>112</v>
      </c>
      <c r="H1135" s="4" t="str">
        <f t="shared" si="1"/>
        <v>ESP</v>
      </c>
      <c r="I1135" s="7" t="s">
        <v>113</v>
      </c>
      <c r="J1135" s="4" t="s">
        <v>23</v>
      </c>
      <c r="K1135" s="4" t="str">
        <f>IF(G1135="","Unknown Country",IFERROR(VLOOKUP(TRIM(G1135),countries!C:F, 4, FALSE), "Unknown Country"))</f>
        <v>Southern Europe</v>
      </c>
      <c r="L1135" s="4">
        <v>3127.0</v>
      </c>
      <c r="M1135" s="4" t="s">
        <v>28</v>
      </c>
      <c r="N1135" s="4">
        <v>2666.0</v>
      </c>
      <c r="O1135" s="8">
        <v>81.73</v>
      </c>
      <c r="P1135" s="8">
        <v>56.67</v>
      </c>
      <c r="Q1135" s="9">
        <v>217892.18000000002</v>
      </c>
      <c r="R1135" s="9">
        <v>151082.22</v>
      </c>
      <c r="S1135" s="9">
        <v>66809.96000000002</v>
      </c>
      <c r="T1135" s="10">
        <f t="shared" si="6"/>
        <v>0.258306538</v>
      </c>
    </row>
    <row r="1136">
      <c r="A1136" s="4">
        <v>9.56594026E8</v>
      </c>
      <c r="B1136" s="5">
        <v>40685.0</v>
      </c>
      <c r="C1136" s="5">
        <v>40711.0</v>
      </c>
      <c r="D1136" s="6">
        <v>26.0</v>
      </c>
      <c r="E1136" s="4"/>
      <c r="F1136" s="4" t="s">
        <v>20</v>
      </c>
      <c r="G1136" s="4" t="s">
        <v>112</v>
      </c>
      <c r="H1136" s="4" t="str">
        <f t="shared" si="1"/>
        <v>ESP</v>
      </c>
      <c r="I1136" s="7" t="s">
        <v>113</v>
      </c>
      <c r="J1136" s="4" t="s">
        <v>23</v>
      </c>
      <c r="K1136" s="4" t="str">
        <f>IF(G1136="","Unknown Country",IFERROR(VLOOKUP(TRIM(G1136),countries!C:F, 4, FALSE), "Unknown Country"))</f>
        <v>Southern Europe</v>
      </c>
      <c r="L1136" s="4">
        <v>7331.0</v>
      </c>
      <c r="M1136" s="4" t="s">
        <v>24</v>
      </c>
      <c r="N1136" s="4">
        <v>6285.0</v>
      </c>
      <c r="O1136" s="8">
        <v>255.28</v>
      </c>
      <c r="P1136" s="8">
        <v>159.42</v>
      </c>
      <c r="Q1136" s="9">
        <v>1604434.8</v>
      </c>
      <c r="R1136" s="9">
        <v>1001954.7</v>
      </c>
      <c r="S1136" s="9">
        <v>602480.1000000001</v>
      </c>
      <c r="T1136" s="10">
        <f t="shared" si="6"/>
        <v>0.4306757414</v>
      </c>
    </row>
    <row r="1137">
      <c r="A1137" s="4">
        <v>1.52411115E8</v>
      </c>
      <c r="B1137" s="5">
        <v>41278.0</v>
      </c>
      <c r="C1137" s="5">
        <v>41326.0</v>
      </c>
      <c r="D1137" s="6">
        <v>48.0</v>
      </c>
      <c r="E1137" s="4"/>
      <c r="F1137" s="4" t="s">
        <v>27</v>
      </c>
      <c r="G1137" s="4" t="s">
        <v>114</v>
      </c>
      <c r="H1137" s="4" t="str">
        <f t="shared" si="1"/>
        <v>SWE</v>
      </c>
      <c r="I1137" s="7" t="s">
        <v>115</v>
      </c>
      <c r="J1137" s="4" t="s">
        <v>23</v>
      </c>
      <c r="K1137" s="4" t="str">
        <f>IF(G1137="","Unknown Country",IFERROR(VLOOKUP(TRIM(G1137),countries!C:F, 4, FALSE), "Unknown Country"))</f>
        <v>Northern Europe</v>
      </c>
      <c r="L1137" s="4">
        <v>8875.0</v>
      </c>
      <c r="M1137" s="4" t="s">
        <v>28</v>
      </c>
      <c r="N1137" s="4">
        <v>691.0</v>
      </c>
      <c r="O1137" s="8">
        <v>421.89</v>
      </c>
      <c r="P1137" s="8">
        <v>364.69</v>
      </c>
      <c r="Q1137" s="9">
        <v>291525.99</v>
      </c>
      <c r="R1137" s="9">
        <v>252000.79</v>
      </c>
      <c r="S1137" s="9">
        <v>39525.19999999998</v>
      </c>
      <c r="T1137" s="10">
        <f t="shared" si="6"/>
        <v>0.258306538</v>
      </c>
    </row>
    <row r="1138">
      <c r="A1138" s="4">
        <v>1.5397495E8</v>
      </c>
      <c r="B1138" s="5">
        <v>40777.0</v>
      </c>
      <c r="C1138" s="5">
        <v>40806.0</v>
      </c>
      <c r="D1138" s="6">
        <v>29.0</v>
      </c>
      <c r="E1138" s="4"/>
      <c r="F1138" s="4" t="s">
        <v>20</v>
      </c>
      <c r="G1138" s="4" t="s">
        <v>114</v>
      </c>
      <c r="H1138" s="4" t="str">
        <f t="shared" si="1"/>
        <v>SWE</v>
      </c>
      <c r="I1138" s="7" t="s">
        <v>115</v>
      </c>
      <c r="J1138" s="4" t="s">
        <v>23</v>
      </c>
      <c r="K1138" s="4" t="str">
        <f>IF(G1138="","Unknown Country",IFERROR(VLOOKUP(TRIM(G1138),countries!C:F, 4, FALSE), "Unknown Country"))</f>
        <v>Northern Europe</v>
      </c>
      <c r="L1138" s="4">
        <v>4594.0</v>
      </c>
      <c r="M1138" s="4" t="s">
        <v>24</v>
      </c>
      <c r="N1138" s="4">
        <v>3464.0</v>
      </c>
      <c r="O1138" s="8">
        <v>9.33</v>
      </c>
      <c r="P1138" s="8">
        <v>6.92</v>
      </c>
      <c r="Q1138" s="9">
        <v>32319.12</v>
      </c>
      <c r="R1138" s="9">
        <v>23970.88</v>
      </c>
      <c r="S1138" s="9">
        <v>8348.239999999998</v>
      </c>
      <c r="T1138" s="10">
        <f t="shared" si="6"/>
        <v>0.3976898445</v>
      </c>
    </row>
    <row r="1139">
      <c r="A1139" s="4">
        <v>2.74989354E8</v>
      </c>
      <c r="B1139" s="5">
        <v>41057.0</v>
      </c>
      <c r="C1139" s="5">
        <v>41100.0</v>
      </c>
      <c r="D1139" s="6">
        <v>43.0</v>
      </c>
      <c r="E1139" s="4"/>
      <c r="F1139" s="4" t="s">
        <v>30</v>
      </c>
      <c r="G1139" s="4" t="s">
        <v>114</v>
      </c>
      <c r="H1139" s="4" t="str">
        <f t="shared" si="1"/>
        <v>SWE</v>
      </c>
      <c r="I1139" s="7" t="s">
        <v>115</v>
      </c>
      <c r="J1139" s="4" t="s">
        <v>23</v>
      </c>
      <c r="K1139" s="4" t="str">
        <f>IF(G1139="","Unknown Country",IFERROR(VLOOKUP(TRIM(G1139),countries!C:F, 4, FALSE), "Unknown Country"))</f>
        <v>Northern Europe</v>
      </c>
      <c r="L1139" s="4">
        <v>8969.0</v>
      </c>
      <c r="M1139" s="4" t="s">
        <v>28</v>
      </c>
      <c r="N1139" s="4">
        <v>4316.0</v>
      </c>
      <c r="O1139" s="8">
        <v>152.58</v>
      </c>
      <c r="P1139" s="8">
        <v>97.44</v>
      </c>
      <c r="Q1139" s="9">
        <v>658535.28</v>
      </c>
      <c r="R1139" s="9">
        <v>420551.04</v>
      </c>
      <c r="S1139" s="9">
        <v>237984.24000000005</v>
      </c>
      <c r="T1139" s="10">
        <f t="shared" si="6"/>
        <v>0.3066193564</v>
      </c>
    </row>
    <row r="1140">
      <c r="A1140" s="4">
        <v>2.84403264E8</v>
      </c>
      <c r="B1140" s="5">
        <v>42711.0</v>
      </c>
      <c r="C1140" s="5">
        <v>42731.0</v>
      </c>
      <c r="D1140" s="6">
        <v>20.0</v>
      </c>
      <c r="E1140" s="4"/>
      <c r="F1140" s="4" t="s">
        <v>31</v>
      </c>
      <c r="G1140" s="4" t="s">
        <v>114</v>
      </c>
      <c r="H1140" s="4" t="str">
        <f t="shared" si="1"/>
        <v>SWE</v>
      </c>
      <c r="I1140" s="7" t="s">
        <v>115</v>
      </c>
      <c r="J1140" s="4" t="s">
        <v>23</v>
      </c>
      <c r="K1140" s="4" t="str">
        <f>IF(G1140="","Unknown Country",IFERROR(VLOOKUP(TRIM(G1140),countries!C:F, 4, FALSE), "Unknown Country"))</f>
        <v>Northern Europe</v>
      </c>
      <c r="L1140" s="4">
        <v>5988.0</v>
      </c>
      <c r="M1140" s="4" t="s">
        <v>24</v>
      </c>
      <c r="N1140" s="4">
        <v>101.0</v>
      </c>
      <c r="O1140" s="8">
        <v>154.06</v>
      </c>
      <c r="P1140" s="8">
        <v>90.93</v>
      </c>
      <c r="Q1140" s="9">
        <v>15560.06</v>
      </c>
      <c r="R1140" s="9">
        <v>9183.93</v>
      </c>
      <c r="S1140" s="9">
        <v>6376.129999999999</v>
      </c>
      <c r="T1140" s="10">
        <f t="shared" si="6"/>
        <v>0.3755092448</v>
      </c>
    </row>
    <row r="1141">
      <c r="A1141" s="4">
        <v>2.98228013E8</v>
      </c>
      <c r="B1141" s="5">
        <v>40441.0</v>
      </c>
      <c r="C1141" s="5">
        <v>40476.0</v>
      </c>
      <c r="D1141" s="6">
        <v>35.0</v>
      </c>
      <c r="E1141" s="4"/>
      <c r="F1141" s="4" t="s">
        <v>27</v>
      </c>
      <c r="G1141" s="4" t="s">
        <v>114</v>
      </c>
      <c r="H1141" s="4" t="str">
        <f t="shared" si="1"/>
        <v>SWE</v>
      </c>
      <c r="I1141" s="7" t="s">
        <v>115</v>
      </c>
      <c r="J1141" s="4" t="s">
        <v>23</v>
      </c>
      <c r="K1141" s="4" t="str">
        <f>IF(G1141="","Unknown Country",IFERROR(VLOOKUP(TRIM(G1141),countries!C:F, 4, FALSE), "Unknown Country"))</f>
        <v>Northern Europe</v>
      </c>
      <c r="L1141" s="4">
        <v>5988.0</v>
      </c>
      <c r="M1141" s="4" t="s">
        <v>28</v>
      </c>
      <c r="N1141" s="4">
        <v>1151.0</v>
      </c>
      <c r="O1141" s="8">
        <v>154.06</v>
      </c>
      <c r="P1141" s="8">
        <v>90.93</v>
      </c>
      <c r="Q1141" s="9">
        <v>177323.06</v>
      </c>
      <c r="R1141" s="9">
        <v>104660.43000000001</v>
      </c>
      <c r="S1141" s="9">
        <v>72662.62999999999</v>
      </c>
      <c r="T1141" s="10">
        <f t="shared" si="6"/>
        <v>0.1355803646</v>
      </c>
    </row>
    <row r="1142">
      <c r="A1142" s="4">
        <v>3.11221492E8</v>
      </c>
      <c r="B1142" s="5">
        <v>42471.0</v>
      </c>
      <c r="C1142" s="5">
        <v>42497.0</v>
      </c>
      <c r="D1142" s="6">
        <v>26.0</v>
      </c>
      <c r="E1142" s="4"/>
      <c r="F1142" s="4" t="s">
        <v>20</v>
      </c>
      <c r="G1142" s="4" t="s">
        <v>114</v>
      </c>
      <c r="H1142" s="4" t="str">
        <f t="shared" si="1"/>
        <v>SWE</v>
      </c>
      <c r="I1142" s="7" t="s">
        <v>115</v>
      </c>
      <c r="J1142" s="4" t="s">
        <v>23</v>
      </c>
      <c r="K1142" s="4" t="str">
        <f>IF(G1142="","Unknown Country",IFERROR(VLOOKUP(TRIM(G1142),countries!C:F, 4, FALSE), "Unknown Country"))</f>
        <v>Northern Europe</v>
      </c>
      <c r="L1142" s="4">
        <v>4594.0</v>
      </c>
      <c r="M1142" s="4" t="s">
        <v>28</v>
      </c>
      <c r="N1142" s="4">
        <v>6210.0</v>
      </c>
      <c r="O1142" s="8">
        <v>9.33</v>
      </c>
      <c r="P1142" s="8">
        <v>6.92</v>
      </c>
      <c r="Q1142" s="9">
        <v>57939.3</v>
      </c>
      <c r="R1142" s="9">
        <v>42973.2</v>
      </c>
      <c r="S1142" s="9">
        <v>14966.100000000006</v>
      </c>
      <c r="T1142" s="10">
        <f t="shared" si="6"/>
        <v>0.258306538</v>
      </c>
    </row>
    <row r="1143">
      <c r="A1143" s="4">
        <v>3.36813628E8</v>
      </c>
      <c r="B1143" s="5">
        <v>40194.0</v>
      </c>
      <c r="C1143" s="5">
        <v>40232.0</v>
      </c>
      <c r="D1143" s="6">
        <v>38.0</v>
      </c>
      <c r="E1143" s="4"/>
      <c r="F1143" s="4" t="s">
        <v>31</v>
      </c>
      <c r="G1143" s="4" t="s">
        <v>114</v>
      </c>
      <c r="H1143" s="4" t="str">
        <f t="shared" si="1"/>
        <v>SWE</v>
      </c>
      <c r="I1143" s="7" t="s">
        <v>115</v>
      </c>
      <c r="J1143" s="4" t="s">
        <v>23</v>
      </c>
      <c r="K1143" s="4" t="str">
        <f>IF(G1143="","Unknown Country",IFERROR(VLOOKUP(TRIM(G1143),countries!C:F, 4, FALSE), "Unknown Country"))</f>
        <v>Northern Europe</v>
      </c>
      <c r="L1143" s="4">
        <v>8293.0</v>
      </c>
      <c r="M1143" s="4" t="s">
        <v>24</v>
      </c>
      <c r="N1143" s="4">
        <v>9492.0</v>
      </c>
      <c r="O1143" s="8">
        <v>437.2</v>
      </c>
      <c r="P1143" s="8">
        <v>263.33</v>
      </c>
      <c r="Q1143" s="9">
        <v>4149902.4</v>
      </c>
      <c r="R1143" s="9">
        <v>2499528.36</v>
      </c>
      <c r="S1143" s="9">
        <v>1650374.04</v>
      </c>
      <c r="T1143" s="10">
        <f t="shared" si="6"/>
        <v>0.3613841919</v>
      </c>
    </row>
    <row r="1144">
      <c r="A1144" s="4">
        <v>3.69170081E8</v>
      </c>
      <c r="B1144" s="5">
        <v>40631.0</v>
      </c>
      <c r="C1144" s="5">
        <v>40636.0</v>
      </c>
      <c r="D1144" s="6">
        <v>5.0</v>
      </c>
      <c r="E1144" s="4"/>
      <c r="F1144" s="4" t="s">
        <v>27</v>
      </c>
      <c r="G1144" s="4" t="s">
        <v>114</v>
      </c>
      <c r="H1144" s="4" t="str">
        <f t="shared" si="1"/>
        <v>SWE</v>
      </c>
      <c r="I1144" s="7" t="s">
        <v>115</v>
      </c>
      <c r="J1144" s="4" t="s">
        <v>23</v>
      </c>
      <c r="K1144" s="4" t="str">
        <f>IF(G1144="","Unknown Country",IFERROR(VLOOKUP(TRIM(G1144),countries!C:F, 4, FALSE), "Unknown Country"))</f>
        <v>Northern Europe</v>
      </c>
      <c r="L1144" s="4">
        <v>7331.0</v>
      </c>
      <c r="M1144" s="4" t="s">
        <v>24</v>
      </c>
      <c r="N1144" s="4">
        <v>4486.0</v>
      </c>
      <c r="O1144" s="8">
        <v>255.28</v>
      </c>
      <c r="P1144" s="8">
        <v>159.42</v>
      </c>
      <c r="Q1144" s="9">
        <v>1145186.08</v>
      </c>
      <c r="R1144" s="9">
        <v>715158.12</v>
      </c>
      <c r="S1144" s="9">
        <v>430027.9600000001</v>
      </c>
      <c r="T1144" s="10">
        <f t="shared" si="6"/>
        <v>0.4097754122</v>
      </c>
    </row>
    <row r="1145">
      <c r="A1145" s="4">
        <v>4.07220542E8</v>
      </c>
      <c r="B1145" s="5">
        <v>42519.0</v>
      </c>
      <c r="C1145" s="5">
        <v>42555.0</v>
      </c>
      <c r="D1145" s="6">
        <v>36.0</v>
      </c>
      <c r="E1145" s="4"/>
      <c r="F1145" s="4" t="s">
        <v>20</v>
      </c>
      <c r="G1145" s="4" t="s">
        <v>114</v>
      </c>
      <c r="H1145" s="4" t="str">
        <f t="shared" si="1"/>
        <v>SWE</v>
      </c>
      <c r="I1145" s="7" t="s">
        <v>115</v>
      </c>
      <c r="J1145" s="4" t="s">
        <v>23</v>
      </c>
      <c r="K1145" s="4" t="str">
        <f>IF(G1145="","Unknown Country",IFERROR(VLOOKUP(TRIM(G1145),countries!C:F, 4, FALSE), "Unknown Country"))</f>
        <v>Northern Europe</v>
      </c>
      <c r="L1145" s="4">
        <v>2103.0</v>
      </c>
      <c r="M1145" s="4" t="s">
        <v>28</v>
      </c>
      <c r="N1145" s="4">
        <v>4463.0</v>
      </c>
      <c r="O1145" s="8">
        <v>205.7</v>
      </c>
      <c r="P1145" s="8">
        <v>117.11</v>
      </c>
      <c r="Q1145" s="9">
        <v>918039.1</v>
      </c>
      <c r="R1145" s="9">
        <v>522661.93</v>
      </c>
      <c r="S1145" s="9">
        <v>395377.17</v>
      </c>
      <c r="T1145" s="10">
        <f t="shared" si="6"/>
        <v>0.4097754122</v>
      </c>
    </row>
    <row r="1146">
      <c r="A1146" s="4">
        <v>4.37083184E8</v>
      </c>
      <c r="B1146" s="5">
        <v>42022.0</v>
      </c>
      <c r="C1146" s="5">
        <v>42054.0</v>
      </c>
      <c r="D1146" s="6">
        <v>32.0</v>
      </c>
      <c r="E1146" s="4"/>
      <c r="F1146" s="4" t="s">
        <v>31</v>
      </c>
      <c r="G1146" s="4" t="s">
        <v>114</v>
      </c>
      <c r="H1146" s="4" t="str">
        <f t="shared" si="1"/>
        <v>SWE</v>
      </c>
      <c r="I1146" s="7" t="s">
        <v>115</v>
      </c>
      <c r="J1146" s="4" t="s">
        <v>23</v>
      </c>
      <c r="K1146" s="4" t="str">
        <f>IF(G1146="","Unknown Country",IFERROR(VLOOKUP(TRIM(G1146),countries!C:F, 4, FALSE), "Unknown Country"))</f>
        <v>Northern Europe</v>
      </c>
      <c r="L1146" s="4">
        <v>8875.0</v>
      </c>
      <c r="M1146" s="4" t="s">
        <v>28</v>
      </c>
      <c r="N1146" s="4">
        <v>1482.0</v>
      </c>
      <c r="O1146" s="8">
        <v>421.89</v>
      </c>
      <c r="P1146" s="8">
        <v>364.69</v>
      </c>
      <c r="Q1146" s="9">
        <v>625240.98</v>
      </c>
      <c r="R1146" s="9">
        <v>540470.58</v>
      </c>
      <c r="S1146" s="9">
        <v>84770.40000000002</v>
      </c>
      <c r="T1146" s="10">
        <f t="shared" si="6"/>
        <v>0.258306538</v>
      </c>
    </row>
    <row r="1147">
      <c r="A1147" s="4">
        <v>4.43551385E8</v>
      </c>
      <c r="B1147" s="5">
        <v>41367.0</v>
      </c>
      <c r="C1147" s="5">
        <v>41403.0</v>
      </c>
      <c r="D1147" s="6">
        <v>36.0</v>
      </c>
      <c r="E1147" s="4"/>
      <c r="F1147" s="4" t="s">
        <v>20</v>
      </c>
      <c r="G1147" s="4" t="s">
        <v>114</v>
      </c>
      <c r="H1147" s="4" t="str">
        <f t="shared" si="1"/>
        <v>SWE</v>
      </c>
      <c r="I1147" s="7" t="s">
        <v>115</v>
      </c>
      <c r="J1147" s="4" t="s">
        <v>23</v>
      </c>
      <c r="K1147" s="4" t="str">
        <f>IF(G1147="","Unknown Country",IFERROR(VLOOKUP(TRIM(G1147),countries!C:F, 4, FALSE), "Unknown Country"))</f>
        <v>Northern Europe</v>
      </c>
      <c r="L1147" s="4">
        <v>7331.0</v>
      </c>
      <c r="M1147" s="4" t="s">
        <v>28</v>
      </c>
      <c r="N1147" s="4">
        <v>5566.0</v>
      </c>
      <c r="O1147" s="8">
        <v>255.28</v>
      </c>
      <c r="P1147" s="8">
        <v>159.42</v>
      </c>
      <c r="Q1147" s="9">
        <v>1420888.48</v>
      </c>
      <c r="R1147" s="9">
        <v>887331.72</v>
      </c>
      <c r="S1147" s="9">
        <v>533556.76</v>
      </c>
      <c r="T1147" s="10">
        <f t="shared" si="6"/>
        <v>0.3976898445</v>
      </c>
    </row>
    <row r="1148">
      <c r="A1148" s="4">
        <v>4.52471768E8</v>
      </c>
      <c r="B1148" s="5">
        <v>42018.0</v>
      </c>
      <c r="C1148" s="5">
        <v>42045.0</v>
      </c>
      <c r="D1148" s="6">
        <v>27.0</v>
      </c>
      <c r="E1148" s="4"/>
      <c r="F1148" s="4" t="s">
        <v>20</v>
      </c>
      <c r="G1148" s="4" t="s">
        <v>114</v>
      </c>
      <c r="H1148" s="4" t="str">
        <f t="shared" si="1"/>
        <v>SWE</v>
      </c>
      <c r="I1148" s="7" t="s">
        <v>115</v>
      </c>
      <c r="J1148" s="4" t="s">
        <v>23</v>
      </c>
      <c r="K1148" s="4" t="str">
        <f>IF(G1148="","Unknown Country",IFERROR(VLOOKUP(TRIM(G1148),countries!C:F, 4, FALSE), "Unknown Country"))</f>
        <v>Northern Europe</v>
      </c>
      <c r="L1148" s="4">
        <v>4594.0</v>
      </c>
      <c r="M1148" s="4" t="s">
        <v>24</v>
      </c>
      <c r="N1148" s="4">
        <v>5306.0</v>
      </c>
      <c r="O1148" s="8">
        <v>9.33</v>
      </c>
      <c r="P1148" s="8">
        <v>6.92</v>
      </c>
      <c r="Q1148" s="9">
        <v>49504.98</v>
      </c>
      <c r="R1148" s="9">
        <v>36717.52</v>
      </c>
      <c r="S1148" s="9">
        <v>12787.460000000006</v>
      </c>
      <c r="T1148" s="10">
        <f t="shared" si="6"/>
        <v>0.3755092448</v>
      </c>
    </row>
    <row r="1149">
      <c r="A1149" s="4">
        <v>4.69974792E8</v>
      </c>
      <c r="B1149" s="5">
        <v>40324.0</v>
      </c>
      <c r="C1149" s="5">
        <v>40346.0</v>
      </c>
      <c r="D1149" s="6">
        <v>22.0</v>
      </c>
      <c r="E1149" s="4"/>
      <c r="F1149" s="4" t="s">
        <v>30</v>
      </c>
      <c r="G1149" s="4" t="s">
        <v>114</v>
      </c>
      <c r="H1149" s="4" t="str">
        <f t="shared" si="1"/>
        <v>SWE</v>
      </c>
      <c r="I1149" s="7" t="s">
        <v>115</v>
      </c>
      <c r="J1149" s="4" t="s">
        <v>23</v>
      </c>
      <c r="K1149" s="4" t="str">
        <f>IF(G1149="","Unknown Country",IFERROR(VLOOKUP(TRIM(G1149),countries!C:F, 4, FALSE), "Unknown Country"))</f>
        <v>Northern Europe</v>
      </c>
      <c r="L1149" s="4">
        <v>7331.0</v>
      </c>
      <c r="M1149" s="4" t="s">
        <v>24</v>
      </c>
      <c r="N1149" s="4">
        <v>4840.0</v>
      </c>
      <c r="O1149" s="8">
        <v>255.28</v>
      </c>
      <c r="P1149" s="8">
        <v>159.42</v>
      </c>
      <c r="Q1149" s="9">
        <v>1235555.2</v>
      </c>
      <c r="R1149" s="9">
        <v>771592.7999999999</v>
      </c>
      <c r="S1149" s="9">
        <v>463962.4</v>
      </c>
      <c r="T1149" s="10">
        <f t="shared" si="6"/>
        <v>0.4306757414</v>
      </c>
    </row>
    <row r="1150">
      <c r="A1150" s="4">
        <v>5.07531726E8</v>
      </c>
      <c r="B1150" s="5">
        <v>41209.0</v>
      </c>
      <c r="C1150" s="5">
        <v>41224.0</v>
      </c>
      <c r="D1150" s="6">
        <v>15.0</v>
      </c>
      <c r="E1150" s="4"/>
      <c r="F1150" s="4" t="s">
        <v>27</v>
      </c>
      <c r="G1150" s="4" t="s">
        <v>114</v>
      </c>
      <c r="H1150" s="4" t="str">
        <f t="shared" si="1"/>
        <v>SWE</v>
      </c>
      <c r="I1150" s="7" t="s">
        <v>115</v>
      </c>
      <c r="J1150" s="4" t="s">
        <v>23</v>
      </c>
      <c r="K1150" s="4" t="str">
        <f>IF(G1150="","Unknown Country",IFERROR(VLOOKUP(TRIM(G1150),countries!C:F, 4, FALSE), "Unknown Country"))</f>
        <v>Northern Europe</v>
      </c>
      <c r="L1150" s="4">
        <v>8969.0</v>
      </c>
      <c r="M1150" s="4" t="s">
        <v>24</v>
      </c>
      <c r="N1150" s="4">
        <v>8771.0</v>
      </c>
      <c r="O1150" s="8">
        <v>152.58</v>
      </c>
      <c r="P1150" s="8">
        <v>97.44</v>
      </c>
      <c r="Q1150" s="9">
        <v>1338279.1800000002</v>
      </c>
      <c r="R1150" s="9">
        <v>854646.24</v>
      </c>
      <c r="S1150" s="9">
        <v>483632.9400000002</v>
      </c>
      <c r="T1150" s="10">
        <f t="shared" si="6"/>
        <v>0.1355803646</v>
      </c>
    </row>
    <row r="1151">
      <c r="A1151" s="4">
        <v>5.87846076E8</v>
      </c>
      <c r="B1151" s="5">
        <v>40659.0</v>
      </c>
      <c r="C1151" s="5">
        <v>40687.0</v>
      </c>
      <c r="D1151" s="6">
        <v>28.0</v>
      </c>
      <c r="E1151" s="4"/>
      <c r="F1151" s="4" t="s">
        <v>31</v>
      </c>
      <c r="G1151" s="4" t="s">
        <v>114</v>
      </c>
      <c r="H1151" s="4" t="str">
        <f t="shared" si="1"/>
        <v>SWE</v>
      </c>
      <c r="I1151" s="7" t="s">
        <v>115</v>
      </c>
      <c r="J1151" s="4" t="s">
        <v>23</v>
      </c>
      <c r="K1151" s="4" t="str">
        <f>IF(G1151="","Unknown Country",IFERROR(VLOOKUP(TRIM(G1151),countries!C:F, 4, FALSE), "Unknown Country"))</f>
        <v>Northern Europe</v>
      </c>
      <c r="L1151" s="4">
        <v>3127.0</v>
      </c>
      <c r="M1151" s="4" t="s">
        <v>28</v>
      </c>
      <c r="N1151" s="4">
        <v>5572.0</v>
      </c>
      <c r="O1151" s="8">
        <v>81.73</v>
      </c>
      <c r="P1151" s="8">
        <v>56.67</v>
      </c>
      <c r="Q1151" s="9">
        <v>455399.56</v>
      </c>
      <c r="R1151" s="9">
        <v>315765.24</v>
      </c>
      <c r="S1151" s="9">
        <v>139634.32</v>
      </c>
      <c r="T1151" s="10">
        <f t="shared" si="6"/>
        <v>0.3755092448</v>
      </c>
    </row>
    <row r="1152">
      <c r="A1152" s="4">
        <v>6.385939E8</v>
      </c>
      <c r="B1152" s="5">
        <v>41208.0</v>
      </c>
      <c r="C1152" s="5">
        <v>41255.0</v>
      </c>
      <c r="D1152" s="6">
        <v>47.0</v>
      </c>
      <c r="E1152" s="4"/>
      <c r="F1152" s="4" t="s">
        <v>20</v>
      </c>
      <c r="G1152" s="4" t="s">
        <v>114</v>
      </c>
      <c r="H1152" s="4" t="str">
        <f t="shared" si="1"/>
        <v>SWE</v>
      </c>
      <c r="I1152" s="7" t="s">
        <v>115</v>
      </c>
      <c r="J1152" s="4" t="s">
        <v>23</v>
      </c>
      <c r="K1152" s="4" t="str">
        <f>IF(G1152="","Unknown Country",IFERROR(VLOOKUP(TRIM(G1152),countries!C:F, 4, FALSE), "Unknown Country"))</f>
        <v>Northern Europe</v>
      </c>
      <c r="L1152" s="4">
        <v>8293.0</v>
      </c>
      <c r="M1152" s="4" t="s">
        <v>28</v>
      </c>
      <c r="N1152" s="4">
        <v>2981.0</v>
      </c>
      <c r="O1152" s="8">
        <v>437.2</v>
      </c>
      <c r="P1152" s="8">
        <v>263.33</v>
      </c>
      <c r="Q1152" s="9">
        <v>1303293.2</v>
      </c>
      <c r="R1152" s="9">
        <v>784986.73</v>
      </c>
      <c r="S1152" s="9">
        <v>518306.47</v>
      </c>
      <c r="T1152" s="10">
        <f t="shared" si="6"/>
        <v>0.258306538</v>
      </c>
    </row>
    <row r="1153">
      <c r="A1153" s="4">
        <v>6.56689155E8</v>
      </c>
      <c r="B1153" s="5">
        <v>40718.0</v>
      </c>
      <c r="C1153" s="5">
        <v>40764.0</v>
      </c>
      <c r="D1153" s="6">
        <v>46.0</v>
      </c>
      <c r="E1153" s="4"/>
      <c r="F1153" s="4" t="s">
        <v>31</v>
      </c>
      <c r="G1153" s="4" t="s">
        <v>114</v>
      </c>
      <c r="H1153" s="4" t="str">
        <f t="shared" si="1"/>
        <v>SWE</v>
      </c>
      <c r="I1153" s="7" t="s">
        <v>115</v>
      </c>
      <c r="J1153" s="4" t="s">
        <v>23</v>
      </c>
      <c r="K1153" s="4" t="str">
        <f>IF(G1153="","Unknown Country",IFERROR(VLOOKUP(TRIM(G1153),countries!C:F, 4, FALSE), "Unknown Country"))</f>
        <v>Northern Europe</v>
      </c>
      <c r="L1153" s="4">
        <v>7940.0</v>
      </c>
      <c r="M1153" s="4" t="s">
        <v>24</v>
      </c>
      <c r="N1153" s="4">
        <v>7769.0</v>
      </c>
      <c r="O1153" s="8">
        <v>668.27</v>
      </c>
      <c r="P1153" s="8">
        <v>502.54</v>
      </c>
      <c r="Q1153" s="9">
        <v>5191789.63</v>
      </c>
      <c r="R1153" s="9">
        <v>3904233.2600000002</v>
      </c>
      <c r="S1153" s="9">
        <v>1287556.3699999996</v>
      </c>
      <c r="T1153" s="10">
        <f t="shared" si="6"/>
        <v>0.3755092448</v>
      </c>
    </row>
    <row r="1154">
      <c r="A1154" s="4">
        <v>6.79039466E8</v>
      </c>
      <c r="B1154" s="5">
        <v>41063.0</v>
      </c>
      <c r="C1154" s="5">
        <v>41095.0</v>
      </c>
      <c r="D1154" s="6">
        <v>32.0</v>
      </c>
      <c r="E1154" s="4"/>
      <c r="F1154" s="4" t="s">
        <v>27</v>
      </c>
      <c r="G1154" s="4" t="s">
        <v>114</v>
      </c>
      <c r="H1154" s="4" t="str">
        <f t="shared" si="1"/>
        <v>SWE</v>
      </c>
      <c r="I1154" s="7" t="s">
        <v>115</v>
      </c>
      <c r="J1154" s="4" t="s">
        <v>23</v>
      </c>
      <c r="K1154" s="4" t="str">
        <f>IF(G1154="","Unknown Country",IFERROR(VLOOKUP(TRIM(G1154),countries!C:F, 4, FALSE), "Unknown Country"))</f>
        <v>Northern Europe</v>
      </c>
      <c r="L1154" s="4">
        <v>8293.0</v>
      </c>
      <c r="M1154" s="4" t="s">
        <v>24</v>
      </c>
      <c r="N1154" s="4">
        <v>1723.0</v>
      </c>
      <c r="O1154" s="8">
        <v>437.2</v>
      </c>
      <c r="P1154" s="8">
        <v>263.33</v>
      </c>
      <c r="Q1154" s="9">
        <v>753295.6</v>
      </c>
      <c r="R1154" s="9">
        <v>453717.58999999997</v>
      </c>
      <c r="S1154" s="9">
        <v>299578.01</v>
      </c>
      <c r="T1154" s="10">
        <f t="shared" si="6"/>
        <v>0.3613841919</v>
      </c>
    </row>
    <row r="1155">
      <c r="A1155" s="4">
        <v>6.84239947E8</v>
      </c>
      <c r="B1155" s="5">
        <v>41510.0</v>
      </c>
      <c r="C1155" s="5">
        <v>41517.0</v>
      </c>
      <c r="D1155" s="6">
        <v>7.0</v>
      </c>
      <c r="E1155" s="4"/>
      <c r="F1155" s="4" t="s">
        <v>20</v>
      </c>
      <c r="G1155" s="4" t="s">
        <v>114</v>
      </c>
      <c r="H1155" s="4" t="str">
        <f t="shared" si="1"/>
        <v>SWE</v>
      </c>
      <c r="I1155" s="7" t="s">
        <v>115</v>
      </c>
      <c r="J1155" s="4" t="s">
        <v>23</v>
      </c>
      <c r="K1155" s="4" t="str">
        <f>IF(G1155="","Unknown Country",IFERROR(VLOOKUP(TRIM(G1155),countries!C:F, 4, FALSE), "Unknown Country"))</f>
        <v>Northern Europe</v>
      </c>
      <c r="L1155" s="4">
        <v>8293.0</v>
      </c>
      <c r="M1155" s="4" t="s">
        <v>28</v>
      </c>
      <c r="N1155" s="4">
        <v>661.0</v>
      </c>
      <c r="O1155" s="8">
        <v>437.2</v>
      </c>
      <c r="P1155" s="8">
        <v>263.33</v>
      </c>
      <c r="Q1155" s="9">
        <v>288989.2</v>
      </c>
      <c r="R1155" s="9">
        <v>174061.12999999998</v>
      </c>
      <c r="S1155" s="9">
        <v>114928.07000000004</v>
      </c>
      <c r="T1155" s="10">
        <f t="shared" si="6"/>
        <v>0.3066193564</v>
      </c>
    </row>
    <row r="1156">
      <c r="A1156" s="4">
        <v>6.88650786E8</v>
      </c>
      <c r="B1156" s="5">
        <v>40352.0</v>
      </c>
      <c r="C1156" s="5">
        <v>40397.0</v>
      </c>
      <c r="D1156" s="6">
        <v>45.0</v>
      </c>
      <c r="E1156" s="4"/>
      <c r="F1156" s="4" t="s">
        <v>27</v>
      </c>
      <c r="G1156" s="4" t="s">
        <v>114</v>
      </c>
      <c r="H1156" s="4" t="str">
        <f t="shared" si="1"/>
        <v>SWE</v>
      </c>
      <c r="I1156" s="7" t="s">
        <v>115</v>
      </c>
      <c r="J1156" s="4" t="s">
        <v>23</v>
      </c>
      <c r="K1156" s="4" t="str">
        <f>IF(G1156="","Unknown Country",IFERROR(VLOOKUP(TRIM(G1156),countries!C:F, 4, FALSE), "Unknown Country"))</f>
        <v>Northern Europe</v>
      </c>
      <c r="L1156" s="4">
        <v>7940.0</v>
      </c>
      <c r="M1156" s="4" t="s">
        <v>24</v>
      </c>
      <c r="N1156" s="4">
        <v>5926.0</v>
      </c>
      <c r="O1156" s="8">
        <v>668.27</v>
      </c>
      <c r="P1156" s="8">
        <v>502.54</v>
      </c>
      <c r="Q1156" s="9">
        <v>3960168.02</v>
      </c>
      <c r="R1156" s="9">
        <v>2978052.04</v>
      </c>
      <c r="S1156" s="9">
        <v>982115.98</v>
      </c>
      <c r="T1156" s="10">
        <f t="shared" si="6"/>
        <v>0.3976898445</v>
      </c>
    </row>
    <row r="1157">
      <c r="A1157" s="4">
        <v>7.15863835E8</v>
      </c>
      <c r="B1157" s="5">
        <v>40915.0</v>
      </c>
      <c r="C1157" s="5">
        <v>40934.0</v>
      </c>
      <c r="D1157" s="6">
        <v>19.0</v>
      </c>
      <c r="E1157" s="4"/>
      <c r="F1157" s="4" t="s">
        <v>31</v>
      </c>
      <c r="G1157" s="4" t="s">
        <v>114</v>
      </c>
      <c r="H1157" s="4" t="str">
        <f t="shared" si="1"/>
        <v>SWE</v>
      </c>
      <c r="I1157" s="7" t="s">
        <v>115</v>
      </c>
      <c r="J1157" s="4" t="s">
        <v>23</v>
      </c>
      <c r="K1157" s="4" t="str">
        <f>IF(G1157="","Unknown Country",IFERROR(VLOOKUP(TRIM(G1157),countries!C:F, 4, FALSE), "Unknown Country"))</f>
        <v>Northern Europe</v>
      </c>
      <c r="L1157" s="4">
        <v>5988.0</v>
      </c>
      <c r="M1157" s="4" t="s">
        <v>28</v>
      </c>
      <c r="N1157" s="4">
        <v>8872.0</v>
      </c>
      <c r="O1157" s="8">
        <v>154.06</v>
      </c>
      <c r="P1157" s="8">
        <v>90.93</v>
      </c>
      <c r="Q1157" s="9">
        <v>1366820.32</v>
      </c>
      <c r="R1157" s="9">
        <v>806730.9600000001</v>
      </c>
      <c r="S1157" s="9">
        <v>560089.36</v>
      </c>
      <c r="T1157" s="10">
        <f t="shared" si="6"/>
        <v>0.2479985635</v>
      </c>
    </row>
    <row r="1158">
      <c r="A1158" s="4">
        <v>7.3773607E8</v>
      </c>
      <c r="B1158" s="5">
        <v>41201.0</v>
      </c>
      <c r="C1158" s="5">
        <v>41216.0</v>
      </c>
      <c r="D1158" s="6">
        <v>15.0</v>
      </c>
      <c r="E1158" s="4"/>
      <c r="F1158" s="4" t="s">
        <v>20</v>
      </c>
      <c r="G1158" s="4" t="s">
        <v>114</v>
      </c>
      <c r="H1158" s="4" t="str">
        <f t="shared" si="1"/>
        <v>SWE</v>
      </c>
      <c r="I1158" s="7" t="s">
        <v>115</v>
      </c>
      <c r="J1158" s="4" t="s">
        <v>23</v>
      </c>
      <c r="K1158" s="4" t="str">
        <f>IF(G1158="","Unknown Country",IFERROR(VLOOKUP(TRIM(G1158),countries!C:F, 4, FALSE), "Unknown Country"))</f>
        <v>Northern Europe</v>
      </c>
      <c r="L1158" s="4">
        <v>2103.0</v>
      </c>
      <c r="M1158" s="4" t="s">
        <v>24</v>
      </c>
      <c r="N1158" s="4">
        <v>1352.0</v>
      </c>
      <c r="O1158" s="8">
        <v>205.7</v>
      </c>
      <c r="P1158" s="8">
        <v>117.11</v>
      </c>
      <c r="Q1158" s="9">
        <v>278106.39999999997</v>
      </c>
      <c r="R1158" s="9">
        <v>158332.72</v>
      </c>
      <c r="S1158" s="9">
        <v>119773.67999999996</v>
      </c>
      <c r="T1158" s="10">
        <f t="shared" si="6"/>
        <v>0.3976898445</v>
      </c>
    </row>
    <row r="1159">
      <c r="A1159" s="4">
        <v>7.66118133E8</v>
      </c>
      <c r="B1159" s="5">
        <v>40460.0</v>
      </c>
      <c r="C1159" s="5">
        <v>40461.0</v>
      </c>
      <c r="D1159" s="6">
        <v>1.0</v>
      </c>
      <c r="E1159" s="4"/>
      <c r="F1159" s="4" t="s">
        <v>31</v>
      </c>
      <c r="G1159" s="4" t="s">
        <v>114</v>
      </c>
      <c r="H1159" s="4" t="str">
        <f t="shared" si="1"/>
        <v>SWE</v>
      </c>
      <c r="I1159" s="7" t="s">
        <v>115</v>
      </c>
      <c r="J1159" s="4" t="s">
        <v>23</v>
      </c>
      <c r="K1159" s="4" t="str">
        <f>IF(G1159="","Unknown Country",IFERROR(VLOOKUP(TRIM(G1159),countries!C:F, 4, FALSE), "Unknown Country"))</f>
        <v>Northern Europe</v>
      </c>
      <c r="L1159" s="4">
        <v>7940.0</v>
      </c>
      <c r="M1159" s="4" t="s">
        <v>24</v>
      </c>
      <c r="N1159" s="4">
        <v>235.0</v>
      </c>
      <c r="O1159" s="8">
        <v>668.27</v>
      </c>
      <c r="P1159" s="8">
        <v>502.54</v>
      </c>
      <c r="Q1159" s="9">
        <v>157043.44999999998</v>
      </c>
      <c r="R1159" s="9">
        <v>118096.90000000001</v>
      </c>
      <c r="S1159" s="9">
        <v>38946.549999999974</v>
      </c>
      <c r="T1159" s="10">
        <f t="shared" si="6"/>
        <v>0.3976898445</v>
      </c>
    </row>
    <row r="1160">
      <c r="A1160" s="4">
        <v>7.72643411E8</v>
      </c>
      <c r="B1160" s="5">
        <v>40378.0</v>
      </c>
      <c r="C1160" s="5">
        <v>40415.0</v>
      </c>
      <c r="D1160" s="6">
        <v>37.0</v>
      </c>
      <c r="E1160" s="4"/>
      <c r="F1160" s="4" t="s">
        <v>20</v>
      </c>
      <c r="G1160" s="4" t="s">
        <v>114</v>
      </c>
      <c r="H1160" s="4" t="str">
        <f t="shared" si="1"/>
        <v>SWE</v>
      </c>
      <c r="I1160" s="7" t="s">
        <v>115</v>
      </c>
      <c r="J1160" s="4" t="s">
        <v>23</v>
      </c>
      <c r="K1160" s="4" t="str">
        <f>IF(G1160="","Unknown Country",IFERROR(VLOOKUP(TRIM(G1160),countries!C:F, 4, FALSE), "Unknown Country"))</f>
        <v>Northern Europe</v>
      </c>
      <c r="L1160" s="4">
        <v>2103.0</v>
      </c>
      <c r="M1160" s="4" t="s">
        <v>28</v>
      </c>
      <c r="N1160" s="4">
        <v>1210.0</v>
      </c>
      <c r="O1160" s="8">
        <v>205.7</v>
      </c>
      <c r="P1160" s="8">
        <v>117.11</v>
      </c>
      <c r="Q1160" s="9">
        <v>248897.0</v>
      </c>
      <c r="R1160" s="9">
        <v>141703.1</v>
      </c>
      <c r="S1160" s="9">
        <v>107193.9</v>
      </c>
      <c r="T1160" s="10">
        <f t="shared" si="6"/>
        <v>0.2479985635</v>
      </c>
    </row>
    <row r="1161">
      <c r="A1161" s="4">
        <v>8.6197685E8</v>
      </c>
      <c r="B1161" s="5">
        <v>40680.0</v>
      </c>
      <c r="C1161" s="5">
        <v>40688.0</v>
      </c>
      <c r="D1161" s="6">
        <v>8.0</v>
      </c>
      <c r="E1161" s="4"/>
      <c r="F1161" s="4" t="s">
        <v>27</v>
      </c>
      <c r="G1161" s="4" t="s">
        <v>114</v>
      </c>
      <c r="H1161" s="4" t="str">
        <f t="shared" si="1"/>
        <v>SWE</v>
      </c>
      <c r="I1161" s="7" t="s">
        <v>115</v>
      </c>
      <c r="J1161" s="4" t="s">
        <v>23</v>
      </c>
      <c r="K1161" s="4" t="str">
        <f>IF(G1161="","Unknown Country",IFERROR(VLOOKUP(TRIM(G1161),countries!C:F, 4, FALSE), "Unknown Country"))</f>
        <v>Northern Europe</v>
      </c>
      <c r="L1161" s="4">
        <v>3127.0</v>
      </c>
      <c r="M1161" s="4" t="s">
        <v>24</v>
      </c>
      <c r="N1161" s="4">
        <v>6960.0</v>
      </c>
      <c r="O1161" s="8">
        <v>81.73</v>
      </c>
      <c r="P1161" s="8">
        <v>56.67</v>
      </c>
      <c r="Q1161" s="9">
        <v>568840.8</v>
      </c>
      <c r="R1161" s="9">
        <v>394423.2</v>
      </c>
      <c r="S1161" s="9">
        <v>174417.60000000003</v>
      </c>
      <c r="T1161" s="10">
        <f t="shared" si="6"/>
        <v>0.4097754122</v>
      </c>
    </row>
    <row r="1162">
      <c r="A1162" s="4">
        <v>8.63202941E8</v>
      </c>
      <c r="B1162" s="5">
        <v>42716.0</v>
      </c>
      <c r="C1162" s="5">
        <v>42717.0</v>
      </c>
      <c r="D1162" s="6">
        <v>1.0</v>
      </c>
      <c r="E1162" s="4"/>
      <c r="F1162" s="4" t="s">
        <v>20</v>
      </c>
      <c r="G1162" s="4" t="s">
        <v>114</v>
      </c>
      <c r="H1162" s="4" t="str">
        <f t="shared" si="1"/>
        <v>SWE</v>
      </c>
      <c r="I1162" s="7" t="s">
        <v>115</v>
      </c>
      <c r="J1162" s="4" t="s">
        <v>23</v>
      </c>
      <c r="K1162" s="4" t="str">
        <f>IF(G1162="","Unknown Country",IFERROR(VLOOKUP(TRIM(G1162),countries!C:F, 4, FALSE), "Unknown Country"))</f>
        <v>Northern Europe</v>
      </c>
      <c r="L1162" s="4">
        <v>8875.0</v>
      </c>
      <c r="M1162" s="4" t="s">
        <v>24</v>
      </c>
      <c r="N1162" s="4">
        <v>9787.0</v>
      </c>
      <c r="O1162" s="8">
        <v>421.89</v>
      </c>
      <c r="P1162" s="8">
        <v>364.69</v>
      </c>
      <c r="Q1162" s="9">
        <v>4129037.4299999997</v>
      </c>
      <c r="R1162" s="9">
        <v>3569221.03</v>
      </c>
      <c r="S1162" s="9">
        <v>559816.3999999999</v>
      </c>
      <c r="T1162" s="10">
        <f t="shared" si="6"/>
        <v>0.4306757414</v>
      </c>
    </row>
    <row r="1163">
      <c r="A1163" s="4">
        <v>9.10610234E8</v>
      </c>
      <c r="B1163" s="5">
        <v>42919.0</v>
      </c>
      <c r="C1163" s="5">
        <v>42947.0</v>
      </c>
      <c r="D1163" s="6">
        <v>28.0</v>
      </c>
      <c r="E1163" s="4"/>
      <c r="F1163" s="4" t="s">
        <v>20</v>
      </c>
      <c r="G1163" s="4" t="s">
        <v>114</v>
      </c>
      <c r="H1163" s="4" t="str">
        <f t="shared" si="1"/>
        <v>SWE</v>
      </c>
      <c r="I1163" s="7" t="s">
        <v>115</v>
      </c>
      <c r="J1163" s="4" t="s">
        <v>23</v>
      </c>
      <c r="K1163" s="4" t="str">
        <f>IF(G1163="","Unknown Country",IFERROR(VLOOKUP(TRIM(G1163),countries!C:F, 4, FALSE), "Unknown Country"))</f>
        <v>Northern Europe</v>
      </c>
      <c r="L1163" s="4">
        <v>8293.0</v>
      </c>
      <c r="M1163" s="4" t="s">
        <v>28</v>
      </c>
      <c r="N1163" s="4">
        <v>8659.0</v>
      </c>
      <c r="O1163" s="8">
        <v>437.2</v>
      </c>
      <c r="P1163" s="8">
        <v>263.33</v>
      </c>
      <c r="Q1163" s="9">
        <v>3785714.8</v>
      </c>
      <c r="R1163" s="9">
        <v>2280174.4699999997</v>
      </c>
      <c r="S1163" s="9">
        <v>1505540.33</v>
      </c>
      <c r="T1163" s="10">
        <f t="shared" si="6"/>
        <v>0.2479985635</v>
      </c>
    </row>
    <row r="1164">
      <c r="A1164" s="4">
        <v>9.71899354E8</v>
      </c>
      <c r="B1164" s="5">
        <v>41426.0</v>
      </c>
      <c r="C1164" s="5">
        <v>41426.0</v>
      </c>
      <c r="D1164" s="6">
        <v>0.0</v>
      </c>
      <c r="E1164" s="4"/>
      <c r="F1164" s="4" t="s">
        <v>31</v>
      </c>
      <c r="G1164" s="4" t="s">
        <v>114</v>
      </c>
      <c r="H1164" s="4" t="str">
        <f t="shared" si="1"/>
        <v>SWE</v>
      </c>
      <c r="I1164" s="7" t="s">
        <v>115</v>
      </c>
      <c r="J1164" s="4" t="s">
        <v>23</v>
      </c>
      <c r="K1164" s="4" t="str">
        <f>IF(G1164="","Unknown Country",IFERROR(VLOOKUP(TRIM(G1164),countries!C:F, 4, FALSE), "Unknown Country"))</f>
        <v>Northern Europe</v>
      </c>
      <c r="L1164" s="4">
        <v>8969.0</v>
      </c>
      <c r="M1164" s="4" t="s">
        <v>28</v>
      </c>
      <c r="N1164" s="4">
        <v>5471.0</v>
      </c>
      <c r="O1164" s="8">
        <v>152.58</v>
      </c>
      <c r="P1164" s="8">
        <v>97.44</v>
      </c>
      <c r="Q1164" s="9">
        <v>834765.18</v>
      </c>
      <c r="R1164" s="9">
        <v>533094.24</v>
      </c>
      <c r="S1164" s="9">
        <v>301670.94000000006</v>
      </c>
      <c r="T1164" s="10">
        <f t="shared" si="6"/>
        <v>0.4306757414</v>
      </c>
    </row>
    <row r="1165">
      <c r="A1165" s="4">
        <v>9.94504153E8</v>
      </c>
      <c r="B1165" s="5">
        <v>42745.0</v>
      </c>
      <c r="C1165" s="5">
        <v>42748.0</v>
      </c>
      <c r="D1165" s="6">
        <v>3.0</v>
      </c>
      <c r="E1165" s="4"/>
      <c r="F1165" s="4" t="s">
        <v>30</v>
      </c>
      <c r="G1165" s="4" t="s">
        <v>114</v>
      </c>
      <c r="H1165" s="4" t="str">
        <f t="shared" si="1"/>
        <v>SWE</v>
      </c>
      <c r="I1165" s="7" t="s">
        <v>115</v>
      </c>
      <c r="J1165" s="4" t="s">
        <v>23</v>
      </c>
      <c r="K1165" s="4" t="str">
        <f>IF(G1165="","Unknown Country",IFERROR(VLOOKUP(TRIM(G1165),countries!C:F, 4, FALSE), "Unknown Country"))</f>
        <v>Northern Europe</v>
      </c>
      <c r="L1165" s="4">
        <v>4594.0</v>
      </c>
      <c r="M1165" s="4" t="s">
        <v>28</v>
      </c>
      <c r="N1165" s="4">
        <v>4734.0</v>
      </c>
      <c r="O1165" s="8">
        <v>9.33</v>
      </c>
      <c r="P1165" s="8">
        <v>6.92</v>
      </c>
      <c r="Q1165" s="9">
        <v>44168.22</v>
      </c>
      <c r="R1165" s="9">
        <v>32759.28</v>
      </c>
      <c r="S1165" s="9">
        <v>11408.940000000002</v>
      </c>
      <c r="T1165" s="10">
        <f t="shared" si="6"/>
        <v>0.3066193564</v>
      </c>
    </row>
    <row r="1166">
      <c r="A1166" s="4">
        <v>1.28003442E8</v>
      </c>
      <c r="B1166" s="5">
        <v>40430.0</v>
      </c>
      <c r="C1166" s="5">
        <v>40474.0</v>
      </c>
      <c r="D1166" s="6">
        <v>44.0</v>
      </c>
      <c r="E1166" s="4"/>
      <c r="F1166" s="4" t="s">
        <v>20</v>
      </c>
      <c r="G1166" s="4" t="s">
        <v>116</v>
      </c>
      <c r="H1166" s="4" t="str">
        <f t="shared" si="1"/>
        <v>CHE</v>
      </c>
      <c r="I1166" s="7" t="s">
        <v>117</v>
      </c>
      <c r="J1166" s="4" t="s">
        <v>23</v>
      </c>
      <c r="K1166" s="4" t="str">
        <f>IF(G1166="","Unknown Country",IFERROR(VLOOKUP(TRIM(G1166),countries!C:F, 4, FALSE), "Unknown Country"))</f>
        <v>Western Europe</v>
      </c>
      <c r="L1166" s="4">
        <v>7331.0</v>
      </c>
      <c r="M1166" s="4" t="s">
        <v>28</v>
      </c>
      <c r="N1166" s="4">
        <v>7918.0</v>
      </c>
      <c r="O1166" s="8">
        <v>255.28</v>
      </c>
      <c r="P1166" s="8">
        <v>159.42</v>
      </c>
      <c r="Q1166" s="9">
        <v>2021307.04</v>
      </c>
      <c r="R1166" s="9">
        <v>1262287.5599999998</v>
      </c>
      <c r="S1166" s="9">
        <v>759019.4800000002</v>
      </c>
      <c r="T1166" s="10">
        <f t="shared" si="6"/>
        <v>0.1355803646</v>
      </c>
    </row>
    <row r="1167">
      <c r="A1167" s="4">
        <v>1.30356919E8</v>
      </c>
      <c r="B1167" s="5">
        <v>41535.0</v>
      </c>
      <c r="C1167" s="5">
        <v>41548.0</v>
      </c>
      <c r="D1167" s="6">
        <v>13.0</v>
      </c>
      <c r="E1167" s="4"/>
      <c r="F1167" s="4" t="s">
        <v>27</v>
      </c>
      <c r="G1167" s="4" t="s">
        <v>116</v>
      </c>
      <c r="H1167" s="4" t="str">
        <f t="shared" si="1"/>
        <v>CHE</v>
      </c>
      <c r="I1167" s="7" t="s">
        <v>117</v>
      </c>
      <c r="J1167" s="4" t="s">
        <v>23</v>
      </c>
      <c r="K1167" s="4" t="str">
        <f>IF(G1167="","Unknown Country",IFERROR(VLOOKUP(TRIM(G1167),countries!C:F, 4, FALSE), "Unknown Country"))</f>
        <v>Western Europe</v>
      </c>
      <c r="L1167" s="4">
        <v>5988.0</v>
      </c>
      <c r="M1167" s="4" t="s">
        <v>28</v>
      </c>
      <c r="N1167" s="4">
        <v>4364.0</v>
      </c>
      <c r="O1167" s="8">
        <v>154.06</v>
      </c>
      <c r="P1167" s="8">
        <v>90.93</v>
      </c>
      <c r="Q1167" s="9">
        <v>672317.84</v>
      </c>
      <c r="R1167" s="9">
        <v>396818.52</v>
      </c>
      <c r="S1167" s="9">
        <v>275499.31999999995</v>
      </c>
      <c r="T1167" s="10">
        <f t="shared" si="6"/>
        <v>0.3976898445</v>
      </c>
    </row>
    <row r="1168">
      <c r="A1168" s="4">
        <v>1.59232509E8</v>
      </c>
      <c r="B1168" s="5">
        <v>41798.0</v>
      </c>
      <c r="C1168" s="5">
        <v>41834.0</v>
      </c>
      <c r="D1168" s="6">
        <v>36.0</v>
      </c>
      <c r="E1168" s="4"/>
      <c r="F1168" s="4" t="s">
        <v>27</v>
      </c>
      <c r="G1168" s="4" t="s">
        <v>116</v>
      </c>
      <c r="H1168" s="4" t="str">
        <f t="shared" si="1"/>
        <v>CHE</v>
      </c>
      <c r="I1168" s="7" t="s">
        <v>117</v>
      </c>
      <c r="J1168" s="4" t="s">
        <v>23</v>
      </c>
      <c r="K1168" s="4" t="str">
        <f>IF(G1168="","Unknown Country",IFERROR(VLOOKUP(TRIM(G1168),countries!C:F, 4, FALSE), "Unknown Country"))</f>
        <v>Western Europe</v>
      </c>
      <c r="L1168" s="4">
        <v>4594.0</v>
      </c>
      <c r="M1168" s="4" t="s">
        <v>28</v>
      </c>
      <c r="N1168" s="4">
        <v>9293.0</v>
      </c>
      <c r="O1168" s="8">
        <v>9.33</v>
      </c>
      <c r="P1168" s="8">
        <v>6.92</v>
      </c>
      <c r="Q1168" s="9">
        <v>86703.69</v>
      </c>
      <c r="R1168" s="9">
        <v>64307.56</v>
      </c>
      <c r="S1168" s="9">
        <v>22396.130000000005</v>
      </c>
      <c r="T1168" s="10">
        <f t="shared" si="6"/>
        <v>0.3613841919</v>
      </c>
    </row>
    <row r="1169">
      <c r="A1169" s="4">
        <v>1.69378983E8</v>
      </c>
      <c r="B1169" s="5">
        <v>41719.0</v>
      </c>
      <c r="C1169" s="5">
        <v>41739.0</v>
      </c>
      <c r="D1169" s="6">
        <v>20.0</v>
      </c>
      <c r="E1169" s="4"/>
      <c r="F1169" s="4" t="s">
        <v>20</v>
      </c>
      <c r="G1169" s="4" t="s">
        <v>116</v>
      </c>
      <c r="H1169" s="4" t="str">
        <f t="shared" si="1"/>
        <v>CHE</v>
      </c>
      <c r="I1169" s="7" t="s">
        <v>117</v>
      </c>
      <c r="J1169" s="4" t="s">
        <v>23</v>
      </c>
      <c r="K1169" s="4" t="str">
        <f>IF(G1169="","Unknown Country",IFERROR(VLOOKUP(TRIM(G1169),countries!C:F, 4, FALSE), "Unknown Country"))</f>
        <v>Western Europe</v>
      </c>
      <c r="L1169" s="4">
        <v>8875.0</v>
      </c>
      <c r="M1169" s="4" t="s">
        <v>28</v>
      </c>
      <c r="N1169" s="4">
        <v>1860.0</v>
      </c>
      <c r="O1169" s="8">
        <v>421.89</v>
      </c>
      <c r="P1169" s="8">
        <v>364.69</v>
      </c>
      <c r="Q1169" s="9">
        <v>784715.4</v>
      </c>
      <c r="R1169" s="9">
        <v>678323.4</v>
      </c>
      <c r="S1169" s="9">
        <v>106392.0</v>
      </c>
      <c r="T1169" s="10">
        <f t="shared" si="6"/>
        <v>0.258306538</v>
      </c>
    </row>
    <row r="1170">
      <c r="A1170" s="4">
        <v>2.09445178E8</v>
      </c>
      <c r="B1170" s="5">
        <v>41716.0</v>
      </c>
      <c r="C1170" s="5">
        <v>41749.0</v>
      </c>
      <c r="D1170" s="6">
        <v>33.0</v>
      </c>
      <c r="E1170" s="4"/>
      <c r="F1170" s="4" t="s">
        <v>30</v>
      </c>
      <c r="G1170" s="4" t="s">
        <v>116</v>
      </c>
      <c r="H1170" s="4" t="str">
        <f t="shared" si="1"/>
        <v>CHE</v>
      </c>
      <c r="I1170" s="7" t="s">
        <v>117</v>
      </c>
      <c r="J1170" s="4" t="s">
        <v>23</v>
      </c>
      <c r="K1170" s="4" t="str">
        <f>IF(G1170="","Unknown Country",IFERROR(VLOOKUP(TRIM(G1170),countries!C:F, 4, FALSE), "Unknown Country"))</f>
        <v>Western Europe</v>
      </c>
      <c r="L1170" s="4">
        <v>8293.0</v>
      </c>
      <c r="M1170" s="4" t="s">
        <v>24</v>
      </c>
      <c r="N1170" s="4">
        <v>8337.0</v>
      </c>
      <c r="O1170" s="8">
        <v>437.2</v>
      </c>
      <c r="P1170" s="8">
        <v>263.33</v>
      </c>
      <c r="Q1170" s="9">
        <v>3644936.4</v>
      </c>
      <c r="R1170" s="9">
        <v>2195382.21</v>
      </c>
      <c r="S1170" s="9">
        <v>1449554.19</v>
      </c>
      <c r="T1170" s="10">
        <f t="shared" si="6"/>
        <v>0.3755092448</v>
      </c>
    </row>
    <row r="1171">
      <c r="A1171" s="4">
        <v>2.14292466E8</v>
      </c>
      <c r="B1171" s="5">
        <v>40988.0</v>
      </c>
      <c r="C1171" s="5">
        <v>41012.0</v>
      </c>
      <c r="D1171" s="6">
        <v>24.0</v>
      </c>
      <c r="E1171" s="4"/>
      <c r="F1171" s="4" t="s">
        <v>20</v>
      </c>
      <c r="G1171" s="4" t="s">
        <v>116</v>
      </c>
      <c r="H1171" s="4" t="str">
        <f t="shared" si="1"/>
        <v>CHE</v>
      </c>
      <c r="I1171" s="7" t="s">
        <v>117</v>
      </c>
      <c r="J1171" s="4" t="s">
        <v>23</v>
      </c>
      <c r="K1171" s="4" t="str">
        <f>IF(G1171="","Unknown Country",IFERROR(VLOOKUP(TRIM(G1171),countries!C:F, 4, FALSE), "Unknown Country"))</f>
        <v>Western Europe</v>
      </c>
      <c r="L1171" s="4">
        <v>8969.0</v>
      </c>
      <c r="M1171" s="4" t="s">
        <v>28</v>
      </c>
      <c r="N1171" s="4">
        <v>2758.0</v>
      </c>
      <c r="O1171" s="8">
        <v>152.58</v>
      </c>
      <c r="P1171" s="8">
        <v>97.44</v>
      </c>
      <c r="Q1171" s="9">
        <v>420815.64</v>
      </c>
      <c r="R1171" s="9">
        <v>268739.52</v>
      </c>
      <c r="S1171" s="9">
        <v>152076.12</v>
      </c>
      <c r="T1171" s="10">
        <f t="shared" si="6"/>
        <v>0.4097754122</v>
      </c>
    </row>
    <row r="1172">
      <c r="A1172" s="4">
        <v>2.33811223E8</v>
      </c>
      <c r="B1172" s="5">
        <v>42936.0</v>
      </c>
      <c r="C1172" s="5">
        <v>42936.0</v>
      </c>
      <c r="D1172" s="6">
        <v>0.0</v>
      </c>
      <c r="E1172" s="4"/>
      <c r="F1172" s="4" t="s">
        <v>31</v>
      </c>
      <c r="G1172" s="4" t="s">
        <v>116</v>
      </c>
      <c r="H1172" s="4" t="str">
        <f t="shared" si="1"/>
        <v>CHE</v>
      </c>
      <c r="I1172" s="7" t="s">
        <v>117</v>
      </c>
      <c r="J1172" s="4" t="s">
        <v>23</v>
      </c>
      <c r="K1172" s="4" t="str">
        <f>IF(G1172="","Unknown Country",IFERROR(VLOOKUP(TRIM(G1172),countries!C:F, 4, FALSE), "Unknown Country"))</f>
        <v>Western Europe</v>
      </c>
      <c r="L1172" s="4">
        <v>8293.0</v>
      </c>
      <c r="M1172" s="4" t="s">
        <v>28</v>
      </c>
      <c r="N1172" s="4">
        <v>8792.0</v>
      </c>
      <c r="O1172" s="8">
        <v>437.2</v>
      </c>
      <c r="P1172" s="8">
        <v>263.33</v>
      </c>
      <c r="Q1172" s="9">
        <v>3843862.4</v>
      </c>
      <c r="R1172" s="9">
        <v>2315197.36</v>
      </c>
      <c r="S1172" s="9">
        <v>1528665.04</v>
      </c>
      <c r="T1172" s="10">
        <f t="shared" si="6"/>
        <v>0.258306538</v>
      </c>
    </row>
    <row r="1173">
      <c r="A1173" s="4">
        <v>2.43521249E8</v>
      </c>
      <c r="B1173" s="5">
        <v>42426.0</v>
      </c>
      <c r="C1173" s="5">
        <v>42457.0</v>
      </c>
      <c r="D1173" s="6">
        <v>31.0</v>
      </c>
      <c r="E1173" s="4"/>
      <c r="F1173" s="4" t="s">
        <v>20</v>
      </c>
      <c r="G1173" s="4" t="s">
        <v>116</v>
      </c>
      <c r="H1173" s="4" t="str">
        <f t="shared" si="1"/>
        <v>CHE</v>
      </c>
      <c r="I1173" s="7" t="s">
        <v>117</v>
      </c>
      <c r="J1173" s="4" t="s">
        <v>23</v>
      </c>
      <c r="K1173" s="4" t="str">
        <f>IF(G1173="","Unknown Country",IFERROR(VLOOKUP(TRIM(G1173),countries!C:F, 4, FALSE), "Unknown Country"))</f>
        <v>Western Europe</v>
      </c>
      <c r="L1173" s="4">
        <v>8293.0</v>
      </c>
      <c r="M1173" s="4" t="s">
        <v>28</v>
      </c>
      <c r="N1173" s="4">
        <v>2204.0</v>
      </c>
      <c r="O1173" s="8">
        <v>437.2</v>
      </c>
      <c r="P1173" s="8">
        <v>263.33</v>
      </c>
      <c r="Q1173" s="9">
        <v>963588.7999999999</v>
      </c>
      <c r="R1173" s="9">
        <v>580379.32</v>
      </c>
      <c r="S1173" s="9">
        <v>383209.48</v>
      </c>
      <c r="T1173" s="10">
        <f t="shared" si="6"/>
        <v>0.1355803646</v>
      </c>
    </row>
    <row r="1174">
      <c r="A1174" s="4">
        <v>2.87151563E8</v>
      </c>
      <c r="B1174" s="5">
        <v>41853.0</v>
      </c>
      <c r="C1174" s="5">
        <v>41862.0</v>
      </c>
      <c r="D1174" s="6">
        <v>9.0</v>
      </c>
      <c r="E1174" s="4"/>
      <c r="F1174" s="4" t="s">
        <v>30</v>
      </c>
      <c r="G1174" s="4" t="s">
        <v>116</v>
      </c>
      <c r="H1174" s="4" t="str">
        <f t="shared" si="1"/>
        <v>CHE</v>
      </c>
      <c r="I1174" s="7" t="s">
        <v>117</v>
      </c>
      <c r="J1174" s="4" t="s">
        <v>23</v>
      </c>
      <c r="K1174" s="4" t="str">
        <f>IF(G1174="","Unknown Country",IFERROR(VLOOKUP(TRIM(G1174),countries!C:F, 4, FALSE), "Unknown Country"))</f>
        <v>Western Europe</v>
      </c>
      <c r="L1174" s="4">
        <v>3127.0</v>
      </c>
      <c r="M1174" s="4" t="s">
        <v>24</v>
      </c>
      <c r="N1174" s="4">
        <v>3383.0</v>
      </c>
      <c r="O1174" s="8">
        <v>81.73</v>
      </c>
      <c r="P1174" s="8">
        <v>56.67</v>
      </c>
      <c r="Q1174" s="9">
        <v>276492.59</v>
      </c>
      <c r="R1174" s="9">
        <v>191714.61000000002</v>
      </c>
      <c r="S1174" s="9">
        <v>84777.98000000001</v>
      </c>
      <c r="T1174" s="10">
        <f t="shared" si="6"/>
        <v>0.3976898445</v>
      </c>
    </row>
    <row r="1175">
      <c r="A1175" s="4">
        <v>3.47609412E8</v>
      </c>
      <c r="B1175" s="5">
        <v>41892.0</v>
      </c>
      <c r="C1175" s="5">
        <v>41899.0</v>
      </c>
      <c r="D1175" s="6">
        <v>7.0</v>
      </c>
      <c r="E1175" s="4"/>
      <c r="F1175" s="4" t="s">
        <v>31</v>
      </c>
      <c r="G1175" s="4" t="s">
        <v>116</v>
      </c>
      <c r="H1175" s="4" t="str">
        <f t="shared" si="1"/>
        <v>CHE</v>
      </c>
      <c r="I1175" s="7" t="s">
        <v>117</v>
      </c>
      <c r="J1175" s="4" t="s">
        <v>23</v>
      </c>
      <c r="K1175" s="4" t="str">
        <f>IF(G1175="","Unknown Country",IFERROR(VLOOKUP(TRIM(G1175),countries!C:F, 4, FALSE), "Unknown Country"))</f>
        <v>Western Europe</v>
      </c>
      <c r="L1175" s="4">
        <v>8293.0</v>
      </c>
      <c r="M1175" s="4" t="s">
        <v>24</v>
      </c>
      <c r="N1175" s="4">
        <v>4205.0</v>
      </c>
      <c r="O1175" s="8">
        <v>437.2</v>
      </c>
      <c r="P1175" s="8">
        <v>263.33</v>
      </c>
      <c r="Q1175" s="9">
        <v>1838426.0</v>
      </c>
      <c r="R1175" s="9">
        <v>1107302.65</v>
      </c>
      <c r="S1175" s="9">
        <v>731123.3500000001</v>
      </c>
      <c r="T1175" s="10">
        <f t="shared" si="6"/>
        <v>0.3613841919</v>
      </c>
    </row>
    <row r="1176">
      <c r="A1176" s="4">
        <v>4.24541604E8</v>
      </c>
      <c r="B1176" s="5">
        <v>41369.0</v>
      </c>
      <c r="C1176" s="5">
        <v>41411.0</v>
      </c>
      <c r="D1176" s="6">
        <v>42.0</v>
      </c>
      <c r="E1176" s="4"/>
      <c r="F1176" s="4" t="s">
        <v>27</v>
      </c>
      <c r="G1176" s="4" t="s">
        <v>116</v>
      </c>
      <c r="H1176" s="4" t="str">
        <f t="shared" si="1"/>
        <v>CHE</v>
      </c>
      <c r="I1176" s="7" t="s">
        <v>117</v>
      </c>
      <c r="J1176" s="4" t="s">
        <v>23</v>
      </c>
      <c r="K1176" s="4" t="str">
        <f>IF(G1176="","Unknown Country",IFERROR(VLOOKUP(TRIM(G1176),countries!C:F, 4, FALSE), "Unknown Country"))</f>
        <v>Western Europe</v>
      </c>
      <c r="L1176" s="4">
        <v>8681.0</v>
      </c>
      <c r="M1176" s="4" t="s">
        <v>24</v>
      </c>
      <c r="N1176" s="4">
        <v>150.0</v>
      </c>
      <c r="O1176" s="8">
        <v>651.21</v>
      </c>
      <c r="P1176" s="8">
        <v>524.96</v>
      </c>
      <c r="Q1176" s="9">
        <v>97681.5</v>
      </c>
      <c r="R1176" s="9">
        <v>78744.0</v>
      </c>
      <c r="S1176" s="9">
        <v>18937.5</v>
      </c>
      <c r="T1176" s="10">
        <f t="shared" si="6"/>
        <v>0.3976898445</v>
      </c>
    </row>
    <row r="1177">
      <c r="A1177" s="4">
        <v>5.67412793E8</v>
      </c>
      <c r="B1177" s="5">
        <v>40989.0</v>
      </c>
      <c r="C1177" s="5">
        <v>40995.0</v>
      </c>
      <c r="D1177" s="6">
        <v>6.0</v>
      </c>
      <c r="E1177" s="4"/>
      <c r="F1177" s="4" t="s">
        <v>30</v>
      </c>
      <c r="G1177" s="4" t="s">
        <v>116</v>
      </c>
      <c r="H1177" s="4" t="str">
        <f t="shared" si="1"/>
        <v>CHE</v>
      </c>
      <c r="I1177" s="7" t="s">
        <v>117</v>
      </c>
      <c r="J1177" s="4" t="s">
        <v>23</v>
      </c>
      <c r="K1177" s="4" t="str">
        <f>IF(G1177="","Unknown Country",IFERROR(VLOOKUP(TRIM(G1177),countries!C:F, 4, FALSE), "Unknown Country"))</f>
        <v>Western Europe</v>
      </c>
      <c r="L1177" s="4">
        <v>4594.0</v>
      </c>
      <c r="M1177" s="4" t="s">
        <v>24</v>
      </c>
      <c r="N1177" s="4">
        <v>8910.0</v>
      </c>
      <c r="O1177" s="8">
        <v>9.33</v>
      </c>
      <c r="P1177" s="8">
        <v>6.92</v>
      </c>
      <c r="Q1177" s="9">
        <v>83130.3</v>
      </c>
      <c r="R1177" s="9">
        <v>61657.2</v>
      </c>
      <c r="S1177" s="9">
        <v>21473.100000000006</v>
      </c>
      <c r="T1177" s="10">
        <f t="shared" si="6"/>
        <v>0.3976898445</v>
      </c>
    </row>
    <row r="1178">
      <c r="A1178" s="4">
        <v>5.69864976E8</v>
      </c>
      <c r="B1178" s="5">
        <v>42295.0</v>
      </c>
      <c r="C1178" s="5">
        <v>42338.0</v>
      </c>
      <c r="D1178" s="6">
        <v>43.0</v>
      </c>
      <c r="E1178" s="4"/>
      <c r="F1178" s="4" t="s">
        <v>30</v>
      </c>
      <c r="G1178" s="4" t="s">
        <v>116</v>
      </c>
      <c r="H1178" s="4" t="str">
        <f t="shared" si="1"/>
        <v>CHE</v>
      </c>
      <c r="I1178" s="7" t="s">
        <v>117</v>
      </c>
      <c r="J1178" s="4" t="s">
        <v>23</v>
      </c>
      <c r="K1178" s="4" t="str">
        <f>IF(G1178="","Unknown Country",IFERROR(VLOOKUP(TRIM(G1178),countries!C:F, 4, FALSE), "Unknown Country"))</f>
        <v>Western Europe</v>
      </c>
      <c r="L1178" s="4">
        <v>2103.0</v>
      </c>
      <c r="M1178" s="4" t="s">
        <v>24</v>
      </c>
      <c r="N1178" s="4">
        <v>4565.0</v>
      </c>
      <c r="O1178" s="8">
        <v>205.7</v>
      </c>
      <c r="P1178" s="8">
        <v>117.11</v>
      </c>
      <c r="Q1178" s="9">
        <v>939020.5</v>
      </c>
      <c r="R1178" s="9">
        <v>534607.15</v>
      </c>
      <c r="S1178" s="9">
        <v>404413.35</v>
      </c>
      <c r="T1178" s="10">
        <f t="shared" si="6"/>
        <v>0.3066193564</v>
      </c>
    </row>
    <row r="1179">
      <c r="A1179" s="4">
        <v>6.43259227E8</v>
      </c>
      <c r="B1179" s="5">
        <v>41025.0</v>
      </c>
      <c r="C1179" s="5">
        <v>41025.0</v>
      </c>
      <c r="D1179" s="6">
        <v>0.0</v>
      </c>
      <c r="E1179" s="4"/>
      <c r="F1179" s="4" t="s">
        <v>20</v>
      </c>
      <c r="G1179" s="4" t="s">
        <v>116</v>
      </c>
      <c r="H1179" s="4" t="str">
        <f t="shared" si="1"/>
        <v>CHE</v>
      </c>
      <c r="I1179" s="7" t="s">
        <v>117</v>
      </c>
      <c r="J1179" s="4" t="s">
        <v>23</v>
      </c>
      <c r="K1179" s="4" t="str">
        <f>IF(G1179="","Unknown Country",IFERROR(VLOOKUP(TRIM(G1179),countries!C:F, 4, FALSE), "Unknown Country"))</f>
        <v>Western Europe</v>
      </c>
      <c r="L1179" s="4">
        <v>8875.0</v>
      </c>
      <c r="M1179" s="4" t="s">
        <v>24</v>
      </c>
      <c r="N1179" s="4">
        <v>3555.0</v>
      </c>
      <c r="O1179" s="8">
        <v>421.89</v>
      </c>
      <c r="P1179" s="8">
        <v>364.69</v>
      </c>
      <c r="Q1179" s="9">
        <v>1499818.95</v>
      </c>
      <c r="R1179" s="9">
        <v>1296472.95</v>
      </c>
      <c r="S1179" s="9">
        <v>203346.0</v>
      </c>
      <c r="T1179" s="10">
        <f t="shared" si="6"/>
        <v>0.3976898445</v>
      </c>
    </row>
    <row r="1180">
      <c r="A1180" s="4">
        <v>6.53800523E8</v>
      </c>
      <c r="B1180" s="5">
        <v>41748.0</v>
      </c>
      <c r="C1180" s="5">
        <v>41752.0</v>
      </c>
      <c r="D1180" s="6">
        <v>4.0</v>
      </c>
      <c r="E1180" s="4"/>
      <c r="F1180" s="4" t="s">
        <v>27</v>
      </c>
      <c r="G1180" s="4" t="s">
        <v>116</v>
      </c>
      <c r="H1180" s="4" t="str">
        <f t="shared" si="1"/>
        <v>CHE</v>
      </c>
      <c r="I1180" s="7" t="s">
        <v>117</v>
      </c>
      <c r="J1180" s="4" t="s">
        <v>23</v>
      </c>
      <c r="K1180" s="4" t="str">
        <f>IF(G1180="","Unknown Country",IFERROR(VLOOKUP(TRIM(G1180),countries!C:F, 4, FALSE), "Unknown Country"))</f>
        <v>Western Europe</v>
      </c>
      <c r="L1180" s="4">
        <v>3127.0</v>
      </c>
      <c r="M1180" s="4" t="s">
        <v>24</v>
      </c>
      <c r="N1180" s="4">
        <v>2958.0</v>
      </c>
      <c r="O1180" s="8">
        <v>81.73</v>
      </c>
      <c r="P1180" s="8">
        <v>56.67</v>
      </c>
      <c r="Q1180" s="9">
        <v>241757.34000000003</v>
      </c>
      <c r="R1180" s="9">
        <v>167629.86000000002</v>
      </c>
      <c r="S1180" s="9">
        <v>74127.48000000001</v>
      </c>
      <c r="T1180" s="10">
        <f t="shared" si="6"/>
        <v>0.193869873</v>
      </c>
    </row>
    <row r="1181">
      <c r="A1181" s="4">
        <v>6.70274865E8</v>
      </c>
      <c r="B1181" s="5">
        <v>41186.0</v>
      </c>
      <c r="C1181" s="5">
        <v>41226.0</v>
      </c>
      <c r="D1181" s="6">
        <v>40.0</v>
      </c>
      <c r="E1181" s="4"/>
      <c r="F1181" s="4" t="s">
        <v>31</v>
      </c>
      <c r="G1181" s="4" t="s">
        <v>116</v>
      </c>
      <c r="H1181" s="4" t="str">
        <f t="shared" si="1"/>
        <v>CHE</v>
      </c>
      <c r="I1181" s="7" t="s">
        <v>117</v>
      </c>
      <c r="J1181" s="4" t="s">
        <v>23</v>
      </c>
      <c r="K1181" s="4" t="str">
        <f>IF(G1181="","Unknown Country",IFERROR(VLOOKUP(TRIM(G1181),countries!C:F, 4, FALSE), "Unknown Country"))</f>
        <v>Western Europe</v>
      </c>
      <c r="L1181" s="4">
        <v>5988.0</v>
      </c>
      <c r="M1181" s="4" t="s">
        <v>28</v>
      </c>
      <c r="N1181" s="4">
        <v>8082.0</v>
      </c>
      <c r="O1181" s="8">
        <v>154.06</v>
      </c>
      <c r="P1181" s="8">
        <v>90.93</v>
      </c>
      <c r="Q1181" s="9">
        <v>1245112.92</v>
      </c>
      <c r="R1181" s="9">
        <v>734896.26</v>
      </c>
      <c r="S1181" s="9">
        <v>510216.6599999999</v>
      </c>
      <c r="T1181" s="10">
        <f t="shared" si="6"/>
        <v>0.258306538</v>
      </c>
    </row>
    <row r="1182">
      <c r="A1182" s="4">
        <v>7.21318805E8</v>
      </c>
      <c r="B1182" s="5">
        <v>42337.0</v>
      </c>
      <c r="C1182" s="5">
        <v>42347.0</v>
      </c>
      <c r="D1182" s="6">
        <v>10.0</v>
      </c>
      <c r="E1182" s="4"/>
      <c r="F1182" s="4" t="s">
        <v>20</v>
      </c>
      <c r="G1182" s="4" t="s">
        <v>116</v>
      </c>
      <c r="H1182" s="4" t="str">
        <f t="shared" si="1"/>
        <v>CHE</v>
      </c>
      <c r="I1182" s="7" t="s">
        <v>117</v>
      </c>
      <c r="J1182" s="4" t="s">
        <v>23</v>
      </c>
      <c r="K1182" s="4" t="str">
        <f>IF(G1182="","Unknown Country",IFERROR(VLOOKUP(TRIM(G1182),countries!C:F, 4, FALSE), "Unknown Country"))</f>
        <v>Western Europe</v>
      </c>
      <c r="L1182" s="4">
        <v>4594.0</v>
      </c>
      <c r="M1182" s="4" t="s">
        <v>24</v>
      </c>
      <c r="N1182" s="4">
        <v>3118.0</v>
      </c>
      <c r="O1182" s="8">
        <v>9.33</v>
      </c>
      <c r="P1182" s="8">
        <v>6.92</v>
      </c>
      <c r="Q1182" s="9">
        <v>29090.94</v>
      </c>
      <c r="R1182" s="9">
        <v>21576.56</v>
      </c>
      <c r="S1182" s="9">
        <v>7514.379999999997</v>
      </c>
      <c r="T1182" s="10">
        <f t="shared" si="6"/>
        <v>0.4306757414</v>
      </c>
    </row>
    <row r="1183">
      <c r="A1183" s="4">
        <v>7.2224878E8</v>
      </c>
      <c r="B1183" s="5">
        <v>41005.0</v>
      </c>
      <c r="C1183" s="5">
        <v>41007.0</v>
      </c>
      <c r="D1183" s="6">
        <v>2.0</v>
      </c>
      <c r="E1183" s="4"/>
      <c r="F1183" s="4" t="s">
        <v>27</v>
      </c>
      <c r="G1183" s="4" t="s">
        <v>116</v>
      </c>
      <c r="H1183" s="4" t="str">
        <f t="shared" si="1"/>
        <v>CHE</v>
      </c>
      <c r="I1183" s="7" t="s">
        <v>117</v>
      </c>
      <c r="J1183" s="4" t="s">
        <v>23</v>
      </c>
      <c r="K1183" s="4" t="str">
        <f>IF(G1183="","Unknown Country",IFERROR(VLOOKUP(TRIM(G1183),countries!C:F, 4, FALSE), "Unknown Country"))</f>
        <v>Western Europe</v>
      </c>
      <c r="L1183" s="4">
        <v>8969.0</v>
      </c>
      <c r="M1183" s="4" t="s">
        <v>28</v>
      </c>
      <c r="N1183" s="4">
        <v>8319.0</v>
      </c>
      <c r="O1183" s="8">
        <v>152.58</v>
      </c>
      <c r="P1183" s="8">
        <v>97.44</v>
      </c>
      <c r="Q1183" s="9">
        <v>1269313.02</v>
      </c>
      <c r="R1183" s="9">
        <v>810603.36</v>
      </c>
      <c r="S1183" s="9">
        <v>458709.66000000003</v>
      </c>
      <c r="T1183" s="10">
        <f t="shared" si="6"/>
        <v>0.1355803646</v>
      </c>
    </row>
    <row r="1184">
      <c r="A1184" s="4">
        <v>7.2622317E8</v>
      </c>
      <c r="B1184" s="5">
        <v>42182.0</v>
      </c>
      <c r="C1184" s="5">
        <v>42216.0</v>
      </c>
      <c r="D1184" s="6">
        <v>34.0</v>
      </c>
      <c r="E1184" s="4"/>
      <c r="F1184" s="4" t="s">
        <v>31</v>
      </c>
      <c r="G1184" s="4" t="s">
        <v>116</v>
      </c>
      <c r="H1184" s="4" t="str">
        <f t="shared" si="1"/>
        <v>CHE</v>
      </c>
      <c r="I1184" s="7" t="s">
        <v>117</v>
      </c>
      <c r="J1184" s="4" t="s">
        <v>23</v>
      </c>
      <c r="K1184" s="4" t="str">
        <f>IF(G1184="","Unknown Country",IFERROR(VLOOKUP(TRIM(G1184),countries!C:F, 4, FALSE), "Unknown Country"))</f>
        <v>Western Europe</v>
      </c>
      <c r="L1184" s="4">
        <v>7331.0</v>
      </c>
      <c r="M1184" s="4" t="s">
        <v>24</v>
      </c>
      <c r="N1184" s="4">
        <v>4429.0</v>
      </c>
      <c r="O1184" s="8">
        <v>255.28</v>
      </c>
      <c r="P1184" s="8">
        <v>159.42</v>
      </c>
      <c r="Q1184" s="9">
        <v>1130635.12</v>
      </c>
      <c r="R1184" s="9">
        <v>706071.1799999999</v>
      </c>
      <c r="S1184" s="9">
        <v>424563.9400000002</v>
      </c>
      <c r="T1184" s="10">
        <f t="shared" si="6"/>
        <v>0.3066193564</v>
      </c>
    </row>
    <row r="1185">
      <c r="A1185" s="4">
        <v>7.97461354E8</v>
      </c>
      <c r="B1185" s="5">
        <v>40208.0</v>
      </c>
      <c r="C1185" s="5">
        <v>40214.0</v>
      </c>
      <c r="D1185" s="6">
        <v>6.0</v>
      </c>
      <c r="E1185" s="4"/>
      <c r="F1185" s="4" t="s">
        <v>27</v>
      </c>
      <c r="G1185" s="4" t="s">
        <v>116</v>
      </c>
      <c r="H1185" s="4" t="str">
        <f t="shared" si="1"/>
        <v>CHE</v>
      </c>
      <c r="I1185" s="7" t="s">
        <v>117</v>
      </c>
      <c r="J1185" s="4" t="s">
        <v>23</v>
      </c>
      <c r="K1185" s="4" t="str">
        <f>IF(G1185="","Unknown Country",IFERROR(VLOOKUP(TRIM(G1185),countries!C:F, 4, FALSE), "Unknown Country"))</f>
        <v>Western Europe</v>
      </c>
      <c r="L1185" s="4">
        <v>1270.0</v>
      </c>
      <c r="M1185" s="4" t="s">
        <v>28</v>
      </c>
      <c r="N1185" s="4">
        <v>5391.0</v>
      </c>
      <c r="O1185" s="8">
        <v>47.45</v>
      </c>
      <c r="P1185" s="8">
        <v>31.79</v>
      </c>
      <c r="Q1185" s="9">
        <v>255802.95</v>
      </c>
      <c r="R1185" s="9">
        <v>171379.88999999998</v>
      </c>
      <c r="S1185" s="9">
        <v>84423.06000000003</v>
      </c>
      <c r="T1185" s="10">
        <f t="shared" si="6"/>
        <v>0.4097754122</v>
      </c>
    </row>
    <row r="1186">
      <c r="A1186" s="4">
        <v>8.1197704E8</v>
      </c>
      <c r="B1186" s="5">
        <v>42109.0</v>
      </c>
      <c r="C1186" s="5">
        <v>42152.0</v>
      </c>
      <c r="D1186" s="6">
        <v>43.0</v>
      </c>
      <c r="E1186" s="4"/>
      <c r="F1186" s="4" t="s">
        <v>30</v>
      </c>
      <c r="G1186" s="4" t="s">
        <v>116</v>
      </c>
      <c r="H1186" s="4" t="str">
        <f t="shared" si="1"/>
        <v>CHE</v>
      </c>
      <c r="I1186" s="7" t="s">
        <v>117</v>
      </c>
      <c r="J1186" s="4" t="s">
        <v>23</v>
      </c>
      <c r="K1186" s="4" t="str">
        <f>IF(G1186="","Unknown Country",IFERROR(VLOOKUP(TRIM(G1186),countries!C:F, 4, FALSE), "Unknown Country"))</f>
        <v>Western Europe</v>
      </c>
      <c r="L1186" s="4">
        <v>8293.0</v>
      </c>
      <c r="M1186" s="4" t="s">
        <v>28</v>
      </c>
      <c r="N1186" s="4">
        <v>905.0</v>
      </c>
      <c r="O1186" s="8">
        <v>437.2</v>
      </c>
      <c r="P1186" s="8">
        <v>263.33</v>
      </c>
      <c r="Q1186" s="9">
        <v>395666.0</v>
      </c>
      <c r="R1186" s="9">
        <v>238313.65</v>
      </c>
      <c r="S1186" s="9">
        <v>157352.35</v>
      </c>
      <c r="T1186" s="10">
        <f t="shared" si="6"/>
        <v>0.258306538</v>
      </c>
    </row>
    <row r="1187">
      <c r="A1187" s="4">
        <v>8.19037473E8</v>
      </c>
      <c r="B1187" s="5">
        <v>42658.0</v>
      </c>
      <c r="C1187" s="5">
        <v>42658.0</v>
      </c>
      <c r="D1187" s="6">
        <v>0.0</v>
      </c>
      <c r="E1187" s="4"/>
      <c r="F1187" s="4" t="s">
        <v>20</v>
      </c>
      <c r="G1187" s="4" t="s">
        <v>116</v>
      </c>
      <c r="H1187" s="4" t="str">
        <f t="shared" si="1"/>
        <v>CHE</v>
      </c>
      <c r="I1187" s="7" t="s">
        <v>117</v>
      </c>
      <c r="J1187" s="4" t="s">
        <v>23</v>
      </c>
      <c r="K1187" s="4" t="str">
        <f>IF(G1187="","Unknown Country",IFERROR(VLOOKUP(TRIM(G1187),countries!C:F, 4, FALSE), "Unknown Country"))</f>
        <v>Western Europe</v>
      </c>
      <c r="L1187" s="4">
        <v>5988.0</v>
      </c>
      <c r="M1187" s="4" t="s">
        <v>28</v>
      </c>
      <c r="N1187" s="4">
        <v>244.0</v>
      </c>
      <c r="O1187" s="8">
        <v>154.06</v>
      </c>
      <c r="P1187" s="8">
        <v>90.93</v>
      </c>
      <c r="Q1187" s="9">
        <v>37590.64</v>
      </c>
      <c r="R1187" s="9">
        <v>22186.920000000002</v>
      </c>
      <c r="S1187" s="9">
        <v>15403.719999999998</v>
      </c>
      <c r="T1187" s="10">
        <f t="shared" si="6"/>
        <v>0.3613841919</v>
      </c>
    </row>
    <row r="1188">
      <c r="A1188" s="4">
        <v>8.3790692E8</v>
      </c>
      <c r="B1188" s="5">
        <v>42829.0</v>
      </c>
      <c r="C1188" s="5">
        <v>42871.0</v>
      </c>
      <c r="D1188" s="6">
        <v>42.0</v>
      </c>
      <c r="E1188" s="4"/>
      <c r="F1188" s="4" t="s">
        <v>20</v>
      </c>
      <c r="G1188" s="4" t="s">
        <v>116</v>
      </c>
      <c r="H1188" s="4" t="str">
        <f t="shared" si="1"/>
        <v>CHE</v>
      </c>
      <c r="I1188" s="7" t="s">
        <v>117</v>
      </c>
      <c r="J1188" s="4" t="s">
        <v>23</v>
      </c>
      <c r="K1188" s="4" t="str">
        <f>IF(G1188="","Unknown Country",IFERROR(VLOOKUP(TRIM(G1188),countries!C:F, 4, FALSE), "Unknown Country"))</f>
        <v>Western Europe</v>
      </c>
      <c r="L1188" s="4">
        <v>1270.0</v>
      </c>
      <c r="M1188" s="4" t="s">
        <v>28</v>
      </c>
      <c r="N1188" s="4">
        <v>4133.0</v>
      </c>
      <c r="O1188" s="8">
        <v>47.45</v>
      </c>
      <c r="P1188" s="8">
        <v>31.79</v>
      </c>
      <c r="Q1188" s="9">
        <v>196110.85</v>
      </c>
      <c r="R1188" s="9">
        <v>131388.07</v>
      </c>
      <c r="S1188" s="9">
        <v>64722.78</v>
      </c>
      <c r="T1188" s="10">
        <f t="shared" si="6"/>
        <v>0.3755092448</v>
      </c>
    </row>
    <row r="1189">
      <c r="A1189" s="4">
        <v>8.50562655E8</v>
      </c>
      <c r="B1189" s="5">
        <v>41862.0</v>
      </c>
      <c r="C1189" s="5">
        <v>41907.0</v>
      </c>
      <c r="D1189" s="6">
        <v>45.0</v>
      </c>
      <c r="E1189" s="4"/>
      <c r="F1189" s="4" t="s">
        <v>30</v>
      </c>
      <c r="G1189" s="4" t="s">
        <v>116</v>
      </c>
      <c r="H1189" s="4" t="str">
        <f t="shared" si="1"/>
        <v>CHE</v>
      </c>
      <c r="I1189" s="7" t="s">
        <v>117</v>
      </c>
      <c r="J1189" s="4" t="s">
        <v>23</v>
      </c>
      <c r="K1189" s="4" t="str">
        <f>IF(G1189="","Unknown Country",IFERROR(VLOOKUP(TRIM(G1189),countries!C:F, 4, FALSE), "Unknown Country"))</f>
        <v>Western Europe</v>
      </c>
      <c r="L1189" s="4">
        <v>7331.0</v>
      </c>
      <c r="M1189" s="4" t="s">
        <v>24</v>
      </c>
      <c r="N1189" s="4">
        <v>9246.0</v>
      </c>
      <c r="O1189" s="8">
        <v>255.28</v>
      </c>
      <c r="P1189" s="8">
        <v>159.42</v>
      </c>
      <c r="Q1189" s="9">
        <v>2360318.88</v>
      </c>
      <c r="R1189" s="9">
        <v>1473997.3199999998</v>
      </c>
      <c r="S1189" s="9">
        <v>886321.56</v>
      </c>
      <c r="T1189" s="10">
        <f t="shared" si="6"/>
        <v>0.3300316122</v>
      </c>
    </row>
    <row r="1190">
      <c r="A1190" s="4">
        <v>8.6929177E8</v>
      </c>
      <c r="B1190" s="5">
        <v>42204.0</v>
      </c>
      <c r="C1190" s="5">
        <v>42237.0</v>
      </c>
      <c r="D1190" s="6">
        <v>33.0</v>
      </c>
      <c r="E1190" s="4"/>
      <c r="F1190" s="4" t="s">
        <v>20</v>
      </c>
      <c r="G1190" s="4" t="s">
        <v>116</v>
      </c>
      <c r="H1190" s="4" t="str">
        <f t="shared" si="1"/>
        <v>CHE</v>
      </c>
      <c r="I1190" s="7" t="s">
        <v>117</v>
      </c>
      <c r="J1190" s="4" t="s">
        <v>23</v>
      </c>
      <c r="K1190" s="4" t="str">
        <f>IF(G1190="","Unknown Country",IFERROR(VLOOKUP(TRIM(G1190),countries!C:F, 4, FALSE), "Unknown Country"))</f>
        <v>Western Europe</v>
      </c>
      <c r="L1190" s="4">
        <v>7940.0</v>
      </c>
      <c r="M1190" s="4" t="s">
        <v>24</v>
      </c>
      <c r="N1190" s="4">
        <v>1607.0</v>
      </c>
      <c r="O1190" s="8">
        <v>668.27</v>
      </c>
      <c r="P1190" s="8">
        <v>502.54</v>
      </c>
      <c r="Q1190" s="9">
        <v>1073909.89</v>
      </c>
      <c r="R1190" s="9">
        <v>807581.78</v>
      </c>
      <c r="S1190" s="9">
        <v>266328.10999999987</v>
      </c>
      <c r="T1190" s="10">
        <f t="shared" si="6"/>
        <v>0.3976898445</v>
      </c>
    </row>
    <row r="1191">
      <c r="A1191" s="4">
        <v>8.77084767E8</v>
      </c>
      <c r="B1191" s="5">
        <v>41020.0</v>
      </c>
      <c r="C1191" s="5">
        <v>41069.0</v>
      </c>
      <c r="D1191" s="6">
        <v>49.0</v>
      </c>
      <c r="E1191" s="4"/>
      <c r="F1191" s="4" t="s">
        <v>31</v>
      </c>
      <c r="G1191" s="4" t="s">
        <v>116</v>
      </c>
      <c r="H1191" s="4" t="str">
        <f t="shared" si="1"/>
        <v>CHE</v>
      </c>
      <c r="I1191" s="7" t="s">
        <v>117</v>
      </c>
      <c r="J1191" s="4" t="s">
        <v>23</v>
      </c>
      <c r="K1191" s="4" t="str">
        <f>IF(G1191="","Unknown Country",IFERROR(VLOOKUP(TRIM(G1191),countries!C:F, 4, FALSE), "Unknown Country"))</f>
        <v>Western Europe</v>
      </c>
      <c r="L1191" s="4">
        <v>8875.0</v>
      </c>
      <c r="M1191" s="4" t="s">
        <v>28</v>
      </c>
      <c r="N1191" s="4">
        <v>7728.0</v>
      </c>
      <c r="O1191" s="8">
        <v>421.89</v>
      </c>
      <c r="P1191" s="8">
        <v>364.69</v>
      </c>
      <c r="Q1191" s="9">
        <v>3260365.92</v>
      </c>
      <c r="R1191" s="9">
        <v>2818324.32</v>
      </c>
      <c r="S1191" s="9">
        <v>442041.6000000001</v>
      </c>
      <c r="T1191" s="10">
        <f t="shared" si="6"/>
        <v>0.4097754122</v>
      </c>
    </row>
    <row r="1192">
      <c r="A1192" s="4">
        <v>9.33963048E8</v>
      </c>
      <c r="B1192" s="5">
        <v>40684.0</v>
      </c>
      <c r="C1192" s="5">
        <v>40718.0</v>
      </c>
      <c r="D1192" s="6">
        <v>34.0</v>
      </c>
      <c r="E1192" s="4"/>
      <c r="F1192" s="4" t="s">
        <v>30</v>
      </c>
      <c r="G1192" s="4" t="s">
        <v>116</v>
      </c>
      <c r="H1192" s="4" t="str">
        <f t="shared" si="1"/>
        <v>CHE</v>
      </c>
      <c r="I1192" s="7" t="s">
        <v>117</v>
      </c>
      <c r="J1192" s="4" t="s">
        <v>23</v>
      </c>
      <c r="K1192" s="4" t="str">
        <f>IF(G1192="","Unknown Country",IFERROR(VLOOKUP(TRIM(G1192),countries!C:F, 4, FALSE), "Unknown Country"))</f>
        <v>Western Europe</v>
      </c>
      <c r="L1192" s="4">
        <v>2455.0</v>
      </c>
      <c r="M1192" s="4" t="s">
        <v>24</v>
      </c>
      <c r="N1192" s="4">
        <v>9275.0</v>
      </c>
      <c r="O1192" s="8">
        <v>109.28</v>
      </c>
      <c r="P1192" s="8">
        <v>35.84</v>
      </c>
      <c r="Q1192" s="9">
        <v>1013572.0</v>
      </c>
      <c r="R1192" s="9">
        <v>332416.00000000006</v>
      </c>
      <c r="S1192" s="9">
        <v>681156.0</v>
      </c>
      <c r="T1192" s="10">
        <f t="shared" si="6"/>
        <v>0.3300316122</v>
      </c>
    </row>
    <row r="1193">
      <c r="A1193" s="4">
        <v>9.79073941E8</v>
      </c>
      <c r="B1193" s="5">
        <v>40355.0</v>
      </c>
      <c r="C1193" s="5">
        <v>40377.0</v>
      </c>
      <c r="D1193" s="6">
        <v>22.0</v>
      </c>
      <c r="E1193" s="4"/>
      <c r="F1193" s="4" t="s">
        <v>31</v>
      </c>
      <c r="G1193" s="4" t="s">
        <v>116</v>
      </c>
      <c r="H1193" s="4" t="str">
        <f t="shared" si="1"/>
        <v>CHE</v>
      </c>
      <c r="I1193" s="7" t="s">
        <v>117</v>
      </c>
      <c r="J1193" s="4" t="s">
        <v>23</v>
      </c>
      <c r="K1193" s="4" t="str">
        <f>IF(G1193="","Unknown Country",IFERROR(VLOOKUP(TRIM(G1193),countries!C:F, 4, FALSE), "Unknown Country"))</f>
        <v>Western Europe</v>
      </c>
      <c r="L1193" s="4">
        <v>7331.0</v>
      </c>
      <c r="M1193" s="4" t="s">
        <v>28</v>
      </c>
      <c r="N1193" s="4">
        <v>8591.0</v>
      </c>
      <c r="O1193" s="8">
        <v>255.28</v>
      </c>
      <c r="P1193" s="8">
        <v>159.42</v>
      </c>
      <c r="Q1193" s="9">
        <v>2193110.48</v>
      </c>
      <c r="R1193" s="9">
        <v>1369577.22</v>
      </c>
      <c r="S1193" s="9">
        <v>823533.26</v>
      </c>
      <c r="T1193" s="10">
        <f t="shared" si="6"/>
        <v>0.3755092448</v>
      </c>
    </row>
    <row r="1194">
      <c r="A1194" s="4">
        <v>1.15363156E8</v>
      </c>
      <c r="B1194" s="5">
        <v>42342.0</v>
      </c>
      <c r="C1194" s="5">
        <v>42379.0</v>
      </c>
      <c r="D1194" s="6">
        <v>37.0</v>
      </c>
      <c r="E1194" s="4"/>
      <c r="F1194" s="4" t="s">
        <v>27</v>
      </c>
      <c r="G1194" s="4" t="s">
        <v>118</v>
      </c>
      <c r="H1194" s="4" t="str">
        <f t="shared" si="1"/>
        <v>UKR</v>
      </c>
      <c r="I1194" s="7" t="s">
        <v>119</v>
      </c>
      <c r="J1194" s="4" t="s">
        <v>23</v>
      </c>
      <c r="K1194" s="4" t="str">
        <f>IF(G1194="","Unknown Country",IFERROR(VLOOKUP(TRIM(G1194),countries!C:F, 4, FALSE), "Unknown Country"))</f>
        <v>Eastern Europe</v>
      </c>
      <c r="L1194" s="4">
        <v>8681.0</v>
      </c>
      <c r="M1194" s="4" t="s">
        <v>24</v>
      </c>
      <c r="N1194" s="4">
        <v>7376.0</v>
      </c>
      <c r="O1194" s="8">
        <v>651.21</v>
      </c>
      <c r="P1194" s="8">
        <v>524.96</v>
      </c>
      <c r="Q1194" s="9">
        <v>4803324.96</v>
      </c>
      <c r="R1194" s="9">
        <v>3872104.9600000004</v>
      </c>
      <c r="S1194" s="9">
        <v>931219.9999999995</v>
      </c>
      <c r="T1194" s="10">
        <f t="shared" si="6"/>
        <v>0.2479985635</v>
      </c>
    </row>
    <row r="1195">
      <c r="A1195" s="4">
        <v>1.40461766E8</v>
      </c>
      <c r="B1195" s="5">
        <v>41828.0</v>
      </c>
      <c r="C1195" s="5">
        <v>41840.0</v>
      </c>
      <c r="D1195" s="6">
        <v>12.0</v>
      </c>
      <c r="E1195" s="4"/>
      <c r="F1195" s="4" t="s">
        <v>31</v>
      </c>
      <c r="G1195" s="4" t="s">
        <v>118</v>
      </c>
      <c r="H1195" s="4" t="str">
        <f t="shared" si="1"/>
        <v>UKR</v>
      </c>
      <c r="I1195" s="7" t="s">
        <v>119</v>
      </c>
      <c r="J1195" s="4" t="s">
        <v>23</v>
      </c>
      <c r="K1195" s="4" t="str">
        <f>IF(G1195="","Unknown Country",IFERROR(VLOOKUP(TRIM(G1195),countries!C:F, 4, FALSE), "Unknown Country"))</f>
        <v>Eastern Europe</v>
      </c>
      <c r="L1195" s="4">
        <v>8293.0</v>
      </c>
      <c r="M1195" s="4" t="s">
        <v>28</v>
      </c>
      <c r="N1195" s="4">
        <v>4613.0</v>
      </c>
      <c r="O1195" s="8">
        <v>437.2</v>
      </c>
      <c r="P1195" s="8">
        <v>263.33</v>
      </c>
      <c r="Q1195" s="9">
        <v>2016803.5999999999</v>
      </c>
      <c r="R1195" s="9">
        <v>1214741.29</v>
      </c>
      <c r="S1195" s="9">
        <v>802062.3099999998</v>
      </c>
      <c r="T1195" s="10">
        <f t="shared" si="6"/>
        <v>0.1355803646</v>
      </c>
    </row>
    <row r="1196">
      <c r="A1196" s="4">
        <v>1.81260526E8</v>
      </c>
      <c r="B1196" s="5">
        <v>42858.0</v>
      </c>
      <c r="C1196" s="5">
        <v>42889.0</v>
      </c>
      <c r="D1196" s="6">
        <v>31.0</v>
      </c>
      <c r="E1196" s="4"/>
      <c r="F1196" s="4" t="s">
        <v>30</v>
      </c>
      <c r="G1196" s="4" t="s">
        <v>118</v>
      </c>
      <c r="H1196" s="4" t="str">
        <f t="shared" si="1"/>
        <v>UKR</v>
      </c>
      <c r="I1196" s="7" t="s">
        <v>119</v>
      </c>
      <c r="J1196" s="4" t="s">
        <v>23</v>
      </c>
      <c r="K1196" s="4" t="str">
        <f>IF(G1196="","Unknown Country",IFERROR(VLOOKUP(TRIM(G1196),countries!C:F, 4, FALSE), "Unknown Country"))</f>
        <v>Eastern Europe</v>
      </c>
      <c r="L1196" s="4">
        <v>8681.0</v>
      </c>
      <c r="M1196" s="4" t="s">
        <v>24</v>
      </c>
      <c r="N1196" s="4">
        <v>7872.0</v>
      </c>
      <c r="O1196" s="8">
        <v>651.21</v>
      </c>
      <c r="P1196" s="8">
        <v>524.96</v>
      </c>
      <c r="Q1196" s="9">
        <v>5126325.12</v>
      </c>
      <c r="R1196" s="9">
        <v>4132485.12</v>
      </c>
      <c r="S1196" s="9">
        <v>993840.0</v>
      </c>
      <c r="T1196" s="10">
        <f t="shared" si="6"/>
        <v>0.6720351391</v>
      </c>
    </row>
    <row r="1197">
      <c r="A1197" s="4">
        <v>1.83910119E8</v>
      </c>
      <c r="B1197" s="5">
        <v>41799.0</v>
      </c>
      <c r="C1197" s="5">
        <v>41801.0</v>
      </c>
      <c r="D1197" s="6">
        <v>2.0</v>
      </c>
      <c r="E1197" s="4"/>
      <c r="F1197" s="4" t="s">
        <v>31</v>
      </c>
      <c r="G1197" s="4" t="s">
        <v>118</v>
      </c>
      <c r="H1197" s="4" t="str">
        <f t="shared" si="1"/>
        <v>UKR</v>
      </c>
      <c r="I1197" s="7" t="s">
        <v>119</v>
      </c>
      <c r="J1197" s="4" t="s">
        <v>23</v>
      </c>
      <c r="K1197" s="4" t="str">
        <f>IF(G1197="","Unknown Country",IFERROR(VLOOKUP(TRIM(G1197),countries!C:F, 4, FALSE), "Unknown Country"))</f>
        <v>Eastern Europe</v>
      </c>
      <c r="L1197" s="4">
        <v>8293.0</v>
      </c>
      <c r="M1197" s="4" t="s">
        <v>28</v>
      </c>
      <c r="N1197" s="4">
        <v>1946.0</v>
      </c>
      <c r="O1197" s="8">
        <v>437.2</v>
      </c>
      <c r="P1197" s="8">
        <v>263.33</v>
      </c>
      <c r="Q1197" s="9">
        <v>850791.2</v>
      </c>
      <c r="R1197" s="9">
        <v>512440.18</v>
      </c>
      <c r="S1197" s="9">
        <v>338351.01999999996</v>
      </c>
      <c r="T1197" s="10">
        <f t="shared" si="6"/>
        <v>0.3755092448</v>
      </c>
    </row>
    <row r="1198">
      <c r="A1198" s="4">
        <v>2.02047002E8</v>
      </c>
      <c r="B1198" s="5">
        <v>40937.0</v>
      </c>
      <c r="C1198" s="5">
        <v>40974.0</v>
      </c>
      <c r="D1198" s="6">
        <v>37.0</v>
      </c>
      <c r="E1198" s="4"/>
      <c r="F1198" s="4" t="s">
        <v>27</v>
      </c>
      <c r="G1198" s="4" t="s">
        <v>118</v>
      </c>
      <c r="H1198" s="4" t="str">
        <f t="shared" si="1"/>
        <v>UKR</v>
      </c>
      <c r="I1198" s="7" t="s">
        <v>119</v>
      </c>
      <c r="J1198" s="4" t="s">
        <v>23</v>
      </c>
      <c r="K1198" s="4" t="str">
        <f>IF(G1198="","Unknown Country",IFERROR(VLOOKUP(TRIM(G1198),countries!C:F, 4, FALSE), "Unknown Country"))</f>
        <v>Eastern Europe</v>
      </c>
      <c r="L1198" s="4">
        <v>8293.0</v>
      </c>
      <c r="M1198" s="4" t="s">
        <v>28</v>
      </c>
      <c r="N1198" s="4">
        <v>9053.0</v>
      </c>
      <c r="O1198" s="8">
        <v>437.2</v>
      </c>
      <c r="P1198" s="8">
        <v>263.33</v>
      </c>
      <c r="Q1198" s="9">
        <v>3957971.6</v>
      </c>
      <c r="R1198" s="9">
        <v>2383926.4899999998</v>
      </c>
      <c r="S1198" s="9">
        <v>1574045.1100000003</v>
      </c>
      <c r="T1198" s="10">
        <f t="shared" si="6"/>
        <v>0.193869873</v>
      </c>
    </row>
    <row r="1199">
      <c r="A1199" s="4">
        <v>2.1945132E8</v>
      </c>
      <c r="B1199" s="5">
        <v>41808.0</v>
      </c>
      <c r="C1199" s="5">
        <v>41822.0</v>
      </c>
      <c r="D1199" s="6">
        <v>14.0</v>
      </c>
      <c r="E1199" s="4"/>
      <c r="F1199" s="4" t="s">
        <v>30</v>
      </c>
      <c r="G1199" s="4" t="s">
        <v>118</v>
      </c>
      <c r="H1199" s="4" t="str">
        <f t="shared" si="1"/>
        <v>UKR</v>
      </c>
      <c r="I1199" s="7" t="s">
        <v>119</v>
      </c>
      <c r="J1199" s="4" t="s">
        <v>23</v>
      </c>
      <c r="K1199" s="4" t="str">
        <f>IF(G1199="","Unknown Country",IFERROR(VLOOKUP(TRIM(G1199),countries!C:F, 4, FALSE), "Unknown Country"))</f>
        <v>Eastern Europe</v>
      </c>
      <c r="L1199" s="4">
        <v>8875.0</v>
      </c>
      <c r="M1199" s="4" t="s">
        <v>24</v>
      </c>
      <c r="N1199" s="4">
        <v>9377.0</v>
      </c>
      <c r="O1199" s="8">
        <v>421.89</v>
      </c>
      <c r="P1199" s="8">
        <v>364.69</v>
      </c>
      <c r="Q1199" s="9">
        <v>3956062.53</v>
      </c>
      <c r="R1199" s="9">
        <v>3419698.13</v>
      </c>
      <c r="S1199" s="9">
        <v>536364.3999999999</v>
      </c>
      <c r="T1199" s="10">
        <f t="shared" si="6"/>
        <v>0.3976898445</v>
      </c>
    </row>
    <row r="1200">
      <c r="A1200" s="4">
        <v>3.29529607E8</v>
      </c>
      <c r="B1200" s="5">
        <v>40561.0</v>
      </c>
      <c r="C1200" s="5">
        <v>40566.0</v>
      </c>
      <c r="D1200" s="6">
        <v>5.0</v>
      </c>
      <c r="E1200" s="4"/>
      <c r="F1200" s="4" t="s">
        <v>20</v>
      </c>
      <c r="G1200" s="4" t="s">
        <v>118</v>
      </c>
      <c r="H1200" s="4" t="str">
        <f t="shared" si="1"/>
        <v>UKR</v>
      </c>
      <c r="I1200" s="7" t="s">
        <v>119</v>
      </c>
      <c r="J1200" s="4" t="s">
        <v>23</v>
      </c>
      <c r="K1200" s="4" t="str">
        <f>IF(G1200="","Unknown Country",IFERROR(VLOOKUP(TRIM(G1200),countries!C:F, 4, FALSE), "Unknown Country"))</f>
        <v>Eastern Europe</v>
      </c>
      <c r="L1200" s="4">
        <v>8293.0</v>
      </c>
      <c r="M1200" s="4" t="s">
        <v>28</v>
      </c>
      <c r="N1200" s="4">
        <v>3988.0</v>
      </c>
      <c r="O1200" s="8">
        <v>437.2</v>
      </c>
      <c r="P1200" s="8">
        <v>263.33</v>
      </c>
      <c r="Q1200" s="9">
        <v>1743553.5999999999</v>
      </c>
      <c r="R1200" s="9">
        <v>1050160.04</v>
      </c>
      <c r="S1200" s="9">
        <v>693393.5599999998</v>
      </c>
      <c r="T1200" s="10">
        <f t="shared" si="6"/>
        <v>0.193869873</v>
      </c>
    </row>
    <row r="1201">
      <c r="A1201" s="4">
        <v>3.4388951E8</v>
      </c>
      <c r="B1201" s="5">
        <v>41689.0</v>
      </c>
      <c r="C1201" s="5">
        <v>41731.0</v>
      </c>
      <c r="D1201" s="6">
        <v>42.0</v>
      </c>
      <c r="E1201" s="4"/>
      <c r="F1201" s="4" t="s">
        <v>30</v>
      </c>
      <c r="G1201" s="4" t="s">
        <v>118</v>
      </c>
      <c r="H1201" s="4" t="str">
        <f t="shared" si="1"/>
        <v>UKR</v>
      </c>
      <c r="I1201" s="7" t="s">
        <v>119</v>
      </c>
      <c r="J1201" s="4" t="s">
        <v>23</v>
      </c>
      <c r="K1201" s="4" t="str">
        <f>IF(G1201="","Unknown Country",IFERROR(VLOOKUP(TRIM(G1201),countries!C:F, 4, FALSE), "Unknown Country"))</f>
        <v>Eastern Europe</v>
      </c>
      <c r="L1201" s="4">
        <v>1270.0</v>
      </c>
      <c r="M1201" s="4" t="s">
        <v>28</v>
      </c>
      <c r="N1201" s="4">
        <v>3403.0</v>
      </c>
      <c r="O1201" s="8">
        <v>47.45</v>
      </c>
      <c r="P1201" s="8">
        <v>31.79</v>
      </c>
      <c r="Q1201" s="9">
        <v>161472.35</v>
      </c>
      <c r="R1201" s="9">
        <v>108181.37</v>
      </c>
      <c r="S1201" s="9">
        <v>53290.98000000001</v>
      </c>
      <c r="T1201" s="10">
        <f t="shared" si="6"/>
        <v>0.3976898445</v>
      </c>
    </row>
    <row r="1202">
      <c r="A1202" s="4">
        <v>4.01993882E8</v>
      </c>
      <c r="B1202" s="5">
        <v>40623.0</v>
      </c>
      <c r="C1202" s="5">
        <v>40644.0</v>
      </c>
      <c r="D1202" s="6">
        <v>21.0</v>
      </c>
      <c r="E1202" s="4"/>
      <c r="F1202" s="4" t="s">
        <v>30</v>
      </c>
      <c r="G1202" s="4" t="s">
        <v>118</v>
      </c>
      <c r="H1202" s="4" t="str">
        <f t="shared" si="1"/>
        <v>UKR</v>
      </c>
      <c r="I1202" s="7" t="s">
        <v>119</v>
      </c>
      <c r="J1202" s="4" t="s">
        <v>23</v>
      </c>
      <c r="K1202" s="4" t="str">
        <f>IF(G1202="","Unknown Country",IFERROR(VLOOKUP(TRIM(G1202),countries!C:F, 4, FALSE), "Unknown Country"))</f>
        <v>Eastern Europe</v>
      </c>
      <c r="L1202" s="4">
        <v>2103.0</v>
      </c>
      <c r="M1202" s="4" t="s">
        <v>24</v>
      </c>
      <c r="N1202" s="4">
        <v>7778.0</v>
      </c>
      <c r="O1202" s="8">
        <v>205.7</v>
      </c>
      <c r="P1202" s="8">
        <v>117.11</v>
      </c>
      <c r="Q1202" s="9">
        <v>1599934.5999999999</v>
      </c>
      <c r="R1202" s="9">
        <v>910881.58</v>
      </c>
      <c r="S1202" s="9">
        <v>689053.0199999999</v>
      </c>
      <c r="T1202" s="10">
        <f t="shared" si="6"/>
        <v>0.3976898445</v>
      </c>
    </row>
    <row r="1203">
      <c r="A1203" s="4">
        <v>4.46019017E8</v>
      </c>
      <c r="B1203" s="5">
        <v>40853.0</v>
      </c>
      <c r="C1203" s="5">
        <v>40872.0</v>
      </c>
      <c r="D1203" s="6">
        <v>19.0</v>
      </c>
      <c r="E1203" s="4"/>
      <c r="F1203" s="4" t="s">
        <v>31</v>
      </c>
      <c r="G1203" s="4" t="s">
        <v>118</v>
      </c>
      <c r="H1203" s="4" t="str">
        <f t="shared" si="1"/>
        <v>UKR</v>
      </c>
      <c r="I1203" s="7" t="s">
        <v>119</v>
      </c>
      <c r="J1203" s="4" t="s">
        <v>23</v>
      </c>
      <c r="K1203" s="4" t="str">
        <f>IF(G1203="","Unknown Country",IFERROR(VLOOKUP(TRIM(G1203),countries!C:F, 4, FALSE), "Unknown Country"))</f>
        <v>Eastern Europe</v>
      </c>
      <c r="L1203" s="4">
        <v>5988.0</v>
      </c>
      <c r="M1203" s="4" t="s">
        <v>28</v>
      </c>
      <c r="N1203" s="4">
        <v>5794.0</v>
      </c>
      <c r="O1203" s="8">
        <v>154.06</v>
      </c>
      <c r="P1203" s="8">
        <v>90.93</v>
      </c>
      <c r="Q1203" s="9">
        <v>892623.64</v>
      </c>
      <c r="R1203" s="9">
        <v>526848.42</v>
      </c>
      <c r="S1203" s="9">
        <v>365775.22</v>
      </c>
      <c r="T1203" s="10">
        <f t="shared" si="6"/>
        <v>0.1355803646</v>
      </c>
    </row>
    <row r="1204">
      <c r="A1204" s="4">
        <v>4.85929429E8</v>
      </c>
      <c r="B1204" s="5">
        <v>42842.0</v>
      </c>
      <c r="C1204" s="5">
        <v>42874.0</v>
      </c>
      <c r="D1204" s="6">
        <v>32.0</v>
      </c>
      <c r="E1204" s="4"/>
      <c r="F1204" s="4" t="s">
        <v>31</v>
      </c>
      <c r="G1204" s="4" t="s">
        <v>118</v>
      </c>
      <c r="H1204" s="4" t="str">
        <f t="shared" si="1"/>
        <v>UKR</v>
      </c>
      <c r="I1204" s="7" t="s">
        <v>119</v>
      </c>
      <c r="J1204" s="4" t="s">
        <v>23</v>
      </c>
      <c r="K1204" s="4" t="str">
        <f>IF(G1204="","Unknown Country",IFERROR(VLOOKUP(TRIM(G1204),countries!C:F, 4, FALSE), "Unknown Country"))</f>
        <v>Eastern Europe</v>
      </c>
      <c r="L1204" s="4">
        <v>3127.0</v>
      </c>
      <c r="M1204" s="4" t="s">
        <v>24</v>
      </c>
      <c r="N1204" s="4">
        <v>6171.0</v>
      </c>
      <c r="O1204" s="8">
        <v>81.73</v>
      </c>
      <c r="P1204" s="8">
        <v>56.67</v>
      </c>
      <c r="Q1204" s="9">
        <v>504355.83</v>
      </c>
      <c r="R1204" s="9">
        <v>349710.57</v>
      </c>
      <c r="S1204" s="9">
        <v>154645.26</v>
      </c>
      <c r="T1204" s="10">
        <f t="shared" si="6"/>
        <v>0.3976898445</v>
      </c>
    </row>
    <row r="1205">
      <c r="A1205" s="4">
        <v>5.04024684E8</v>
      </c>
      <c r="B1205" s="5">
        <v>42352.0</v>
      </c>
      <c r="C1205" s="5">
        <v>42383.0</v>
      </c>
      <c r="D1205" s="6">
        <v>31.0</v>
      </c>
      <c r="E1205" s="4"/>
      <c r="F1205" s="4" t="s">
        <v>27</v>
      </c>
      <c r="G1205" s="4" t="s">
        <v>118</v>
      </c>
      <c r="H1205" s="4" t="str">
        <f t="shared" si="1"/>
        <v>UKR</v>
      </c>
      <c r="I1205" s="7" t="s">
        <v>119</v>
      </c>
      <c r="J1205" s="4" t="s">
        <v>23</v>
      </c>
      <c r="K1205" s="4" t="str">
        <f>IF(G1205="","Unknown Country",IFERROR(VLOOKUP(TRIM(G1205),countries!C:F, 4, FALSE), "Unknown Country"))</f>
        <v>Eastern Europe</v>
      </c>
      <c r="L1205" s="4">
        <v>2103.0</v>
      </c>
      <c r="M1205" s="4" t="s">
        <v>28</v>
      </c>
      <c r="N1205" s="4">
        <v>959.0</v>
      </c>
      <c r="O1205" s="8">
        <v>205.7</v>
      </c>
      <c r="P1205" s="8">
        <v>117.11</v>
      </c>
      <c r="Q1205" s="9">
        <v>197266.3</v>
      </c>
      <c r="R1205" s="9">
        <v>112308.49</v>
      </c>
      <c r="S1205" s="9">
        <v>84957.80999999998</v>
      </c>
      <c r="T1205" s="10">
        <f t="shared" si="6"/>
        <v>0.3300316122</v>
      </c>
    </row>
    <row r="1206">
      <c r="A1206" s="4">
        <v>5.59183347E8</v>
      </c>
      <c r="B1206" s="5">
        <v>41743.0</v>
      </c>
      <c r="C1206" s="5">
        <v>41780.0</v>
      </c>
      <c r="D1206" s="6">
        <v>37.0</v>
      </c>
      <c r="E1206" s="4"/>
      <c r="F1206" s="4" t="s">
        <v>20</v>
      </c>
      <c r="G1206" s="4" t="s">
        <v>118</v>
      </c>
      <c r="H1206" s="4" t="str">
        <f t="shared" si="1"/>
        <v>UKR</v>
      </c>
      <c r="I1206" s="7" t="s">
        <v>119</v>
      </c>
      <c r="J1206" s="4" t="s">
        <v>23</v>
      </c>
      <c r="K1206" s="4" t="str">
        <f>IF(G1206="","Unknown Country",IFERROR(VLOOKUP(TRIM(G1206),countries!C:F, 4, FALSE), "Unknown Country"))</f>
        <v>Eastern Europe</v>
      </c>
      <c r="L1206" s="4">
        <v>2103.0</v>
      </c>
      <c r="M1206" s="4" t="s">
        <v>24</v>
      </c>
      <c r="N1206" s="4">
        <v>3633.0</v>
      </c>
      <c r="O1206" s="8">
        <v>205.7</v>
      </c>
      <c r="P1206" s="8">
        <v>117.11</v>
      </c>
      <c r="Q1206" s="9">
        <v>747308.1</v>
      </c>
      <c r="R1206" s="9">
        <v>425460.63</v>
      </c>
      <c r="S1206" s="9">
        <v>321847.47</v>
      </c>
      <c r="T1206" s="10">
        <f t="shared" si="6"/>
        <v>0.4306757414</v>
      </c>
    </row>
    <row r="1207">
      <c r="A1207" s="4">
        <v>5.74925124E8</v>
      </c>
      <c r="B1207" s="5">
        <v>42914.0</v>
      </c>
      <c r="C1207" s="5">
        <v>42929.0</v>
      </c>
      <c r="D1207" s="6">
        <v>15.0</v>
      </c>
      <c r="E1207" s="4"/>
      <c r="F1207" s="4" t="s">
        <v>30</v>
      </c>
      <c r="G1207" s="4" t="s">
        <v>118</v>
      </c>
      <c r="H1207" s="4" t="str">
        <f t="shared" si="1"/>
        <v>UKR</v>
      </c>
      <c r="I1207" s="7" t="s">
        <v>119</v>
      </c>
      <c r="J1207" s="4" t="s">
        <v>23</v>
      </c>
      <c r="K1207" s="4" t="str">
        <f>IF(G1207="","Unknown Country",IFERROR(VLOOKUP(TRIM(G1207),countries!C:F, 4, FALSE), "Unknown Country"))</f>
        <v>Eastern Europe</v>
      </c>
      <c r="L1207" s="4">
        <v>8293.0</v>
      </c>
      <c r="M1207" s="4" t="s">
        <v>24</v>
      </c>
      <c r="N1207" s="4">
        <v>1975.0</v>
      </c>
      <c r="O1207" s="8">
        <v>437.2</v>
      </c>
      <c r="P1207" s="8">
        <v>263.33</v>
      </c>
      <c r="Q1207" s="9">
        <v>863470.0</v>
      </c>
      <c r="R1207" s="9">
        <v>520076.74999999994</v>
      </c>
      <c r="S1207" s="9">
        <v>343393.25000000006</v>
      </c>
      <c r="T1207" s="10">
        <f t="shared" si="6"/>
        <v>0.4097754122</v>
      </c>
    </row>
    <row r="1208">
      <c r="A1208" s="4">
        <v>5.80463349E8</v>
      </c>
      <c r="B1208" s="5">
        <v>40826.0</v>
      </c>
      <c r="C1208" s="5">
        <v>40855.0</v>
      </c>
      <c r="D1208" s="6">
        <v>29.0</v>
      </c>
      <c r="E1208" s="4"/>
      <c r="F1208" s="4" t="s">
        <v>31</v>
      </c>
      <c r="G1208" s="4" t="s">
        <v>118</v>
      </c>
      <c r="H1208" s="4" t="str">
        <f t="shared" si="1"/>
        <v>UKR</v>
      </c>
      <c r="I1208" s="7" t="s">
        <v>119</v>
      </c>
      <c r="J1208" s="4" t="s">
        <v>23</v>
      </c>
      <c r="K1208" s="4" t="str">
        <f>IF(G1208="","Unknown Country",IFERROR(VLOOKUP(TRIM(G1208),countries!C:F, 4, FALSE), "Unknown Country"))</f>
        <v>Eastern Europe</v>
      </c>
      <c r="L1208" s="4">
        <v>2103.0</v>
      </c>
      <c r="M1208" s="4" t="s">
        <v>24</v>
      </c>
      <c r="N1208" s="4">
        <v>859.0</v>
      </c>
      <c r="O1208" s="8">
        <v>205.7</v>
      </c>
      <c r="P1208" s="8">
        <v>117.11</v>
      </c>
      <c r="Q1208" s="9">
        <v>176696.3</v>
      </c>
      <c r="R1208" s="9">
        <v>100597.49</v>
      </c>
      <c r="S1208" s="9">
        <v>76098.80999999998</v>
      </c>
      <c r="T1208" s="10">
        <f t="shared" si="6"/>
        <v>0.3066193564</v>
      </c>
    </row>
    <row r="1209">
      <c r="A1209" s="4">
        <v>6.11791121E8</v>
      </c>
      <c r="B1209" s="5">
        <v>42394.0</v>
      </c>
      <c r="C1209" s="5">
        <v>42432.0</v>
      </c>
      <c r="D1209" s="6">
        <v>38.0</v>
      </c>
      <c r="E1209" s="4"/>
      <c r="F1209" s="4" t="s">
        <v>31</v>
      </c>
      <c r="G1209" s="4" t="s">
        <v>118</v>
      </c>
      <c r="H1209" s="4" t="str">
        <f t="shared" si="1"/>
        <v>UKR</v>
      </c>
      <c r="I1209" s="7" t="s">
        <v>119</v>
      </c>
      <c r="J1209" s="4" t="s">
        <v>23</v>
      </c>
      <c r="K1209" s="4" t="str">
        <f>IF(G1209="","Unknown Country",IFERROR(VLOOKUP(TRIM(G1209),countries!C:F, 4, FALSE), "Unknown Country"))</f>
        <v>Eastern Europe</v>
      </c>
      <c r="L1209" s="4">
        <v>8969.0</v>
      </c>
      <c r="M1209" s="4" t="s">
        <v>24</v>
      </c>
      <c r="N1209" s="4">
        <v>1443.0</v>
      </c>
      <c r="O1209" s="8">
        <v>152.58</v>
      </c>
      <c r="P1209" s="8">
        <v>97.44</v>
      </c>
      <c r="Q1209" s="9">
        <v>220172.94000000003</v>
      </c>
      <c r="R1209" s="9">
        <v>140605.91999999998</v>
      </c>
      <c r="S1209" s="9">
        <v>79567.02000000005</v>
      </c>
      <c r="T1209" s="10">
        <f t="shared" si="6"/>
        <v>0.4306757414</v>
      </c>
    </row>
    <row r="1210">
      <c r="A1210" s="4">
        <v>6.24348151E8</v>
      </c>
      <c r="B1210" s="5">
        <v>41227.0</v>
      </c>
      <c r="C1210" s="5">
        <v>41251.0</v>
      </c>
      <c r="D1210" s="6">
        <v>24.0</v>
      </c>
      <c r="E1210" s="4"/>
      <c r="F1210" s="4" t="s">
        <v>31</v>
      </c>
      <c r="G1210" s="4" t="s">
        <v>118</v>
      </c>
      <c r="H1210" s="4" t="str">
        <f t="shared" si="1"/>
        <v>UKR</v>
      </c>
      <c r="I1210" s="7" t="s">
        <v>119</v>
      </c>
      <c r="J1210" s="4" t="s">
        <v>23</v>
      </c>
      <c r="K1210" s="4" t="str">
        <f>IF(G1210="","Unknown Country",IFERROR(VLOOKUP(TRIM(G1210),countries!C:F, 4, FALSE), "Unknown Country"))</f>
        <v>Eastern Europe</v>
      </c>
      <c r="L1210" s="4">
        <v>8681.0</v>
      </c>
      <c r="M1210" s="4" t="s">
        <v>28</v>
      </c>
      <c r="N1210" s="4">
        <v>7347.0</v>
      </c>
      <c r="O1210" s="8">
        <v>651.21</v>
      </c>
      <c r="P1210" s="8">
        <v>524.96</v>
      </c>
      <c r="Q1210" s="9">
        <v>4784439.87</v>
      </c>
      <c r="R1210" s="9">
        <v>3856881.12</v>
      </c>
      <c r="S1210" s="9">
        <v>927558.75</v>
      </c>
      <c r="T1210" s="10">
        <f t="shared" si="6"/>
        <v>0.4306757414</v>
      </c>
    </row>
    <row r="1211">
      <c r="A1211" s="4">
        <v>6.26109397E8</v>
      </c>
      <c r="B1211" s="5">
        <v>41128.0</v>
      </c>
      <c r="C1211" s="5">
        <v>41167.0</v>
      </c>
      <c r="D1211" s="6">
        <v>39.0</v>
      </c>
      <c r="E1211" s="4"/>
      <c r="F1211" s="4" t="s">
        <v>31</v>
      </c>
      <c r="G1211" s="4" t="s">
        <v>118</v>
      </c>
      <c r="H1211" s="4" t="str">
        <f t="shared" si="1"/>
        <v>UKR</v>
      </c>
      <c r="I1211" s="7" t="s">
        <v>119</v>
      </c>
      <c r="J1211" s="4" t="s">
        <v>23</v>
      </c>
      <c r="K1211" s="4" t="str">
        <f>IF(G1211="","Unknown Country",IFERROR(VLOOKUP(TRIM(G1211),countries!C:F, 4, FALSE), "Unknown Country"))</f>
        <v>Eastern Europe</v>
      </c>
      <c r="L1211" s="4">
        <v>2103.0</v>
      </c>
      <c r="M1211" s="4" t="s">
        <v>28</v>
      </c>
      <c r="N1211" s="4">
        <v>8539.0</v>
      </c>
      <c r="O1211" s="8">
        <v>205.7</v>
      </c>
      <c r="P1211" s="8">
        <v>117.11</v>
      </c>
      <c r="Q1211" s="9">
        <v>1756472.2999999998</v>
      </c>
      <c r="R1211" s="9">
        <v>1000002.29</v>
      </c>
      <c r="S1211" s="9">
        <v>756470.0099999998</v>
      </c>
      <c r="T1211" s="10">
        <f t="shared" si="6"/>
        <v>0.3976898445</v>
      </c>
    </row>
    <row r="1212">
      <c r="A1212" s="4">
        <v>6.60481584E8</v>
      </c>
      <c r="B1212" s="5">
        <v>42440.0</v>
      </c>
      <c r="C1212" s="5">
        <v>42480.0</v>
      </c>
      <c r="D1212" s="6">
        <v>40.0</v>
      </c>
      <c r="E1212" s="4"/>
      <c r="F1212" s="4" t="s">
        <v>30</v>
      </c>
      <c r="G1212" s="4" t="s">
        <v>118</v>
      </c>
      <c r="H1212" s="4" t="str">
        <f t="shared" si="1"/>
        <v>UKR</v>
      </c>
      <c r="I1212" s="7" t="s">
        <v>119</v>
      </c>
      <c r="J1212" s="4" t="s">
        <v>23</v>
      </c>
      <c r="K1212" s="4" t="str">
        <f>IF(G1212="","Unknown Country",IFERROR(VLOOKUP(TRIM(G1212),countries!C:F, 4, FALSE), "Unknown Country"))</f>
        <v>Eastern Europe</v>
      </c>
      <c r="L1212" s="4">
        <v>8681.0</v>
      </c>
      <c r="M1212" s="4" t="s">
        <v>24</v>
      </c>
      <c r="N1212" s="4">
        <v>33.0</v>
      </c>
      <c r="O1212" s="8">
        <v>651.21</v>
      </c>
      <c r="P1212" s="8">
        <v>524.96</v>
      </c>
      <c r="Q1212" s="9">
        <v>21489.93</v>
      </c>
      <c r="R1212" s="9">
        <v>17323.68</v>
      </c>
      <c r="S1212" s="9">
        <v>4166.25</v>
      </c>
      <c r="T1212" s="10">
        <f t="shared" si="6"/>
        <v>0.4306757414</v>
      </c>
    </row>
    <row r="1213">
      <c r="A1213" s="4">
        <v>7.12595832E8</v>
      </c>
      <c r="B1213" s="5">
        <v>42087.0</v>
      </c>
      <c r="C1213" s="5">
        <v>42091.0</v>
      </c>
      <c r="D1213" s="6">
        <v>4.0</v>
      </c>
      <c r="E1213" s="4"/>
      <c r="F1213" s="4" t="s">
        <v>27</v>
      </c>
      <c r="G1213" s="4" t="s">
        <v>118</v>
      </c>
      <c r="H1213" s="4" t="str">
        <f t="shared" si="1"/>
        <v>UKR</v>
      </c>
      <c r="I1213" s="7" t="s">
        <v>119</v>
      </c>
      <c r="J1213" s="4" t="s">
        <v>23</v>
      </c>
      <c r="K1213" s="4" t="str">
        <f>IF(G1213="","Unknown Country",IFERROR(VLOOKUP(TRIM(G1213),countries!C:F, 4, FALSE), "Unknown Country"))</f>
        <v>Eastern Europe</v>
      </c>
      <c r="L1213" s="4">
        <v>1270.0</v>
      </c>
      <c r="M1213" s="4" t="s">
        <v>28</v>
      </c>
      <c r="N1213" s="4">
        <v>1797.0</v>
      </c>
      <c r="O1213" s="8">
        <v>47.45</v>
      </c>
      <c r="P1213" s="8">
        <v>31.79</v>
      </c>
      <c r="Q1213" s="9">
        <v>85267.65000000001</v>
      </c>
      <c r="R1213" s="9">
        <v>57126.63</v>
      </c>
      <c r="S1213" s="9">
        <v>28141.02000000001</v>
      </c>
      <c r="T1213" s="10">
        <f t="shared" si="6"/>
        <v>0.3613841919</v>
      </c>
    </row>
    <row r="1214">
      <c r="A1214" s="4">
        <v>7.33636796E8</v>
      </c>
      <c r="B1214" s="5">
        <v>41141.0</v>
      </c>
      <c r="C1214" s="5">
        <v>41167.0</v>
      </c>
      <c r="D1214" s="6">
        <v>26.0</v>
      </c>
      <c r="E1214" s="4"/>
      <c r="F1214" s="4" t="s">
        <v>30</v>
      </c>
      <c r="G1214" s="4" t="s">
        <v>118</v>
      </c>
      <c r="H1214" s="4" t="str">
        <f t="shared" si="1"/>
        <v>UKR</v>
      </c>
      <c r="I1214" s="7" t="s">
        <v>119</v>
      </c>
      <c r="J1214" s="4" t="s">
        <v>23</v>
      </c>
      <c r="K1214" s="4" t="str">
        <f>IF(G1214="","Unknown Country",IFERROR(VLOOKUP(TRIM(G1214),countries!C:F, 4, FALSE), "Unknown Country"))</f>
        <v>Eastern Europe</v>
      </c>
      <c r="L1214" s="4">
        <v>8875.0</v>
      </c>
      <c r="M1214" s="4" t="s">
        <v>28</v>
      </c>
      <c r="N1214" s="4">
        <v>8286.0</v>
      </c>
      <c r="O1214" s="8">
        <v>421.89</v>
      </c>
      <c r="P1214" s="8">
        <v>364.69</v>
      </c>
      <c r="Q1214" s="9">
        <v>3495780.54</v>
      </c>
      <c r="R1214" s="9">
        <v>3021821.34</v>
      </c>
      <c r="S1214" s="9">
        <v>473959.2000000002</v>
      </c>
      <c r="T1214" s="10">
        <f t="shared" si="6"/>
        <v>0.193869873</v>
      </c>
    </row>
    <row r="1215">
      <c r="A1215" s="4">
        <v>7.41866242E8</v>
      </c>
      <c r="B1215" s="5">
        <v>40387.0</v>
      </c>
      <c r="C1215" s="5">
        <v>40434.0</v>
      </c>
      <c r="D1215" s="6">
        <v>47.0</v>
      </c>
      <c r="E1215" s="4"/>
      <c r="F1215" s="4" t="s">
        <v>27</v>
      </c>
      <c r="G1215" s="4" t="s">
        <v>118</v>
      </c>
      <c r="H1215" s="4" t="str">
        <f t="shared" si="1"/>
        <v>UKR</v>
      </c>
      <c r="I1215" s="7" t="s">
        <v>119</v>
      </c>
      <c r="J1215" s="4" t="s">
        <v>23</v>
      </c>
      <c r="K1215" s="4" t="str">
        <f>IF(G1215="","Unknown Country",IFERROR(VLOOKUP(TRIM(G1215),countries!C:F, 4, FALSE), "Unknown Country"))</f>
        <v>Eastern Europe</v>
      </c>
      <c r="L1215" s="4">
        <v>7940.0</v>
      </c>
      <c r="M1215" s="4" t="s">
        <v>28</v>
      </c>
      <c r="N1215" s="4">
        <v>3562.0</v>
      </c>
      <c r="O1215" s="8">
        <v>668.27</v>
      </c>
      <c r="P1215" s="8">
        <v>502.54</v>
      </c>
      <c r="Q1215" s="9">
        <v>2380377.7399999998</v>
      </c>
      <c r="R1215" s="9">
        <v>1790047.48</v>
      </c>
      <c r="S1215" s="9">
        <v>590330.2599999998</v>
      </c>
      <c r="T1215" s="10">
        <f t="shared" si="6"/>
        <v>0.4306757414</v>
      </c>
    </row>
    <row r="1216">
      <c r="A1216" s="4">
        <v>7.41964948E8</v>
      </c>
      <c r="B1216" s="5">
        <v>40587.0</v>
      </c>
      <c r="C1216" s="5">
        <v>40600.0</v>
      </c>
      <c r="D1216" s="6">
        <v>13.0</v>
      </c>
      <c r="E1216" s="4"/>
      <c r="F1216" s="4" t="s">
        <v>31</v>
      </c>
      <c r="G1216" s="4" t="s">
        <v>118</v>
      </c>
      <c r="H1216" s="4" t="str">
        <f t="shared" si="1"/>
        <v>UKR</v>
      </c>
      <c r="I1216" s="7" t="s">
        <v>119</v>
      </c>
      <c r="J1216" s="4" t="s">
        <v>23</v>
      </c>
      <c r="K1216" s="4" t="str">
        <f>IF(G1216="","Unknown Country",IFERROR(VLOOKUP(TRIM(G1216),countries!C:F, 4, FALSE), "Unknown Country"))</f>
        <v>Eastern Europe</v>
      </c>
      <c r="L1216" s="4">
        <v>2103.0</v>
      </c>
      <c r="M1216" s="4" t="s">
        <v>24</v>
      </c>
      <c r="N1216" s="4">
        <v>2771.0</v>
      </c>
      <c r="O1216" s="8">
        <v>205.7</v>
      </c>
      <c r="P1216" s="8">
        <v>117.11</v>
      </c>
      <c r="Q1216" s="9">
        <v>569994.7</v>
      </c>
      <c r="R1216" s="9">
        <v>324511.81</v>
      </c>
      <c r="S1216" s="9">
        <v>245482.88999999996</v>
      </c>
      <c r="T1216" s="10">
        <f t="shared" si="6"/>
        <v>0.193869873</v>
      </c>
    </row>
    <row r="1217">
      <c r="A1217" s="4">
        <v>7.47955071E8</v>
      </c>
      <c r="B1217" s="5">
        <v>42640.0</v>
      </c>
      <c r="C1217" s="5">
        <v>42668.0</v>
      </c>
      <c r="D1217" s="6">
        <v>28.0</v>
      </c>
      <c r="E1217" s="4"/>
      <c r="F1217" s="4" t="s">
        <v>27</v>
      </c>
      <c r="G1217" s="4" t="s">
        <v>118</v>
      </c>
      <c r="H1217" s="4" t="str">
        <f t="shared" si="1"/>
        <v>UKR</v>
      </c>
      <c r="I1217" s="7" t="s">
        <v>119</v>
      </c>
      <c r="J1217" s="4" t="s">
        <v>23</v>
      </c>
      <c r="K1217" s="4" t="str">
        <f>IF(G1217="","Unknown Country",IFERROR(VLOOKUP(TRIM(G1217),countries!C:F, 4, FALSE), "Unknown Country"))</f>
        <v>Eastern Europe</v>
      </c>
      <c r="L1217" s="4">
        <v>2455.0</v>
      </c>
      <c r="M1217" s="4" t="s">
        <v>24</v>
      </c>
      <c r="N1217" s="4">
        <v>5382.0</v>
      </c>
      <c r="O1217" s="8">
        <v>109.28</v>
      </c>
      <c r="P1217" s="8">
        <v>35.84</v>
      </c>
      <c r="Q1217" s="9">
        <v>588144.96</v>
      </c>
      <c r="R1217" s="9">
        <v>192890.88</v>
      </c>
      <c r="S1217" s="9">
        <v>395254.07999999996</v>
      </c>
      <c r="T1217" s="10">
        <f t="shared" si="6"/>
        <v>0.3300316122</v>
      </c>
    </row>
    <row r="1218">
      <c r="A1218" s="4">
        <v>7.62117564E8</v>
      </c>
      <c r="B1218" s="5">
        <v>40600.0</v>
      </c>
      <c r="C1218" s="5">
        <v>40630.0</v>
      </c>
      <c r="D1218" s="6">
        <v>30.0</v>
      </c>
      <c r="E1218" s="4"/>
      <c r="F1218" s="4" t="s">
        <v>30</v>
      </c>
      <c r="G1218" s="4" t="s">
        <v>118</v>
      </c>
      <c r="H1218" s="4" t="str">
        <f t="shared" si="1"/>
        <v>UKR</v>
      </c>
      <c r="I1218" s="7" t="s">
        <v>119</v>
      </c>
      <c r="J1218" s="4" t="s">
        <v>23</v>
      </c>
      <c r="K1218" s="4" t="str">
        <f>IF(G1218="","Unknown Country",IFERROR(VLOOKUP(TRIM(G1218),countries!C:F, 4, FALSE), "Unknown Country"))</f>
        <v>Eastern Europe</v>
      </c>
      <c r="L1218" s="4">
        <v>3127.0</v>
      </c>
      <c r="M1218" s="4" t="s">
        <v>28</v>
      </c>
      <c r="N1218" s="4">
        <v>6378.0</v>
      </c>
      <c r="O1218" s="8">
        <v>81.73</v>
      </c>
      <c r="P1218" s="8">
        <v>56.67</v>
      </c>
      <c r="Q1218" s="9">
        <v>521273.94</v>
      </c>
      <c r="R1218" s="9">
        <v>361441.26</v>
      </c>
      <c r="S1218" s="9">
        <v>159832.68</v>
      </c>
      <c r="T1218" s="10">
        <f t="shared" si="6"/>
        <v>0.1355803646</v>
      </c>
    </row>
    <row r="1219">
      <c r="A1219" s="4">
        <v>7.73645913E8</v>
      </c>
      <c r="B1219" s="5">
        <v>40565.0</v>
      </c>
      <c r="C1219" s="5">
        <v>40571.0</v>
      </c>
      <c r="D1219" s="6">
        <v>6.0</v>
      </c>
      <c r="E1219" s="4"/>
      <c r="F1219" s="4" t="s">
        <v>27</v>
      </c>
      <c r="G1219" s="4" t="s">
        <v>118</v>
      </c>
      <c r="H1219" s="4" t="str">
        <f t="shared" si="1"/>
        <v>UKR</v>
      </c>
      <c r="I1219" s="7" t="s">
        <v>119</v>
      </c>
      <c r="J1219" s="4" t="s">
        <v>23</v>
      </c>
      <c r="K1219" s="4" t="str">
        <f>IF(G1219="","Unknown Country",IFERROR(VLOOKUP(TRIM(G1219),countries!C:F, 4, FALSE), "Unknown Country"))</f>
        <v>Eastern Europe</v>
      </c>
      <c r="L1219" s="4">
        <v>8293.0</v>
      </c>
      <c r="M1219" s="4" t="s">
        <v>28</v>
      </c>
      <c r="N1219" s="4">
        <v>7873.0</v>
      </c>
      <c r="O1219" s="8">
        <v>437.2</v>
      </c>
      <c r="P1219" s="8">
        <v>263.33</v>
      </c>
      <c r="Q1219" s="9">
        <v>3442075.6</v>
      </c>
      <c r="R1219" s="9">
        <v>2073197.0899999999</v>
      </c>
      <c r="S1219" s="9">
        <v>1368878.5100000002</v>
      </c>
      <c r="T1219" s="10">
        <f t="shared" si="6"/>
        <v>0.2479985635</v>
      </c>
    </row>
    <row r="1220">
      <c r="A1220" s="4">
        <v>7.83594977E8</v>
      </c>
      <c r="B1220" s="5">
        <v>42850.0</v>
      </c>
      <c r="C1220" s="5">
        <v>42856.0</v>
      </c>
      <c r="D1220" s="6">
        <v>6.0</v>
      </c>
      <c r="E1220" s="4"/>
      <c r="F1220" s="4" t="s">
        <v>27</v>
      </c>
      <c r="G1220" s="4" t="s">
        <v>118</v>
      </c>
      <c r="H1220" s="4" t="str">
        <f t="shared" si="1"/>
        <v>UKR</v>
      </c>
      <c r="I1220" s="7" t="s">
        <v>119</v>
      </c>
      <c r="J1220" s="4" t="s">
        <v>23</v>
      </c>
      <c r="K1220" s="4" t="str">
        <f>IF(G1220="","Unknown Country",IFERROR(VLOOKUP(TRIM(G1220),countries!C:F, 4, FALSE), "Unknown Country"))</f>
        <v>Eastern Europe</v>
      </c>
      <c r="L1220" s="4">
        <v>8875.0</v>
      </c>
      <c r="M1220" s="4" t="s">
        <v>24</v>
      </c>
      <c r="N1220" s="4">
        <v>2022.0</v>
      </c>
      <c r="O1220" s="8">
        <v>421.89</v>
      </c>
      <c r="P1220" s="8">
        <v>364.69</v>
      </c>
      <c r="Q1220" s="9">
        <v>853061.58</v>
      </c>
      <c r="R1220" s="9">
        <v>737403.18</v>
      </c>
      <c r="S1220" s="9">
        <v>115658.3999999999</v>
      </c>
      <c r="T1220" s="10">
        <f t="shared" si="6"/>
        <v>0.4306757414</v>
      </c>
    </row>
    <row r="1221">
      <c r="A1221" s="4">
        <v>8.23505389E8</v>
      </c>
      <c r="B1221" s="5">
        <v>42074.0</v>
      </c>
      <c r="C1221" s="5">
        <v>42093.0</v>
      </c>
      <c r="D1221" s="6">
        <v>19.0</v>
      </c>
      <c r="E1221" s="4"/>
      <c r="F1221" s="4" t="s">
        <v>27</v>
      </c>
      <c r="G1221" s="4" t="s">
        <v>118</v>
      </c>
      <c r="H1221" s="4" t="str">
        <f t="shared" si="1"/>
        <v>UKR</v>
      </c>
      <c r="I1221" s="7" t="s">
        <v>119</v>
      </c>
      <c r="J1221" s="4" t="s">
        <v>23</v>
      </c>
      <c r="K1221" s="4" t="str">
        <f>IF(G1221="","Unknown Country",IFERROR(VLOOKUP(TRIM(G1221),countries!C:F, 4, FALSE), "Unknown Country"))</f>
        <v>Eastern Europe</v>
      </c>
      <c r="L1221" s="4">
        <v>2455.0</v>
      </c>
      <c r="M1221" s="4" t="s">
        <v>28</v>
      </c>
      <c r="N1221" s="4">
        <v>2400.0</v>
      </c>
      <c r="O1221" s="8">
        <v>109.28</v>
      </c>
      <c r="P1221" s="8">
        <v>35.84</v>
      </c>
      <c r="Q1221" s="9">
        <v>262272.0</v>
      </c>
      <c r="R1221" s="9">
        <v>86016.00000000001</v>
      </c>
      <c r="S1221" s="9">
        <v>176256.0</v>
      </c>
      <c r="T1221" s="10">
        <f t="shared" si="6"/>
        <v>0.6720351391</v>
      </c>
    </row>
    <row r="1222">
      <c r="A1222" s="4">
        <v>8.62485826E8</v>
      </c>
      <c r="B1222" s="5">
        <v>42629.0</v>
      </c>
      <c r="C1222" s="5">
        <v>42670.0</v>
      </c>
      <c r="D1222" s="6">
        <v>41.0</v>
      </c>
      <c r="E1222" s="4"/>
      <c r="F1222" s="4" t="s">
        <v>31</v>
      </c>
      <c r="G1222" s="4" t="s">
        <v>118</v>
      </c>
      <c r="H1222" s="4" t="str">
        <f t="shared" si="1"/>
        <v>UKR</v>
      </c>
      <c r="I1222" s="7" t="s">
        <v>119</v>
      </c>
      <c r="J1222" s="4" t="s">
        <v>23</v>
      </c>
      <c r="K1222" s="4" t="str">
        <f>IF(G1222="","Unknown Country",IFERROR(VLOOKUP(TRIM(G1222),countries!C:F, 4, FALSE), "Unknown Country"))</f>
        <v>Eastern Europe</v>
      </c>
      <c r="L1222" s="4">
        <v>8681.0</v>
      </c>
      <c r="M1222" s="4" t="s">
        <v>24</v>
      </c>
      <c r="N1222" s="4">
        <v>7577.0</v>
      </c>
      <c r="O1222" s="8">
        <v>651.21</v>
      </c>
      <c r="P1222" s="8">
        <v>524.96</v>
      </c>
      <c r="Q1222" s="9">
        <v>4934218.17</v>
      </c>
      <c r="R1222" s="9">
        <v>3977621.9200000004</v>
      </c>
      <c r="S1222" s="9">
        <v>956596.2499999995</v>
      </c>
      <c r="T1222" s="10">
        <f t="shared" si="6"/>
        <v>0.3066193564</v>
      </c>
    </row>
    <row r="1223">
      <c r="A1223" s="4">
        <v>9.20688903E8</v>
      </c>
      <c r="B1223" s="5">
        <v>41764.0</v>
      </c>
      <c r="C1223" s="5">
        <v>41802.0</v>
      </c>
      <c r="D1223" s="6">
        <v>38.0</v>
      </c>
      <c r="E1223" s="4"/>
      <c r="F1223" s="4" t="s">
        <v>20</v>
      </c>
      <c r="G1223" s="4" t="s">
        <v>118</v>
      </c>
      <c r="H1223" s="4" t="str">
        <f t="shared" si="1"/>
        <v>UKR</v>
      </c>
      <c r="I1223" s="7" t="s">
        <v>119</v>
      </c>
      <c r="J1223" s="4" t="s">
        <v>23</v>
      </c>
      <c r="K1223" s="4" t="str">
        <f>IF(G1223="","Unknown Country",IFERROR(VLOOKUP(TRIM(G1223),countries!C:F, 4, FALSE), "Unknown Country"))</f>
        <v>Eastern Europe</v>
      </c>
      <c r="L1223" s="4">
        <v>7331.0</v>
      </c>
      <c r="M1223" s="4" t="s">
        <v>24</v>
      </c>
      <c r="N1223" s="4">
        <v>1161.0</v>
      </c>
      <c r="O1223" s="8">
        <v>255.28</v>
      </c>
      <c r="P1223" s="8">
        <v>159.42</v>
      </c>
      <c r="Q1223" s="9">
        <v>296380.08</v>
      </c>
      <c r="R1223" s="9">
        <v>185086.62</v>
      </c>
      <c r="S1223" s="9">
        <v>111293.46000000002</v>
      </c>
      <c r="T1223" s="10">
        <f t="shared" si="6"/>
        <v>0.3976898445</v>
      </c>
    </row>
    <row r="1224">
      <c r="A1224" s="4">
        <v>9.46421372E8</v>
      </c>
      <c r="B1224" s="5">
        <v>42082.0</v>
      </c>
      <c r="C1224" s="5">
        <v>42084.0</v>
      </c>
      <c r="D1224" s="6">
        <v>2.0</v>
      </c>
      <c r="E1224" s="4"/>
      <c r="F1224" s="4" t="s">
        <v>30</v>
      </c>
      <c r="G1224" s="4" t="s">
        <v>118</v>
      </c>
      <c r="H1224" s="4" t="str">
        <f t="shared" si="1"/>
        <v>UKR</v>
      </c>
      <c r="I1224" s="7" t="s">
        <v>119</v>
      </c>
      <c r="J1224" s="4" t="s">
        <v>23</v>
      </c>
      <c r="K1224" s="4" t="str">
        <f>IF(G1224="","Unknown Country",IFERROR(VLOOKUP(TRIM(G1224),countries!C:F, 4, FALSE), "Unknown Country"))</f>
        <v>Eastern Europe</v>
      </c>
      <c r="L1224" s="4">
        <v>1270.0</v>
      </c>
      <c r="M1224" s="4" t="s">
        <v>24</v>
      </c>
      <c r="N1224" s="4">
        <v>5971.0</v>
      </c>
      <c r="O1224" s="8">
        <v>47.45</v>
      </c>
      <c r="P1224" s="8">
        <v>31.79</v>
      </c>
      <c r="Q1224" s="9">
        <v>283323.95</v>
      </c>
      <c r="R1224" s="9">
        <v>189818.09</v>
      </c>
      <c r="S1224" s="9">
        <v>93505.86000000002</v>
      </c>
      <c r="T1224" s="10">
        <f t="shared" si="6"/>
        <v>0.1355803646</v>
      </c>
    </row>
    <row r="1225">
      <c r="A1225" s="4">
        <v>9.47507131E8</v>
      </c>
      <c r="B1225" s="5">
        <v>41524.0</v>
      </c>
      <c r="C1225" s="5">
        <v>41567.0</v>
      </c>
      <c r="D1225" s="6">
        <v>43.0</v>
      </c>
      <c r="E1225" s="4"/>
      <c r="F1225" s="4" t="s">
        <v>20</v>
      </c>
      <c r="G1225" s="4" t="s">
        <v>118</v>
      </c>
      <c r="H1225" s="4" t="str">
        <f t="shared" si="1"/>
        <v>UKR</v>
      </c>
      <c r="I1225" s="7" t="s">
        <v>119</v>
      </c>
      <c r="J1225" s="4" t="s">
        <v>23</v>
      </c>
      <c r="K1225" s="4" t="str">
        <f>IF(G1225="","Unknown Country",IFERROR(VLOOKUP(TRIM(G1225),countries!C:F, 4, FALSE), "Unknown Country"))</f>
        <v>Eastern Europe</v>
      </c>
      <c r="L1225" s="4">
        <v>1270.0</v>
      </c>
      <c r="M1225" s="4" t="s">
        <v>24</v>
      </c>
      <c r="N1225" s="4">
        <v>7271.0</v>
      </c>
      <c r="O1225" s="8">
        <v>47.45</v>
      </c>
      <c r="P1225" s="8">
        <v>31.79</v>
      </c>
      <c r="Q1225" s="9">
        <v>345008.95</v>
      </c>
      <c r="R1225" s="9">
        <v>231145.09</v>
      </c>
      <c r="S1225" s="9">
        <v>113863.86000000002</v>
      </c>
      <c r="T1225" s="10">
        <f t="shared" si="6"/>
        <v>0.6720351391</v>
      </c>
    </row>
    <row r="1226">
      <c r="A1226" s="4">
        <v>9.8745917E8</v>
      </c>
      <c r="B1226" s="5">
        <v>40375.0</v>
      </c>
      <c r="C1226" s="5">
        <v>40417.0</v>
      </c>
      <c r="D1226" s="6">
        <v>42.0</v>
      </c>
      <c r="E1226" s="4"/>
      <c r="F1226" s="4" t="s">
        <v>30</v>
      </c>
      <c r="G1226" s="4" t="s">
        <v>118</v>
      </c>
      <c r="H1226" s="4" t="str">
        <f t="shared" si="1"/>
        <v>UKR</v>
      </c>
      <c r="I1226" s="7" t="s">
        <v>119</v>
      </c>
      <c r="J1226" s="4" t="s">
        <v>23</v>
      </c>
      <c r="K1226" s="4" t="str">
        <f>IF(G1226="","Unknown Country",IFERROR(VLOOKUP(TRIM(G1226),countries!C:F, 4, FALSE), "Unknown Country"))</f>
        <v>Eastern Europe</v>
      </c>
      <c r="L1226" s="4">
        <v>3127.0</v>
      </c>
      <c r="M1226" s="4" t="s">
        <v>28</v>
      </c>
      <c r="N1226" s="4">
        <v>9967.0</v>
      </c>
      <c r="O1226" s="8">
        <v>81.73</v>
      </c>
      <c r="P1226" s="8">
        <v>56.67</v>
      </c>
      <c r="Q1226" s="9">
        <v>814602.91</v>
      </c>
      <c r="R1226" s="9">
        <v>564829.89</v>
      </c>
      <c r="S1226" s="9">
        <v>249773.02000000002</v>
      </c>
      <c r="T1226" s="10">
        <f t="shared" si="6"/>
        <v>0.193869873</v>
      </c>
    </row>
    <row r="1227">
      <c r="A1227" s="4">
        <v>1.04245078E8</v>
      </c>
      <c r="B1227" s="5">
        <v>41360.0</v>
      </c>
      <c r="C1227" s="5">
        <v>41385.0</v>
      </c>
      <c r="D1227" s="6">
        <v>25.0</v>
      </c>
      <c r="E1227" s="4"/>
      <c r="F1227" s="4" t="s">
        <v>30</v>
      </c>
      <c r="G1227" s="4" t="s">
        <v>120</v>
      </c>
      <c r="H1227" s="4" t="str">
        <f t="shared" si="1"/>
        <v>GBR</v>
      </c>
      <c r="I1227" s="7" t="s">
        <v>121</v>
      </c>
      <c r="J1227" s="4" t="s">
        <v>23</v>
      </c>
      <c r="K1227" s="4" t="str">
        <f>IF(G1227="","Unknown Country",IFERROR(VLOOKUP(TRIM(G1227),countries!C:F, 4, FALSE), "Unknown Country"))</f>
        <v>Northern Europe</v>
      </c>
      <c r="L1227" s="4">
        <v>4594.0</v>
      </c>
      <c r="M1227" s="4" t="s">
        <v>24</v>
      </c>
      <c r="N1227" s="4">
        <v>7290.0</v>
      </c>
      <c r="O1227" s="8">
        <v>9.33</v>
      </c>
      <c r="P1227" s="8">
        <v>6.92</v>
      </c>
      <c r="Q1227" s="9">
        <v>68015.7</v>
      </c>
      <c r="R1227" s="9">
        <v>50446.8</v>
      </c>
      <c r="S1227" s="9">
        <v>17568.899999999994</v>
      </c>
      <c r="T1227" s="10">
        <f t="shared" si="6"/>
        <v>0.3755092448</v>
      </c>
    </row>
    <row r="1228">
      <c r="A1228" s="4">
        <v>1.21945512E8</v>
      </c>
      <c r="B1228" s="5">
        <v>42833.0</v>
      </c>
      <c r="C1228" s="5">
        <v>42837.0</v>
      </c>
      <c r="D1228" s="6">
        <v>4.0</v>
      </c>
      <c r="E1228" s="4"/>
      <c r="F1228" s="4" t="s">
        <v>31</v>
      </c>
      <c r="G1228" s="4" t="s">
        <v>120</v>
      </c>
      <c r="H1228" s="4" t="str">
        <f t="shared" si="1"/>
        <v>GBR</v>
      </c>
      <c r="I1228" s="7" t="s">
        <v>121</v>
      </c>
      <c r="J1228" s="4" t="s">
        <v>23</v>
      </c>
      <c r="K1228" s="4" t="str">
        <f>IF(G1228="","Unknown Country",IFERROR(VLOOKUP(TRIM(G1228),countries!C:F, 4, FALSE), "Unknown Country"))</f>
        <v>Northern Europe</v>
      </c>
      <c r="L1228" s="4">
        <v>1270.0</v>
      </c>
      <c r="M1228" s="4" t="s">
        <v>28</v>
      </c>
      <c r="N1228" s="4">
        <v>5242.0</v>
      </c>
      <c r="O1228" s="8">
        <v>47.45</v>
      </c>
      <c r="P1228" s="8">
        <v>31.79</v>
      </c>
      <c r="Q1228" s="9">
        <v>248732.90000000002</v>
      </c>
      <c r="R1228" s="9">
        <v>166643.18</v>
      </c>
      <c r="S1228" s="9">
        <v>82089.72000000003</v>
      </c>
      <c r="T1228" s="10">
        <f t="shared" si="6"/>
        <v>0.3300316122</v>
      </c>
    </row>
    <row r="1229">
      <c r="A1229" s="4">
        <v>1.38025033E8</v>
      </c>
      <c r="B1229" s="5">
        <v>41468.0</v>
      </c>
      <c r="C1229" s="5">
        <v>41489.0</v>
      </c>
      <c r="D1229" s="6">
        <v>21.0</v>
      </c>
      <c r="E1229" s="4"/>
      <c r="F1229" s="4" t="s">
        <v>20</v>
      </c>
      <c r="G1229" s="4" t="s">
        <v>120</v>
      </c>
      <c r="H1229" s="4" t="str">
        <f t="shared" si="1"/>
        <v>GBR</v>
      </c>
      <c r="I1229" s="7" t="s">
        <v>121</v>
      </c>
      <c r="J1229" s="4" t="s">
        <v>23</v>
      </c>
      <c r="K1229" s="4" t="str">
        <f>IF(G1229="","Unknown Country",IFERROR(VLOOKUP(TRIM(G1229),countries!C:F, 4, FALSE), "Unknown Country"))</f>
        <v>Northern Europe</v>
      </c>
      <c r="L1229" s="4">
        <v>8969.0</v>
      </c>
      <c r="M1229" s="4" t="s">
        <v>28</v>
      </c>
      <c r="N1229" s="4">
        <v>3529.0</v>
      </c>
      <c r="O1229" s="8">
        <v>152.58</v>
      </c>
      <c r="P1229" s="8">
        <v>97.44</v>
      </c>
      <c r="Q1229" s="9">
        <v>538454.8200000001</v>
      </c>
      <c r="R1229" s="9">
        <v>343865.76</v>
      </c>
      <c r="S1229" s="9">
        <v>194589.06000000006</v>
      </c>
      <c r="T1229" s="10">
        <f t="shared" si="6"/>
        <v>0.3300316122</v>
      </c>
    </row>
    <row r="1230">
      <c r="A1230" s="4">
        <v>2.49765861E8</v>
      </c>
      <c r="B1230" s="5">
        <v>42687.0</v>
      </c>
      <c r="C1230" s="5">
        <v>42698.0</v>
      </c>
      <c r="D1230" s="6">
        <v>11.0</v>
      </c>
      <c r="E1230" s="4"/>
      <c r="F1230" s="4" t="s">
        <v>30</v>
      </c>
      <c r="G1230" s="4" t="s">
        <v>120</v>
      </c>
      <c r="H1230" s="4" t="str">
        <f t="shared" si="1"/>
        <v>GBR</v>
      </c>
      <c r="I1230" s="7" t="s">
        <v>121</v>
      </c>
      <c r="J1230" s="4" t="s">
        <v>23</v>
      </c>
      <c r="K1230" s="4" t="str">
        <f>IF(G1230="","Unknown Country",IFERROR(VLOOKUP(TRIM(G1230),countries!C:F, 4, FALSE), "Unknown Country"))</f>
        <v>Northern Europe</v>
      </c>
      <c r="L1230" s="4">
        <v>2455.0</v>
      </c>
      <c r="M1230" s="4" t="s">
        <v>28</v>
      </c>
      <c r="N1230" s="4">
        <v>123.0</v>
      </c>
      <c r="O1230" s="8">
        <v>109.28</v>
      </c>
      <c r="P1230" s="8">
        <v>35.84</v>
      </c>
      <c r="Q1230" s="9">
        <v>13441.44</v>
      </c>
      <c r="R1230" s="9">
        <v>4408.320000000001</v>
      </c>
      <c r="S1230" s="9">
        <v>9033.119999999999</v>
      </c>
      <c r="T1230" s="10">
        <f t="shared" si="6"/>
        <v>0.3066193564</v>
      </c>
    </row>
    <row r="1231">
      <c r="A1231" s="4">
        <v>2.51823222E8</v>
      </c>
      <c r="B1231" s="5">
        <v>40424.0</v>
      </c>
      <c r="C1231" s="5">
        <v>40452.0</v>
      </c>
      <c r="D1231" s="6">
        <v>28.0</v>
      </c>
      <c r="E1231" s="4"/>
      <c r="F1231" s="4" t="s">
        <v>20</v>
      </c>
      <c r="G1231" s="4" t="s">
        <v>120</v>
      </c>
      <c r="H1231" s="4" t="str">
        <f t="shared" si="1"/>
        <v>GBR</v>
      </c>
      <c r="I1231" s="7" t="s">
        <v>121</v>
      </c>
      <c r="J1231" s="4" t="s">
        <v>23</v>
      </c>
      <c r="K1231" s="4" t="str">
        <f>IF(G1231="","Unknown Country",IFERROR(VLOOKUP(TRIM(G1231),countries!C:F, 4, FALSE), "Unknown Country"))</f>
        <v>Northern Europe</v>
      </c>
      <c r="L1231" s="4">
        <v>2455.0</v>
      </c>
      <c r="M1231" s="4" t="s">
        <v>28</v>
      </c>
      <c r="N1231" s="4">
        <v>8942.0</v>
      </c>
      <c r="O1231" s="8">
        <v>109.28</v>
      </c>
      <c r="P1231" s="8">
        <v>35.84</v>
      </c>
      <c r="Q1231" s="9">
        <v>977181.76</v>
      </c>
      <c r="R1231" s="9">
        <v>320481.28</v>
      </c>
      <c r="S1231" s="9">
        <v>656700.48</v>
      </c>
      <c r="T1231" s="10">
        <f t="shared" si="6"/>
        <v>0.258306538</v>
      </c>
    </row>
    <row r="1232">
      <c r="A1232" s="4">
        <v>3.1168884E8</v>
      </c>
      <c r="B1232" s="5">
        <v>42026.0</v>
      </c>
      <c r="C1232" s="5">
        <v>42049.0</v>
      </c>
      <c r="D1232" s="6">
        <v>23.0</v>
      </c>
      <c r="E1232" s="4"/>
      <c r="F1232" s="4" t="s">
        <v>20</v>
      </c>
      <c r="G1232" s="4" t="s">
        <v>120</v>
      </c>
      <c r="H1232" s="4" t="str">
        <f t="shared" si="1"/>
        <v>GBR</v>
      </c>
      <c r="I1232" s="7" t="s">
        <v>121</v>
      </c>
      <c r="J1232" s="4" t="s">
        <v>23</v>
      </c>
      <c r="K1232" s="4" t="str">
        <f>IF(G1232="","Unknown Country",IFERROR(VLOOKUP(TRIM(G1232),countries!C:F, 4, FALSE), "Unknown Country"))</f>
        <v>Northern Europe</v>
      </c>
      <c r="L1232" s="4">
        <v>3127.0</v>
      </c>
      <c r="M1232" s="4" t="s">
        <v>24</v>
      </c>
      <c r="N1232" s="4">
        <v>4509.0</v>
      </c>
      <c r="O1232" s="8">
        <v>81.73</v>
      </c>
      <c r="P1232" s="8">
        <v>56.67</v>
      </c>
      <c r="Q1232" s="9">
        <v>368520.57</v>
      </c>
      <c r="R1232" s="9">
        <v>255525.03</v>
      </c>
      <c r="S1232" s="9">
        <v>112995.54000000001</v>
      </c>
      <c r="T1232" s="10">
        <f t="shared" si="6"/>
        <v>0.3300316122</v>
      </c>
    </row>
    <row r="1233">
      <c r="A1233" s="4">
        <v>3.87098824E8</v>
      </c>
      <c r="B1233" s="5">
        <v>41631.0</v>
      </c>
      <c r="C1233" s="5">
        <v>41643.0</v>
      </c>
      <c r="D1233" s="6">
        <v>12.0</v>
      </c>
      <c r="E1233" s="4"/>
      <c r="F1233" s="4" t="s">
        <v>27</v>
      </c>
      <c r="G1233" s="4" t="s">
        <v>120</v>
      </c>
      <c r="H1233" s="4" t="str">
        <f t="shared" si="1"/>
        <v>GBR</v>
      </c>
      <c r="I1233" s="7" t="s">
        <v>121</v>
      </c>
      <c r="J1233" s="4" t="s">
        <v>23</v>
      </c>
      <c r="K1233" s="4" t="str">
        <f>IF(G1233="","Unknown Country",IFERROR(VLOOKUP(TRIM(G1233),countries!C:F, 4, FALSE), "Unknown Country"))</f>
        <v>Northern Europe</v>
      </c>
      <c r="L1233" s="4">
        <v>3127.0</v>
      </c>
      <c r="M1233" s="4" t="s">
        <v>24</v>
      </c>
      <c r="N1233" s="4">
        <v>9999.0</v>
      </c>
      <c r="O1233" s="8">
        <v>81.73</v>
      </c>
      <c r="P1233" s="8">
        <v>56.67</v>
      </c>
      <c r="Q1233" s="9">
        <v>817218.27</v>
      </c>
      <c r="R1233" s="9">
        <v>566643.3300000001</v>
      </c>
      <c r="S1233" s="9">
        <v>250574.93999999994</v>
      </c>
      <c r="T1233" s="10">
        <f t="shared" si="6"/>
        <v>0.3613841919</v>
      </c>
    </row>
    <row r="1234">
      <c r="A1234" s="4">
        <v>3.94356667E8</v>
      </c>
      <c r="B1234" s="5">
        <v>42581.0</v>
      </c>
      <c r="C1234" s="5">
        <v>42586.0</v>
      </c>
      <c r="D1234" s="6">
        <v>5.0</v>
      </c>
      <c r="E1234" s="4"/>
      <c r="F1234" s="4" t="s">
        <v>31</v>
      </c>
      <c r="G1234" s="4" t="s">
        <v>120</v>
      </c>
      <c r="H1234" s="4" t="str">
        <f t="shared" si="1"/>
        <v>GBR</v>
      </c>
      <c r="I1234" s="7" t="s">
        <v>121</v>
      </c>
      <c r="J1234" s="4" t="s">
        <v>23</v>
      </c>
      <c r="K1234" s="4" t="str">
        <f>IF(G1234="","Unknown Country",IFERROR(VLOOKUP(TRIM(G1234),countries!C:F, 4, FALSE), "Unknown Country"))</f>
        <v>Northern Europe</v>
      </c>
      <c r="L1234" s="4">
        <v>7940.0</v>
      </c>
      <c r="M1234" s="4" t="s">
        <v>28</v>
      </c>
      <c r="N1234" s="4">
        <v>7756.0</v>
      </c>
      <c r="O1234" s="8">
        <v>668.27</v>
      </c>
      <c r="P1234" s="8">
        <v>502.54</v>
      </c>
      <c r="Q1234" s="9">
        <v>5183102.12</v>
      </c>
      <c r="R1234" s="9">
        <v>3897700.24</v>
      </c>
      <c r="S1234" s="9">
        <v>1285401.88</v>
      </c>
      <c r="T1234" s="10">
        <f t="shared" si="6"/>
        <v>0.6720351391</v>
      </c>
    </row>
    <row r="1235">
      <c r="A1235" s="4">
        <v>4.3068751E8</v>
      </c>
      <c r="B1235" s="5">
        <v>41430.0</v>
      </c>
      <c r="C1235" s="5">
        <v>41435.0</v>
      </c>
      <c r="D1235" s="6">
        <v>5.0</v>
      </c>
      <c r="E1235" s="4"/>
      <c r="F1235" s="4" t="s">
        <v>31</v>
      </c>
      <c r="G1235" s="4" t="s">
        <v>120</v>
      </c>
      <c r="H1235" s="4" t="str">
        <f t="shared" si="1"/>
        <v>GBR</v>
      </c>
      <c r="I1235" s="7" t="s">
        <v>121</v>
      </c>
      <c r="J1235" s="4" t="s">
        <v>23</v>
      </c>
      <c r="K1235" s="4" t="str">
        <f>IF(G1235="","Unknown Country",IFERROR(VLOOKUP(TRIM(G1235),countries!C:F, 4, FALSE), "Unknown Country"))</f>
        <v>Northern Europe</v>
      </c>
      <c r="L1235" s="4">
        <v>3127.0</v>
      </c>
      <c r="M1235" s="4" t="s">
        <v>28</v>
      </c>
      <c r="N1235" s="4">
        <v>8860.0</v>
      </c>
      <c r="O1235" s="8">
        <v>81.73</v>
      </c>
      <c r="P1235" s="8">
        <v>56.67</v>
      </c>
      <c r="Q1235" s="9">
        <v>724127.8</v>
      </c>
      <c r="R1235" s="9">
        <v>502096.2</v>
      </c>
      <c r="S1235" s="9">
        <v>222031.60000000003</v>
      </c>
      <c r="T1235" s="10">
        <f t="shared" si="6"/>
        <v>0.6720351391</v>
      </c>
    </row>
    <row r="1236">
      <c r="A1236" s="4">
        <v>4.39114367E8</v>
      </c>
      <c r="B1236" s="5">
        <v>41077.0</v>
      </c>
      <c r="C1236" s="5">
        <v>41086.0</v>
      </c>
      <c r="D1236" s="6">
        <v>9.0</v>
      </c>
      <c r="E1236" s="4"/>
      <c r="F1236" s="4" t="s">
        <v>30</v>
      </c>
      <c r="G1236" s="4" t="s">
        <v>120</v>
      </c>
      <c r="H1236" s="4" t="str">
        <f t="shared" si="1"/>
        <v>GBR</v>
      </c>
      <c r="I1236" s="7" t="s">
        <v>121</v>
      </c>
      <c r="J1236" s="4" t="s">
        <v>23</v>
      </c>
      <c r="K1236" s="4" t="str">
        <f>IF(G1236="","Unknown Country",IFERROR(VLOOKUP(TRIM(G1236),countries!C:F, 4, FALSE), "Unknown Country"))</f>
        <v>Northern Europe</v>
      </c>
      <c r="L1236" s="4">
        <v>3127.0</v>
      </c>
      <c r="M1236" s="4" t="s">
        <v>28</v>
      </c>
      <c r="N1236" s="4">
        <v>2554.0</v>
      </c>
      <c r="O1236" s="8">
        <v>81.73</v>
      </c>
      <c r="P1236" s="8">
        <v>56.67</v>
      </c>
      <c r="Q1236" s="9">
        <v>208738.42</v>
      </c>
      <c r="R1236" s="9">
        <v>144735.18</v>
      </c>
      <c r="S1236" s="9">
        <v>64003.24000000002</v>
      </c>
      <c r="T1236" s="10">
        <f t="shared" si="6"/>
        <v>0.3066193564</v>
      </c>
    </row>
    <row r="1237">
      <c r="A1237" s="4">
        <v>5.09380948E8</v>
      </c>
      <c r="B1237" s="5">
        <v>40808.0</v>
      </c>
      <c r="C1237" s="5">
        <v>40813.0</v>
      </c>
      <c r="D1237" s="6">
        <v>5.0</v>
      </c>
      <c r="E1237" s="4"/>
      <c r="F1237" s="4" t="s">
        <v>30</v>
      </c>
      <c r="G1237" s="4" t="s">
        <v>120</v>
      </c>
      <c r="H1237" s="4" t="str">
        <f t="shared" si="1"/>
        <v>GBR</v>
      </c>
      <c r="I1237" s="7" t="s">
        <v>121</v>
      </c>
      <c r="J1237" s="4" t="s">
        <v>23</v>
      </c>
      <c r="K1237" s="4" t="str">
        <f>IF(G1237="","Unknown Country",IFERROR(VLOOKUP(TRIM(G1237),countries!C:F, 4, FALSE), "Unknown Country"))</f>
        <v>Northern Europe</v>
      </c>
      <c r="L1237" s="4">
        <v>3127.0</v>
      </c>
      <c r="M1237" s="4" t="s">
        <v>24</v>
      </c>
      <c r="N1237" s="4">
        <v>5997.0</v>
      </c>
      <c r="O1237" s="8">
        <v>81.73</v>
      </c>
      <c r="P1237" s="8">
        <v>56.67</v>
      </c>
      <c r="Q1237" s="9">
        <v>490134.81</v>
      </c>
      <c r="R1237" s="9">
        <v>339849.99</v>
      </c>
      <c r="S1237" s="9">
        <v>150284.82</v>
      </c>
      <c r="T1237" s="10">
        <f t="shared" si="6"/>
        <v>0.3066193564</v>
      </c>
    </row>
    <row r="1238">
      <c r="A1238" s="4">
        <v>5.30702579E8</v>
      </c>
      <c r="B1238" s="5">
        <v>42284.0</v>
      </c>
      <c r="C1238" s="5">
        <v>42317.0</v>
      </c>
      <c r="D1238" s="6">
        <v>33.0</v>
      </c>
      <c r="E1238" s="4"/>
      <c r="F1238" s="4" t="s">
        <v>30</v>
      </c>
      <c r="G1238" s="4" t="s">
        <v>120</v>
      </c>
      <c r="H1238" s="4" t="str">
        <f t="shared" si="1"/>
        <v>GBR</v>
      </c>
      <c r="I1238" s="7" t="s">
        <v>121</v>
      </c>
      <c r="J1238" s="4" t="s">
        <v>23</v>
      </c>
      <c r="K1238" s="4" t="str">
        <f>IF(G1238="","Unknown Country",IFERROR(VLOOKUP(TRIM(G1238),countries!C:F, 4, FALSE), "Unknown Country"))</f>
        <v>Northern Europe</v>
      </c>
      <c r="L1238" s="4">
        <v>7331.0</v>
      </c>
      <c r="M1238" s="4" t="s">
        <v>24</v>
      </c>
      <c r="N1238" s="4">
        <v>5541.0</v>
      </c>
      <c r="O1238" s="8">
        <v>255.28</v>
      </c>
      <c r="P1238" s="8">
        <v>159.42</v>
      </c>
      <c r="Q1238" s="9">
        <v>1414506.48</v>
      </c>
      <c r="R1238" s="9">
        <v>883346.22</v>
      </c>
      <c r="S1238" s="9">
        <v>531160.26</v>
      </c>
      <c r="T1238" s="10">
        <f t="shared" si="6"/>
        <v>0.2479985635</v>
      </c>
    </row>
    <row r="1239">
      <c r="A1239" s="4">
        <v>5.48403012E8</v>
      </c>
      <c r="B1239" s="5">
        <v>40991.0</v>
      </c>
      <c r="C1239" s="5">
        <v>41003.0</v>
      </c>
      <c r="D1239" s="6">
        <v>12.0</v>
      </c>
      <c r="E1239" s="4"/>
      <c r="F1239" s="4" t="s">
        <v>31</v>
      </c>
      <c r="G1239" s="4" t="s">
        <v>120</v>
      </c>
      <c r="H1239" s="4" t="str">
        <f t="shared" si="1"/>
        <v>GBR</v>
      </c>
      <c r="I1239" s="7" t="s">
        <v>121</v>
      </c>
      <c r="J1239" s="4" t="s">
        <v>23</v>
      </c>
      <c r="K1239" s="4" t="str">
        <f>IF(G1239="","Unknown Country",IFERROR(VLOOKUP(TRIM(G1239),countries!C:F, 4, FALSE), "Unknown Country"))</f>
        <v>Northern Europe</v>
      </c>
      <c r="L1239" s="4">
        <v>7940.0</v>
      </c>
      <c r="M1239" s="4" t="s">
        <v>28</v>
      </c>
      <c r="N1239" s="4">
        <v>3493.0</v>
      </c>
      <c r="O1239" s="8">
        <v>668.27</v>
      </c>
      <c r="P1239" s="8">
        <v>502.54</v>
      </c>
      <c r="Q1239" s="9">
        <v>2334267.11</v>
      </c>
      <c r="R1239" s="9">
        <v>1755372.22</v>
      </c>
      <c r="S1239" s="9">
        <v>578894.8899999999</v>
      </c>
      <c r="T1239" s="10">
        <f t="shared" si="6"/>
        <v>0.3066193564</v>
      </c>
    </row>
    <row r="1240">
      <c r="A1240" s="4">
        <v>5.56647908E8</v>
      </c>
      <c r="B1240" s="5">
        <v>41182.0</v>
      </c>
      <c r="C1240" s="5">
        <v>41211.0</v>
      </c>
      <c r="D1240" s="6">
        <v>29.0</v>
      </c>
      <c r="E1240" s="4"/>
      <c r="F1240" s="4" t="s">
        <v>31</v>
      </c>
      <c r="G1240" s="4" t="s">
        <v>120</v>
      </c>
      <c r="H1240" s="4" t="str">
        <f t="shared" si="1"/>
        <v>GBR</v>
      </c>
      <c r="I1240" s="7" t="s">
        <v>121</v>
      </c>
      <c r="J1240" s="4" t="s">
        <v>23</v>
      </c>
      <c r="K1240" s="4" t="str">
        <f>IF(G1240="","Unknown Country",IFERROR(VLOOKUP(TRIM(G1240),countries!C:F, 4, FALSE), "Unknown Country"))</f>
        <v>Northern Europe</v>
      </c>
      <c r="L1240" s="4">
        <v>5988.0</v>
      </c>
      <c r="M1240" s="4" t="s">
        <v>28</v>
      </c>
      <c r="N1240" s="4">
        <v>3341.0</v>
      </c>
      <c r="O1240" s="8">
        <v>154.06</v>
      </c>
      <c r="P1240" s="8">
        <v>90.93</v>
      </c>
      <c r="Q1240" s="9">
        <v>514714.46</v>
      </c>
      <c r="R1240" s="9">
        <v>303797.13</v>
      </c>
      <c r="S1240" s="9">
        <v>210917.33000000002</v>
      </c>
      <c r="T1240" s="10">
        <f t="shared" si="6"/>
        <v>0.3066193564</v>
      </c>
    </row>
    <row r="1241">
      <c r="A1241" s="4">
        <v>5.60762631E8</v>
      </c>
      <c r="B1241" s="5">
        <v>42188.0</v>
      </c>
      <c r="C1241" s="5">
        <v>42201.0</v>
      </c>
      <c r="D1241" s="6">
        <v>13.0</v>
      </c>
      <c r="E1241" s="4"/>
      <c r="F1241" s="4" t="s">
        <v>27</v>
      </c>
      <c r="G1241" s="4" t="s">
        <v>120</v>
      </c>
      <c r="H1241" s="4" t="str">
        <f t="shared" si="1"/>
        <v>GBR</v>
      </c>
      <c r="I1241" s="7" t="s">
        <v>121</v>
      </c>
      <c r="J1241" s="4" t="s">
        <v>23</v>
      </c>
      <c r="K1241" s="4" t="str">
        <f>IF(G1241="","Unknown Country",IFERROR(VLOOKUP(TRIM(G1241),countries!C:F, 4, FALSE), "Unknown Country"))</f>
        <v>Northern Europe</v>
      </c>
      <c r="L1241" s="4">
        <v>8681.0</v>
      </c>
      <c r="M1241" s="4" t="s">
        <v>28</v>
      </c>
      <c r="N1241" s="4">
        <v>979.0</v>
      </c>
      <c r="O1241" s="8">
        <v>651.21</v>
      </c>
      <c r="P1241" s="8">
        <v>524.96</v>
      </c>
      <c r="Q1241" s="9">
        <v>637534.5900000001</v>
      </c>
      <c r="R1241" s="9">
        <v>513935.84</v>
      </c>
      <c r="S1241" s="9">
        <v>123598.75000000006</v>
      </c>
      <c r="T1241" s="10">
        <f t="shared" si="6"/>
        <v>0.3066193564</v>
      </c>
    </row>
    <row r="1242">
      <c r="A1242" s="4">
        <v>6.24940383E8</v>
      </c>
      <c r="B1242" s="5">
        <v>42431.0</v>
      </c>
      <c r="C1242" s="5">
        <v>42459.0</v>
      </c>
      <c r="D1242" s="6">
        <v>28.0</v>
      </c>
      <c r="E1242" s="4"/>
      <c r="F1242" s="4" t="s">
        <v>27</v>
      </c>
      <c r="G1242" s="4" t="s">
        <v>120</v>
      </c>
      <c r="H1242" s="4" t="str">
        <f t="shared" si="1"/>
        <v>GBR</v>
      </c>
      <c r="I1242" s="7" t="s">
        <v>121</v>
      </c>
      <c r="J1242" s="4" t="s">
        <v>23</v>
      </c>
      <c r="K1242" s="4" t="str">
        <f>IF(G1242="","Unknown Country",IFERROR(VLOOKUP(TRIM(G1242),countries!C:F, 4, FALSE), "Unknown Country"))</f>
        <v>Northern Europe</v>
      </c>
      <c r="L1242" s="4">
        <v>8293.0</v>
      </c>
      <c r="M1242" s="4" t="s">
        <v>24</v>
      </c>
      <c r="N1242" s="4">
        <v>2602.0</v>
      </c>
      <c r="O1242" s="8">
        <v>437.2</v>
      </c>
      <c r="P1242" s="8">
        <v>263.33</v>
      </c>
      <c r="Q1242" s="9">
        <v>1137594.4</v>
      </c>
      <c r="R1242" s="9">
        <v>685184.6599999999</v>
      </c>
      <c r="S1242" s="9">
        <v>452409.74</v>
      </c>
      <c r="T1242" s="10">
        <f t="shared" si="6"/>
        <v>0.3755092448</v>
      </c>
    </row>
    <row r="1243">
      <c r="A1243" s="4">
        <v>6.52252137E8</v>
      </c>
      <c r="B1243" s="5">
        <v>40428.0</v>
      </c>
      <c r="C1243" s="5">
        <v>40447.0</v>
      </c>
      <c r="D1243" s="6">
        <v>19.0</v>
      </c>
      <c r="E1243" s="4"/>
      <c r="F1243" s="4" t="s">
        <v>20</v>
      </c>
      <c r="G1243" s="4" t="s">
        <v>120</v>
      </c>
      <c r="H1243" s="4" t="str">
        <f t="shared" si="1"/>
        <v>GBR</v>
      </c>
      <c r="I1243" s="7" t="s">
        <v>121</v>
      </c>
      <c r="J1243" s="4" t="s">
        <v>23</v>
      </c>
      <c r="K1243" s="4" t="str">
        <f>IF(G1243="","Unknown Country",IFERROR(VLOOKUP(TRIM(G1243),countries!C:F, 4, FALSE), "Unknown Country"))</f>
        <v>Northern Europe</v>
      </c>
      <c r="L1243" s="4">
        <v>5988.0</v>
      </c>
      <c r="M1243" s="4" t="s">
        <v>28</v>
      </c>
      <c r="N1243" s="4">
        <v>4757.0</v>
      </c>
      <c r="O1243" s="8">
        <v>154.06</v>
      </c>
      <c r="P1243" s="8">
        <v>90.93</v>
      </c>
      <c r="Q1243" s="9">
        <v>732863.42</v>
      </c>
      <c r="R1243" s="9">
        <v>432554.01</v>
      </c>
      <c r="S1243" s="9">
        <v>300309.41000000003</v>
      </c>
      <c r="T1243" s="10">
        <f t="shared" si="6"/>
        <v>0.2479985635</v>
      </c>
    </row>
    <row r="1244">
      <c r="A1244" s="4">
        <v>6.92952191E8</v>
      </c>
      <c r="B1244" s="5">
        <v>41257.0</v>
      </c>
      <c r="C1244" s="5">
        <v>41278.0</v>
      </c>
      <c r="D1244" s="6">
        <v>21.0</v>
      </c>
      <c r="E1244" s="4"/>
      <c r="F1244" s="4" t="s">
        <v>30</v>
      </c>
      <c r="G1244" s="4" t="s">
        <v>120</v>
      </c>
      <c r="H1244" s="4" t="str">
        <f t="shared" si="1"/>
        <v>GBR</v>
      </c>
      <c r="I1244" s="7" t="s">
        <v>121</v>
      </c>
      <c r="J1244" s="4" t="s">
        <v>23</v>
      </c>
      <c r="K1244" s="4" t="str">
        <f>IF(G1244="","Unknown Country",IFERROR(VLOOKUP(TRIM(G1244),countries!C:F, 4, FALSE), "Unknown Country"))</f>
        <v>Northern Europe</v>
      </c>
      <c r="L1244" s="4">
        <v>8293.0</v>
      </c>
      <c r="M1244" s="4" t="s">
        <v>28</v>
      </c>
      <c r="N1244" s="4">
        <v>8807.0</v>
      </c>
      <c r="O1244" s="8">
        <v>437.2</v>
      </c>
      <c r="P1244" s="8">
        <v>263.33</v>
      </c>
      <c r="Q1244" s="9">
        <v>3850420.4</v>
      </c>
      <c r="R1244" s="9">
        <v>2319147.31</v>
      </c>
      <c r="S1244" s="9">
        <v>1531273.0899999999</v>
      </c>
      <c r="T1244" s="10">
        <f t="shared" si="6"/>
        <v>0.4097754122</v>
      </c>
    </row>
    <row r="1245">
      <c r="A1245" s="4">
        <v>7.831169E8</v>
      </c>
      <c r="B1245" s="5">
        <v>42792.0</v>
      </c>
      <c r="C1245" s="5">
        <v>42808.0</v>
      </c>
      <c r="D1245" s="6">
        <v>16.0</v>
      </c>
      <c r="E1245" s="4"/>
      <c r="F1245" s="4" t="s">
        <v>20</v>
      </c>
      <c r="G1245" s="4" t="s">
        <v>120</v>
      </c>
      <c r="H1245" s="4" t="str">
        <f t="shared" si="1"/>
        <v>GBR</v>
      </c>
      <c r="I1245" s="7" t="s">
        <v>121</v>
      </c>
      <c r="J1245" s="4" t="s">
        <v>23</v>
      </c>
      <c r="K1245" s="4" t="str">
        <f>IF(G1245="","Unknown Country",IFERROR(VLOOKUP(TRIM(G1245),countries!C:F, 4, FALSE), "Unknown Country"))</f>
        <v>Northern Europe</v>
      </c>
      <c r="L1245" s="4">
        <v>2455.0</v>
      </c>
      <c r="M1245" s="4" t="s">
        <v>28</v>
      </c>
      <c r="N1245" s="4">
        <v>548.0</v>
      </c>
      <c r="O1245" s="8">
        <v>109.28</v>
      </c>
      <c r="P1245" s="8">
        <v>35.84</v>
      </c>
      <c r="Q1245" s="9">
        <v>59885.44</v>
      </c>
      <c r="R1245" s="9">
        <v>19640.320000000003</v>
      </c>
      <c r="S1245" s="9">
        <v>40245.119999999995</v>
      </c>
      <c r="T1245" s="10">
        <f t="shared" si="6"/>
        <v>0.193869873</v>
      </c>
    </row>
    <row r="1246">
      <c r="A1246" s="4">
        <v>8.01352488E8</v>
      </c>
      <c r="B1246" s="5">
        <v>42130.0</v>
      </c>
      <c r="C1246" s="5">
        <v>42147.0</v>
      </c>
      <c r="D1246" s="6">
        <v>17.0</v>
      </c>
      <c r="E1246" s="4"/>
      <c r="F1246" s="4" t="s">
        <v>30</v>
      </c>
      <c r="G1246" s="4" t="s">
        <v>120</v>
      </c>
      <c r="H1246" s="4" t="str">
        <f t="shared" si="1"/>
        <v>GBR</v>
      </c>
      <c r="I1246" s="7" t="s">
        <v>121</v>
      </c>
      <c r="J1246" s="4" t="s">
        <v>23</v>
      </c>
      <c r="K1246" s="4" t="str">
        <f>IF(G1246="","Unknown Country",IFERROR(VLOOKUP(TRIM(G1246),countries!C:F, 4, FALSE), "Unknown Country"))</f>
        <v>Northern Europe</v>
      </c>
      <c r="L1246" s="4">
        <v>8293.0</v>
      </c>
      <c r="M1246" s="4" t="s">
        <v>24</v>
      </c>
      <c r="N1246" s="4">
        <v>6864.0</v>
      </c>
      <c r="O1246" s="8">
        <v>437.2</v>
      </c>
      <c r="P1246" s="8">
        <v>263.33</v>
      </c>
      <c r="Q1246" s="9">
        <v>3000940.8</v>
      </c>
      <c r="R1246" s="9">
        <v>1807497.1199999999</v>
      </c>
      <c r="S1246" s="9">
        <v>1193443.68</v>
      </c>
      <c r="T1246" s="10">
        <f t="shared" si="6"/>
        <v>0.3976898445</v>
      </c>
    </row>
    <row r="1247">
      <c r="A1247" s="4">
        <v>8.44307315E8</v>
      </c>
      <c r="B1247" s="5">
        <v>41098.0</v>
      </c>
      <c r="C1247" s="5">
        <v>41119.0</v>
      </c>
      <c r="D1247" s="6">
        <v>21.0</v>
      </c>
      <c r="E1247" s="4"/>
      <c r="F1247" s="4" t="s">
        <v>27</v>
      </c>
      <c r="G1247" s="4" t="s">
        <v>120</v>
      </c>
      <c r="H1247" s="4" t="str">
        <f t="shared" si="1"/>
        <v>GBR</v>
      </c>
      <c r="I1247" s="7" t="s">
        <v>121</v>
      </c>
      <c r="J1247" s="4" t="s">
        <v>23</v>
      </c>
      <c r="K1247" s="4" t="str">
        <f>IF(G1247="","Unknown Country",IFERROR(VLOOKUP(TRIM(G1247),countries!C:F, 4, FALSE), "Unknown Country"))</f>
        <v>Northern Europe</v>
      </c>
      <c r="L1247" s="4">
        <v>7331.0</v>
      </c>
      <c r="M1247" s="4" t="s">
        <v>28</v>
      </c>
      <c r="N1247" s="4">
        <v>8152.0</v>
      </c>
      <c r="O1247" s="8">
        <v>255.28</v>
      </c>
      <c r="P1247" s="8">
        <v>159.42</v>
      </c>
      <c r="Q1247" s="9">
        <v>2081042.56</v>
      </c>
      <c r="R1247" s="9">
        <v>1299591.8399999999</v>
      </c>
      <c r="S1247" s="9">
        <v>781450.7200000002</v>
      </c>
      <c r="T1247" s="10">
        <f t="shared" si="6"/>
        <v>0.4097754122</v>
      </c>
    </row>
    <row r="1248">
      <c r="A1248" s="4">
        <v>8.8750118E8</v>
      </c>
      <c r="B1248" s="5">
        <v>42860.0</v>
      </c>
      <c r="C1248" s="5">
        <v>42906.0</v>
      </c>
      <c r="D1248" s="6">
        <v>46.0</v>
      </c>
      <c r="E1248" s="4"/>
      <c r="F1248" s="4" t="s">
        <v>31</v>
      </c>
      <c r="G1248" s="4" t="s">
        <v>120</v>
      </c>
      <c r="H1248" s="4" t="str">
        <f t="shared" si="1"/>
        <v>GBR</v>
      </c>
      <c r="I1248" s="7" t="s">
        <v>121</v>
      </c>
      <c r="J1248" s="4" t="s">
        <v>23</v>
      </c>
      <c r="K1248" s="4" t="str">
        <f>IF(G1248="","Unknown Country",IFERROR(VLOOKUP(TRIM(G1248),countries!C:F, 4, FALSE), "Unknown Country"))</f>
        <v>Northern Europe</v>
      </c>
      <c r="L1248" s="4">
        <v>8293.0</v>
      </c>
      <c r="M1248" s="4" t="s">
        <v>28</v>
      </c>
      <c r="N1248" s="4">
        <v>176.0</v>
      </c>
      <c r="O1248" s="8">
        <v>437.2</v>
      </c>
      <c r="P1248" s="8">
        <v>263.33</v>
      </c>
      <c r="Q1248" s="9">
        <v>76947.2</v>
      </c>
      <c r="R1248" s="9">
        <v>46346.079999999994</v>
      </c>
      <c r="S1248" s="9">
        <v>30601.120000000003</v>
      </c>
      <c r="T1248" s="10">
        <f t="shared" si="6"/>
        <v>0.3976898445</v>
      </c>
    </row>
    <row r="1249">
      <c r="A1249" s="4">
        <v>9.85417258E8</v>
      </c>
      <c r="B1249" s="5">
        <v>40817.0</v>
      </c>
      <c r="C1249" s="5">
        <v>40837.0</v>
      </c>
      <c r="D1249" s="6">
        <v>20.0</v>
      </c>
      <c r="E1249" s="4"/>
      <c r="F1249" s="4" t="s">
        <v>30</v>
      </c>
      <c r="G1249" s="4" t="s">
        <v>120</v>
      </c>
      <c r="H1249" s="4" t="str">
        <f t="shared" si="1"/>
        <v>GBR</v>
      </c>
      <c r="I1249" s="7" t="s">
        <v>121</v>
      </c>
      <c r="J1249" s="4" t="s">
        <v>23</v>
      </c>
      <c r="K1249" s="4" t="str">
        <f>IF(G1249="","Unknown Country",IFERROR(VLOOKUP(TRIM(G1249),countries!C:F, 4, FALSE), "Unknown Country"))</f>
        <v>Northern Europe</v>
      </c>
      <c r="L1249" s="4">
        <v>2103.0</v>
      </c>
      <c r="M1249" s="4" t="s">
        <v>28</v>
      </c>
      <c r="N1249" s="4">
        <v>5720.0</v>
      </c>
      <c r="O1249" s="8">
        <v>205.7</v>
      </c>
      <c r="P1249" s="8">
        <v>117.11</v>
      </c>
      <c r="Q1249" s="9">
        <v>1176604.0</v>
      </c>
      <c r="R1249" s="9">
        <v>669869.2</v>
      </c>
      <c r="S1249" s="9">
        <v>506734.80000000005</v>
      </c>
      <c r="T1249" s="10">
        <f t="shared" si="6"/>
        <v>0.6720351391</v>
      </c>
    </row>
    <row r="1250">
      <c r="A1250" s="4">
        <v>1.01025998E8</v>
      </c>
      <c r="B1250" s="5">
        <v>41838.0</v>
      </c>
      <c r="C1250" s="5">
        <v>41862.0</v>
      </c>
      <c r="D1250" s="6">
        <v>24.0</v>
      </c>
      <c r="E1250" s="4"/>
      <c r="F1250" s="4" t="s">
        <v>30</v>
      </c>
      <c r="G1250" s="4"/>
      <c r="H1250" s="4" t="str">
        <f t="shared" si="1"/>
        <v>UNKNOWN</v>
      </c>
      <c r="I1250" s="7" t="s">
        <v>122</v>
      </c>
      <c r="J1250" s="4" t="s">
        <v>122</v>
      </c>
      <c r="K1250" s="4" t="str">
        <f>IF(G1250="","Unknown Country",IFERROR(VLOOKUP(TRIM(G1250),countries!C:F, 4, FALSE), "Unknown Country"))</f>
        <v>Unknown Country</v>
      </c>
      <c r="L1250" s="4">
        <v>7940.0</v>
      </c>
      <c r="M1250" s="4" t="s">
        <v>28</v>
      </c>
      <c r="N1250" s="4">
        <v>4693.0</v>
      </c>
      <c r="O1250" s="8">
        <v>668.27</v>
      </c>
      <c r="P1250" s="8">
        <v>502.54</v>
      </c>
      <c r="Q1250" s="9">
        <v>3136191.11</v>
      </c>
      <c r="R1250" s="9">
        <v>2358420.22</v>
      </c>
      <c r="S1250" s="9">
        <v>777770.8899999997</v>
      </c>
    </row>
    <row r="1251">
      <c r="A1251" s="4">
        <v>1.0454849E8</v>
      </c>
      <c r="B1251" s="5">
        <v>41640.0</v>
      </c>
      <c r="C1251" s="5">
        <v>41644.0</v>
      </c>
      <c r="D1251" s="6">
        <v>4.0</v>
      </c>
      <c r="E1251" s="4"/>
      <c r="F1251" s="4" t="s">
        <v>30</v>
      </c>
      <c r="G1251" s="4"/>
      <c r="H1251" s="4" t="str">
        <f t="shared" si="1"/>
        <v>UNKNOWN</v>
      </c>
      <c r="I1251" s="7" t="s">
        <v>122</v>
      </c>
      <c r="J1251" s="4" t="s">
        <v>122</v>
      </c>
      <c r="K1251" s="4" t="str">
        <f>IF(G1251="","Unknown Country",IFERROR(VLOOKUP(TRIM(G1251),countries!C:F, 4, FALSE), "Unknown Country"))</f>
        <v>Unknown Country</v>
      </c>
      <c r="L1251" s="4">
        <v>7331.0</v>
      </c>
      <c r="M1251" s="4" t="s">
        <v>28</v>
      </c>
      <c r="N1251" s="4">
        <v>7076.0</v>
      </c>
      <c r="O1251" s="8">
        <v>255.28</v>
      </c>
      <c r="P1251" s="8">
        <v>159.42</v>
      </c>
      <c r="Q1251" s="9">
        <v>1806361.28</v>
      </c>
      <c r="R1251" s="9">
        <v>1128055.92</v>
      </c>
      <c r="S1251" s="9">
        <v>678305.3600000001</v>
      </c>
      <c r="T1251" s="10">
        <f t="shared" ref="T1251:T1331" si="7">S1247/Q1247</f>
        <v>0.3755092448</v>
      </c>
    </row>
    <row r="1252">
      <c r="A1252" s="4">
        <v>1.17929494E8</v>
      </c>
      <c r="B1252" s="5">
        <v>42028.0</v>
      </c>
      <c r="C1252" s="5">
        <v>42065.0</v>
      </c>
      <c r="D1252" s="6">
        <v>37.0</v>
      </c>
      <c r="E1252" s="4"/>
      <c r="F1252" s="4" t="s">
        <v>27</v>
      </c>
      <c r="G1252" s="4"/>
      <c r="H1252" s="4" t="str">
        <f t="shared" si="1"/>
        <v>UNKNOWN</v>
      </c>
      <c r="I1252" s="7" t="s">
        <v>122</v>
      </c>
      <c r="J1252" s="4" t="s">
        <v>122</v>
      </c>
      <c r="K1252" s="4" t="str">
        <f>IF(G1252="","Unknown Country",IFERROR(VLOOKUP(TRIM(G1252),countries!C:F, 4, FALSE), "Unknown Country"))</f>
        <v>Unknown Country</v>
      </c>
      <c r="L1252" s="4">
        <v>4594.0</v>
      </c>
      <c r="M1252" s="4" t="s">
        <v>24</v>
      </c>
      <c r="N1252" s="4">
        <v>6813.0</v>
      </c>
      <c r="O1252" s="8">
        <v>9.33</v>
      </c>
      <c r="P1252" s="8">
        <v>6.92</v>
      </c>
      <c r="Q1252" s="9">
        <v>63565.29</v>
      </c>
      <c r="R1252" s="9">
        <v>47145.96</v>
      </c>
      <c r="S1252" s="9">
        <v>16419.33</v>
      </c>
      <c r="T1252" s="10">
        <f t="shared" si="7"/>
        <v>0.3976898445</v>
      </c>
    </row>
    <row r="1253">
      <c r="A1253" s="4">
        <v>1.18859469E8</v>
      </c>
      <c r="B1253" s="5">
        <v>40696.0</v>
      </c>
      <c r="C1253" s="5">
        <v>40725.0</v>
      </c>
      <c r="D1253" s="6">
        <v>29.0</v>
      </c>
      <c r="E1253" s="4"/>
      <c r="F1253" s="4" t="s">
        <v>20</v>
      </c>
      <c r="G1253" s="4"/>
      <c r="H1253" s="4" t="str">
        <f t="shared" si="1"/>
        <v>UNKNOWN</v>
      </c>
      <c r="I1253" s="7" t="s">
        <v>122</v>
      </c>
      <c r="J1253" s="4" t="s">
        <v>122</v>
      </c>
      <c r="K1253" s="4" t="str">
        <f>IF(G1253="","Unknown Country",IFERROR(VLOOKUP(TRIM(G1253),countries!C:F, 4, FALSE), "Unknown Country"))</f>
        <v>Unknown Country</v>
      </c>
      <c r="L1253" s="4">
        <v>8969.0</v>
      </c>
      <c r="M1253" s="4" t="s">
        <v>24</v>
      </c>
      <c r="N1253" s="4">
        <v>2013.0</v>
      </c>
      <c r="O1253" s="8">
        <v>152.58</v>
      </c>
      <c r="P1253" s="8">
        <v>97.44</v>
      </c>
      <c r="Q1253" s="9">
        <v>307143.54000000004</v>
      </c>
      <c r="R1253" s="9">
        <v>196146.72</v>
      </c>
      <c r="S1253" s="9">
        <v>110996.82000000004</v>
      </c>
      <c r="T1253" s="10">
        <f t="shared" si="7"/>
        <v>0.4306757414</v>
      </c>
    </row>
    <row r="1254">
      <c r="A1254" s="4">
        <v>1.26948583E8</v>
      </c>
      <c r="B1254" s="5">
        <v>42879.0</v>
      </c>
      <c r="C1254" s="5">
        <v>42925.0</v>
      </c>
      <c r="D1254" s="6">
        <v>46.0</v>
      </c>
      <c r="E1254" s="4"/>
      <c r="F1254" s="4" t="s">
        <v>31</v>
      </c>
      <c r="G1254" s="4"/>
      <c r="H1254" s="4" t="str">
        <f t="shared" si="1"/>
        <v>UNKNOWN</v>
      </c>
      <c r="I1254" s="7" t="s">
        <v>122</v>
      </c>
      <c r="J1254" s="4" t="s">
        <v>122</v>
      </c>
      <c r="K1254" s="4" t="str">
        <f>IF(G1254="","Unknown Country",IFERROR(VLOOKUP(TRIM(G1254),countries!C:F, 4, FALSE), "Unknown Country"))</f>
        <v>Unknown Country</v>
      </c>
      <c r="L1254" s="4">
        <v>7331.0</v>
      </c>
      <c r="M1254" s="4" t="s">
        <v>28</v>
      </c>
      <c r="N1254" s="4">
        <v>5762.0</v>
      </c>
      <c r="O1254" s="8">
        <v>255.28</v>
      </c>
      <c r="P1254" s="8">
        <v>159.42</v>
      </c>
      <c r="Q1254" s="9">
        <v>1470923.36</v>
      </c>
      <c r="R1254" s="9">
        <v>918578.0399999999</v>
      </c>
      <c r="S1254" s="9">
        <v>552345.3200000002</v>
      </c>
      <c r="T1254" s="10">
        <f t="shared" si="7"/>
        <v>0.2479985635</v>
      </c>
    </row>
    <row r="1255">
      <c r="A1255" s="4">
        <v>1.28766906E8</v>
      </c>
      <c r="B1255" s="5">
        <v>40587.0</v>
      </c>
      <c r="C1255" s="5">
        <v>40630.0</v>
      </c>
      <c r="D1255" s="6">
        <v>43.0</v>
      </c>
      <c r="E1255" s="4"/>
      <c r="F1255" s="4" t="s">
        <v>31</v>
      </c>
      <c r="G1255" s="4"/>
      <c r="H1255" s="4" t="str">
        <f t="shared" si="1"/>
        <v>UNKNOWN</v>
      </c>
      <c r="I1255" s="7" t="s">
        <v>122</v>
      </c>
      <c r="J1255" s="4" t="s">
        <v>122</v>
      </c>
      <c r="K1255" s="4" t="str">
        <f>IF(G1255="","Unknown Country",IFERROR(VLOOKUP(TRIM(G1255),countries!C:F, 4, FALSE), "Unknown Country"))</f>
        <v>Unknown Country</v>
      </c>
      <c r="L1255" s="4">
        <v>7940.0</v>
      </c>
      <c r="M1255" s="4" t="s">
        <v>24</v>
      </c>
      <c r="N1255" s="4">
        <v>3844.0</v>
      </c>
      <c r="O1255" s="8">
        <v>668.27</v>
      </c>
      <c r="P1255" s="8">
        <v>502.54</v>
      </c>
      <c r="Q1255" s="9">
        <v>2568829.88</v>
      </c>
      <c r="R1255" s="9">
        <v>1931763.76</v>
      </c>
      <c r="S1255" s="9">
        <v>637066.1199999999</v>
      </c>
      <c r="T1255" s="10">
        <f t="shared" si="7"/>
        <v>0.3755092448</v>
      </c>
    </row>
    <row r="1256">
      <c r="A1256" s="4">
        <v>1.29169023E8</v>
      </c>
      <c r="B1256" s="5">
        <v>41068.0</v>
      </c>
      <c r="C1256" s="5">
        <v>41108.0</v>
      </c>
      <c r="D1256" s="6">
        <v>40.0</v>
      </c>
      <c r="E1256" s="4"/>
      <c r="F1256" s="4" t="s">
        <v>30</v>
      </c>
      <c r="G1256" s="4"/>
      <c r="H1256" s="4" t="str">
        <f t="shared" si="1"/>
        <v>UNKNOWN</v>
      </c>
      <c r="I1256" s="7" t="s">
        <v>122</v>
      </c>
      <c r="J1256" s="4" t="s">
        <v>122</v>
      </c>
      <c r="K1256" s="4" t="str">
        <f>IF(G1256="","Unknown Country",IFERROR(VLOOKUP(TRIM(G1256),countries!C:F, 4, FALSE), "Unknown Country"))</f>
        <v>Unknown Country</v>
      </c>
      <c r="L1256" s="4">
        <v>1270.0</v>
      </c>
      <c r="M1256" s="4" t="s">
        <v>24</v>
      </c>
      <c r="N1256" s="4">
        <v>2839.0</v>
      </c>
      <c r="O1256" s="8">
        <v>47.45</v>
      </c>
      <c r="P1256" s="8">
        <v>31.79</v>
      </c>
      <c r="Q1256" s="9">
        <v>134710.55000000002</v>
      </c>
      <c r="R1256" s="9">
        <v>90251.81</v>
      </c>
      <c r="S1256" s="9">
        <v>44458.74000000002</v>
      </c>
      <c r="T1256" s="10">
        <f t="shared" si="7"/>
        <v>0.258306538</v>
      </c>
    </row>
    <row r="1257">
      <c r="A1257" s="4">
        <v>1.3327645E8</v>
      </c>
      <c r="B1257" s="5">
        <v>42396.0</v>
      </c>
      <c r="C1257" s="5">
        <v>42444.0</v>
      </c>
      <c r="D1257" s="6">
        <v>48.0</v>
      </c>
      <c r="E1257" s="4"/>
      <c r="F1257" s="4" t="s">
        <v>27</v>
      </c>
      <c r="G1257" s="4"/>
      <c r="H1257" s="4" t="str">
        <f t="shared" si="1"/>
        <v>UNKNOWN</v>
      </c>
      <c r="I1257" s="7" t="s">
        <v>122</v>
      </c>
      <c r="J1257" s="4" t="s">
        <v>122</v>
      </c>
      <c r="K1257" s="4" t="str">
        <f>IF(G1257="","Unknown Country",IFERROR(VLOOKUP(TRIM(G1257),countries!C:F, 4, FALSE), "Unknown Country"))</f>
        <v>Unknown Country</v>
      </c>
      <c r="L1257" s="4">
        <v>3127.0</v>
      </c>
      <c r="M1257" s="4" t="s">
        <v>28</v>
      </c>
      <c r="N1257" s="4">
        <v>8318.0</v>
      </c>
      <c r="O1257" s="8">
        <v>81.73</v>
      </c>
      <c r="P1257" s="8">
        <v>56.67</v>
      </c>
      <c r="Q1257" s="9">
        <v>679830.14</v>
      </c>
      <c r="R1257" s="9">
        <v>471381.06</v>
      </c>
      <c r="S1257" s="9">
        <v>208449.08000000002</v>
      </c>
      <c r="T1257" s="10">
        <f t="shared" si="7"/>
        <v>0.3613841919</v>
      </c>
    </row>
    <row r="1258">
      <c r="A1258" s="4">
        <v>1.39949357E8</v>
      </c>
      <c r="B1258" s="5">
        <v>41821.0</v>
      </c>
      <c r="C1258" s="5">
        <v>41834.0</v>
      </c>
      <c r="D1258" s="6">
        <v>13.0</v>
      </c>
      <c r="E1258" s="4"/>
      <c r="F1258" s="4" t="s">
        <v>27</v>
      </c>
      <c r="G1258" s="4"/>
      <c r="H1258" s="4" t="str">
        <f t="shared" si="1"/>
        <v>UNKNOWN</v>
      </c>
      <c r="I1258" s="7" t="s">
        <v>122</v>
      </c>
      <c r="J1258" s="4" t="s">
        <v>122</v>
      </c>
      <c r="K1258" s="4" t="str">
        <f>IF(G1258="","Unknown Country",IFERROR(VLOOKUP(TRIM(G1258),countries!C:F, 4, FALSE), "Unknown Country"))</f>
        <v>Unknown Country</v>
      </c>
      <c r="L1258" s="4">
        <v>5988.0</v>
      </c>
      <c r="M1258" s="4" t="s">
        <v>28</v>
      </c>
      <c r="N1258" s="4">
        <v>2980.0</v>
      </c>
      <c r="O1258" s="8">
        <v>154.06</v>
      </c>
      <c r="P1258" s="8">
        <v>90.93</v>
      </c>
      <c r="Q1258" s="9">
        <v>459098.8</v>
      </c>
      <c r="R1258" s="9">
        <v>270971.4</v>
      </c>
      <c r="S1258" s="9">
        <v>188127.39999999997</v>
      </c>
      <c r="T1258" s="10">
        <f t="shared" si="7"/>
        <v>0.3755092448</v>
      </c>
    </row>
    <row r="1259">
      <c r="A1259" s="4">
        <v>1.50293242E8</v>
      </c>
      <c r="B1259" s="5">
        <v>42143.0</v>
      </c>
      <c r="C1259" s="5">
        <v>42176.0</v>
      </c>
      <c r="D1259" s="6">
        <v>33.0</v>
      </c>
      <c r="E1259" s="4"/>
      <c r="F1259" s="4" t="s">
        <v>27</v>
      </c>
      <c r="G1259" s="4"/>
      <c r="H1259" s="4" t="str">
        <f t="shared" si="1"/>
        <v>UNKNOWN</v>
      </c>
      <c r="I1259" s="7" t="s">
        <v>122</v>
      </c>
      <c r="J1259" s="4" t="s">
        <v>122</v>
      </c>
      <c r="K1259" s="4" t="str">
        <f>IF(G1259="","Unknown Country",IFERROR(VLOOKUP(TRIM(G1259),countries!C:F, 4, FALSE), "Unknown Country"))</f>
        <v>Unknown Country</v>
      </c>
      <c r="L1259" s="4">
        <v>8681.0</v>
      </c>
      <c r="M1259" s="4" t="s">
        <v>24</v>
      </c>
      <c r="N1259" s="4">
        <v>3965.0</v>
      </c>
      <c r="O1259" s="8">
        <v>651.21</v>
      </c>
      <c r="P1259" s="8">
        <v>524.96</v>
      </c>
      <c r="Q1259" s="9">
        <v>2582047.6500000004</v>
      </c>
      <c r="R1259" s="9">
        <v>2081466.4000000001</v>
      </c>
      <c r="S1259" s="9">
        <v>500581.25000000023</v>
      </c>
      <c r="T1259" s="10">
        <f t="shared" si="7"/>
        <v>0.2479985635</v>
      </c>
    </row>
    <row r="1260">
      <c r="A1260" s="4">
        <v>1.59805858E8</v>
      </c>
      <c r="B1260" s="5">
        <v>41232.0</v>
      </c>
      <c r="C1260" s="5">
        <v>41260.0</v>
      </c>
      <c r="D1260" s="6">
        <v>28.0</v>
      </c>
      <c r="E1260" s="4"/>
      <c r="F1260" s="4" t="s">
        <v>30</v>
      </c>
      <c r="G1260" s="4"/>
      <c r="H1260" s="4" t="str">
        <f t="shared" si="1"/>
        <v>UNKNOWN</v>
      </c>
      <c r="I1260" s="7" t="s">
        <v>122</v>
      </c>
      <c r="J1260" s="4" t="s">
        <v>122</v>
      </c>
      <c r="K1260" s="4" t="str">
        <f>IF(G1260="","Unknown Country",IFERROR(VLOOKUP(TRIM(G1260),countries!C:F, 4, FALSE), "Unknown Country"))</f>
        <v>Unknown Country</v>
      </c>
      <c r="L1260" s="4">
        <v>8875.0</v>
      </c>
      <c r="M1260" s="4" t="s">
        <v>24</v>
      </c>
      <c r="N1260" s="4">
        <v>8959.0</v>
      </c>
      <c r="O1260" s="8">
        <v>421.89</v>
      </c>
      <c r="P1260" s="8">
        <v>364.69</v>
      </c>
      <c r="Q1260" s="9">
        <v>3779712.51</v>
      </c>
      <c r="R1260" s="9">
        <v>3267257.71</v>
      </c>
      <c r="S1260" s="9">
        <v>512454.7999999998</v>
      </c>
      <c r="T1260" s="10">
        <f t="shared" si="7"/>
        <v>0.3300316122</v>
      </c>
    </row>
    <row r="1261">
      <c r="A1261" s="4">
        <v>1.68487203E8</v>
      </c>
      <c r="B1261" s="5">
        <v>41854.0</v>
      </c>
      <c r="C1261" s="5">
        <v>41903.0</v>
      </c>
      <c r="D1261" s="6">
        <v>49.0</v>
      </c>
      <c r="E1261" s="4"/>
      <c r="F1261" s="4" t="s">
        <v>27</v>
      </c>
      <c r="G1261" s="4"/>
      <c r="H1261" s="4" t="str">
        <f t="shared" si="1"/>
        <v>UNKNOWN</v>
      </c>
      <c r="I1261" s="7" t="s">
        <v>122</v>
      </c>
      <c r="J1261" s="4" t="s">
        <v>122</v>
      </c>
      <c r="K1261" s="4" t="str">
        <f>IF(G1261="","Unknown Country",IFERROR(VLOOKUP(TRIM(G1261),countries!C:F, 4, FALSE), "Unknown Country"))</f>
        <v>Unknown Country</v>
      </c>
      <c r="L1261" s="4">
        <v>8681.0</v>
      </c>
      <c r="M1261" s="4" t="s">
        <v>24</v>
      </c>
      <c r="N1261" s="4">
        <v>7962.0</v>
      </c>
      <c r="O1261" s="8">
        <v>651.21</v>
      </c>
      <c r="P1261" s="8">
        <v>524.96</v>
      </c>
      <c r="Q1261" s="9">
        <v>5184934.0200000005</v>
      </c>
      <c r="R1261" s="9">
        <v>4179731.5200000005</v>
      </c>
      <c r="S1261" s="9">
        <v>1005202.5</v>
      </c>
      <c r="T1261" s="10">
        <f t="shared" si="7"/>
        <v>0.3066193564</v>
      </c>
    </row>
    <row r="1262">
      <c r="A1262" s="4">
        <v>2.29105556E8</v>
      </c>
      <c r="B1262" s="5">
        <v>40343.0</v>
      </c>
      <c r="C1262" s="5">
        <v>40393.0</v>
      </c>
      <c r="D1262" s="6">
        <v>50.0</v>
      </c>
      <c r="E1262" s="4"/>
      <c r="F1262" s="4" t="s">
        <v>20</v>
      </c>
      <c r="G1262" s="4"/>
      <c r="H1262" s="4" t="str">
        <f t="shared" si="1"/>
        <v>UNKNOWN</v>
      </c>
      <c r="I1262" s="7" t="s">
        <v>122</v>
      </c>
      <c r="J1262" s="4" t="s">
        <v>122</v>
      </c>
      <c r="K1262" s="4" t="str">
        <f>IF(G1262="","Unknown Country",IFERROR(VLOOKUP(TRIM(G1262),countries!C:F, 4, FALSE), "Unknown Country"))</f>
        <v>Unknown Country</v>
      </c>
      <c r="L1262" s="4">
        <v>8875.0</v>
      </c>
      <c r="M1262" s="4" t="s">
        <v>24</v>
      </c>
      <c r="N1262" s="4">
        <v>6280.0</v>
      </c>
      <c r="O1262" s="8">
        <v>421.89</v>
      </c>
      <c r="P1262" s="8">
        <v>364.69</v>
      </c>
      <c r="Q1262" s="9">
        <v>2649469.1999999997</v>
      </c>
      <c r="R1262" s="9">
        <v>2290253.2</v>
      </c>
      <c r="S1262" s="9">
        <v>359215.99999999953</v>
      </c>
      <c r="T1262" s="10">
        <f t="shared" si="7"/>
        <v>0.4097754122</v>
      </c>
    </row>
    <row r="1263">
      <c r="A1263" s="4">
        <v>2.4322642E8</v>
      </c>
      <c r="B1263" s="5">
        <v>41442.0</v>
      </c>
      <c r="C1263" s="5">
        <v>41458.0</v>
      </c>
      <c r="D1263" s="6">
        <v>16.0</v>
      </c>
      <c r="E1263" s="4"/>
      <c r="F1263" s="4" t="s">
        <v>27</v>
      </c>
      <c r="G1263" s="4"/>
      <c r="H1263" s="4" t="str">
        <f t="shared" si="1"/>
        <v>UNKNOWN</v>
      </c>
      <c r="I1263" s="7" t="s">
        <v>122</v>
      </c>
      <c r="J1263" s="4" t="s">
        <v>122</v>
      </c>
      <c r="K1263" s="4" t="str">
        <f>IF(G1263="","Unknown Country",IFERROR(VLOOKUP(TRIM(G1263),countries!C:F, 4, FALSE), "Unknown Country"))</f>
        <v>Unknown Country</v>
      </c>
      <c r="L1263" s="4">
        <v>1270.0</v>
      </c>
      <c r="M1263" s="4" t="s">
        <v>24</v>
      </c>
      <c r="N1263" s="4">
        <v>4958.0</v>
      </c>
      <c r="O1263" s="8">
        <v>47.45</v>
      </c>
      <c r="P1263" s="8">
        <v>31.79</v>
      </c>
      <c r="Q1263" s="9">
        <v>235257.1</v>
      </c>
      <c r="R1263" s="9">
        <v>157614.82</v>
      </c>
      <c r="S1263" s="9">
        <v>77642.28</v>
      </c>
      <c r="T1263" s="10">
        <f t="shared" si="7"/>
        <v>0.193869873</v>
      </c>
    </row>
    <row r="1264">
      <c r="A1264" s="4">
        <v>2.51907765E8</v>
      </c>
      <c r="B1264" s="5">
        <v>42064.0</v>
      </c>
      <c r="C1264" s="5">
        <v>42101.0</v>
      </c>
      <c r="D1264" s="6">
        <v>37.0</v>
      </c>
      <c r="E1264" s="4"/>
      <c r="F1264" s="4" t="s">
        <v>31</v>
      </c>
      <c r="G1264" s="4"/>
      <c r="H1264" s="4" t="str">
        <f t="shared" si="1"/>
        <v>UNKNOWN</v>
      </c>
      <c r="I1264" s="7" t="s">
        <v>122</v>
      </c>
      <c r="J1264" s="4" t="s">
        <v>122</v>
      </c>
      <c r="K1264" s="4" t="str">
        <f>IF(G1264="","Unknown Country",IFERROR(VLOOKUP(TRIM(G1264),countries!C:F, 4, FALSE), "Unknown Country"))</f>
        <v>Unknown Country</v>
      </c>
      <c r="L1264" s="4">
        <v>8969.0</v>
      </c>
      <c r="M1264" s="4" t="s">
        <v>24</v>
      </c>
      <c r="N1264" s="4">
        <v>3961.0</v>
      </c>
      <c r="O1264" s="8">
        <v>152.58</v>
      </c>
      <c r="P1264" s="8">
        <v>97.44</v>
      </c>
      <c r="Q1264" s="9">
        <v>604369.38</v>
      </c>
      <c r="R1264" s="9">
        <v>385959.83999999997</v>
      </c>
      <c r="S1264" s="9">
        <v>218409.54000000004</v>
      </c>
      <c r="T1264" s="10">
        <f t="shared" si="7"/>
        <v>0.1355803646</v>
      </c>
    </row>
    <row r="1265">
      <c r="A1265" s="4">
        <v>2.52541625E8</v>
      </c>
      <c r="B1265" s="5">
        <v>42895.0</v>
      </c>
      <c r="C1265" s="5">
        <v>42921.0</v>
      </c>
      <c r="D1265" s="6">
        <v>26.0</v>
      </c>
      <c r="E1265" s="4"/>
      <c r="F1265" s="4" t="s">
        <v>31</v>
      </c>
      <c r="G1265" s="4"/>
      <c r="H1265" s="4" t="str">
        <f t="shared" si="1"/>
        <v>UNKNOWN</v>
      </c>
      <c r="I1265" s="7" t="s">
        <v>122</v>
      </c>
      <c r="J1265" s="4" t="s">
        <v>122</v>
      </c>
      <c r="K1265" s="4" t="str">
        <f>IF(G1265="","Unknown Country",IFERROR(VLOOKUP(TRIM(G1265),countries!C:F, 4, FALSE), "Unknown Country"))</f>
        <v>Unknown Country</v>
      </c>
      <c r="L1265" s="4">
        <v>7331.0</v>
      </c>
      <c r="M1265" s="4" t="s">
        <v>24</v>
      </c>
      <c r="N1265" s="4">
        <v>1534.0</v>
      </c>
      <c r="O1265" s="8">
        <v>255.28</v>
      </c>
      <c r="P1265" s="8">
        <v>159.42</v>
      </c>
      <c r="Q1265" s="9">
        <v>391599.52</v>
      </c>
      <c r="R1265" s="9">
        <v>244550.27999999997</v>
      </c>
      <c r="S1265" s="9">
        <v>147049.24000000005</v>
      </c>
      <c r="T1265" s="10">
        <f t="shared" si="7"/>
        <v>0.193869873</v>
      </c>
    </row>
    <row r="1266">
      <c r="A1266" s="4">
        <v>2.60630738E8</v>
      </c>
      <c r="B1266" s="5">
        <v>42313.0</v>
      </c>
      <c r="C1266" s="5">
        <v>42357.0</v>
      </c>
      <c r="D1266" s="6">
        <v>44.0</v>
      </c>
      <c r="E1266" s="4"/>
      <c r="F1266" s="4" t="s">
        <v>30</v>
      </c>
      <c r="G1266" s="4"/>
      <c r="H1266" s="4" t="str">
        <f t="shared" si="1"/>
        <v>UNKNOWN</v>
      </c>
      <c r="I1266" s="7" t="s">
        <v>122</v>
      </c>
      <c r="J1266" s="4" t="s">
        <v>122</v>
      </c>
      <c r="K1266" s="4" t="str">
        <f>IF(G1266="","Unknown Country",IFERROR(VLOOKUP(TRIM(G1266),countries!C:F, 4, FALSE), "Unknown Country"))</f>
        <v>Unknown Country</v>
      </c>
      <c r="L1266" s="4">
        <v>8293.0</v>
      </c>
      <c r="M1266" s="4" t="s">
        <v>28</v>
      </c>
      <c r="N1266" s="4">
        <v>5282.0</v>
      </c>
      <c r="O1266" s="8">
        <v>437.2</v>
      </c>
      <c r="P1266" s="8">
        <v>263.33</v>
      </c>
      <c r="Q1266" s="9">
        <v>2309290.4</v>
      </c>
      <c r="R1266" s="9">
        <v>1390909.0599999998</v>
      </c>
      <c r="S1266" s="9">
        <v>918381.3400000001</v>
      </c>
      <c r="T1266" s="10">
        <f t="shared" si="7"/>
        <v>0.1355803646</v>
      </c>
    </row>
    <row r="1267">
      <c r="A1267" s="4">
        <v>2.63647687E8</v>
      </c>
      <c r="B1267" s="5">
        <v>40991.0</v>
      </c>
      <c r="C1267" s="5">
        <v>40998.0</v>
      </c>
      <c r="D1267" s="6">
        <v>7.0</v>
      </c>
      <c r="E1267" s="4"/>
      <c r="F1267" s="4" t="s">
        <v>30</v>
      </c>
      <c r="G1267" s="4"/>
      <c r="H1267" s="4" t="str">
        <f t="shared" si="1"/>
        <v>UNKNOWN</v>
      </c>
      <c r="I1267" s="7" t="s">
        <v>122</v>
      </c>
      <c r="J1267" s="4" t="s">
        <v>122</v>
      </c>
      <c r="K1267" s="4" t="str">
        <f>IF(G1267="","Unknown Country",IFERROR(VLOOKUP(TRIM(G1267),countries!C:F, 4, FALSE), "Unknown Country"))</f>
        <v>Unknown Country</v>
      </c>
      <c r="L1267" s="4">
        <v>2455.0</v>
      </c>
      <c r="M1267" s="4" t="s">
        <v>28</v>
      </c>
      <c r="N1267" s="4">
        <v>8064.0</v>
      </c>
      <c r="O1267" s="8">
        <v>109.28</v>
      </c>
      <c r="P1267" s="8">
        <v>35.84</v>
      </c>
      <c r="Q1267" s="9">
        <v>881233.92</v>
      </c>
      <c r="R1267" s="9">
        <v>289013.76</v>
      </c>
      <c r="S1267" s="9">
        <v>592220.16</v>
      </c>
      <c r="T1267" s="10">
        <f t="shared" si="7"/>
        <v>0.3300316122</v>
      </c>
    </row>
    <row r="1268">
      <c r="A1268" s="4">
        <v>2.63852393E8</v>
      </c>
      <c r="B1268" s="5">
        <v>41070.0</v>
      </c>
      <c r="C1268" s="5">
        <v>41089.0</v>
      </c>
      <c r="D1268" s="6">
        <v>19.0</v>
      </c>
      <c r="E1268" s="4"/>
      <c r="F1268" s="4" t="s">
        <v>20</v>
      </c>
      <c r="G1268" s="4"/>
      <c r="H1268" s="4" t="str">
        <f t="shared" si="1"/>
        <v>UNKNOWN</v>
      </c>
      <c r="I1268" s="7" t="s">
        <v>122</v>
      </c>
      <c r="J1268" s="4" t="s">
        <v>122</v>
      </c>
      <c r="K1268" s="4" t="str">
        <f>IF(G1268="","Unknown Country",IFERROR(VLOOKUP(TRIM(G1268),countries!C:F, 4, FALSE), "Unknown Country"))</f>
        <v>Unknown Country</v>
      </c>
      <c r="L1268" s="4">
        <v>7331.0</v>
      </c>
      <c r="M1268" s="4" t="s">
        <v>24</v>
      </c>
      <c r="N1268" s="4">
        <v>8641.0</v>
      </c>
      <c r="O1268" s="8">
        <v>255.28</v>
      </c>
      <c r="P1268" s="8">
        <v>159.42</v>
      </c>
      <c r="Q1268" s="9">
        <v>2205874.48</v>
      </c>
      <c r="R1268" s="9">
        <v>1377548.22</v>
      </c>
      <c r="S1268" s="9">
        <v>828326.26</v>
      </c>
      <c r="T1268" s="10">
        <f t="shared" si="7"/>
        <v>0.3613841919</v>
      </c>
    </row>
    <row r="1269">
      <c r="A1269" s="4">
        <v>2.91995418E8</v>
      </c>
      <c r="B1269" s="5">
        <v>40300.0</v>
      </c>
      <c r="C1269" s="5">
        <v>40335.0</v>
      </c>
      <c r="D1269" s="6">
        <v>35.0</v>
      </c>
      <c r="E1269" s="4"/>
      <c r="F1269" s="4" t="s">
        <v>20</v>
      </c>
      <c r="G1269" s="4"/>
      <c r="H1269" s="4" t="str">
        <f t="shared" si="1"/>
        <v>UNKNOWN</v>
      </c>
      <c r="I1269" s="7" t="s">
        <v>122</v>
      </c>
      <c r="J1269" s="4" t="s">
        <v>122</v>
      </c>
      <c r="K1269" s="4" t="str">
        <f>IF(G1269="","Unknown Country",IFERROR(VLOOKUP(TRIM(G1269),countries!C:F, 4, FALSE), "Unknown Country"))</f>
        <v>Unknown Country</v>
      </c>
      <c r="L1269" s="4">
        <v>4594.0</v>
      </c>
      <c r="M1269" s="4" t="s">
        <v>28</v>
      </c>
      <c r="N1269" s="4">
        <v>6788.0</v>
      </c>
      <c r="O1269" s="8">
        <v>9.33</v>
      </c>
      <c r="P1269" s="8">
        <v>6.92</v>
      </c>
      <c r="Q1269" s="9">
        <v>63332.04</v>
      </c>
      <c r="R1269" s="9">
        <v>46972.96</v>
      </c>
      <c r="S1269" s="9">
        <v>16359.080000000002</v>
      </c>
      <c r="T1269" s="10">
        <f t="shared" si="7"/>
        <v>0.3755092448</v>
      </c>
    </row>
    <row r="1270">
      <c r="A1270" s="4">
        <v>2.92424571E8</v>
      </c>
      <c r="B1270" s="5">
        <v>41053.0</v>
      </c>
      <c r="C1270" s="5">
        <v>41065.0</v>
      </c>
      <c r="D1270" s="6">
        <v>12.0</v>
      </c>
      <c r="E1270" s="4"/>
      <c r="F1270" s="4" t="s">
        <v>31</v>
      </c>
      <c r="G1270" s="4"/>
      <c r="H1270" s="4" t="str">
        <f t="shared" si="1"/>
        <v>UNKNOWN</v>
      </c>
      <c r="I1270" s="7" t="s">
        <v>122</v>
      </c>
      <c r="J1270" s="4" t="s">
        <v>122</v>
      </c>
      <c r="K1270" s="4" t="str">
        <f>IF(G1270="","Unknown Country",IFERROR(VLOOKUP(TRIM(G1270),countries!C:F, 4, FALSE), "Unknown Country"))</f>
        <v>Unknown Country</v>
      </c>
      <c r="L1270" s="4">
        <v>8293.0</v>
      </c>
      <c r="M1270" s="4" t="s">
        <v>24</v>
      </c>
      <c r="N1270" s="4">
        <v>3784.0</v>
      </c>
      <c r="O1270" s="8">
        <v>437.2</v>
      </c>
      <c r="P1270" s="8">
        <v>263.33</v>
      </c>
      <c r="Q1270" s="9">
        <v>1654364.8</v>
      </c>
      <c r="R1270" s="9">
        <v>996440.72</v>
      </c>
      <c r="S1270" s="9">
        <v>657924.0800000001</v>
      </c>
      <c r="T1270" s="10">
        <f t="shared" si="7"/>
        <v>0.3976898445</v>
      </c>
    </row>
    <row r="1271">
      <c r="A1271" s="4">
        <v>2.99739491E8</v>
      </c>
      <c r="B1271" s="5">
        <v>42576.0</v>
      </c>
      <c r="C1271" s="5">
        <v>42614.0</v>
      </c>
      <c r="D1271" s="6">
        <v>38.0</v>
      </c>
      <c r="E1271" s="4"/>
      <c r="F1271" s="4" t="s">
        <v>30</v>
      </c>
      <c r="G1271" s="4"/>
      <c r="H1271" s="4" t="str">
        <f t="shared" si="1"/>
        <v>UNKNOWN</v>
      </c>
      <c r="I1271" s="7" t="s">
        <v>122</v>
      </c>
      <c r="J1271" s="4" t="s">
        <v>122</v>
      </c>
      <c r="K1271" s="4" t="str">
        <f>IF(G1271="","Unknown Country",IFERROR(VLOOKUP(TRIM(G1271),countries!C:F, 4, FALSE), "Unknown Country"))</f>
        <v>Unknown Country</v>
      </c>
      <c r="L1271" s="4">
        <v>4594.0</v>
      </c>
      <c r="M1271" s="4" t="s">
        <v>24</v>
      </c>
      <c r="N1271" s="4">
        <v>8431.0</v>
      </c>
      <c r="O1271" s="8">
        <v>9.33</v>
      </c>
      <c r="P1271" s="8">
        <v>6.92</v>
      </c>
      <c r="Q1271" s="9">
        <v>78661.23</v>
      </c>
      <c r="R1271" s="9">
        <v>58342.52</v>
      </c>
      <c r="S1271" s="9">
        <v>20318.71</v>
      </c>
      <c r="T1271" s="10">
        <f t="shared" si="7"/>
        <v>0.6720351391</v>
      </c>
    </row>
    <row r="1272">
      <c r="A1272" s="4">
        <v>3.07305467E8</v>
      </c>
      <c r="B1272" s="5">
        <v>41484.0</v>
      </c>
      <c r="C1272" s="5">
        <v>41496.0</v>
      </c>
      <c r="D1272" s="6">
        <v>12.0</v>
      </c>
      <c r="E1272" s="4"/>
      <c r="F1272" s="4" t="s">
        <v>30</v>
      </c>
      <c r="G1272" s="4"/>
      <c r="H1272" s="4" t="str">
        <f t="shared" si="1"/>
        <v>UNKNOWN</v>
      </c>
      <c r="I1272" s="7" t="s">
        <v>122</v>
      </c>
      <c r="J1272" s="4" t="s">
        <v>122</v>
      </c>
      <c r="K1272" s="4" t="str">
        <f>IF(G1272="","Unknown Country",IFERROR(VLOOKUP(TRIM(G1272),countries!C:F, 4, FALSE), "Unknown Country"))</f>
        <v>Unknown Country</v>
      </c>
      <c r="L1272" s="4">
        <v>4594.0</v>
      </c>
      <c r="M1272" s="4" t="s">
        <v>28</v>
      </c>
      <c r="N1272" s="4">
        <v>7371.0</v>
      </c>
      <c r="O1272" s="8">
        <v>9.33</v>
      </c>
      <c r="P1272" s="8">
        <v>6.92</v>
      </c>
      <c r="Q1272" s="9">
        <v>68771.43000000001</v>
      </c>
      <c r="R1272" s="9">
        <v>51007.32</v>
      </c>
      <c r="S1272" s="9">
        <v>17764.110000000008</v>
      </c>
      <c r="T1272" s="10">
        <f t="shared" si="7"/>
        <v>0.3755092448</v>
      </c>
    </row>
    <row r="1273">
      <c r="A1273" s="4">
        <v>3.28721082E8</v>
      </c>
      <c r="B1273" s="5">
        <v>42718.0</v>
      </c>
      <c r="C1273" s="5">
        <v>42722.0</v>
      </c>
      <c r="D1273" s="6">
        <v>4.0</v>
      </c>
      <c r="E1273" s="4"/>
      <c r="F1273" s="4" t="s">
        <v>20</v>
      </c>
      <c r="G1273" s="4"/>
      <c r="H1273" s="4" t="str">
        <f t="shared" si="1"/>
        <v>UNKNOWN</v>
      </c>
      <c r="I1273" s="7" t="s">
        <v>122</v>
      </c>
      <c r="J1273" s="4" t="s">
        <v>122</v>
      </c>
      <c r="K1273" s="4" t="str">
        <f>IF(G1273="","Unknown Country",IFERROR(VLOOKUP(TRIM(G1273),countries!C:F, 4, FALSE), "Unknown Country"))</f>
        <v>Unknown Country</v>
      </c>
      <c r="L1273" s="4">
        <v>7331.0</v>
      </c>
      <c r="M1273" s="4" t="s">
        <v>28</v>
      </c>
      <c r="N1273" s="4">
        <v>4728.0</v>
      </c>
      <c r="O1273" s="8">
        <v>255.28</v>
      </c>
      <c r="P1273" s="8">
        <v>159.42</v>
      </c>
      <c r="Q1273" s="9">
        <v>1206963.84</v>
      </c>
      <c r="R1273" s="9">
        <v>753737.7599999999</v>
      </c>
      <c r="S1273" s="9">
        <v>453226.0800000002</v>
      </c>
      <c r="T1273" s="10">
        <f t="shared" si="7"/>
        <v>0.258306538</v>
      </c>
    </row>
    <row r="1274">
      <c r="A1274" s="4">
        <v>3.36111962E8</v>
      </c>
      <c r="B1274" s="5">
        <v>41053.0</v>
      </c>
      <c r="C1274" s="5">
        <v>41076.0</v>
      </c>
      <c r="D1274" s="6">
        <v>23.0</v>
      </c>
      <c r="E1274" s="4"/>
      <c r="F1274" s="4" t="s">
        <v>30</v>
      </c>
      <c r="G1274" s="4"/>
      <c r="H1274" s="4" t="str">
        <f t="shared" si="1"/>
        <v>UNKNOWN</v>
      </c>
      <c r="I1274" s="7" t="s">
        <v>122</v>
      </c>
      <c r="J1274" s="4" t="s">
        <v>122</v>
      </c>
      <c r="K1274" s="4" t="str">
        <f>IF(G1274="","Unknown Country",IFERROR(VLOOKUP(TRIM(G1274),countries!C:F, 4, FALSE), "Unknown Country"))</f>
        <v>Unknown Country</v>
      </c>
      <c r="L1274" s="4">
        <v>3127.0</v>
      </c>
      <c r="M1274" s="4" t="s">
        <v>24</v>
      </c>
      <c r="N1274" s="4">
        <v>1854.0</v>
      </c>
      <c r="O1274" s="8">
        <v>81.73</v>
      </c>
      <c r="P1274" s="8">
        <v>56.67</v>
      </c>
      <c r="Q1274" s="9">
        <v>151527.42</v>
      </c>
      <c r="R1274" s="9">
        <v>105066.18000000001</v>
      </c>
      <c r="S1274" s="9">
        <v>46461.240000000005</v>
      </c>
      <c r="T1274" s="10">
        <f t="shared" si="7"/>
        <v>0.3976898445</v>
      </c>
    </row>
    <row r="1275">
      <c r="A1275" s="4">
        <v>3.53383243E8</v>
      </c>
      <c r="B1275" s="5">
        <v>41774.0</v>
      </c>
      <c r="C1275" s="5">
        <v>41799.0</v>
      </c>
      <c r="D1275" s="6">
        <v>25.0</v>
      </c>
      <c r="E1275" s="4"/>
      <c r="F1275" s="4" t="s">
        <v>20</v>
      </c>
      <c r="G1275" s="4"/>
      <c r="H1275" s="4" t="str">
        <f t="shared" si="1"/>
        <v>UNKNOWN</v>
      </c>
      <c r="I1275" s="7" t="s">
        <v>122</v>
      </c>
      <c r="J1275" s="4" t="s">
        <v>122</v>
      </c>
      <c r="K1275" s="4" t="str">
        <f>IF(G1275="","Unknown Country",IFERROR(VLOOKUP(TRIM(G1275),countries!C:F, 4, FALSE), "Unknown Country"))</f>
        <v>Unknown Country</v>
      </c>
      <c r="L1275" s="4">
        <v>8681.0</v>
      </c>
      <c r="M1275" s="4" t="s">
        <v>28</v>
      </c>
      <c r="N1275" s="4">
        <v>2809.0</v>
      </c>
      <c r="O1275" s="8">
        <v>651.21</v>
      </c>
      <c r="P1275" s="8">
        <v>524.96</v>
      </c>
      <c r="Q1275" s="9">
        <v>1829248.8900000001</v>
      </c>
      <c r="R1275" s="9">
        <v>1474612.6400000001</v>
      </c>
      <c r="S1275" s="9">
        <v>354636.25</v>
      </c>
      <c r="T1275" s="10">
        <f t="shared" si="7"/>
        <v>0.258306538</v>
      </c>
    </row>
    <row r="1276">
      <c r="A1276" s="4">
        <v>3.64854514E8</v>
      </c>
      <c r="B1276" s="5">
        <v>41165.0</v>
      </c>
      <c r="C1276" s="5">
        <v>41185.0</v>
      </c>
      <c r="D1276" s="6">
        <v>20.0</v>
      </c>
      <c r="E1276" s="4"/>
      <c r="F1276" s="4" t="s">
        <v>30</v>
      </c>
      <c r="G1276" s="4"/>
      <c r="H1276" s="4" t="str">
        <f t="shared" si="1"/>
        <v>UNKNOWN</v>
      </c>
      <c r="I1276" s="7" t="s">
        <v>122</v>
      </c>
      <c r="J1276" s="4" t="s">
        <v>122</v>
      </c>
      <c r="K1276" s="4" t="str">
        <f>IF(G1276="","Unknown Country",IFERROR(VLOOKUP(TRIM(G1276),countries!C:F, 4, FALSE), "Unknown Country"))</f>
        <v>Unknown Country</v>
      </c>
      <c r="L1276" s="4">
        <v>7331.0</v>
      </c>
      <c r="M1276" s="4" t="s">
        <v>24</v>
      </c>
      <c r="N1276" s="4">
        <v>7413.0</v>
      </c>
      <c r="O1276" s="8">
        <v>255.28</v>
      </c>
      <c r="P1276" s="8">
        <v>159.42</v>
      </c>
      <c r="Q1276" s="9">
        <v>1892390.64</v>
      </c>
      <c r="R1276" s="9">
        <v>1181780.46</v>
      </c>
      <c r="S1276" s="9">
        <v>710610.1799999999</v>
      </c>
      <c r="T1276" s="10">
        <f t="shared" si="7"/>
        <v>0.258306538</v>
      </c>
    </row>
    <row r="1277">
      <c r="A1277" s="4">
        <v>3.70484149E8</v>
      </c>
      <c r="B1277" s="5">
        <v>42365.0</v>
      </c>
      <c r="C1277" s="5">
        <v>42388.0</v>
      </c>
      <c r="D1277" s="6">
        <v>23.0</v>
      </c>
      <c r="E1277" s="4"/>
      <c r="F1277" s="4" t="s">
        <v>31</v>
      </c>
      <c r="G1277" s="4"/>
      <c r="H1277" s="4" t="str">
        <f t="shared" si="1"/>
        <v>UNKNOWN</v>
      </c>
      <c r="I1277" s="7" t="s">
        <v>122</v>
      </c>
      <c r="J1277" s="4" t="s">
        <v>122</v>
      </c>
      <c r="K1277" s="4" t="str">
        <f>IF(G1277="","Unknown Country",IFERROR(VLOOKUP(TRIM(G1277),countries!C:F, 4, FALSE), "Unknown Country"))</f>
        <v>Unknown Country</v>
      </c>
      <c r="L1277" s="4">
        <v>1270.0</v>
      </c>
      <c r="M1277" s="4" t="s">
        <v>28</v>
      </c>
      <c r="N1277" s="4">
        <v>3348.0</v>
      </c>
      <c r="O1277" s="8">
        <v>47.45</v>
      </c>
      <c r="P1277" s="8">
        <v>31.79</v>
      </c>
      <c r="Q1277" s="9">
        <v>158862.6</v>
      </c>
      <c r="R1277" s="9">
        <v>106432.92</v>
      </c>
      <c r="S1277" s="9">
        <v>52429.68000000001</v>
      </c>
      <c r="T1277" s="10">
        <f t="shared" si="7"/>
        <v>0.3755092448</v>
      </c>
    </row>
    <row r="1278">
      <c r="A1278" s="4">
        <v>3.74663245E8</v>
      </c>
      <c r="B1278" s="5">
        <v>40856.0</v>
      </c>
      <c r="C1278" s="5">
        <v>40873.0</v>
      </c>
      <c r="D1278" s="6">
        <v>17.0</v>
      </c>
      <c r="E1278" s="4"/>
      <c r="F1278" s="4" t="s">
        <v>31</v>
      </c>
      <c r="G1278" s="4"/>
      <c r="H1278" s="4" t="str">
        <f t="shared" si="1"/>
        <v>UNKNOWN</v>
      </c>
      <c r="I1278" s="7" t="s">
        <v>122</v>
      </c>
      <c r="J1278" s="4" t="s">
        <v>122</v>
      </c>
      <c r="K1278" s="4" t="str">
        <f>IF(G1278="","Unknown Country",IFERROR(VLOOKUP(TRIM(G1278),countries!C:F, 4, FALSE), "Unknown Country"))</f>
        <v>Unknown Country</v>
      </c>
      <c r="L1278" s="4">
        <v>8681.0</v>
      </c>
      <c r="M1278" s="4" t="s">
        <v>28</v>
      </c>
      <c r="N1278" s="4">
        <v>35.0</v>
      </c>
      <c r="O1278" s="8">
        <v>651.21</v>
      </c>
      <c r="P1278" s="8">
        <v>524.96</v>
      </c>
      <c r="Q1278" s="9">
        <v>22792.350000000002</v>
      </c>
      <c r="R1278" s="9">
        <v>18373.600000000002</v>
      </c>
      <c r="S1278" s="9">
        <v>4418.75</v>
      </c>
      <c r="T1278" s="10">
        <f t="shared" si="7"/>
        <v>0.3066193564</v>
      </c>
    </row>
    <row r="1279">
      <c r="A1279" s="4">
        <v>4.21456849E8</v>
      </c>
      <c r="B1279" s="5">
        <v>41615.0</v>
      </c>
      <c r="C1279" s="5">
        <v>41618.0</v>
      </c>
      <c r="D1279" s="6">
        <v>3.0</v>
      </c>
      <c r="E1279" s="4"/>
      <c r="F1279" s="4" t="s">
        <v>30</v>
      </c>
      <c r="G1279" s="4"/>
      <c r="H1279" s="4" t="str">
        <f t="shared" si="1"/>
        <v>UNKNOWN</v>
      </c>
      <c r="I1279" s="7" t="s">
        <v>122</v>
      </c>
      <c r="J1279" s="4" t="s">
        <v>122</v>
      </c>
      <c r="K1279" s="4" t="str">
        <f>IF(G1279="","Unknown Country",IFERROR(VLOOKUP(TRIM(G1279),countries!C:F, 4, FALSE), "Unknown Country"))</f>
        <v>Unknown Country</v>
      </c>
      <c r="L1279" s="4">
        <v>8875.0</v>
      </c>
      <c r="M1279" s="4" t="s">
        <v>28</v>
      </c>
      <c r="N1279" s="4">
        <v>7302.0</v>
      </c>
      <c r="O1279" s="8">
        <v>421.89</v>
      </c>
      <c r="P1279" s="8">
        <v>364.69</v>
      </c>
      <c r="Q1279" s="9">
        <v>3080640.78</v>
      </c>
      <c r="R1279" s="9">
        <v>2662966.38</v>
      </c>
      <c r="S1279" s="9">
        <v>417674.3999999999</v>
      </c>
      <c r="T1279" s="10">
        <f t="shared" si="7"/>
        <v>0.193869873</v>
      </c>
    </row>
    <row r="1280">
      <c r="A1280" s="4">
        <v>4.29123675E8</v>
      </c>
      <c r="B1280" s="5">
        <v>41930.0</v>
      </c>
      <c r="C1280" s="5">
        <v>41954.0</v>
      </c>
      <c r="D1280" s="6">
        <v>24.0</v>
      </c>
      <c r="E1280" s="4"/>
      <c r="F1280" s="4" t="s">
        <v>30</v>
      </c>
      <c r="G1280" s="4"/>
      <c r="H1280" s="4" t="str">
        <f t="shared" si="1"/>
        <v>UNKNOWN</v>
      </c>
      <c r="I1280" s="7" t="s">
        <v>122</v>
      </c>
      <c r="J1280" s="4" t="s">
        <v>122</v>
      </c>
      <c r="K1280" s="4" t="str">
        <f>IF(G1280="","Unknown Country",IFERROR(VLOOKUP(TRIM(G1280),countries!C:F, 4, FALSE), "Unknown Country"))</f>
        <v>Unknown Country</v>
      </c>
      <c r="L1280" s="4">
        <v>8969.0</v>
      </c>
      <c r="M1280" s="4" t="s">
        <v>24</v>
      </c>
      <c r="N1280" s="4">
        <v>6086.0</v>
      </c>
      <c r="O1280" s="8">
        <v>152.58</v>
      </c>
      <c r="P1280" s="8">
        <v>97.44</v>
      </c>
      <c r="Q1280" s="9">
        <v>928601.8800000001</v>
      </c>
      <c r="R1280" s="9">
        <v>593019.84</v>
      </c>
      <c r="S1280" s="9">
        <v>335582.04000000015</v>
      </c>
      <c r="T1280" s="10">
        <f t="shared" si="7"/>
        <v>0.3755092448</v>
      </c>
    </row>
    <row r="1281">
      <c r="A1281" s="4">
        <v>4.36606395E8</v>
      </c>
      <c r="B1281" s="5">
        <v>41582.0</v>
      </c>
      <c r="C1281" s="5">
        <v>41611.0</v>
      </c>
      <c r="D1281" s="6">
        <v>29.0</v>
      </c>
      <c r="E1281" s="4"/>
      <c r="F1281" s="4" t="s">
        <v>31</v>
      </c>
      <c r="G1281" s="4"/>
      <c r="H1281" s="4" t="str">
        <f t="shared" si="1"/>
        <v>UNKNOWN</v>
      </c>
      <c r="I1281" s="7" t="s">
        <v>122</v>
      </c>
      <c r="J1281" s="4" t="s">
        <v>122</v>
      </c>
      <c r="K1281" s="4" t="str">
        <f>IF(G1281="","Unknown Country",IFERROR(VLOOKUP(TRIM(G1281),countries!C:F, 4, FALSE), "Unknown Country"))</f>
        <v>Unknown Country</v>
      </c>
      <c r="L1281" s="4">
        <v>1270.0</v>
      </c>
      <c r="M1281" s="4" t="s">
        <v>24</v>
      </c>
      <c r="N1281" s="4">
        <v>389.0</v>
      </c>
      <c r="O1281" s="8">
        <v>47.45</v>
      </c>
      <c r="P1281" s="8">
        <v>31.79</v>
      </c>
      <c r="Q1281" s="9">
        <v>18458.050000000003</v>
      </c>
      <c r="R1281" s="9">
        <v>12366.31</v>
      </c>
      <c r="S1281" s="9">
        <v>6091.740000000003</v>
      </c>
      <c r="T1281" s="10">
        <f t="shared" si="7"/>
        <v>0.3300316122</v>
      </c>
    </row>
    <row r="1282">
      <c r="A1282" s="4">
        <v>4.52559745E8</v>
      </c>
      <c r="B1282" s="5">
        <v>41716.0</v>
      </c>
      <c r="C1282" s="5">
        <v>41717.0</v>
      </c>
      <c r="D1282" s="6">
        <v>1.0</v>
      </c>
      <c r="E1282" s="4"/>
      <c r="F1282" s="4" t="s">
        <v>20</v>
      </c>
      <c r="G1282" s="4"/>
      <c r="H1282" s="4" t="str">
        <f t="shared" si="1"/>
        <v>UNKNOWN</v>
      </c>
      <c r="I1282" s="7" t="s">
        <v>122</v>
      </c>
      <c r="J1282" s="4" t="s">
        <v>122</v>
      </c>
      <c r="K1282" s="4" t="str">
        <f>IF(G1282="","Unknown Country",IFERROR(VLOOKUP(TRIM(G1282),countries!C:F, 4, FALSE), "Unknown Country"))</f>
        <v>Unknown Country</v>
      </c>
      <c r="L1282" s="4">
        <v>5988.0</v>
      </c>
      <c r="M1282" s="4" t="s">
        <v>24</v>
      </c>
      <c r="N1282" s="4">
        <v>1340.0</v>
      </c>
      <c r="O1282" s="8">
        <v>154.06</v>
      </c>
      <c r="P1282" s="8">
        <v>90.93</v>
      </c>
      <c r="Q1282" s="9">
        <v>206440.4</v>
      </c>
      <c r="R1282" s="9">
        <v>121846.20000000001</v>
      </c>
      <c r="S1282" s="9">
        <v>84594.19999999998</v>
      </c>
      <c r="T1282" s="10">
        <f t="shared" si="7"/>
        <v>0.193869873</v>
      </c>
    </row>
    <row r="1283">
      <c r="A1283" s="4">
        <v>4.58816373E8</v>
      </c>
      <c r="B1283" s="5">
        <v>42098.0</v>
      </c>
      <c r="C1283" s="5">
        <v>42110.0</v>
      </c>
      <c r="D1283" s="6">
        <v>12.0</v>
      </c>
      <c r="E1283" s="4"/>
      <c r="F1283" s="4" t="s">
        <v>20</v>
      </c>
      <c r="G1283" s="4"/>
      <c r="H1283" s="4" t="str">
        <f t="shared" si="1"/>
        <v>UNKNOWN</v>
      </c>
      <c r="I1283" s="7" t="s">
        <v>122</v>
      </c>
      <c r="J1283" s="4" t="s">
        <v>122</v>
      </c>
      <c r="K1283" s="4" t="str">
        <f>IF(G1283="","Unknown Country",IFERROR(VLOOKUP(TRIM(G1283),countries!C:F, 4, FALSE), "Unknown Country"))</f>
        <v>Unknown Country</v>
      </c>
      <c r="L1283" s="4">
        <v>8681.0</v>
      </c>
      <c r="M1283" s="4" t="s">
        <v>24</v>
      </c>
      <c r="N1283" s="4">
        <v>2815.0</v>
      </c>
      <c r="O1283" s="8">
        <v>651.21</v>
      </c>
      <c r="P1283" s="8">
        <v>524.96</v>
      </c>
      <c r="Q1283" s="9">
        <v>1833156.1500000001</v>
      </c>
      <c r="R1283" s="9">
        <v>1477762.4000000001</v>
      </c>
      <c r="S1283" s="9">
        <v>355393.75</v>
      </c>
      <c r="T1283" s="10">
        <f t="shared" si="7"/>
        <v>0.1355803646</v>
      </c>
    </row>
    <row r="1284">
      <c r="A1284" s="4">
        <v>4.61445796E8</v>
      </c>
      <c r="B1284" s="5">
        <v>42417.0</v>
      </c>
      <c r="C1284" s="5">
        <v>42451.0</v>
      </c>
      <c r="D1284" s="6">
        <v>34.0</v>
      </c>
      <c r="E1284" s="4"/>
      <c r="F1284" s="4" t="s">
        <v>20</v>
      </c>
      <c r="G1284" s="4"/>
      <c r="H1284" s="4" t="str">
        <f t="shared" si="1"/>
        <v>UNKNOWN</v>
      </c>
      <c r="I1284" s="7" t="s">
        <v>122</v>
      </c>
      <c r="J1284" s="4" t="s">
        <v>122</v>
      </c>
      <c r="K1284" s="4" t="str">
        <f>IF(G1284="","Unknown Country",IFERROR(VLOOKUP(TRIM(G1284),countries!C:F, 4, FALSE), "Unknown Country"))</f>
        <v>Unknown Country</v>
      </c>
      <c r="L1284" s="4">
        <v>3127.0</v>
      </c>
      <c r="M1284" s="4" t="s">
        <v>28</v>
      </c>
      <c r="N1284" s="4">
        <v>920.0</v>
      </c>
      <c r="O1284" s="8">
        <v>81.73</v>
      </c>
      <c r="P1284" s="8">
        <v>56.67</v>
      </c>
      <c r="Q1284" s="9">
        <v>75191.6</v>
      </c>
      <c r="R1284" s="9">
        <v>52136.4</v>
      </c>
      <c r="S1284" s="9">
        <v>23055.200000000004</v>
      </c>
      <c r="T1284" s="10">
        <f t="shared" si="7"/>
        <v>0.3613841919</v>
      </c>
    </row>
    <row r="1285">
      <c r="A1285" s="4">
        <v>4.67045819E8</v>
      </c>
      <c r="B1285" s="5">
        <v>41344.0</v>
      </c>
      <c r="C1285" s="5">
        <v>41376.0</v>
      </c>
      <c r="D1285" s="6">
        <v>32.0</v>
      </c>
      <c r="E1285" s="4"/>
      <c r="F1285" s="4" t="s">
        <v>30</v>
      </c>
      <c r="G1285" s="4"/>
      <c r="H1285" s="4" t="str">
        <f t="shared" si="1"/>
        <v>UNKNOWN</v>
      </c>
      <c r="I1285" s="7" t="s">
        <v>122</v>
      </c>
      <c r="J1285" s="4" t="s">
        <v>122</v>
      </c>
      <c r="K1285" s="4" t="str">
        <f>IF(G1285="","Unknown Country",IFERROR(VLOOKUP(TRIM(G1285),countries!C:F, 4, FALSE), "Unknown Country"))</f>
        <v>Unknown Country</v>
      </c>
      <c r="L1285" s="4">
        <v>3127.0</v>
      </c>
      <c r="M1285" s="4" t="s">
        <v>28</v>
      </c>
      <c r="N1285" s="4">
        <v>8092.0</v>
      </c>
      <c r="O1285" s="8">
        <v>81.73</v>
      </c>
      <c r="P1285" s="8">
        <v>56.67</v>
      </c>
      <c r="Q1285" s="9">
        <v>661359.16</v>
      </c>
      <c r="R1285" s="9">
        <v>458573.64</v>
      </c>
      <c r="S1285" s="9">
        <v>202785.52000000002</v>
      </c>
      <c r="T1285" s="10">
        <f t="shared" si="7"/>
        <v>0.3300316122</v>
      </c>
    </row>
    <row r="1286">
      <c r="A1286" s="4">
        <v>4.83655774E8</v>
      </c>
      <c r="B1286" s="5">
        <v>42934.0</v>
      </c>
      <c r="C1286" s="5">
        <v>42952.0</v>
      </c>
      <c r="D1286" s="6">
        <v>18.0</v>
      </c>
      <c r="E1286" s="4"/>
      <c r="F1286" s="4" t="s">
        <v>27</v>
      </c>
      <c r="G1286" s="4"/>
      <c r="H1286" s="4" t="str">
        <f t="shared" si="1"/>
        <v>UNKNOWN</v>
      </c>
      <c r="I1286" s="7" t="s">
        <v>122</v>
      </c>
      <c r="J1286" s="4" t="s">
        <v>122</v>
      </c>
      <c r="K1286" s="4" t="str">
        <f>IF(G1286="","Unknown Country",IFERROR(VLOOKUP(TRIM(G1286),countries!C:F, 4, FALSE), "Unknown Country"))</f>
        <v>Unknown Country</v>
      </c>
      <c r="L1286" s="4">
        <v>2103.0</v>
      </c>
      <c r="M1286" s="4" t="s">
        <v>24</v>
      </c>
      <c r="N1286" s="4">
        <v>3346.0</v>
      </c>
      <c r="O1286" s="8">
        <v>205.7</v>
      </c>
      <c r="P1286" s="8">
        <v>117.11</v>
      </c>
      <c r="Q1286" s="9">
        <v>688272.2</v>
      </c>
      <c r="R1286" s="9">
        <v>391850.06</v>
      </c>
      <c r="S1286" s="9">
        <v>296422.13999999996</v>
      </c>
      <c r="T1286" s="10">
        <f t="shared" si="7"/>
        <v>0.4097754122</v>
      </c>
    </row>
    <row r="1287">
      <c r="A1287" s="4">
        <v>4.89848029E8</v>
      </c>
      <c r="B1287" s="5">
        <v>40299.0</v>
      </c>
      <c r="C1287" s="5">
        <v>40318.0</v>
      </c>
      <c r="D1287" s="6">
        <v>19.0</v>
      </c>
      <c r="E1287" s="4"/>
      <c r="F1287" s="4" t="s">
        <v>30</v>
      </c>
      <c r="G1287" s="4"/>
      <c r="H1287" s="4" t="str">
        <f t="shared" si="1"/>
        <v>UNKNOWN</v>
      </c>
      <c r="I1287" s="7" t="s">
        <v>122</v>
      </c>
      <c r="J1287" s="4" t="s">
        <v>122</v>
      </c>
      <c r="K1287" s="4" t="str">
        <f>IF(G1287="","Unknown Country",IFERROR(VLOOKUP(TRIM(G1287),countries!C:F, 4, FALSE), "Unknown Country"))</f>
        <v>Unknown Country</v>
      </c>
      <c r="L1287" s="4">
        <v>8969.0</v>
      </c>
      <c r="M1287" s="4" t="s">
        <v>24</v>
      </c>
      <c r="N1287" s="4">
        <v>5772.0</v>
      </c>
      <c r="O1287" s="8">
        <v>152.58</v>
      </c>
      <c r="P1287" s="8">
        <v>97.44</v>
      </c>
      <c r="Q1287" s="9">
        <v>880691.7600000001</v>
      </c>
      <c r="R1287" s="9">
        <v>562423.6799999999</v>
      </c>
      <c r="S1287" s="9">
        <v>318268.0800000002</v>
      </c>
      <c r="T1287" s="10">
        <f t="shared" si="7"/>
        <v>0.193869873</v>
      </c>
    </row>
    <row r="1288">
      <c r="A1288" s="4">
        <v>4.91547477E8</v>
      </c>
      <c r="B1288" s="5">
        <v>41950.0</v>
      </c>
      <c r="C1288" s="5">
        <v>41950.0</v>
      </c>
      <c r="D1288" s="6">
        <v>0.0</v>
      </c>
      <c r="E1288" s="4"/>
      <c r="F1288" s="4" t="s">
        <v>27</v>
      </c>
      <c r="G1288" s="4"/>
      <c r="H1288" s="4" t="str">
        <f t="shared" si="1"/>
        <v>UNKNOWN</v>
      </c>
      <c r="I1288" s="7" t="s">
        <v>122</v>
      </c>
      <c r="J1288" s="4" t="s">
        <v>122</v>
      </c>
      <c r="K1288" s="4" t="str">
        <f>IF(G1288="","Unknown Country",IFERROR(VLOOKUP(TRIM(G1288),countries!C:F, 4, FALSE), "Unknown Country"))</f>
        <v>Unknown Country</v>
      </c>
      <c r="L1288" s="4">
        <v>5988.0</v>
      </c>
      <c r="M1288" s="4" t="s">
        <v>28</v>
      </c>
      <c r="N1288" s="4">
        <v>8676.0</v>
      </c>
      <c r="O1288" s="8">
        <v>154.06</v>
      </c>
      <c r="P1288" s="8">
        <v>90.93</v>
      </c>
      <c r="Q1288" s="9">
        <v>1336624.56</v>
      </c>
      <c r="R1288" s="9">
        <v>788908.68</v>
      </c>
      <c r="S1288" s="9">
        <v>547715.88</v>
      </c>
      <c r="T1288" s="10">
        <f t="shared" si="7"/>
        <v>0.3066193564</v>
      </c>
    </row>
    <row r="1289">
      <c r="A1289" s="4">
        <v>4.99101436E8</v>
      </c>
      <c r="B1289" s="5">
        <v>40737.0</v>
      </c>
      <c r="C1289" s="5">
        <v>40783.0</v>
      </c>
      <c r="D1289" s="6">
        <v>46.0</v>
      </c>
      <c r="E1289" s="4"/>
      <c r="F1289" s="4" t="s">
        <v>31</v>
      </c>
      <c r="G1289" s="4"/>
      <c r="H1289" s="4" t="str">
        <f t="shared" si="1"/>
        <v>UNKNOWN</v>
      </c>
      <c r="I1289" s="7" t="s">
        <v>122</v>
      </c>
      <c r="J1289" s="4" t="s">
        <v>122</v>
      </c>
      <c r="K1289" s="4" t="str">
        <f>IF(G1289="","Unknown Country",IFERROR(VLOOKUP(TRIM(G1289),countries!C:F, 4, FALSE), "Unknown Country"))</f>
        <v>Unknown Country</v>
      </c>
      <c r="L1289" s="4">
        <v>8969.0</v>
      </c>
      <c r="M1289" s="4" t="s">
        <v>24</v>
      </c>
      <c r="N1289" s="4">
        <v>4061.0</v>
      </c>
      <c r="O1289" s="8">
        <v>152.58</v>
      </c>
      <c r="P1289" s="8">
        <v>97.44</v>
      </c>
      <c r="Q1289" s="9">
        <v>619627.38</v>
      </c>
      <c r="R1289" s="9">
        <v>395703.83999999997</v>
      </c>
      <c r="S1289" s="9">
        <v>223923.54000000004</v>
      </c>
      <c r="T1289" s="10">
        <f t="shared" si="7"/>
        <v>0.3066193564</v>
      </c>
    </row>
    <row r="1290">
      <c r="A1290" s="4">
        <v>5.08014523E8</v>
      </c>
      <c r="B1290" s="5">
        <v>41709.0</v>
      </c>
      <c r="C1290" s="5">
        <v>41718.0</v>
      </c>
      <c r="D1290" s="6">
        <v>9.0</v>
      </c>
      <c r="E1290" s="4"/>
      <c r="F1290" s="4" t="s">
        <v>27</v>
      </c>
      <c r="G1290" s="4"/>
      <c r="H1290" s="4" t="str">
        <f t="shared" si="1"/>
        <v>UNKNOWN</v>
      </c>
      <c r="I1290" s="7" t="s">
        <v>122</v>
      </c>
      <c r="J1290" s="4" t="s">
        <v>122</v>
      </c>
      <c r="K1290" s="4" t="str">
        <f>IF(G1290="","Unknown Country",IFERROR(VLOOKUP(TRIM(G1290),countries!C:F, 4, FALSE), "Unknown Country"))</f>
        <v>Unknown Country</v>
      </c>
      <c r="L1290" s="4">
        <v>2455.0</v>
      </c>
      <c r="M1290" s="4" t="s">
        <v>24</v>
      </c>
      <c r="N1290" s="4">
        <v>1642.0</v>
      </c>
      <c r="O1290" s="8">
        <v>109.28</v>
      </c>
      <c r="P1290" s="8">
        <v>35.84</v>
      </c>
      <c r="Q1290" s="9">
        <v>179437.76</v>
      </c>
      <c r="R1290" s="9">
        <v>58849.280000000006</v>
      </c>
      <c r="S1290" s="9">
        <v>120588.48000000001</v>
      </c>
      <c r="T1290" s="10">
        <f t="shared" si="7"/>
        <v>0.4306757414</v>
      </c>
    </row>
    <row r="1291">
      <c r="A1291" s="4">
        <v>5.10762822E8</v>
      </c>
      <c r="B1291" s="5">
        <v>40851.0</v>
      </c>
      <c r="C1291" s="5">
        <v>40899.0</v>
      </c>
      <c r="D1291" s="6">
        <v>48.0</v>
      </c>
      <c r="E1291" s="4"/>
      <c r="F1291" s="4" t="s">
        <v>20</v>
      </c>
      <c r="G1291" s="4"/>
      <c r="H1291" s="4" t="str">
        <f t="shared" si="1"/>
        <v>UNKNOWN</v>
      </c>
      <c r="I1291" s="7" t="s">
        <v>122</v>
      </c>
      <c r="J1291" s="4" t="s">
        <v>122</v>
      </c>
      <c r="K1291" s="4" t="str">
        <f>IF(G1291="","Unknown Country",IFERROR(VLOOKUP(TRIM(G1291),countries!C:F, 4, FALSE), "Unknown Country"))</f>
        <v>Unknown Country</v>
      </c>
      <c r="L1291" s="4">
        <v>1270.0</v>
      </c>
      <c r="M1291" s="4" t="s">
        <v>24</v>
      </c>
      <c r="N1291" s="4">
        <v>4924.0</v>
      </c>
      <c r="O1291" s="8">
        <v>47.45</v>
      </c>
      <c r="P1291" s="8">
        <v>31.79</v>
      </c>
      <c r="Q1291" s="9">
        <v>233643.80000000002</v>
      </c>
      <c r="R1291" s="9">
        <v>156533.96</v>
      </c>
      <c r="S1291" s="9">
        <v>77109.84000000003</v>
      </c>
      <c r="T1291" s="10">
        <f t="shared" si="7"/>
        <v>0.3613841919</v>
      </c>
    </row>
    <row r="1292">
      <c r="A1292" s="4">
        <v>5.15773189E8</v>
      </c>
      <c r="B1292" s="5">
        <v>40575.0</v>
      </c>
      <c r="C1292" s="5">
        <v>40591.0</v>
      </c>
      <c r="D1292" s="6">
        <v>16.0</v>
      </c>
      <c r="E1292" s="4"/>
      <c r="F1292" s="4" t="s">
        <v>27</v>
      </c>
      <c r="G1292" s="4"/>
      <c r="H1292" s="4" t="str">
        <f t="shared" si="1"/>
        <v>UNKNOWN</v>
      </c>
      <c r="I1292" s="7" t="s">
        <v>122</v>
      </c>
      <c r="J1292" s="4" t="s">
        <v>122</v>
      </c>
      <c r="K1292" s="4" t="str">
        <f>IF(G1292="","Unknown Country",IFERROR(VLOOKUP(TRIM(G1292),countries!C:F, 4, FALSE), "Unknown Country"))</f>
        <v>Unknown Country</v>
      </c>
      <c r="L1292" s="4">
        <v>8875.0</v>
      </c>
      <c r="M1292" s="4" t="s">
        <v>24</v>
      </c>
      <c r="N1292" s="4">
        <v>7603.0</v>
      </c>
      <c r="O1292" s="8">
        <v>421.89</v>
      </c>
      <c r="P1292" s="8">
        <v>364.69</v>
      </c>
      <c r="Q1292" s="9">
        <v>3207629.67</v>
      </c>
      <c r="R1292" s="9">
        <v>2772738.07</v>
      </c>
      <c r="S1292" s="9">
        <v>434891.6000000001</v>
      </c>
      <c r="T1292" s="10">
        <f t="shared" si="7"/>
        <v>0.4097754122</v>
      </c>
    </row>
    <row r="1293">
      <c r="A1293" s="4">
        <v>5.26018369E8</v>
      </c>
      <c r="B1293" s="5">
        <v>40697.0</v>
      </c>
      <c r="C1293" s="5">
        <v>40715.0</v>
      </c>
      <c r="D1293" s="6">
        <v>18.0</v>
      </c>
      <c r="E1293" s="4"/>
      <c r="F1293" s="4" t="s">
        <v>30</v>
      </c>
      <c r="G1293" s="4"/>
      <c r="H1293" s="4" t="str">
        <f t="shared" si="1"/>
        <v>UNKNOWN</v>
      </c>
      <c r="I1293" s="7" t="s">
        <v>122</v>
      </c>
      <c r="J1293" s="4" t="s">
        <v>122</v>
      </c>
      <c r="K1293" s="4" t="str">
        <f>IF(G1293="","Unknown Country",IFERROR(VLOOKUP(TRIM(G1293),countries!C:F, 4, FALSE), "Unknown Country"))</f>
        <v>Unknown Country</v>
      </c>
      <c r="L1293" s="4">
        <v>8293.0</v>
      </c>
      <c r="M1293" s="4" t="s">
        <v>28</v>
      </c>
      <c r="N1293" s="4">
        <v>9379.0</v>
      </c>
      <c r="O1293" s="8">
        <v>437.2</v>
      </c>
      <c r="P1293" s="8">
        <v>263.33</v>
      </c>
      <c r="Q1293" s="9">
        <v>4100498.8</v>
      </c>
      <c r="R1293" s="9">
        <v>2469772.07</v>
      </c>
      <c r="S1293" s="9">
        <v>1630726.73</v>
      </c>
      <c r="T1293" s="10">
        <f t="shared" si="7"/>
        <v>0.3613841919</v>
      </c>
    </row>
    <row r="1294">
      <c r="A1294" s="4">
        <v>5.47587192E8</v>
      </c>
      <c r="B1294" s="5">
        <v>40703.0</v>
      </c>
      <c r="C1294" s="5">
        <v>40738.0</v>
      </c>
      <c r="D1294" s="6">
        <v>35.0</v>
      </c>
      <c r="E1294" s="4"/>
      <c r="F1294" s="4" t="s">
        <v>30</v>
      </c>
      <c r="G1294" s="4"/>
      <c r="H1294" s="4" t="str">
        <f t="shared" si="1"/>
        <v>UNKNOWN</v>
      </c>
      <c r="I1294" s="7" t="s">
        <v>122</v>
      </c>
      <c r="J1294" s="4" t="s">
        <v>122</v>
      </c>
      <c r="K1294" s="4" t="str">
        <f>IF(G1294="","Unknown Country",IFERROR(VLOOKUP(TRIM(G1294),countries!C:F, 4, FALSE), "Unknown Country"))</f>
        <v>Unknown Country</v>
      </c>
      <c r="L1294" s="4">
        <v>2103.0</v>
      </c>
      <c r="M1294" s="4" t="s">
        <v>28</v>
      </c>
      <c r="N1294" s="4">
        <v>2073.0</v>
      </c>
      <c r="O1294" s="8">
        <v>205.7</v>
      </c>
      <c r="P1294" s="8">
        <v>117.11</v>
      </c>
      <c r="Q1294" s="9">
        <v>426416.1</v>
      </c>
      <c r="R1294" s="9">
        <v>242769.03</v>
      </c>
      <c r="S1294" s="9">
        <v>183647.06999999998</v>
      </c>
      <c r="T1294" s="10">
        <f t="shared" si="7"/>
        <v>0.6720351391</v>
      </c>
    </row>
    <row r="1295">
      <c r="A1295" s="4">
        <v>5.8078221E8</v>
      </c>
      <c r="B1295" s="5">
        <v>42051.0</v>
      </c>
      <c r="C1295" s="5">
        <v>42055.0</v>
      </c>
      <c r="D1295" s="6">
        <v>4.0</v>
      </c>
      <c r="E1295" s="4"/>
      <c r="F1295" s="4" t="s">
        <v>31</v>
      </c>
      <c r="G1295" s="4"/>
      <c r="H1295" s="4" t="str">
        <f t="shared" si="1"/>
        <v>UNKNOWN</v>
      </c>
      <c r="I1295" s="7" t="s">
        <v>122</v>
      </c>
      <c r="J1295" s="4" t="s">
        <v>122</v>
      </c>
      <c r="K1295" s="4" t="str">
        <f>IF(G1295="","Unknown Country",IFERROR(VLOOKUP(TRIM(G1295),countries!C:F, 4, FALSE), "Unknown Country"))</f>
        <v>Unknown Country</v>
      </c>
      <c r="L1295" s="4">
        <v>8681.0</v>
      </c>
      <c r="M1295" s="4" t="s">
        <v>28</v>
      </c>
      <c r="N1295" s="4">
        <v>5217.0</v>
      </c>
      <c r="O1295" s="8">
        <v>651.21</v>
      </c>
      <c r="P1295" s="8">
        <v>524.96</v>
      </c>
      <c r="Q1295" s="9">
        <v>3397362.5700000003</v>
      </c>
      <c r="R1295" s="9">
        <v>2738716.3200000003</v>
      </c>
      <c r="S1295" s="9">
        <v>658646.25</v>
      </c>
      <c r="T1295" s="10">
        <f t="shared" si="7"/>
        <v>0.3300316122</v>
      </c>
    </row>
    <row r="1296">
      <c r="A1296" s="4">
        <v>5.82563626E8</v>
      </c>
      <c r="B1296" s="5">
        <v>40574.0</v>
      </c>
      <c r="C1296" s="5">
        <v>40593.0</v>
      </c>
      <c r="D1296" s="6">
        <v>19.0</v>
      </c>
      <c r="E1296" s="4"/>
      <c r="F1296" s="4" t="s">
        <v>30</v>
      </c>
      <c r="G1296" s="4"/>
      <c r="H1296" s="4" t="str">
        <f t="shared" si="1"/>
        <v>UNKNOWN</v>
      </c>
      <c r="I1296" s="7" t="s">
        <v>122</v>
      </c>
      <c r="J1296" s="4" t="s">
        <v>122</v>
      </c>
      <c r="K1296" s="4" t="str">
        <f>IF(G1296="","Unknown Country",IFERROR(VLOOKUP(TRIM(G1296),countries!C:F, 4, FALSE), "Unknown Country"))</f>
        <v>Unknown Country</v>
      </c>
      <c r="L1296" s="4">
        <v>7940.0</v>
      </c>
      <c r="M1296" s="4" t="s">
        <v>28</v>
      </c>
      <c r="N1296" s="4">
        <v>2378.0</v>
      </c>
      <c r="O1296" s="8">
        <v>668.27</v>
      </c>
      <c r="P1296" s="8">
        <v>502.54</v>
      </c>
      <c r="Q1296" s="9">
        <v>1589146.06</v>
      </c>
      <c r="R1296" s="9">
        <v>1195040.12</v>
      </c>
      <c r="S1296" s="9">
        <v>394105.93999999994</v>
      </c>
      <c r="T1296" s="10">
        <f t="shared" si="7"/>
        <v>0.1355803646</v>
      </c>
    </row>
    <row r="1297">
      <c r="A1297" s="4">
        <v>5.83451974E8</v>
      </c>
      <c r="B1297" s="5">
        <v>42380.0</v>
      </c>
      <c r="C1297" s="5">
        <v>42405.0</v>
      </c>
      <c r="D1297" s="6">
        <v>25.0</v>
      </c>
      <c r="E1297" s="4"/>
      <c r="F1297" s="4" t="s">
        <v>27</v>
      </c>
      <c r="G1297" s="4"/>
      <c r="H1297" s="4" t="str">
        <f t="shared" si="1"/>
        <v>UNKNOWN</v>
      </c>
      <c r="I1297" s="7" t="s">
        <v>122</v>
      </c>
      <c r="J1297" s="4" t="s">
        <v>122</v>
      </c>
      <c r="K1297" s="4" t="str">
        <f>IF(G1297="","Unknown Country",IFERROR(VLOOKUP(TRIM(G1297),countries!C:F, 4, FALSE), "Unknown Country"))</f>
        <v>Unknown Country</v>
      </c>
      <c r="L1297" s="4">
        <v>8969.0</v>
      </c>
      <c r="M1297" s="4" t="s">
        <v>24</v>
      </c>
      <c r="N1297" s="4">
        <v>5260.0</v>
      </c>
      <c r="O1297" s="8">
        <v>152.58</v>
      </c>
      <c r="P1297" s="8">
        <v>97.44</v>
      </c>
      <c r="Q1297" s="9">
        <v>802570.8</v>
      </c>
      <c r="R1297" s="9">
        <v>512534.39999999997</v>
      </c>
      <c r="S1297" s="9">
        <v>290036.4000000001</v>
      </c>
      <c r="T1297" s="10">
        <f t="shared" si="7"/>
        <v>0.3976898445</v>
      </c>
    </row>
    <row r="1298">
      <c r="A1298" s="4">
        <v>5.98404109E8</v>
      </c>
      <c r="B1298" s="5">
        <v>41946.0</v>
      </c>
      <c r="C1298" s="5">
        <v>41961.0</v>
      </c>
      <c r="D1298" s="6">
        <v>15.0</v>
      </c>
      <c r="E1298" s="4"/>
      <c r="F1298" s="4" t="s">
        <v>27</v>
      </c>
      <c r="G1298" s="4"/>
      <c r="H1298" s="4" t="str">
        <f t="shared" si="1"/>
        <v>UNKNOWN</v>
      </c>
      <c r="I1298" s="7" t="s">
        <v>122</v>
      </c>
      <c r="J1298" s="4" t="s">
        <v>122</v>
      </c>
      <c r="K1298" s="4" t="str">
        <f>IF(G1298="","Unknown Country",IFERROR(VLOOKUP(TRIM(G1298),countries!C:F, 4, FALSE), "Unknown Country"))</f>
        <v>Unknown Country</v>
      </c>
      <c r="L1298" s="4">
        <v>4594.0</v>
      </c>
      <c r="M1298" s="4" t="s">
        <v>28</v>
      </c>
      <c r="N1298" s="4">
        <v>9929.0</v>
      </c>
      <c r="O1298" s="8">
        <v>9.33</v>
      </c>
      <c r="P1298" s="8">
        <v>6.92</v>
      </c>
      <c r="Q1298" s="9">
        <v>92637.57</v>
      </c>
      <c r="R1298" s="9">
        <v>68708.68</v>
      </c>
      <c r="S1298" s="9">
        <v>23928.890000000014</v>
      </c>
      <c r="T1298" s="10">
        <f t="shared" si="7"/>
        <v>0.4306757414</v>
      </c>
    </row>
    <row r="1299">
      <c r="A1299" s="4">
        <v>5.99997556E8</v>
      </c>
      <c r="B1299" s="5">
        <v>40952.0</v>
      </c>
      <c r="C1299" s="5">
        <v>40953.0</v>
      </c>
      <c r="D1299" s="6">
        <v>1.0</v>
      </c>
      <c r="E1299" s="4"/>
      <c r="F1299" s="4" t="s">
        <v>27</v>
      </c>
      <c r="G1299" s="4"/>
      <c r="H1299" s="4" t="str">
        <f t="shared" si="1"/>
        <v>UNKNOWN</v>
      </c>
      <c r="I1299" s="7" t="s">
        <v>122</v>
      </c>
      <c r="J1299" s="4" t="s">
        <v>122</v>
      </c>
      <c r="K1299" s="4" t="str">
        <f>IF(G1299="","Unknown Country",IFERROR(VLOOKUP(TRIM(G1299),countries!C:F, 4, FALSE), "Unknown Country"))</f>
        <v>Unknown Country</v>
      </c>
      <c r="L1299" s="4">
        <v>1270.0</v>
      </c>
      <c r="M1299" s="4" t="s">
        <v>24</v>
      </c>
      <c r="N1299" s="4">
        <v>1465.0</v>
      </c>
      <c r="O1299" s="8">
        <v>47.45</v>
      </c>
      <c r="P1299" s="8">
        <v>31.79</v>
      </c>
      <c r="Q1299" s="9">
        <v>69514.25</v>
      </c>
      <c r="R1299" s="9">
        <v>46572.35</v>
      </c>
      <c r="S1299" s="9">
        <v>22941.9</v>
      </c>
      <c r="T1299" s="10">
        <f t="shared" si="7"/>
        <v>0.193869873</v>
      </c>
    </row>
    <row r="1300">
      <c r="A1300" s="4">
        <v>6.01588857E8</v>
      </c>
      <c r="B1300" s="5">
        <v>41518.0</v>
      </c>
      <c r="C1300" s="5">
        <v>41527.0</v>
      </c>
      <c r="D1300" s="6">
        <v>9.0</v>
      </c>
      <c r="E1300" s="4"/>
      <c r="F1300" s="4" t="s">
        <v>27</v>
      </c>
      <c r="G1300" s="4"/>
      <c r="H1300" s="4" t="str">
        <f t="shared" si="1"/>
        <v>UNKNOWN</v>
      </c>
      <c r="I1300" s="7" t="s">
        <v>122</v>
      </c>
      <c r="J1300" s="4" t="s">
        <v>122</v>
      </c>
      <c r="K1300" s="4" t="str">
        <f>IF(G1300="","Unknown Country",IFERROR(VLOOKUP(TRIM(G1300),countries!C:F, 4, FALSE), "Unknown Country"))</f>
        <v>Unknown Country</v>
      </c>
      <c r="L1300" s="4">
        <v>2455.0</v>
      </c>
      <c r="M1300" s="4" t="s">
        <v>24</v>
      </c>
      <c r="N1300" s="4">
        <v>2366.0</v>
      </c>
      <c r="O1300" s="8">
        <v>109.28</v>
      </c>
      <c r="P1300" s="8">
        <v>35.84</v>
      </c>
      <c r="Q1300" s="9">
        <v>258556.48</v>
      </c>
      <c r="R1300" s="9">
        <v>84797.44</v>
      </c>
      <c r="S1300" s="9">
        <v>173759.04</v>
      </c>
      <c r="T1300" s="10">
        <f t="shared" si="7"/>
        <v>0.2479985635</v>
      </c>
    </row>
    <row r="1301">
      <c r="A1301" s="4">
        <v>6.07620608E8</v>
      </c>
      <c r="B1301" s="5">
        <v>40433.0</v>
      </c>
      <c r="C1301" s="5">
        <v>40441.0</v>
      </c>
      <c r="D1301" s="6">
        <v>8.0</v>
      </c>
      <c r="E1301" s="4"/>
      <c r="F1301" s="4" t="s">
        <v>27</v>
      </c>
      <c r="G1301" s="4"/>
      <c r="H1301" s="4" t="str">
        <f t="shared" si="1"/>
        <v>UNKNOWN</v>
      </c>
      <c r="I1301" s="7" t="s">
        <v>122</v>
      </c>
      <c r="J1301" s="4" t="s">
        <v>122</v>
      </c>
      <c r="K1301" s="4" t="str">
        <f>IF(G1301="","Unknown Country",IFERROR(VLOOKUP(TRIM(G1301),countries!C:F, 4, FALSE), "Unknown Country"))</f>
        <v>Unknown Country</v>
      </c>
      <c r="L1301" s="4">
        <v>1270.0</v>
      </c>
      <c r="M1301" s="4" t="s">
        <v>28</v>
      </c>
      <c r="N1301" s="4">
        <v>7296.0</v>
      </c>
      <c r="O1301" s="8">
        <v>47.45</v>
      </c>
      <c r="P1301" s="8">
        <v>31.79</v>
      </c>
      <c r="Q1301" s="9">
        <v>346195.2</v>
      </c>
      <c r="R1301" s="9">
        <v>231939.84</v>
      </c>
      <c r="S1301" s="9">
        <v>114255.36000000002</v>
      </c>
      <c r="T1301" s="10">
        <f t="shared" si="7"/>
        <v>0.3613841919</v>
      </c>
    </row>
    <row r="1302">
      <c r="A1302" s="4">
        <v>6.08451879E8</v>
      </c>
      <c r="B1302" s="5">
        <v>41666.0</v>
      </c>
      <c r="C1302" s="5">
        <v>41699.0</v>
      </c>
      <c r="D1302" s="6">
        <v>33.0</v>
      </c>
      <c r="E1302" s="4"/>
      <c r="F1302" s="4" t="s">
        <v>31</v>
      </c>
      <c r="G1302" s="4"/>
      <c r="H1302" s="4" t="str">
        <f t="shared" si="1"/>
        <v>UNKNOWN</v>
      </c>
      <c r="I1302" s="7" t="s">
        <v>122</v>
      </c>
      <c r="J1302" s="4" t="s">
        <v>122</v>
      </c>
      <c r="K1302" s="4" t="str">
        <f>IF(G1302="","Unknown Country",IFERROR(VLOOKUP(TRIM(G1302),countries!C:F, 4, FALSE), "Unknown Country"))</f>
        <v>Unknown Country</v>
      </c>
      <c r="L1302" s="4">
        <v>7331.0</v>
      </c>
      <c r="M1302" s="4" t="s">
        <v>28</v>
      </c>
      <c r="N1302" s="4">
        <v>3287.0</v>
      </c>
      <c r="O1302" s="8">
        <v>255.28</v>
      </c>
      <c r="P1302" s="8">
        <v>159.42</v>
      </c>
      <c r="Q1302" s="9">
        <v>839105.36</v>
      </c>
      <c r="R1302" s="9">
        <v>524013.54</v>
      </c>
      <c r="S1302" s="9">
        <v>315091.82</v>
      </c>
      <c r="T1302" s="10">
        <f t="shared" si="7"/>
        <v>0.258306538</v>
      </c>
    </row>
    <row r="1303">
      <c r="A1303" s="4">
        <v>6.1677531E8</v>
      </c>
      <c r="B1303" s="5">
        <v>40670.0</v>
      </c>
      <c r="C1303" s="5">
        <v>40687.0</v>
      </c>
      <c r="D1303" s="6">
        <v>17.0</v>
      </c>
      <c r="E1303" s="4"/>
      <c r="F1303" s="4" t="s">
        <v>31</v>
      </c>
      <c r="G1303" s="4"/>
      <c r="H1303" s="4" t="str">
        <f t="shared" si="1"/>
        <v>UNKNOWN</v>
      </c>
      <c r="I1303" s="7" t="s">
        <v>122</v>
      </c>
      <c r="J1303" s="4" t="s">
        <v>122</v>
      </c>
      <c r="K1303" s="4" t="str">
        <f>IF(G1303="","Unknown Country",IFERROR(VLOOKUP(TRIM(G1303),countries!C:F, 4, FALSE), "Unknown Country"))</f>
        <v>Unknown Country</v>
      </c>
      <c r="L1303" s="4">
        <v>8681.0</v>
      </c>
      <c r="M1303" s="4" t="s">
        <v>24</v>
      </c>
      <c r="N1303" s="4">
        <v>6375.0</v>
      </c>
      <c r="O1303" s="8">
        <v>651.21</v>
      </c>
      <c r="P1303" s="8">
        <v>524.96</v>
      </c>
      <c r="Q1303" s="9">
        <v>4151463.75</v>
      </c>
      <c r="R1303" s="9">
        <v>3346620.0</v>
      </c>
      <c r="S1303" s="9">
        <v>804843.75</v>
      </c>
      <c r="T1303" s="10">
        <f t="shared" si="7"/>
        <v>0.3300316122</v>
      </c>
    </row>
    <row r="1304">
      <c r="A1304" s="4">
        <v>6.26322257E8</v>
      </c>
      <c r="B1304" s="5">
        <v>42475.0</v>
      </c>
      <c r="C1304" s="5">
        <v>42495.0</v>
      </c>
      <c r="D1304" s="6">
        <v>20.0</v>
      </c>
      <c r="E1304" s="4"/>
      <c r="F1304" s="4" t="s">
        <v>30</v>
      </c>
      <c r="G1304" s="4"/>
      <c r="H1304" s="4" t="str">
        <f t="shared" si="1"/>
        <v>UNKNOWN</v>
      </c>
      <c r="I1304" s="7" t="s">
        <v>122</v>
      </c>
      <c r="J1304" s="4" t="s">
        <v>122</v>
      </c>
      <c r="K1304" s="4" t="str">
        <f>IF(G1304="","Unknown Country",IFERROR(VLOOKUP(TRIM(G1304),countries!C:F, 4, FALSE), "Unknown Country"))</f>
        <v>Unknown Country</v>
      </c>
      <c r="L1304" s="4">
        <v>3127.0</v>
      </c>
      <c r="M1304" s="4" t="s">
        <v>24</v>
      </c>
      <c r="N1304" s="4">
        <v>1529.0</v>
      </c>
      <c r="O1304" s="8">
        <v>81.73</v>
      </c>
      <c r="P1304" s="8">
        <v>56.67</v>
      </c>
      <c r="Q1304" s="9">
        <v>124965.17000000001</v>
      </c>
      <c r="R1304" s="9">
        <v>86648.43000000001</v>
      </c>
      <c r="S1304" s="9">
        <v>38316.740000000005</v>
      </c>
      <c r="T1304" s="10">
        <f t="shared" si="7"/>
        <v>0.6720351391</v>
      </c>
    </row>
    <row r="1305">
      <c r="A1305" s="4">
        <v>6.38314521E8</v>
      </c>
      <c r="B1305" s="5">
        <v>41169.0</v>
      </c>
      <c r="C1305" s="5">
        <v>41197.0</v>
      </c>
      <c r="D1305" s="6">
        <v>28.0</v>
      </c>
      <c r="E1305" s="4"/>
      <c r="F1305" s="4" t="s">
        <v>27</v>
      </c>
      <c r="G1305" s="4"/>
      <c r="H1305" s="4" t="str">
        <f t="shared" si="1"/>
        <v>UNKNOWN</v>
      </c>
      <c r="I1305" s="7" t="s">
        <v>122</v>
      </c>
      <c r="J1305" s="4" t="s">
        <v>122</v>
      </c>
      <c r="K1305" s="4" t="str">
        <f>IF(G1305="","Unknown Country",IFERROR(VLOOKUP(TRIM(G1305),countries!C:F, 4, FALSE), "Unknown Country"))</f>
        <v>Unknown Country</v>
      </c>
      <c r="L1305" s="4">
        <v>8875.0</v>
      </c>
      <c r="M1305" s="4" t="s">
        <v>28</v>
      </c>
      <c r="N1305" s="4">
        <v>306.0</v>
      </c>
      <c r="O1305" s="8">
        <v>421.89</v>
      </c>
      <c r="P1305" s="8">
        <v>364.69</v>
      </c>
      <c r="Q1305" s="9">
        <v>129098.34</v>
      </c>
      <c r="R1305" s="9">
        <v>111595.14</v>
      </c>
      <c r="S1305" s="9">
        <v>17503.199999999997</v>
      </c>
      <c r="T1305" s="10">
        <f t="shared" si="7"/>
        <v>0.3300316122</v>
      </c>
    </row>
    <row r="1306">
      <c r="A1306" s="4">
        <v>6.72856652E8</v>
      </c>
      <c r="B1306" s="5">
        <v>41817.0</v>
      </c>
      <c r="C1306" s="5">
        <v>41854.0</v>
      </c>
      <c r="D1306" s="6">
        <v>37.0</v>
      </c>
      <c r="E1306" s="4"/>
      <c r="F1306" s="4" t="s">
        <v>31</v>
      </c>
      <c r="G1306" s="4"/>
      <c r="H1306" s="4" t="str">
        <f t="shared" si="1"/>
        <v>UNKNOWN</v>
      </c>
      <c r="I1306" s="7" t="s">
        <v>122</v>
      </c>
      <c r="J1306" s="4" t="s">
        <v>122</v>
      </c>
      <c r="K1306" s="4" t="str">
        <f>IF(G1306="","Unknown Country",IFERROR(VLOOKUP(TRIM(G1306),countries!C:F, 4, FALSE), "Unknown Country"))</f>
        <v>Unknown Country</v>
      </c>
      <c r="L1306" s="4">
        <v>7940.0</v>
      </c>
      <c r="M1306" s="4" t="s">
        <v>28</v>
      </c>
      <c r="N1306" s="4">
        <v>2091.0</v>
      </c>
      <c r="O1306" s="8">
        <v>668.27</v>
      </c>
      <c r="P1306" s="8">
        <v>502.54</v>
      </c>
      <c r="Q1306" s="9">
        <v>1397352.57</v>
      </c>
      <c r="R1306" s="9">
        <v>1050811.1400000001</v>
      </c>
      <c r="S1306" s="9">
        <v>346541.42999999993</v>
      </c>
      <c r="T1306" s="10">
        <f t="shared" si="7"/>
        <v>0.3755092448</v>
      </c>
    </row>
    <row r="1307">
      <c r="A1307" s="4">
        <v>6.97617518E8</v>
      </c>
      <c r="B1307" s="5">
        <v>41073.0</v>
      </c>
      <c r="C1307" s="5">
        <v>41097.0</v>
      </c>
      <c r="D1307" s="6">
        <v>24.0</v>
      </c>
      <c r="E1307" s="4"/>
      <c r="F1307" s="4" t="s">
        <v>30</v>
      </c>
      <c r="G1307" s="4"/>
      <c r="H1307" s="4" t="str">
        <f t="shared" si="1"/>
        <v>UNKNOWN</v>
      </c>
      <c r="I1307" s="7" t="s">
        <v>122</v>
      </c>
      <c r="J1307" s="4" t="s">
        <v>122</v>
      </c>
      <c r="K1307" s="4" t="str">
        <f>IF(G1307="","Unknown Country",IFERROR(VLOOKUP(TRIM(G1307),countries!C:F, 4, FALSE), "Unknown Country"))</f>
        <v>Unknown Country</v>
      </c>
      <c r="L1307" s="4">
        <v>8875.0</v>
      </c>
      <c r="M1307" s="4" t="s">
        <v>24</v>
      </c>
      <c r="N1307" s="4">
        <v>9381.0</v>
      </c>
      <c r="O1307" s="8">
        <v>421.89</v>
      </c>
      <c r="P1307" s="8">
        <v>364.69</v>
      </c>
      <c r="Q1307" s="9">
        <v>3957750.09</v>
      </c>
      <c r="R1307" s="9">
        <v>3421156.89</v>
      </c>
      <c r="S1307" s="9">
        <v>536593.1999999997</v>
      </c>
      <c r="T1307" s="10">
        <f t="shared" si="7"/>
        <v>0.193869873</v>
      </c>
    </row>
    <row r="1308">
      <c r="A1308" s="4">
        <v>7.00069701E8</v>
      </c>
      <c r="B1308" s="5">
        <v>42379.0</v>
      </c>
      <c r="C1308" s="5">
        <v>42390.0</v>
      </c>
      <c r="D1308" s="6">
        <v>11.0</v>
      </c>
      <c r="E1308" s="4"/>
      <c r="F1308" s="4" t="s">
        <v>20</v>
      </c>
      <c r="G1308" s="4"/>
      <c r="H1308" s="4" t="str">
        <f t="shared" si="1"/>
        <v>UNKNOWN</v>
      </c>
      <c r="I1308" s="7" t="s">
        <v>122</v>
      </c>
      <c r="J1308" s="4" t="s">
        <v>122</v>
      </c>
      <c r="K1308" s="4" t="str">
        <f>IF(G1308="","Unknown Country",IFERROR(VLOOKUP(TRIM(G1308),countries!C:F, 4, FALSE), "Unknown Country"))</f>
        <v>Unknown Country</v>
      </c>
      <c r="L1308" s="4">
        <v>5988.0</v>
      </c>
      <c r="M1308" s="4" t="s">
        <v>24</v>
      </c>
      <c r="N1308" s="4">
        <v>5037.0</v>
      </c>
      <c r="O1308" s="8">
        <v>154.06</v>
      </c>
      <c r="P1308" s="8">
        <v>90.93</v>
      </c>
      <c r="Q1308" s="9">
        <v>776000.22</v>
      </c>
      <c r="R1308" s="9">
        <v>458014.41000000003</v>
      </c>
      <c r="S1308" s="9">
        <v>317985.80999999994</v>
      </c>
      <c r="T1308" s="10">
        <f t="shared" si="7"/>
        <v>0.3066193564</v>
      </c>
    </row>
    <row r="1309">
      <c r="A1309" s="4">
        <v>7.20229613E8</v>
      </c>
      <c r="B1309" s="5">
        <v>42070.0</v>
      </c>
      <c r="C1309" s="5">
        <v>42074.0</v>
      </c>
      <c r="D1309" s="6">
        <v>4.0</v>
      </c>
      <c r="E1309" s="4"/>
      <c r="F1309" s="4" t="s">
        <v>31</v>
      </c>
      <c r="G1309" s="4"/>
      <c r="H1309" s="4" t="str">
        <f t="shared" si="1"/>
        <v>UNKNOWN</v>
      </c>
      <c r="I1309" s="7" t="s">
        <v>122</v>
      </c>
      <c r="J1309" s="4" t="s">
        <v>122</v>
      </c>
      <c r="K1309" s="4" t="str">
        <f>IF(G1309="","Unknown Country",IFERROR(VLOOKUP(TRIM(G1309),countries!C:F, 4, FALSE), "Unknown Country"))</f>
        <v>Unknown Country</v>
      </c>
      <c r="L1309" s="4">
        <v>4594.0</v>
      </c>
      <c r="M1309" s="4" t="s">
        <v>28</v>
      </c>
      <c r="N1309" s="4">
        <v>803.0</v>
      </c>
      <c r="O1309" s="8">
        <v>9.33</v>
      </c>
      <c r="P1309" s="8">
        <v>6.92</v>
      </c>
      <c r="Q1309" s="9">
        <v>7491.99</v>
      </c>
      <c r="R1309" s="9">
        <v>5556.76</v>
      </c>
      <c r="S1309" s="9">
        <v>1935.2299999999996</v>
      </c>
      <c r="T1309" s="10">
        <f t="shared" si="7"/>
        <v>0.1355803646</v>
      </c>
    </row>
    <row r="1310">
      <c r="A1310" s="4">
        <v>7.60280358E8</v>
      </c>
      <c r="B1310" s="5">
        <v>41122.0</v>
      </c>
      <c r="C1310" s="5">
        <v>41142.0</v>
      </c>
      <c r="D1310" s="6">
        <v>20.0</v>
      </c>
      <c r="E1310" s="4"/>
      <c r="F1310" s="4" t="s">
        <v>30</v>
      </c>
      <c r="G1310" s="4"/>
      <c r="H1310" s="4" t="str">
        <f t="shared" si="1"/>
        <v>UNKNOWN</v>
      </c>
      <c r="I1310" s="7" t="s">
        <v>122</v>
      </c>
      <c r="J1310" s="4" t="s">
        <v>122</v>
      </c>
      <c r="K1310" s="4" t="str">
        <f>IF(G1310="","Unknown Country",IFERROR(VLOOKUP(TRIM(G1310),countries!C:F, 4, FALSE), "Unknown Country"))</f>
        <v>Unknown Country</v>
      </c>
      <c r="L1310" s="4">
        <v>8681.0</v>
      </c>
      <c r="M1310" s="4" t="s">
        <v>24</v>
      </c>
      <c r="N1310" s="4">
        <v>2708.0</v>
      </c>
      <c r="O1310" s="8">
        <v>651.21</v>
      </c>
      <c r="P1310" s="8">
        <v>524.96</v>
      </c>
      <c r="Q1310" s="9">
        <v>1763476.6800000002</v>
      </c>
      <c r="R1310" s="9">
        <v>1421591.6800000002</v>
      </c>
      <c r="S1310" s="9">
        <v>341885.0</v>
      </c>
      <c r="T1310" s="10">
        <f t="shared" si="7"/>
        <v>0.2479985635</v>
      </c>
    </row>
    <row r="1311">
      <c r="A1311" s="4">
        <v>7.6172403E8</v>
      </c>
      <c r="B1311" s="5">
        <v>42181.0</v>
      </c>
      <c r="C1311" s="5">
        <v>42229.0</v>
      </c>
      <c r="D1311" s="6">
        <v>48.0</v>
      </c>
      <c r="E1311" s="4"/>
      <c r="F1311" s="4" t="s">
        <v>27</v>
      </c>
      <c r="G1311" s="4"/>
      <c r="H1311" s="4" t="str">
        <f t="shared" si="1"/>
        <v>UNKNOWN</v>
      </c>
      <c r="I1311" s="7" t="s">
        <v>122</v>
      </c>
      <c r="J1311" s="4" t="s">
        <v>122</v>
      </c>
      <c r="K1311" s="4" t="str">
        <f>IF(G1311="","Unknown Country",IFERROR(VLOOKUP(TRIM(G1311),countries!C:F, 4, FALSE), "Unknown Country"))</f>
        <v>Unknown Country</v>
      </c>
      <c r="L1311" s="4">
        <v>1270.0</v>
      </c>
      <c r="M1311" s="4" t="s">
        <v>28</v>
      </c>
      <c r="N1311" s="4">
        <v>9923.0</v>
      </c>
      <c r="O1311" s="8">
        <v>47.45</v>
      </c>
      <c r="P1311" s="8">
        <v>31.79</v>
      </c>
      <c r="Q1311" s="9">
        <v>470846.35000000003</v>
      </c>
      <c r="R1311" s="9">
        <v>315452.17</v>
      </c>
      <c r="S1311" s="9">
        <v>155394.18000000005</v>
      </c>
      <c r="T1311" s="10">
        <f t="shared" si="7"/>
        <v>0.1355803646</v>
      </c>
    </row>
    <row r="1312">
      <c r="A1312" s="4">
        <v>7.70821654E8</v>
      </c>
      <c r="B1312" s="5">
        <v>41846.0</v>
      </c>
      <c r="C1312" s="5">
        <v>41870.0</v>
      </c>
      <c r="D1312" s="6">
        <v>24.0</v>
      </c>
      <c r="E1312" s="4"/>
      <c r="F1312" s="4" t="s">
        <v>31</v>
      </c>
      <c r="G1312" s="4"/>
      <c r="H1312" s="4" t="str">
        <f t="shared" si="1"/>
        <v>UNKNOWN</v>
      </c>
      <c r="I1312" s="7" t="s">
        <v>122</v>
      </c>
      <c r="J1312" s="4" t="s">
        <v>122</v>
      </c>
      <c r="K1312" s="4" t="str">
        <f>IF(G1312="","Unknown Country",IFERROR(VLOOKUP(TRIM(G1312),countries!C:F, 4, FALSE), "Unknown Country"))</f>
        <v>Unknown Country</v>
      </c>
      <c r="L1312" s="4">
        <v>8681.0</v>
      </c>
      <c r="M1312" s="4" t="s">
        <v>24</v>
      </c>
      <c r="N1312" s="4">
        <v>2112.0</v>
      </c>
      <c r="O1312" s="8">
        <v>651.21</v>
      </c>
      <c r="P1312" s="8">
        <v>524.96</v>
      </c>
      <c r="Q1312" s="9">
        <v>1375355.52</v>
      </c>
      <c r="R1312" s="9">
        <v>1108715.52</v>
      </c>
      <c r="S1312" s="9">
        <v>266640.0</v>
      </c>
      <c r="T1312" s="10">
        <f t="shared" si="7"/>
        <v>0.4097754122</v>
      </c>
    </row>
    <row r="1313">
      <c r="A1313" s="4">
        <v>7.83913838E8</v>
      </c>
      <c r="B1313" s="5">
        <v>41310.0</v>
      </c>
      <c r="C1313" s="5">
        <v>41342.0</v>
      </c>
      <c r="D1313" s="6">
        <v>32.0</v>
      </c>
      <c r="E1313" s="4"/>
      <c r="F1313" s="4" t="s">
        <v>27</v>
      </c>
      <c r="G1313" s="4"/>
      <c r="H1313" s="4" t="str">
        <f t="shared" si="1"/>
        <v>UNKNOWN</v>
      </c>
      <c r="I1313" s="7" t="s">
        <v>122</v>
      </c>
      <c r="J1313" s="4" t="s">
        <v>122</v>
      </c>
      <c r="K1313" s="4" t="str">
        <f>IF(G1313="","Unknown Country",IFERROR(VLOOKUP(TRIM(G1313),countries!C:F, 4, FALSE), "Unknown Country"))</f>
        <v>Unknown Country</v>
      </c>
      <c r="L1313" s="4">
        <v>8969.0</v>
      </c>
      <c r="M1313" s="4" t="s">
        <v>28</v>
      </c>
      <c r="N1313" s="4">
        <v>6380.0</v>
      </c>
      <c r="O1313" s="8">
        <v>152.58</v>
      </c>
      <c r="P1313" s="8">
        <v>97.44</v>
      </c>
      <c r="Q1313" s="9">
        <v>973460.4</v>
      </c>
      <c r="R1313" s="9">
        <v>621667.2</v>
      </c>
      <c r="S1313" s="9">
        <v>351793.20000000007</v>
      </c>
      <c r="T1313" s="10">
        <f t="shared" si="7"/>
        <v>0.258306538</v>
      </c>
    </row>
    <row r="1314">
      <c r="A1314" s="4">
        <v>7.92792594E8</v>
      </c>
      <c r="B1314" s="5">
        <v>42333.0</v>
      </c>
      <c r="C1314" s="5">
        <v>42371.0</v>
      </c>
      <c r="D1314" s="6">
        <v>38.0</v>
      </c>
      <c r="E1314" s="4"/>
      <c r="F1314" s="4" t="s">
        <v>30</v>
      </c>
      <c r="G1314" s="4"/>
      <c r="H1314" s="4" t="str">
        <f t="shared" si="1"/>
        <v>UNKNOWN</v>
      </c>
      <c r="I1314" s="7" t="s">
        <v>122</v>
      </c>
      <c r="J1314" s="4" t="s">
        <v>122</v>
      </c>
      <c r="K1314" s="4" t="str">
        <f>IF(G1314="","Unknown Country",IFERROR(VLOOKUP(TRIM(G1314),countries!C:F, 4, FALSE), "Unknown Country"))</f>
        <v>Unknown Country</v>
      </c>
      <c r="L1314" s="4">
        <v>7940.0</v>
      </c>
      <c r="M1314" s="4" t="s">
        <v>24</v>
      </c>
      <c r="N1314" s="4">
        <v>3801.0</v>
      </c>
      <c r="O1314" s="8">
        <v>668.27</v>
      </c>
      <c r="P1314" s="8">
        <v>502.54</v>
      </c>
      <c r="Q1314" s="9">
        <v>2540094.27</v>
      </c>
      <c r="R1314" s="9">
        <v>1910154.54</v>
      </c>
      <c r="S1314" s="9">
        <v>629939.73</v>
      </c>
      <c r="T1314" s="10">
        <f t="shared" si="7"/>
        <v>0.193869873</v>
      </c>
    </row>
    <row r="1315">
      <c r="A1315" s="4">
        <v>7.97788369E8</v>
      </c>
      <c r="B1315" s="5">
        <v>42701.0</v>
      </c>
      <c r="C1315" s="5">
        <v>42702.0</v>
      </c>
      <c r="D1315" s="6">
        <v>1.0</v>
      </c>
      <c r="E1315" s="4"/>
      <c r="F1315" s="4" t="s">
        <v>20</v>
      </c>
      <c r="G1315" s="4"/>
      <c r="H1315" s="4" t="str">
        <f t="shared" si="1"/>
        <v>UNKNOWN</v>
      </c>
      <c r="I1315" s="7" t="s">
        <v>122</v>
      </c>
      <c r="J1315" s="4" t="s">
        <v>122</v>
      </c>
      <c r="K1315" s="4" t="str">
        <f>IF(G1315="","Unknown Country",IFERROR(VLOOKUP(TRIM(G1315),countries!C:F, 4, FALSE), "Unknown Country"))</f>
        <v>Unknown Country</v>
      </c>
      <c r="L1315" s="4">
        <v>8681.0</v>
      </c>
      <c r="M1315" s="4" t="s">
        <v>28</v>
      </c>
      <c r="N1315" s="4">
        <v>2162.0</v>
      </c>
      <c r="O1315" s="8">
        <v>651.21</v>
      </c>
      <c r="P1315" s="8">
        <v>524.96</v>
      </c>
      <c r="Q1315" s="9">
        <v>1407916.02</v>
      </c>
      <c r="R1315" s="9">
        <v>1134963.52</v>
      </c>
      <c r="S1315" s="9">
        <v>272952.5</v>
      </c>
      <c r="T1315" s="10">
        <f t="shared" si="7"/>
        <v>0.3300316122</v>
      </c>
    </row>
    <row r="1316">
      <c r="A1316" s="4">
        <v>8.05095136E8</v>
      </c>
      <c r="B1316" s="5">
        <v>40191.0</v>
      </c>
      <c r="C1316" s="5">
        <v>40198.0</v>
      </c>
      <c r="D1316" s="6">
        <v>7.0</v>
      </c>
      <c r="E1316" s="4"/>
      <c r="F1316" s="4" t="s">
        <v>20</v>
      </c>
      <c r="G1316" s="4"/>
      <c r="H1316" s="4" t="str">
        <f t="shared" si="1"/>
        <v>UNKNOWN</v>
      </c>
      <c r="I1316" s="7" t="s">
        <v>122</v>
      </c>
      <c r="J1316" s="4" t="s">
        <v>122</v>
      </c>
      <c r="K1316" s="4" t="str">
        <f>IF(G1316="","Unknown Country",IFERROR(VLOOKUP(TRIM(G1316),countries!C:F, 4, FALSE), "Unknown Country"))</f>
        <v>Unknown Country</v>
      </c>
      <c r="L1316" s="4">
        <v>5988.0</v>
      </c>
      <c r="M1316" s="4" t="s">
        <v>28</v>
      </c>
      <c r="N1316" s="4">
        <v>4396.0</v>
      </c>
      <c r="O1316" s="8">
        <v>154.06</v>
      </c>
      <c r="P1316" s="8">
        <v>90.93</v>
      </c>
      <c r="Q1316" s="9">
        <v>677247.76</v>
      </c>
      <c r="R1316" s="9">
        <v>399728.28</v>
      </c>
      <c r="S1316" s="9">
        <v>277519.48</v>
      </c>
      <c r="T1316" s="10">
        <f t="shared" si="7"/>
        <v>0.193869873</v>
      </c>
    </row>
    <row r="1317">
      <c r="A1317" s="4">
        <v>8.10752236E8</v>
      </c>
      <c r="B1317" s="5">
        <v>42457.0</v>
      </c>
      <c r="C1317" s="5">
        <v>42494.0</v>
      </c>
      <c r="D1317" s="6">
        <v>37.0</v>
      </c>
      <c r="E1317" s="4"/>
      <c r="F1317" s="4" t="s">
        <v>20</v>
      </c>
      <c r="G1317" s="4"/>
      <c r="H1317" s="4" t="str">
        <f t="shared" si="1"/>
        <v>UNKNOWN</v>
      </c>
      <c r="I1317" s="7" t="s">
        <v>122</v>
      </c>
      <c r="J1317" s="4" t="s">
        <v>122</v>
      </c>
      <c r="K1317" s="4" t="str">
        <f>IF(G1317="","Unknown Country",IFERROR(VLOOKUP(TRIM(G1317),countries!C:F, 4, FALSE), "Unknown Country"))</f>
        <v>Unknown Country</v>
      </c>
      <c r="L1317" s="4">
        <v>5988.0</v>
      </c>
      <c r="M1317" s="4" t="s">
        <v>28</v>
      </c>
      <c r="N1317" s="4">
        <v>8458.0</v>
      </c>
      <c r="O1317" s="8">
        <v>154.06</v>
      </c>
      <c r="P1317" s="8">
        <v>90.93</v>
      </c>
      <c r="Q1317" s="9">
        <v>1303039.48</v>
      </c>
      <c r="R1317" s="9">
        <v>769085.9400000001</v>
      </c>
      <c r="S1317" s="9">
        <v>533953.5399999999</v>
      </c>
      <c r="T1317" s="10">
        <f t="shared" si="7"/>
        <v>0.3613841919</v>
      </c>
    </row>
    <row r="1318">
      <c r="A1318" s="4">
        <v>8.13973891E8</v>
      </c>
      <c r="B1318" s="5">
        <v>41214.0</v>
      </c>
      <c r="C1318" s="5">
        <v>41226.0</v>
      </c>
      <c r="D1318" s="6">
        <v>12.0</v>
      </c>
      <c r="E1318" s="4"/>
      <c r="F1318" s="4" t="s">
        <v>31</v>
      </c>
      <c r="G1318" s="4"/>
      <c r="H1318" s="4" t="str">
        <f t="shared" si="1"/>
        <v>UNKNOWN</v>
      </c>
      <c r="I1318" s="7" t="s">
        <v>122</v>
      </c>
      <c r="J1318" s="4" t="s">
        <v>122</v>
      </c>
      <c r="K1318" s="4" t="str">
        <f>IF(G1318="","Unknown Country",IFERROR(VLOOKUP(TRIM(G1318),countries!C:F, 4, FALSE), "Unknown Country"))</f>
        <v>Unknown Country</v>
      </c>
      <c r="L1318" s="4">
        <v>8293.0</v>
      </c>
      <c r="M1318" s="4" t="s">
        <v>24</v>
      </c>
      <c r="N1318" s="4">
        <v>1818.0</v>
      </c>
      <c r="O1318" s="8">
        <v>437.2</v>
      </c>
      <c r="P1318" s="8">
        <v>263.33</v>
      </c>
      <c r="Q1318" s="9">
        <v>794829.6</v>
      </c>
      <c r="R1318" s="9">
        <v>478733.93999999994</v>
      </c>
      <c r="S1318" s="9">
        <v>316095.66000000003</v>
      </c>
      <c r="T1318" s="10">
        <f t="shared" si="7"/>
        <v>0.2479985635</v>
      </c>
    </row>
    <row r="1319">
      <c r="A1319" s="4">
        <v>8.15755307E8</v>
      </c>
      <c r="B1319" s="5">
        <v>42503.0</v>
      </c>
      <c r="C1319" s="5">
        <v>42530.0</v>
      </c>
      <c r="D1319" s="6">
        <v>27.0</v>
      </c>
      <c r="E1319" s="4"/>
      <c r="F1319" s="4" t="s">
        <v>20</v>
      </c>
      <c r="G1319" s="4"/>
      <c r="H1319" s="4" t="str">
        <f t="shared" si="1"/>
        <v>UNKNOWN</v>
      </c>
      <c r="I1319" s="7" t="s">
        <v>122</v>
      </c>
      <c r="J1319" s="4" t="s">
        <v>122</v>
      </c>
      <c r="K1319" s="4" t="str">
        <f>IF(G1319="","Unknown Country",IFERROR(VLOOKUP(TRIM(G1319),countries!C:F, 4, FALSE), "Unknown Country"))</f>
        <v>Unknown Country</v>
      </c>
      <c r="L1319" s="4">
        <v>8875.0</v>
      </c>
      <c r="M1319" s="4" t="s">
        <v>24</v>
      </c>
      <c r="N1319" s="4">
        <v>8978.0</v>
      </c>
      <c r="O1319" s="8">
        <v>421.89</v>
      </c>
      <c r="P1319" s="8">
        <v>364.69</v>
      </c>
      <c r="Q1319" s="9">
        <v>3787728.42</v>
      </c>
      <c r="R1319" s="9">
        <v>3274186.82</v>
      </c>
      <c r="S1319" s="9">
        <v>513541.6000000001</v>
      </c>
      <c r="T1319" s="10">
        <f t="shared" si="7"/>
        <v>0.193869873</v>
      </c>
    </row>
    <row r="1320">
      <c r="A1320" s="4">
        <v>8.18976962E8</v>
      </c>
      <c r="B1320" s="5">
        <v>41261.0</v>
      </c>
      <c r="C1320" s="5">
        <v>41264.0</v>
      </c>
      <c r="D1320" s="6">
        <v>3.0</v>
      </c>
      <c r="E1320" s="4"/>
      <c r="F1320" s="4" t="s">
        <v>31</v>
      </c>
      <c r="G1320" s="4"/>
      <c r="H1320" s="4" t="str">
        <f t="shared" si="1"/>
        <v>UNKNOWN</v>
      </c>
      <c r="I1320" s="7" t="s">
        <v>122</v>
      </c>
      <c r="J1320" s="4" t="s">
        <v>122</v>
      </c>
      <c r="K1320" s="4" t="str">
        <f>IF(G1320="","Unknown Country",IFERROR(VLOOKUP(TRIM(G1320),countries!C:F, 4, FALSE), "Unknown Country"))</f>
        <v>Unknown Country</v>
      </c>
      <c r="L1320" s="4">
        <v>5988.0</v>
      </c>
      <c r="M1320" s="4" t="s">
        <v>24</v>
      </c>
      <c r="N1320" s="4">
        <v>2337.0</v>
      </c>
      <c r="O1320" s="8">
        <v>154.06</v>
      </c>
      <c r="P1320" s="8">
        <v>90.93</v>
      </c>
      <c r="Q1320" s="9">
        <v>360038.22000000003</v>
      </c>
      <c r="R1320" s="9">
        <v>212503.41</v>
      </c>
      <c r="S1320" s="9">
        <v>147534.81000000003</v>
      </c>
      <c r="T1320" s="10">
        <f t="shared" si="7"/>
        <v>0.4097754122</v>
      </c>
    </row>
    <row r="1321">
      <c r="A1321" s="4">
        <v>8.20195758E8</v>
      </c>
      <c r="B1321" s="5">
        <v>40852.0</v>
      </c>
      <c r="C1321" s="5">
        <v>40871.0</v>
      </c>
      <c r="D1321" s="6">
        <v>19.0</v>
      </c>
      <c r="E1321" s="4"/>
      <c r="F1321" s="4" t="s">
        <v>20</v>
      </c>
      <c r="G1321" s="4"/>
      <c r="H1321" s="4" t="str">
        <f t="shared" si="1"/>
        <v>UNKNOWN</v>
      </c>
      <c r="I1321" s="7" t="s">
        <v>122</v>
      </c>
      <c r="J1321" s="4" t="s">
        <v>122</v>
      </c>
      <c r="K1321" s="4" t="str">
        <f>IF(G1321="","Unknown Country",IFERROR(VLOOKUP(TRIM(G1321),countries!C:F, 4, FALSE), "Unknown Country"))</f>
        <v>Unknown Country</v>
      </c>
      <c r="L1321" s="4">
        <v>8969.0</v>
      </c>
      <c r="M1321" s="4" t="s">
        <v>24</v>
      </c>
      <c r="N1321" s="4">
        <v>3006.0</v>
      </c>
      <c r="O1321" s="8">
        <v>152.58</v>
      </c>
      <c r="P1321" s="8">
        <v>97.44</v>
      </c>
      <c r="Q1321" s="9">
        <v>458655.48000000004</v>
      </c>
      <c r="R1321" s="9">
        <v>292904.64</v>
      </c>
      <c r="S1321" s="9">
        <v>165750.84000000003</v>
      </c>
      <c r="T1321" s="10">
        <f t="shared" si="7"/>
        <v>0.4097754122</v>
      </c>
    </row>
    <row r="1322">
      <c r="A1322" s="4">
        <v>8.30172288E8</v>
      </c>
      <c r="B1322" s="5">
        <v>41438.0</v>
      </c>
      <c r="C1322" s="5">
        <v>41484.0</v>
      </c>
      <c r="D1322" s="6">
        <v>46.0</v>
      </c>
      <c r="E1322" s="4"/>
      <c r="F1322" s="4" t="s">
        <v>27</v>
      </c>
      <c r="G1322" s="4"/>
      <c r="H1322" s="4" t="str">
        <f t="shared" si="1"/>
        <v>UNKNOWN</v>
      </c>
      <c r="I1322" s="7" t="s">
        <v>122</v>
      </c>
      <c r="J1322" s="4" t="s">
        <v>122</v>
      </c>
      <c r="K1322" s="4" t="str">
        <f>IF(G1322="","Unknown Country",IFERROR(VLOOKUP(TRIM(G1322),countries!C:F, 4, FALSE), "Unknown Country"))</f>
        <v>Unknown Country</v>
      </c>
      <c r="L1322" s="4">
        <v>8293.0</v>
      </c>
      <c r="M1322" s="4" t="s">
        <v>28</v>
      </c>
      <c r="N1322" s="4">
        <v>5283.0</v>
      </c>
      <c r="O1322" s="8">
        <v>437.2</v>
      </c>
      <c r="P1322" s="8">
        <v>263.33</v>
      </c>
      <c r="Q1322" s="9">
        <v>2309727.6</v>
      </c>
      <c r="R1322" s="9">
        <v>1391172.39</v>
      </c>
      <c r="S1322" s="9">
        <v>918555.2100000002</v>
      </c>
      <c r="T1322" s="10">
        <f t="shared" si="7"/>
        <v>0.3976898445</v>
      </c>
    </row>
    <row r="1323">
      <c r="A1323" s="4">
        <v>8.38895261E8</v>
      </c>
      <c r="B1323" s="5">
        <v>41687.0</v>
      </c>
      <c r="C1323" s="5">
        <v>41689.0</v>
      </c>
      <c r="D1323" s="6">
        <v>2.0</v>
      </c>
      <c r="E1323" s="4"/>
      <c r="F1323" s="4" t="s">
        <v>20</v>
      </c>
      <c r="G1323" s="4"/>
      <c r="H1323" s="4" t="str">
        <f t="shared" si="1"/>
        <v>UNKNOWN</v>
      </c>
      <c r="I1323" s="7" t="s">
        <v>122</v>
      </c>
      <c r="J1323" s="4" t="s">
        <v>122</v>
      </c>
      <c r="K1323" s="4" t="str">
        <f>IF(G1323="","Unknown Country",IFERROR(VLOOKUP(TRIM(G1323),countries!C:F, 4, FALSE), "Unknown Country"))</f>
        <v>Unknown Country</v>
      </c>
      <c r="L1323" s="4">
        <v>3127.0</v>
      </c>
      <c r="M1323" s="4" t="s">
        <v>24</v>
      </c>
      <c r="N1323" s="4">
        <v>6605.0</v>
      </c>
      <c r="O1323" s="8">
        <v>81.73</v>
      </c>
      <c r="P1323" s="8">
        <v>56.67</v>
      </c>
      <c r="Q1323" s="9">
        <v>539826.65</v>
      </c>
      <c r="R1323" s="9">
        <v>374305.35000000003</v>
      </c>
      <c r="S1323" s="9">
        <v>165521.3</v>
      </c>
      <c r="T1323" s="10">
        <f t="shared" si="7"/>
        <v>0.1355803646</v>
      </c>
    </row>
    <row r="1324">
      <c r="A1324" s="4">
        <v>8.45738112E8</v>
      </c>
      <c r="B1324" s="5">
        <v>40447.0</v>
      </c>
      <c r="C1324" s="5">
        <v>40474.0</v>
      </c>
      <c r="D1324" s="6">
        <v>27.0</v>
      </c>
      <c r="E1324" s="4"/>
      <c r="F1324" s="4" t="s">
        <v>20</v>
      </c>
      <c r="G1324" s="4"/>
      <c r="H1324" s="4" t="str">
        <f t="shared" si="1"/>
        <v>UNKNOWN</v>
      </c>
      <c r="I1324" s="7" t="s">
        <v>122</v>
      </c>
      <c r="J1324" s="4" t="s">
        <v>122</v>
      </c>
      <c r="K1324" s="4" t="str">
        <f>IF(G1324="","Unknown Country",IFERROR(VLOOKUP(TRIM(G1324),countries!C:F, 4, FALSE), "Unknown Country"))</f>
        <v>Unknown Country</v>
      </c>
      <c r="L1324" s="4">
        <v>8293.0</v>
      </c>
      <c r="M1324" s="4" t="s">
        <v>28</v>
      </c>
      <c r="N1324" s="4">
        <v>1557.0</v>
      </c>
      <c r="O1324" s="8">
        <v>437.2</v>
      </c>
      <c r="P1324" s="8">
        <v>263.33</v>
      </c>
      <c r="Q1324" s="9">
        <v>680720.4</v>
      </c>
      <c r="R1324" s="9">
        <v>410004.81</v>
      </c>
      <c r="S1324" s="9">
        <v>270715.59</v>
      </c>
      <c r="T1324" s="10">
        <f t="shared" si="7"/>
        <v>0.4097754122</v>
      </c>
    </row>
    <row r="1325">
      <c r="A1325" s="4">
        <v>8.99868094E8</v>
      </c>
      <c r="B1325" s="5">
        <v>40970.0</v>
      </c>
      <c r="C1325" s="5">
        <v>40994.0</v>
      </c>
      <c r="D1325" s="6">
        <v>24.0</v>
      </c>
      <c r="E1325" s="4"/>
      <c r="F1325" s="4" t="s">
        <v>31</v>
      </c>
      <c r="G1325" s="4"/>
      <c r="H1325" s="4" t="str">
        <f t="shared" si="1"/>
        <v>UNKNOWN</v>
      </c>
      <c r="I1325" s="7" t="s">
        <v>122</v>
      </c>
      <c r="J1325" s="4" t="s">
        <v>122</v>
      </c>
      <c r="K1325" s="4" t="str">
        <f>IF(G1325="","Unknown Country",IFERROR(VLOOKUP(TRIM(G1325),countries!C:F, 4, FALSE), "Unknown Country"))</f>
        <v>Unknown Country</v>
      </c>
      <c r="L1325" s="4">
        <v>4594.0</v>
      </c>
      <c r="M1325" s="4" t="s">
        <v>28</v>
      </c>
      <c r="N1325" s="4">
        <v>9821.0</v>
      </c>
      <c r="O1325" s="8">
        <v>9.33</v>
      </c>
      <c r="P1325" s="8">
        <v>6.92</v>
      </c>
      <c r="Q1325" s="9">
        <v>91629.93000000001</v>
      </c>
      <c r="R1325" s="9">
        <v>67961.31999999999</v>
      </c>
      <c r="S1325" s="9">
        <v>23668.610000000015</v>
      </c>
      <c r="T1325" s="10">
        <f t="shared" si="7"/>
        <v>0.3613841919</v>
      </c>
    </row>
    <row r="1326">
      <c r="A1326" s="4">
        <v>9.07047402E8</v>
      </c>
      <c r="B1326" s="5">
        <v>40342.0</v>
      </c>
      <c r="C1326" s="5">
        <v>40391.0</v>
      </c>
      <c r="D1326" s="6">
        <v>49.0</v>
      </c>
      <c r="E1326" s="4"/>
      <c r="F1326" s="4" t="s">
        <v>30</v>
      </c>
      <c r="G1326" s="4"/>
      <c r="H1326" s="4" t="str">
        <f t="shared" si="1"/>
        <v>UNKNOWN</v>
      </c>
      <c r="I1326" s="7" t="s">
        <v>122</v>
      </c>
      <c r="J1326" s="4" t="s">
        <v>122</v>
      </c>
      <c r="K1326" s="4" t="str">
        <f>IF(G1326="","Unknown Country",IFERROR(VLOOKUP(TRIM(G1326),countries!C:F, 4, FALSE), "Unknown Country"))</f>
        <v>Unknown Country</v>
      </c>
      <c r="L1326" s="4">
        <v>8875.0</v>
      </c>
      <c r="M1326" s="4" t="s">
        <v>28</v>
      </c>
      <c r="N1326" s="4">
        <v>4338.0</v>
      </c>
      <c r="O1326" s="8">
        <v>421.89</v>
      </c>
      <c r="P1326" s="8">
        <v>364.69</v>
      </c>
      <c r="Q1326" s="9">
        <v>1830158.8199999998</v>
      </c>
      <c r="R1326" s="9">
        <v>1582025.22</v>
      </c>
      <c r="S1326" s="9">
        <v>248133.59999999986</v>
      </c>
      <c r="T1326" s="10">
        <f t="shared" si="7"/>
        <v>0.3976898445</v>
      </c>
    </row>
    <row r="1327">
      <c r="A1327" s="4">
        <v>9.19922006E8</v>
      </c>
      <c r="B1327" s="5">
        <v>40782.0</v>
      </c>
      <c r="C1327" s="5">
        <v>40804.0</v>
      </c>
      <c r="D1327" s="6">
        <v>22.0</v>
      </c>
      <c r="E1327" s="4"/>
      <c r="F1327" s="4" t="s">
        <v>20</v>
      </c>
      <c r="G1327" s="4"/>
      <c r="H1327" s="4" t="str">
        <f t="shared" si="1"/>
        <v>UNKNOWN</v>
      </c>
      <c r="I1327" s="7" t="s">
        <v>122</v>
      </c>
      <c r="J1327" s="4" t="s">
        <v>122</v>
      </c>
      <c r="K1327" s="4" t="str">
        <f>IF(G1327="","Unknown Country",IFERROR(VLOOKUP(TRIM(G1327),countries!C:F, 4, FALSE), "Unknown Country"))</f>
        <v>Unknown Country</v>
      </c>
      <c r="L1327" s="4">
        <v>4594.0</v>
      </c>
      <c r="M1327" s="4" t="s">
        <v>28</v>
      </c>
      <c r="N1327" s="4">
        <v>4219.0</v>
      </c>
      <c r="O1327" s="8">
        <v>9.33</v>
      </c>
      <c r="P1327" s="8">
        <v>6.92</v>
      </c>
      <c r="Q1327" s="9">
        <v>39363.27</v>
      </c>
      <c r="R1327" s="9">
        <v>29195.48</v>
      </c>
      <c r="S1327" s="9">
        <v>10167.789999999997</v>
      </c>
      <c r="T1327" s="10">
        <f t="shared" si="7"/>
        <v>0.3066193564</v>
      </c>
    </row>
    <row r="1328">
      <c r="A1328" s="4">
        <v>9.22564303E8</v>
      </c>
      <c r="B1328" s="5">
        <v>42811.0</v>
      </c>
      <c r="C1328" s="5">
        <v>42827.0</v>
      </c>
      <c r="D1328" s="6">
        <v>16.0</v>
      </c>
      <c r="E1328" s="4"/>
      <c r="F1328" s="4" t="s">
        <v>20</v>
      </c>
      <c r="G1328" s="4"/>
      <c r="H1328" s="4" t="str">
        <f t="shared" si="1"/>
        <v>UNKNOWN</v>
      </c>
      <c r="I1328" s="7" t="s">
        <v>122</v>
      </c>
      <c r="J1328" s="4" t="s">
        <v>122</v>
      </c>
      <c r="K1328" s="4" t="str">
        <f>IF(G1328="","Unknown Country",IFERROR(VLOOKUP(TRIM(G1328),countries!C:F, 4, FALSE), "Unknown Country"))</f>
        <v>Unknown Country</v>
      </c>
      <c r="L1328" s="4">
        <v>7940.0</v>
      </c>
      <c r="M1328" s="4" t="s">
        <v>24</v>
      </c>
      <c r="N1328" s="4">
        <v>6134.0</v>
      </c>
      <c r="O1328" s="8">
        <v>668.27</v>
      </c>
      <c r="P1328" s="8">
        <v>502.54</v>
      </c>
      <c r="Q1328" s="9">
        <v>4099168.1799999997</v>
      </c>
      <c r="R1328" s="9">
        <v>3082580.3600000003</v>
      </c>
      <c r="S1328" s="9">
        <v>1016587.8199999994</v>
      </c>
      <c r="T1328" s="10">
        <f t="shared" si="7"/>
        <v>0.3976898445</v>
      </c>
    </row>
    <row r="1329">
      <c r="A1329" s="4">
        <v>9.41061675E8</v>
      </c>
      <c r="B1329" s="5">
        <v>42802.0</v>
      </c>
      <c r="C1329" s="5">
        <v>42814.0</v>
      </c>
      <c r="D1329" s="6">
        <v>12.0</v>
      </c>
      <c r="E1329" s="4"/>
      <c r="F1329" s="4" t="s">
        <v>30</v>
      </c>
      <c r="G1329" s="4"/>
      <c r="H1329" s="4" t="str">
        <f t="shared" si="1"/>
        <v>UNKNOWN</v>
      </c>
      <c r="I1329" s="7" t="s">
        <v>122</v>
      </c>
      <c r="J1329" s="4" t="s">
        <v>122</v>
      </c>
      <c r="K1329" s="4" t="str">
        <f>IF(G1329="","Unknown Country",IFERROR(VLOOKUP(TRIM(G1329),countries!C:F, 4, FALSE), "Unknown Country"))</f>
        <v>Unknown Country</v>
      </c>
      <c r="L1329" s="4">
        <v>5988.0</v>
      </c>
      <c r="M1329" s="4" t="s">
        <v>24</v>
      </c>
      <c r="N1329" s="4">
        <v>9917.0</v>
      </c>
      <c r="O1329" s="8">
        <v>154.06</v>
      </c>
      <c r="P1329" s="8">
        <v>90.93</v>
      </c>
      <c r="Q1329" s="9">
        <v>1527813.02</v>
      </c>
      <c r="R1329" s="9">
        <v>901752.81</v>
      </c>
      <c r="S1329" s="9">
        <v>626060.21</v>
      </c>
      <c r="T1329" s="10">
        <f t="shared" si="7"/>
        <v>0.258306538</v>
      </c>
    </row>
    <row r="1330">
      <c r="A1330" s="4">
        <v>9.75080668E8</v>
      </c>
      <c r="B1330" s="5">
        <v>42939.0</v>
      </c>
      <c r="C1330" s="5">
        <v>42967.0</v>
      </c>
      <c r="D1330" s="6">
        <v>28.0</v>
      </c>
      <c r="E1330" s="4"/>
      <c r="F1330" s="4" t="s">
        <v>31</v>
      </c>
      <c r="G1330" s="4"/>
      <c r="H1330" s="4" t="str">
        <f t="shared" si="1"/>
        <v>UNKNOWN</v>
      </c>
      <c r="I1330" s="7" t="s">
        <v>122</v>
      </c>
      <c r="J1330" s="4" t="s">
        <v>122</v>
      </c>
      <c r="K1330" s="4" t="str">
        <f>IF(G1330="","Unknown Country",IFERROR(VLOOKUP(TRIM(G1330),countries!C:F, 4, FALSE), "Unknown Country"))</f>
        <v>Unknown Country</v>
      </c>
      <c r="L1330" s="4">
        <v>5988.0</v>
      </c>
      <c r="M1330" s="4" t="s">
        <v>24</v>
      </c>
      <c r="N1330" s="4">
        <v>6893.0</v>
      </c>
      <c r="O1330" s="8">
        <v>154.06</v>
      </c>
      <c r="P1330" s="8">
        <v>90.93</v>
      </c>
      <c r="Q1330" s="9">
        <v>1061935.58</v>
      </c>
      <c r="R1330" s="9">
        <v>626780.49</v>
      </c>
      <c r="S1330" s="9">
        <v>435155.0900000001</v>
      </c>
      <c r="T1330" s="10">
        <f t="shared" si="7"/>
        <v>0.1355803646</v>
      </c>
    </row>
    <row r="1331">
      <c r="A1331" s="4">
        <v>9.89102828E8</v>
      </c>
      <c r="B1331" s="5">
        <v>41071.0</v>
      </c>
      <c r="C1331" s="5">
        <v>41098.0</v>
      </c>
      <c r="D1331" s="6">
        <v>27.0</v>
      </c>
      <c r="E1331" s="4"/>
      <c r="F1331" s="4" t="s">
        <v>20</v>
      </c>
      <c r="G1331" s="4"/>
      <c r="H1331" s="4" t="str">
        <f t="shared" si="1"/>
        <v>UNKNOWN</v>
      </c>
      <c r="I1331" s="7" t="s">
        <v>122</v>
      </c>
      <c r="J1331" s="4" t="s">
        <v>122</v>
      </c>
      <c r="K1331" s="4" t="str">
        <f>IF(G1331="","Unknown Country",IFERROR(VLOOKUP(TRIM(G1331),countries!C:F, 4, FALSE), "Unknown Country"))</f>
        <v>Unknown Country</v>
      </c>
      <c r="L1331" s="4">
        <v>4594.0</v>
      </c>
      <c r="M1331" s="4" t="s">
        <v>28</v>
      </c>
      <c r="N1331" s="4">
        <v>6362.0</v>
      </c>
      <c r="O1331" s="8">
        <v>9.33</v>
      </c>
      <c r="P1331" s="8">
        <v>6.92</v>
      </c>
      <c r="Q1331" s="9">
        <v>59357.46</v>
      </c>
      <c r="R1331" s="9">
        <v>44025.04</v>
      </c>
      <c r="S1331" s="9">
        <v>15332.419999999998</v>
      </c>
      <c r="T1331" s="10">
        <f t="shared" si="7"/>
        <v>0.258306538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123</v>
      </c>
    </row>
    <row r="2">
      <c r="A2" s="15"/>
    </row>
    <row r="3">
      <c r="A3" s="16" t="s">
        <v>124</v>
      </c>
    </row>
    <row r="4">
      <c r="A4" s="17"/>
    </row>
    <row r="5">
      <c r="A5" s="16" t="s">
        <v>125</v>
      </c>
    </row>
    <row r="6">
      <c r="A6" s="17"/>
    </row>
    <row r="7">
      <c r="A7" s="16" t="s">
        <v>126</v>
      </c>
    </row>
    <row r="8">
      <c r="A8" s="17"/>
    </row>
    <row r="9">
      <c r="A9" s="16" t="s">
        <v>127</v>
      </c>
    </row>
    <row r="10">
      <c r="A10" s="17"/>
    </row>
    <row r="11">
      <c r="A11" s="18" t="s">
        <v>128</v>
      </c>
    </row>
    <row r="12">
      <c r="A12" s="19"/>
    </row>
    <row r="13">
      <c r="A13" s="18" t="s">
        <v>129</v>
      </c>
    </row>
    <row r="14">
      <c r="A14" s="19"/>
    </row>
    <row r="15">
      <c r="A15" s="18" t="s">
        <v>130</v>
      </c>
    </row>
    <row r="16">
      <c r="A16" s="19"/>
    </row>
    <row r="17">
      <c r="A17" s="18" t="s">
        <v>131</v>
      </c>
    </row>
    <row r="18">
      <c r="A18" s="19"/>
    </row>
    <row r="19">
      <c r="A19" s="18" t="s">
        <v>132</v>
      </c>
    </row>
    <row r="20">
      <c r="A20" s="19"/>
    </row>
    <row r="21">
      <c r="A21" s="18" t="s">
        <v>133</v>
      </c>
    </row>
    <row r="22">
      <c r="A22" s="19"/>
    </row>
    <row r="23">
      <c r="A23" s="18" t="s">
        <v>134</v>
      </c>
    </row>
    <row r="24">
      <c r="A24" s="19"/>
    </row>
    <row r="25">
      <c r="A25" s="18" t="s">
        <v>135</v>
      </c>
    </row>
    <row r="26">
      <c r="A26" s="19"/>
    </row>
    <row r="27">
      <c r="A27" s="18" t="s">
        <v>136</v>
      </c>
    </row>
    <row r="28">
      <c r="A28" s="19"/>
    </row>
    <row r="29">
      <c r="A29" s="14" t="s">
        <v>137</v>
      </c>
    </row>
    <row r="30">
      <c r="A30" s="15"/>
    </row>
    <row r="31">
      <c r="A31" s="16" t="s">
        <v>138</v>
      </c>
    </row>
    <row r="32">
      <c r="A32" s="17"/>
    </row>
    <row r="33">
      <c r="A33" s="16" t="s">
        <v>139</v>
      </c>
    </row>
    <row r="34">
      <c r="A34" s="17"/>
    </row>
    <row r="35">
      <c r="A35" s="16" t="s">
        <v>140</v>
      </c>
    </row>
    <row r="36">
      <c r="A36" s="17"/>
    </row>
    <row r="37">
      <c r="A37" s="16" t="s">
        <v>141</v>
      </c>
    </row>
    <row r="38">
      <c r="A38" s="17"/>
    </row>
    <row r="39">
      <c r="A39" s="16" t="s">
        <v>142</v>
      </c>
    </row>
    <row r="40">
      <c r="A40" s="17"/>
    </row>
    <row r="41">
      <c r="A41" s="16" t="s">
        <v>143</v>
      </c>
    </row>
    <row r="42">
      <c r="A42" s="17"/>
    </row>
    <row r="43">
      <c r="A43" s="14" t="s">
        <v>144</v>
      </c>
    </row>
    <row r="44">
      <c r="A44" s="15"/>
    </row>
    <row r="45">
      <c r="A45" s="14" t="s">
        <v>145</v>
      </c>
    </row>
    <row r="46">
      <c r="A46" s="15"/>
    </row>
    <row r="47">
      <c r="A47" s="14" t="s">
        <v>146</v>
      </c>
    </row>
    <row r="48">
      <c r="A48" s="15"/>
    </row>
    <row r="49">
      <c r="A49" s="14" t="s">
        <v>147</v>
      </c>
    </row>
    <row r="50">
      <c r="A50" s="15"/>
    </row>
    <row r="51">
      <c r="A51" s="14" t="s">
        <v>148</v>
      </c>
    </row>
    <row r="52">
      <c r="A52" s="15"/>
    </row>
    <row r="53">
      <c r="A53" s="14" t="s">
        <v>149</v>
      </c>
    </row>
    <row r="54">
      <c r="A54" s="15"/>
    </row>
    <row r="55">
      <c r="A55" s="14" t="s">
        <v>150</v>
      </c>
    </row>
    <row r="56">
      <c r="A56" s="15"/>
    </row>
    <row r="57">
      <c r="A57" s="18" t="s">
        <v>151</v>
      </c>
    </row>
    <row r="58">
      <c r="A58" s="19"/>
    </row>
    <row r="59">
      <c r="A59" s="18" t="s">
        <v>152</v>
      </c>
    </row>
    <row r="60">
      <c r="A60" s="19"/>
    </row>
    <row r="61">
      <c r="A61" s="18" t="s">
        <v>153</v>
      </c>
    </row>
    <row r="62">
      <c r="A62" s="19"/>
    </row>
    <row r="63">
      <c r="A63" s="18" t="s">
        <v>154</v>
      </c>
    </row>
    <row r="64">
      <c r="A64" s="19"/>
    </row>
    <row r="65">
      <c r="A65" s="18" t="s">
        <v>155</v>
      </c>
    </row>
    <row r="66">
      <c r="A66" s="19"/>
    </row>
  </sheetData>
  <hyperlinks>
    <hyperlink r:id="rId1" ref="A1"/>
    <hyperlink r:id="rId2" ref="A11"/>
    <hyperlink r:id="rId3" ref="A15"/>
    <hyperlink r:id="rId4" ref="A29"/>
    <hyperlink r:id="rId5" ref="A43"/>
    <hyperlink r:id="rId6" ref="A47"/>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13"/>
    <col customWidth="1" min="5" max="5" width="16.75"/>
    <col customWidth="1" min="6" max="7" width="14.25"/>
    <col customWidth="1" min="8" max="8" width="20.25"/>
    <col customWidth="1" min="9" max="9" width="19.0"/>
    <col customWidth="1" min="10" max="10" width="30.75"/>
    <col customWidth="1" min="11" max="11" width="19.75"/>
    <col customWidth="1" min="12" max="12" width="18.38"/>
    <col customWidth="1" min="13" max="13" width="25.63"/>
    <col customWidth="1" min="14" max="14" width="17.75"/>
    <col customWidth="1" min="15" max="15" width="20.88"/>
  </cols>
  <sheetData>
    <row r="1">
      <c r="A1" s="2" t="s">
        <v>1</v>
      </c>
      <c r="B1" s="1" t="s">
        <v>156</v>
      </c>
      <c r="C1" s="1" t="s">
        <v>157</v>
      </c>
      <c r="D1" s="1" t="s">
        <v>11</v>
      </c>
      <c r="E1" s="1" t="s">
        <v>16</v>
      </c>
      <c r="F1" s="1"/>
      <c r="G1" s="1" t="s">
        <v>158</v>
      </c>
      <c r="H1" s="1" t="s">
        <v>159</v>
      </c>
      <c r="I1" s="1" t="s">
        <v>160</v>
      </c>
      <c r="J1" s="1" t="s">
        <v>161</v>
      </c>
      <c r="K1" s="1" t="s">
        <v>162</v>
      </c>
    </row>
    <row r="2">
      <c r="A2" s="5">
        <v>41047.0</v>
      </c>
      <c r="B2" s="20">
        <f t="array" ref="B2:B3042">IF(ISBLANK(A70:A3110),,DATEVALUE(A2:A3110))</f>
        <v>41047</v>
      </c>
      <c r="C2" s="4">
        <f t="shared" ref="C2:C1252" si="1">YEAR(B2)</f>
        <v>2012</v>
      </c>
      <c r="D2" s="4">
        <v>7331.0</v>
      </c>
      <c r="E2" s="9">
        <v>1447182.32</v>
      </c>
      <c r="F2" s="21">
        <f t="array" ref="F2:F14">UNIQUE(D2:D1331)</f>
        <v>7331</v>
      </c>
      <c r="G2" s="21" t="s">
        <v>163</v>
      </c>
      <c r="H2" s="22">
        <v>90294.0</v>
      </c>
      <c r="I2" s="10">
        <f t="shared" ref="I2:I14" si="2">H2/$H$14</f>
        <v>0.1751839262</v>
      </c>
      <c r="J2" s="10">
        <f t="shared" ref="J2:J13" si="3">SUM($H$2:H2)/SUM($H$2:$H$13)</f>
        <v>0.1751839262</v>
      </c>
      <c r="K2" s="23" t="str">
        <f t="shared" ref="K2:K13" si="4">IF(J2&lt;=0.8, "A", IF(J2&lt;=0.95, "B", "C"))</f>
        <v>A</v>
      </c>
      <c r="L2" s="10"/>
      <c r="M2" s="10"/>
      <c r="N2" s="24"/>
      <c r="O2" s="10"/>
    </row>
    <row r="3">
      <c r="A3" s="5">
        <v>42245.0</v>
      </c>
      <c r="B3" s="20">
        <v>42245.0</v>
      </c>
      <c r="C3" s="4">
        <f t="shared" si="1"/>
        <v>2015</v>
      </c>
      <c r="D3" s="4">
        <v>8293.0</v>
      </c>
      <c r="E3" s="9">
        <v>535132.7999999999</v>
      </c>
      <c r="F3" s="21">
        <v>8293.0</v>
      </c>
      <c r="G3" s="21" t="s">
        <v>164</v>
      </c>
      <c r="H3" s="22">
        <v>74154.0</v>
      </c>
      <c r="I3" s="10">
        <f t="shared" si="2"/>
        <v>0.1438699013</v>
      </c>
      <c r="J3" s="10">
        <f t="shared" si="3"/>
        <v>0.3190538275</v>
      </c>
      <c r="K3" s="23" t="str">
        <f t="shared" si="4"/>
        <v>A</v>
      </c>
      <c r="L3" s="10"/>
      <c r="M3" s="10"/>
      <c r="N3" s="24"/>
      <c r="O3" s="10"/>
    </row>
    <row r="4">
      <c r="A4" s="5">
        <v>42198.0</v>
      </c>
      <c r="B4" s="20">
        <v>42198.0</v>
      </c>
      <c r="C4" s="4">
        <f t="shared" si="1"/>
        <v>2015</v>
      </c>
      <c r="D4" s="4">
        <v>8681.0</v>
      </c>
      <c r="E4" s="9">
        <v>5714367.75</v>
      </c>
      <c r="F4" s="21">
        <v>8681.0</v>
      </c>
      <c r="G4" s="21" t="s">
        <v>165</v>
      </c>
      <c r="H4" s="22">
        <v>62307.0</v>
      </c>
      <c r="I4" s="10">
        <f t="shared" si="2"/>
        <v>0.1208849413</v>
      </c>
      <c r="J4" s="10">
        <f t="shared" si="3"/>
        <v>0.4399387689</v>
      </c>
      <c r="K4" s="23" t="str">
        <f t="shared" si="4"/>
        <v>A</v>
      </c>
      <c r="L4" s="10"/>
      <c r="M4" s="10"/>
      <c r="N4" s="24"/>
      <c r="O4" s="10"/>
    </row>
    <row r="5">
      <c r="A5" s="5">
        <v>41984.0</v>
      </c>
      <c r="B5" s="20">
        <v>41984.0</v>
      </c>
      <c r="C5" s="4">
        <f t="shared" si="1"/>
        <v>2014</v>
      </c>
      <c r="D5" s="4">
        <v>1270.0</v>
      </c>
      <c r="E5" s="9">
        <v>191128.6</v>
      </c>
      <c r="F5" s="21">
        <v>1270.0</v>
      </c>
      <c r="G5" s="21" t="s">
        <v>166</v>
      </c>
      <c r="H5" s="22">
        <v>46787.0</v>
      </c>
      <c r="I5" s="10">
        <f t="shared" si="2"/>
        <v>0.09077380952</v>
      </c>
      <c r="J5" s="10">
        <f t="shared" si="3"/>
        <v>0.5307125784</v>
      </c>
      <c r="K5" s="23" t="str">
        <f t="shared" si="4"/>
        <v>A</v>
      </c>
      <c r="L5" s="10"/>
      <c r="M5" s="10"/>
      <c r="N5" s="24"/>
      <c r="O5" s="10"/>
    </row>
    <row r="6">
      <c r="A6" s="5">
        <v>42385.0</v>
      </c>
      <c r="B6" s="20">
        <v>42385.0</v>
      </c>
      <c r="C6" s="4">
        <f t="shared" si="1"/>
        <v>2016</v>
      </c>
      <c r="D6" s="4">
        <v>2455.0</v>
      </c>
      <c r="E6" s="9">
        <v>938278.08</v>
      </c>
      <c r="F6" s="21">
        <v>2455.0</v>
      </c>
      <c r="G6" s="21" t="s">
        <v>167</v>
      </c>
      <c r="H6" s="22">
        <v>45125.0</v>
      </c>
      <c r="I6" s="10">
        <f t="shared" si="2"/>
        <v>0.08754927982</v>
      </c>
      <c r="J6" s="10">
        <f t="shared" si="3"/>
        <v>0.6182618582</v>
      </c>
      <c r="K6" s="23" t="str">
        <f t="shared" si="4"/>
        <v>A</v>
      </c>
      <c r="L6" s="10"/>
      <c r="M6" s="10"/>
      <c r="N6" s="24"/>
      <c r="O6" s="10"/>
    </row>
    <row r="7">
      <c r="A7" s="5">
        <v>42930.0</v>
      </c>
      <c r="B7" s="20">
        <v>42930.0</v>
      </c>
      <c r="C7" s="4">
        <f t="shared" si="1"/>
        <v>2017</v>
      </c>
      <c r="D7" s="4">
        <v>7940.0</v>
      </c>
      <c r="E7" s="9">
        <v>1168804.23</v>
      </c>
      <c r="F7" s="21">
        <v>7940.0</v>
      </c>
      <c r="G7" s="21" t="s">
        <v>168</v>
      </c>
      <c r="H7" s="22">
        <v>43722.0</v>
      </c>
      <c r="I7" s="10">
        <f t="shared" si="2"/>
        <v>0.08482724902</v>
      </c>
      <c r="J7" s="10">
        <f t="shared" si="3"/>
        <v>0.7030891072</v>
      </c>
      <c r="K7" s="23" t="str">
        <f t="shared" si="4"/>
        <v>A</v>
      </c>
      <c r="L7" s="10"/>
      <c r="M7" s="10"/>
      <c r="N7" s="24"/>
      <c r="O7" s="10"/>
    </row>
    <row r="8">
      <c r="A8" s="5">
        <v>41858.0</v>
      </c>
      <c r="B8" s="20">
        <v>41858.0</v>
      </c>
      <c r="C8" s="4">
        <f t="shared" si="1"/>
        <v>2014</v>
      </c>
      <c r="D8" s="4">
        <v>5988.0</v>
      </c>
      <c r="E8" s="9">
        <v>44061.16</v>
      </c>
      <c r="F8" s="21">
        <v>5988.0</v>
      </c>
      <c r="G8" s="21" t="s">
        <v>169</v>
      </c>
      <c r="H8" s="22">
        <v>41202.0</v>
      </c>
      <c r="I8" s="10">
        <f t="shared" si="2"/>
        <v>0.0799380704</v>
      </c>
      <c r="J8" s="10">
        <f t="shared" si="3"/>
        <v>0.7830271776</v>
      </c>
      <c r="K8" s="23" t="str">
        <f t="shared" si="4"/>
        <v>A</v>
      </c>
      <c r="L8" s="10"/>
      <c r="M8" s="10"/>
      <c r="N8" s="24"/>
      <c r="O8" s="10"/>
    </row>
    <row r="9">
      <c r="A9" s="5">
        <v>42072.0</v>
      </c>
      <c r="B9" s="20">
        <v>42072.0</v>
      </c>
      <c r="C9" s="4">
        <f t="shared" si="1"/>
        <v>2015</v>
      </c>
      <c r="D9" s="4">
        <v>2455.0</v>
      </c>
      <c r="E9" s="9">
        <v>128076.16</v>
      </c>
      <c r="F9" s="21">
        <v>8969.0</v>
      </c>
      <c r="G9" s="21" t="s">
        <v>170</v>
      </c>
      <c r="H9" s="22">
        <v>33192.0</v>
      </c>
      <c r="I9" s="10">
        <f t="shared" si="2"/>
        <v>0.06439746694</v>
      </c>
      <c r="J9" s="10">
        <f t="shared" si="3"/>
        <v>0.8474246446</v>
      </c>
      <c r="K9" s="23" t="str">
        <f t="shared" si="4"/>
        <v>B</v>
      </c>
      <c r="L9" s="10"/>
      <c r="M9" s="10"/>
      <c r="N9" s="24"/>
      <c r="O9" s="10"/>
    </row>
    <row r="10">
      <c r="A10" s="5">
        <v>41187.0</v>
      </c>
      <c r="B10" s="20">
        <v>41187.0</v>
      </c>
      <c r="C10" s="4">
        <f t="shared" si="1"/>
        <v>2012</v>
      </c>
      <c r="D10" s="4">
        <v>5988.0</v>
      </c>
      <c r="E10" s="9">
        <v>818058.6</v>
      </c>
      <c r="F10" s="21">
        <v>8875.0</v>
      </c>
      <c r="G10" s="21" t="s">
        <v>171</v>
      </c>
      <c r="H10" s="22">
        <v>25891.0</v>
      </c>
      <c r="I10" s="10">
        <f t="shared" si="2"/>
        <v>0.05023243</v>
      </c>
      <c r="J10" s="10">
        <f t="shared" si="3"/>
        <v>0.8976570746</v>
      </c>
      <c r="K10" s="23" t="str">
        <f t="shared" si="4"/>
        <v>B</v>
      </c>
      <c r="L10" s="10"/>
      <c r="M10" s="10"/>
      <c r="N10" s="24"/>
      <c r="O10" s="10"/>
    </row>
    <row r="11">
      <c r="A11" s="5">
        <v>40532.0</v>
      </c>
      <c r="B11" s="20">
        <v>40532.0</v>
      </c>
      <c r="C11" s="4">
        <f t="shared" si="1"/>
        <v>2010</v>
      </c>
      <c r="D11" s="4">
        <v>7940.0</v>
      </c>
      <c r="E11" s="9">
        <v>3698206.1799999997</v>
      </c>
      <c r="F11" s="21">
        <v>3127.0</v>
      </c>
      <c r="G11" s="21" t="s">
        <v>172</v>
      </c>
      <c r="H11" s="22">
        <v>24205.0</v>
      </c>
      <c r="I11" s="10">
        <f t="shared" si="2"/>
        <v>0.04696133669</v>
      </c>
      <c r="J11" s="10">
        <f t="shared" si="3"/>
        <v>0.9446184112</v>
      </c>
      <c r="K11" s="23" t="str">
        <f t="shared" si="4"/>
        <v>B</v>
      </c>
      <c r="L11" s="10"/>
      <c r="M11" s="10"/>
      <c r="N11" s="24"/>
      <c r="O11" s="10"/>
    </row>
    <row r="12">
      <c r="A12" s="5">
        <v>42643.0</v>
      </c>
      <c r="B12" s="20">
        <v>42643.0</v>
      </c>
      <c r="C12" s="4">
        <f t="shared" si="1"/>
        <v>2016</v>
      </c>
      <c r="D12" s="4">
        <v>8293.0</v>
      </c>
      <c r="E12" s="9">
        <v>4205426.8</v>
      </c>
      <c r="F12" s="21">
        <v>4594.0</v>
      </c>
      <c r="G12" s="21" t="s">
        <v>173</v>
      </c>
      <c r="H12" s="22">
        <v>23002.0</v>
      </c>
      <c r="I12" s="10">
        <f t="shared" si="2"/>
        <v>0.04462733594</v>
      </c>
      <c r="J12" s="10">
        <f t="shared" si="3"/>
        <v>0.9892457472</v>
      </c>
      <c r="K12" s="23" t="str">
        <f t="shared" si="4"/>
        <v>C</v>
      </c>
      <c r="L12" s="10"/>
      <c r="M12" s="10"/>
      <c r="N12" s="24"/>
      <c r="O12" s="10"/>
    </row>
    <row r="13">
      <c r="A13" s="5">
        <v>40640.0</v>
      </c>
      <c r="B13" s="20">
        <v>40640.0</v>
      </c>
      <c r="C13" s="4">
        <f t="shared" si="1"/>
        <v>2011</v>
      </c>
      <c r="D13" s="4">
        <v>2455.0</v>
      </c>
      <c r="E13" s="9">
        <v>1075643.04</v>
      </c>
      <c r="F13" s="21">
        <v>2103.0</v>
      </c>
      <c r="G13" s="21" t="s">
        <v>174</v>
      </c>
      <c r="H13" s="22">
        <v>5543.0</v>
      </c>
      <c r="I13" s="10">
        <f t="shared" si="2"/>
        <v>0.01075425281</v>
      </c>
      <c r="J13" s="10">
        <f t="shared" si="3"/>
        <v>1</v>
      </c>
      <c r="K13" s="23" t="str">
        <f t="shared" si="4"/>
        <v>C</v>
      </c>
      <c r="L13" s="10"/>
      <c r="M13" s="10"/>
      <c r="N13" s="24"/>
      <c r="O13" s="10"/>
    </row>
    <row r="14">
      <c r="A14" s="5">
        <v>40514.0</v>
      </c>
      <c r="B14" s="20">
        <v>40514.0</v>
      </c>
      <c r="C14" s="4">
        <f t="shared" si="1"/>
        <v>2010</v>
      </c>
      <c r="D14" s="4">
        <v>8969.0</v>
      </c>
      <c r="E14" s="9">
        <v>288528.78</v>
      </c>
      <c r="F14" s="21"/>
      <c r="H14" s="24">
        <f>SUM(H2:H13)</f>
        <v>515424</v>
      </c>
      <c r="I14" s="10">
        <f t="shared" si="2"/>
        <v>1</v>
      </c>
      <c r="J14" s="10"/>
      <c r="K14" s="24"/>
      <c r="L14" s="10"/>
      <c r="M14" s="10"/>
      <c r="O14" s="10"/>
    </row>
    <row r="15">
      <c r="A15" s="5">
        <v>40413.0</v>
      </c>
      <c r="B15" s="20">
        <v>40413.0</v>
      </c>
      <c r="C15" s="4">
        <f t="shared" si="1"/>
        <v>2010</v>
      </c>
      <c r="D15" s="4">
        <v>8293.0</v>
      </c>
      <c r="E15" s="9">
        <v>4179632.0</v>
      </c>
      <c r="H15" s="9"/>
      <c r="I15" s="9"/>
      <c r="J15" s="9"/>
      <c r="K15" s="9"/>
    </row>
    <row r="16">
      <c r="A16" s="5">
        <v>40721.0</v>
      </c>
      <c r="B16" s="20">
        <v>40721.0</v>
      </c>
      <c r="C16" s="4">
        <f t="shared" si="1"/>
        <v>2011</v>
      </c>
      <c r="D16" s="4">
        <v>8293.0</v>
      </c>
      <c r="E16" s="9">
        <v>2189934.8</v>
      </c>
      <c r="H16" s="9"/>
      <c r="I16" s="9"/>
      <c r="J16" s="9"/>
      <c r="K16" s="9"/>
    </row>
    <row r="17">
      <c r="A17" s="5">
        <v>41392.0</v>
      </c>
      <c r="B17" s="20">
        <v>41392.0</v>
      </c>
      <c r="C17" s="4">
        <f t="shared" si="1"/>
        <v>2013</v>
      </c>
      <c r="D17" s="4">
        <v>1270.0</v>
      </c>
      <c r="E17" s="9">
        <v>107426.8</v>
      </c>
      <c r="G17" s="1" t="s">
        <v>158</v>
      </c>
      <c r="H17" s="1" t="s">
        <v>175</v>
      </c>
      <c r="I17" s="1" t="s">
        <v>176</v>
      </c>
      <c r="J17" s="1" t="s">
        <v>177</v>
      </c>
      <c r="K17" s="9"/>
    </row>
    <row r="18">
      <c r="A18" s="5">
        <v>42592.0</v>
      </c>
      <c r="B18" s="20">
        <v>42592.0</v>
      </c>
      <c r="C18" s="4">
        <f t="shared" si="1"/>
        <v>2016</v>
      </c>
      <c r="D18" s="4">
        <v>8681.0</v>
      </c>
      <c r="E18" s="9">
        <v>873923.8200000001</v>
      </c>
      <c r="G18" s="21" t="s">
        <v>167</v>
      </c>
      <c r="H18" s="24">
        <v>2.938585125E7</v>
      </c>
      <c r="I18" s="10">
        <f t="shared" ref="I18:I30" si="5">H18/$H$30</f>
        <v>0.2222527098</v>
      </c>
      <c r="J18" s="10">
        <f t="shared" ref="J18:J30" si="6">SUM($H$18:H18)/SUM($H$18:$H$29)</f>
        <v>0.2222527098</v>
      </c>
      <c r="K18" s="25" t="str">
        <f t="shared" ref="K18:K29" si="7">IF(J18&lt;=0.8, "A", IF(J18&lt;=0.95, "B", "C"))</f>
        <v>A</v>
      </c>
    </row>
    <row r="19">
      <c r="A19" s="5">
        <v>40494.0</v>
      </c>
      <c r="B19" s="20">
        <v>40494.0</v>
      </c>
      <c r="C19" s="4">
        <f t="shared" si="1"/>
        <v>2010</v>
      </c>
      <c r="D19" s="4">
        <v>8875.0</v>
      </c>
      <c r="E19" s="9">
        <v>364934.85</v>
      </c>
      <c r="G19" s="21" t="s">
        <v>165</v>
      </c>
      <c r="H19" s="24">
        <v>2.7240620400000002E7</v>
      </c>
      <c r="I19" s="10">
        <f t="shared" si="5"/>
        <v>0.2060277802</v>
      </c>
      <c r="J19" s="10">
        <f t="shared" si="6"/>
        <v>0.42828049</v>
      </c>
      <c r="K19" s="25" t="str">
        <f t="shared" si="7"/>
        <v>A</v>
      </c>
    </row>
    <row r="20">
      <c r="A20" s="5">
        <v>41191.0</v>
      </c>
      <c r="B20" s="20">
        <v>41191.0</v>
      </c>
      <c r="C20" s="4">
        <f t="shared" si="1"/>
        <v>2012</v>
      </c>
      <c r="D20" s="4">
        <v>1270.0</v>
      </c>
      <c r="E20" s="9">
        <v>53333.8</v>
      </c>
      <c r="G20" s="21" t="s">
        <v>170</v>
      </c>
      <c r="H20" s="24">
        <v>2.218121784E7</v>
      </c>
      <c r="I20" s="10">
        <f t="shared" si="5"/>
        <v>0.1677622244</v>
      </c>
      <c r="J20" s="10">
        <f t="shared" si="6"/>
        <v>0.5960427144</v>
      </c>
      <c r="K20" s="25" t="str">
        <f t="shared" si="7"/>
        <v>A</v>
      </c>
    </row>
    <row r="21">
      <c r="A21" s="5">
        <v>41305.0</v>
      </c>
      <c r="B21" s="20">
        <v>41305.0</v>
      </c>
      <c r="C21" s="4">
        <f t="shared" si="1"/>
        <v>2013</v>
      </c>
      <c r="D21" s="4">
        <v>8875.0</v>
      </c>
      <c r="E21" s="9">
        <v>536644.08</v>
      </c>
      <c r="G21" s="21" t="s">
        <v>168</v>
      </c>
      <c r="H21" s="24">
        <v>1.8445874579999994E7</v>
      </c>
      <c r="I21" s="10">
        <f t="shared" si="5"/>
        <v>0.1395108678</v>
      </c>
      <c r="J21" s="10">
        <f t="shared" si="6"/>
        <v>0.7355535822</v>
      </c>
      <c r="K21" s="25" t="str">
        <f t="shared" si="7"/>
        <v>A</v>
      </c>
    </row>
    <row r="22">
      <c r="A22" s="5">
        <v>40999.0</v>
      </c>
      <c r="B22" s="20">
        <v>40999.0</v>
      </c>
      <c r="C22" s="4">
        <f t="shared" si="1"/>
        <v>2012</v>
      </c>
      <c r="D22" s="4">
        <v>7940.0</v>
      </c>
      <c r="E22" s="9">
        <v>3666129.2199999997</v>
      </c>
      <c r="G22" s="21" t="s">
        <v>164</v>
      </c>
      <c r="H22" s="24">
        <v>1.1314417320000002E7</v>
      </c>
      <c r="I22" s="10">
        <f t="shared" si="5"/>
        <v>0.08557383238</v>
      </c>
      <c r="J22" s="10">
        <f t="shared" si="6"/>
        <v>0.8211274146</v>
      </c>
      <c r="K22" s="25" t="str">
        <f t="shared" si="7"/>
        <v>B</v>
      </c>
    </row>
    <row r="23">
      <c r="A23" s="5">
        <v>41470.0</v>
      </c>
      <c r="B23" s="20">
        <v>41470.0</v>
      </c>
      <c r="C23" s="4">
        <f t="shared" si="1"/>
        <v>2013</v>
      </c>
      <c r="D23" s="4">
        <v>7331.0</v>
      </c>
      <c r="E23" s="9">
        <v>11742.88</v>
      </c>
      <c r="G23" s="21" t="s">
        <v>166</v>
      </c>
      <c r="H23" s="24">
        <v>7208005.219999999</v>
      </c>
      <c r="I23" s="10">
        <f t="shared" si="5"/>
        <v>0.05451598726</v>
      </c>
      <c r="J23" s="10">
        <f t="shared" si="6"/>
        <v>0.8756434019</v>
      </c>
      <c r="K23" s="25" t="str">
        <f t="shared" si="7"/>
        <v>B</v>
      </c>
    </row>
    <row r="24">
      <c r="A24" s="5">
        <v>42061.0</v>
      </c>
      <c r="B24" s="20">
        <v>42061.0</v>
      </c>
      <c r="C24" s="4">
        <f t="shared" si="1"/>
        <v>2015</v>
      </c>
      <c r="D24" s="4">
        <v>8875.0</v>
      </c>
      <c r="E24" s="9">
        <v>276978.8</v>
      </c>
      <c r="G24" s="21" t="s">
        <v>173</v>
      </c>
      <c r="H24" s="24">
        <v>5871950.5600000005</v>
      </c>
      <c r="I24" s="10">
        <f t="shared" si="5"/>
        <v>0.04441106411</v>
      </c>
      <c r="J24" s="10">
        <f t="shared" si="6"/>
        <v>0.920054466</v>
      </c>
      <c r="K24" s="25" t="str">
        <f t="shared" si="7"/>
        <v>B</v>
      </c>
    </row>
    <row r="25">
      <c r="A25" s="5">
        <v>40334.0</v>
      </c>
      <c r="B25" s="20">
        <v>40334.0</v>
      </c>
      <c r="C25" s="4">
        <f t="shared" si="1"/>
        <v>2010</v>
      </c>
      <c r="D25" s="4">
        <v>3127.0</v>
      </c>
      <c r="E25" s="9">
        <v>536455.52</v>
      </c>
      <c r="G25" s="21" t="s">
        <v>163</v>
      </c>
      <c r="H25" s="24">
        <v>4284450.300000001</v>
      </c>
      <c r="I25" s="10">
        <f t="shared" si="5"/>
        <v>0.03240439357</v>
      </c>
      <c r="J25" s="10">
        <f t="shared" si="6"/>
        <v>0.9524588596</v>
      </c>
      <c r="K25" s="25" t="str">
        <f t="shared" si="7"/>
        <v>C</v>
      </c>
    </row>
    <row r="26">
      <c r="A26" s="5">
        <v>41781.0</v>
      </c>
      <c r="B26" s="20">
        <v>41781.0</v>
      </c>
      <c r="C26" s="4">
        <f t="shared" si="1"/>
        <v>2014</v>
      </c>
      <c r="D26" s="4">
        <v>7940.0</v>
      </c>
      <c r="E26" s="9">
        <v>758558.22</v>
      </c>
      <c r="G26" s="21" t="s">
        <v>172</v>
      </c>
      <c r="H26" s="24">
        <v>2645122.4</v>
      </c>
      <c r="I26" s="10">
        <f t="shared" si="5"/>
        <v>0.02000573733</v>
      </c>
      <c r="J26" s="10">
        <f t="shared" si="6"/>
        <v>0.9724645969</v>
      </c>
      <c r="K26" s="25" t="str">
        <f t="shared" si="7"/>
        <v>C</v>
      </c>
    </row>
    <row r="27">
      <c r="A27" s="5">
        <v>41009.0</v>
      </c>
      <c r="B27" s="20">
        <v>41009.0</v>
      </c>
      <c r="C27" s="4">
        <f t="shared" si="1"/>
        <v>2012</v>
      </c>
      <c r="D27" s="4">
        <v>8293.0</v>
      </c>
      <c r="E27" s="9">
        <v>361164.87</v>
      </c>
      <c r="G27" s="21" t="s">
        <v>171</v>
      </c>
      <c r="H27" s="24">
        <v>2116071.43</v>
      </c>
      <c r="I27" s="10">
        <f t="shared" si="5"/>
        <v>0.01600438951</v>
      </c>
      <c r="J27" s="10">
        <f t="shared" si="6"/>
        <v>0.9884689864</v>
      </c>
      <c r="K27" s="25" t="str">
        <f t="shared" si="7"/>
        <v>C</v>
      </c>
    </row>
    <row r="28">
      <c r="A28" s="5">
        <v>42074.0</v>
      </c>
      <c r="B28" s="20">
        <v>42074.0</v>
      </c>
      <c r="C28" s="4">
        <f t="shared" si="1"/>
        <v>2015</v>
      </c>
      <c r="D28" s="4">
        <v>1270.0</v>
      </c>
      <c r="E28" s="9">
        <v>2156507.29</v>
      </c>
      <c r="G28" s="21" t="s">
        <v>174</v>
      </c>
      <c r="H28" s="24">
        <v>1140195.0999999999</v>
      </c>
      <c r="I28" s="10">
        <f t="shared" si="5"/>
        <v>0.0086235872</v>
      </c>
      <c r="J28" s="10">
        <f t="shared" si="6"/>
        <v>0.9970925736</v>
      </c>
      <c r="K28" s="25" t="str">
        <f t="shared" si="7"/>
        <v>C</v>
      </c>
    </row>
    <row r="29">
      <c r="A29" s="5">
        <v>41090.0</v>
      </c>
      <c r="B29" s="20">
        <v>41090.0</v>
      </c>
      <c r="C29" s="4">
        <f t="shared" si="1"/>
        <v>2012</v>
      </c>
      <c r="D29" s="4">
        <v>8293.0</v>
      </c>
      <c r="E29" s="9">
        <v>4275816.0</v>
      </c>
      <c r="G29" s="21" t="s">
        <v>169</v>
      </c>
      <c r="H29" s="24">
        <v>384414.66000000003</v>
      </c>
      <c r="I29" s="10">
        <f t="shared" si="5"/>
        <v>0.002907426406</v>
      </c>
      <c r="J29" s="10">
        <f t="shared" si="6"/>
        <v>1</v>
      </c>
      <c r="K29" s="25" t="str">
        <f t="shared" si="7"/>
        <v>C</v>
      </c>
    </row>
    <row r="30">
      <c r="A30" s="5">
        <v>40301.0</v>
      </c>
      <c r="B30" s="20">
        <v>40301.0</v>
      </c>
      <c r="C30" s="4">
        <f t="shared" si="1"/>
        <v>2010</v>
      </c>
      <c r="D30" s="4">
        <v>8969.0</v>
      </c>
      <c r="E30" s="9">
        <v>73310.25</v>
      </c>
      <c r="H30" s="24">
        <f>SUM(H18:H29)</f>
        <v>132218191.1</v>
      </c>
      <c r="I30" s="10">
        <f t="shared" si="5"/>
        <v>1</v>
      </c>
      <c r="J30" s="10">
        <f t="shared" si="6"/>
        <v>2</v>
      </c>
      <c r="K30" s="25"/>
    </row>
    <row r="31">
      <c r="A31" s="5">
        <v>41238.0</v>
      </c>
      <c r="B31" s="20">
        <v>41238.0</v>
      </c>
      <c r="C31" s="4">
        <f t="shared" si="1"/>
        <v>2012</v>
      </c>
      <c r="D31" s="4">
        <v>1270.0</v>
      </c>
      <c r="E31" s="9">
        <v>3006187.1999999997</v>
      </c>
      <c r="H31" s="9"/>
      <c r="I31" s="9"/>
      <c r="J31" s="9"/>
      <c r="K31" s="25"/>
    </row>
    <row r="32">
      <c r="A32" s="5">
        <v>41340.0</v>
      </c>
      <c r="B32" s="20">
        <v>41340.0</v>
      </c>
      <c r="C32" s="4">
        <f t="shared" si="1"/>
        <v>2013</v>
      </c>
      <c r="D32" s="4">
        <v>7331.0</v>
      </c>
      <c r="E32" s="9">
        <v>556306.68</v>
      </c>
      <c r="G32" s="1" t="s">
        <v>158</v>
      </c>
      <c r="H32" s="1" t="s">
        <v>178</v>
      </c>
      <c r="I32" s="26" t="s">
        <v>179</v>
      </c>
      <c r="J32" s="26" t="s">
        <v>180</v>
      </c>
      <c r="K32" s="25"/>
    </row>
    <row r="33">
      <c r="A33" s="5">
        <v>42658.0</v>
      </c>
      <c r="B33" s="20">
        <v>42658.0</v>
      </c>
      <c r="C33" s="4">
        <f t="shared" si="1"/>
        <v>2016</v>
      </c>
      <c r="D33" s="4">
        <v>5988.0</v>
      </c>
      <c r="E33" s="9">
        <v>278341.7</v>
      </c>
      <c r="G33" s="21" t="s">
        <v>173</v>
      </c>
      <c r="H33" s="24">
        <v>1.0833318089999998E7</v>
      </c>
      <c r="I33" s="10">
        <f t="shared" ref="I33:I45" si="8">H33/$H$45</f>
        <v>0.03567373908</v>
      </c>
      <c r="J33" s="10">
        <f t="shared" ref="J33:J44" si="9">SUM($H$33:H33)/SUM($H$33:$H$44)</f>
        <v>0.2835172045</v>
      </c>
      <c r="K33" s="25" t="str">
        <f t="shared" ref="K33:K43" si="10">IF(J33&lt;=0.8, "A", IF(J33&lt;=0.95, "B", "C"))</f>
        <v>A</v>
      </c>
    </row>
    <row r="34">
      <c r="A34" s="5">
        <v>42550.0</v>
      </c>
      <c r="B34" s="20">
        <v>42550.0</v>
      </c>
      <c r="C34" s="4">
        <f t="shared" si="1"/>
        <v>2016</v>
      </c>
      <c r="D34" s="4">
        <v>4594.0</v>
      </c>
      <c r="E34" s="9">
        <v>1599839.76</v>
      </c>
      <c r="G34" s="21" t="s">
        <v>163</v>
      </c>
      <c r="H34" s="24">
        <v>5697031.25</v>
      </c>
      <c r="I34" s="10">
        <f t="shared" si="8"/>
        <v>0.01876012545</v>
      </c>
      <c r="J34" s="10">
        <f t="shared" si="9"/>
        <v>0.4326133873</v>
      </c>
      <c r="K34" s="25" t="str">
        <f t="shared" si="10"/>
        <v>A</v>
      </c>
    </row>
    <row r="35">
      <c r="A35" s="5">
        <v>40918.0</v>
      </c>
      <c r="B35" s="20">
        <v>40918.0</v>
      </c>
      <c r="C35" s="4">
        <f t="shared" si="1"/>
        <v>2012</v>
      </c>
      <c r="D35" s="4">
        <v>7331.0</v>
      </c>
      <c r="E35" s="9">
        <v>851797.74</v>
      </c>
      <c r="G35" s="21" t="s">
        <v>174</v>
      </c>
      <c r="H35" s="24">
        <v>5500910.159999999</v>
      </c>
      <c r="I35" s="10">
        <f t="shared" si="8"/>
        <v>0.01811430553</v>
      </c>
      <c r="J35" s="10">
        <f t="shared" si="9"/>
        <v>0.5765769133</v>
      </c>
      <c r="K35" s="25" t="str">
        <f t="shared" si="10"/>
        <v>A</v>
      </c>
    </row>
    <row r="36">
      <c r="A36" s="5">
        <v>40409.0</v>
      </c>
      <c r="B36" s="20">
        <v>40409.0</v>
      </c>
      <c r="C36" s="4">
        <f t="shared" si="1"/>
        <v>2010</v>
      </c>
      <c r="D36" s="4">
        <v>1270.0</v>
      </c>
      <c r="E36" s="9">
        <v>68668.8</v>
      </c>
      <c r="G36" s="21" t="s">
        <v>172</v>
      </c>
      <c r="H36" s="24">
        <v>4088851.5600000005</v>
      </c>
      <c r="I36" s="10">
        <f t="shared" si="8"/>
        <v>0.01346444575</v>
      </c>
      <c r="J36" s="10">
        <f t="shared" si="9"/>
        <v>0.6835856575</v>
      </c>
      <c r="K36" s="25" t="str">
        <f t="shared" si="10"/>
        <v>A</v>
      </c>
    </row>
    <row r="37">
      <c r="A37" s="5">
        <v>40448.0</v>
      </c>
      <c r="B37" s="20">
        <v>40448.0</v>
      </c>
      <c r="C37" s="4">
        <f t="shared" si="1"/>
        <v>2010</v>
      </c>
      <c r="D37" s="4">
        <v>7331.0</v>
      </c>
      <c r="E37" s="9">
        <v>1159737.04</v>
      </c>
      <c r="G37" s="21" t="s">
        <v>165</v>
      </c>
      <c r="H37" s="24">
        <v>2953663.3099999996</v>
      </c>
      <c r="I37" s="10">
        <f t="shared" si="8"/>
        <v>0.009726310387</v>
      </c>
      <c r="J37" s="10">
        <f t="shared" si="9"/>
        <v>0.7608855537</v>
      </c>
      <c r="K37" s="25" t="str">
        <f t="shared" si="10"/>
        <v>A</v>
      </c>
    </row>
    <row r="38">
      <c r="A38" s="5">
        <v>42083.0</v>
      </c>
      <c r="B38" s="20">
        <v>42083.0</v>
      </c>
      <c r="C38" s="4">
        <f t="shared" si="1"/>
        <v>2015</v>
      </c>
      <c r="D38" s="4">
        <v>2103.0</v>
      </c>
      <c r="E38" s="9">
        <v>377464.75</v>
      </c>
      <c r="G38" s="21" t="s">
        <v>169</v>
      </c>
      <c r="H38" s="24">
        <v>2500898.3999999994</v>
      </c>
      <c r="I38" s="10">
        <f t="shared" si="8"/>
        <v>0.008235371311</v>
      </c>
      <c r="J38" s="10">
        <f t="shared" si="9"/>
        <v>0.8263362049</v>
      </c>
      <c r="K38" s="25" t="str">
        <f t="shared" si="10"/>
        <v>B</v>
      </c>
    </row>
    <row r="39">
      <c r="A39" s="5">
        <v>42484.0</v>
      </c>
      <c r="B39" s="20">
        <v>42484.0</v>
      </c>
      <c r="C39" s="4">
        <f t="shared" si="1"/>
        <v>2016</v>
      </c>
      <c r="D39" s="4">
        <v>1270.0</v>
      </c>
      <c r="E39" s="9">
        <v>180482.96</v>
      </c>
      <c r="G39" s="21" t="s">
        <v>170</v>
      </c>
      <c r="H39" s="24">
        <v>2204971.7200000007</v>
      </c>
      <c r="I39" s="10">
        <f t="shared" si="8"/>
        <v>0.007260895062</v>
      </c>
      <c r="J39" s="10">
        <f t="shared" si="9"/>
        <v>0.8840422016</v>
      </c>
      <c r="K39" s="25" t="str">
        <f t="shared" si="10"/>
        <v>B</v>
      </c>
    </row>
    <row r="40">
      <c r="A40" s="5">
        <v>40201.0</v>
      </c>
      <c r="B40" s="20">
        <v>40201.0</v>
      </c>
      <c r="C40" s="4">
        <f t="shared" si="1"/>
        <v>2010</v>
      </c>
      <c r="D40" s="4">
        <v>8969.0</v>
      </c>
      <c r="E40" s="9">
        <v>1052361.2</v>
      </c>
      <c r="G40" s="21" t="s">
        <v>168</v>
      </c>
      <c r="H40" s="24">
        <v>1777615.2000000002</v>
      </c>
      <c r="I40" s="10">
        <f t="shared" si="8"/>
        <v>0.005853624929</v>
      </c>
      <c r="J40" s="10">
        <f t="shared" si="9"/>
        <v>0.9305639125</v>
      </c>
      <c r="K40" s="25" t="str">
        <f t="shared" si="10"/>
        <v>B</v>
      </c>
    </row>
    <row r="41">
      <c r="A41" s="5">
        <v>40819.0</v>
      </c>
      <c r="B41" s="20">
        <v>40819.0</v>
      </c>
      <c r="C41" s="4">
        <f t="shared" si="1"/>
        <v>2011</v>
      </c>
      <c r="D41" s="4">
        <v>8875.0</v>
      </c>
      <c r="E41" s="9">
        <v>167688.30000000002</v>
      </c>
      <c r="G41" s="21" t="s">
        <v>167</v>
      </c>
      <c r="H41" s="24">
        <v>1414004.0400000003</v>
      </c>
      <c r="I41" s="10">
        <f t="shared" si="8"/>
        <v>0.004656266046</v>
      </c>
      <c r="J41" s="10">
        <f t="shared" si="9"/>
        <v>0.9675696082</v>
      </c>
      <c r="K41" s="25" t="str">
        <f t="shared" si="10"/>
        <v>C</v>
      </c>
    </row>
    <row r="42">
      <c r="A42" s="5">
        <v>40450.0</v>
      </c>
      <c r="B42" s="20">
        <v>40450.0</v>
      </c>
      <c r="C42" s="4">
        <f t="shared" si="1"/>
        <v>2010</v>
      </c>
      <c r="D42" s="4">
        <v>7940.0</v>
      </c>
      <c r="E42" s="9">
        <v>1380543.84</v>
      </c>
      <c r="G42" s="21" t="s">
        <v>171</v>
      </c>
      <c r="H42" s="24">
        <v>648828.46</v>
      </c>
      <c r="I42" s="10">
        <f t="shared" si="8"/>
        <v>0.002136569516</v>
      </c>
      <c r="J42" s="10">
        <f t="shared" si="9"/>
        <v>0.9845500042</v>
      </c>
      <c r="K42" s="25" t="str">
        <f t="shared" si="10"/>
        <v>C</v>
      </c>
    </row>
    <row r="43">
      <c r="A43" s="5">
        <v>42598.0</v>
      </c>
      <c r="B43" s="20">
        <v>42598.0</v>
      </c>
      <c r="C43" s="4">
        <f t="shared" si="1"/>
        <v>2016</v>
      </c>
      <c r="D43" s="4">
        <v>8875.0</v>
      </c>
      <c r="E43" s="9">
        <v>791043.75</v>
      </c>
      <c r="G43" s="21" t="s">
        <v>164</v>
      </c>
      <c r="H43" s="24">
        <v>491054.3699999999</v>
      </c>
      <c r="I43" s="10">
        <f t="shared" si="8"/>
        <v>0.001617024934</v>
      </c>
      <c r="J43" s="10">
        <f t="shared" si="9"/>
        <v>0.9974013173</v>
      </c>
      <c r="K43" s="25" t="str">
        <f t="shared" si="10"/>
        <v>C</v>
      </c>
    </row>
    <row r="44">
      <c r="A44" s="5">
        <v>40638.0</v>
      </c>
      <c r="B44" s="20">
        <v>40638.0</v>
      </c>
      <c r="C44" s="4">
        <f t="shared" si="1"/>
        <v>2011</v>
      </c>
      <c r="D44" s="4">
        <v>2103.0</v>
      </c>
      <c r="E44" s="9">
        <v>5639530.53</v>
      </c>
      <c r="G44" s="21" t="s">
        <v>166</v>
      </c>
      <c r="H44" s="24">
        <v>99296.82000000002</v>
      </c>
      <c r="I44" s="10">
        <f t="shared" si="8"/>
        <v>0.0003269809692</v>
      </c>
      <c r="J44" s="10">
        <f t="shared" si="9"/>
        <v>1</v>
      </c>
      <c r="K44" s="25"/>
    </row>
    <row r="45">
      <c r="A45" s="5">
        <v>42667.0</v>
      </c>
      <c r="B45" s="20">
        <v>42667.0</v>
      </c>
      <c r="C45" s="4">
        <f t="shared" si="1"/>
        <v>2016</v>
      </c>
      <c r="D45" s="4">
        <v>7331.0</v>
      </c>
      <c r="E45" s="9">
        <v>1553398.98</v>
      </c>
      <c r="H45" s="24">
        <f>SUM(H2:H44)</f>
        <v>303677673.5</v>
      </c>
      <c r="I45" s="10">
        <f t="shared" si="8"/>
        <v>1</v>
      </c>
      <c r="J45" s="10"/>
      <c r="K45" s="9"/>
    </row>
    <row r="46">
      <c r="A46" s="5">
        <v>40578.0</v>
      </c>
      <c r="B46" s="20">
        <v>40578.0</v>
      </c>
      <c r="C46" s="4">
        <f t="shared" si="1"/>
        <v>2011</v>
      </c>
      <c r="D46" s="4">
        <v>8969.0</v>
      </c>
      <c r="E46" s="9">
        <v>434232.69999999995</v>
      </c>
      <c r="H46" s="9"/>
      <c r="I46" s="9"/>
      <c r="J46" s="9"/>
      <c r="K46" s="9"/>
    </row>
    <row r="47">
      <c r="A47" s="5">
        <v>41729.0</v>
      </c>
      <c r="B47" s="20">
        <v>41729.0</v>
      </c>
      <c r="C47" s="4">
        <f t="shared" si="1"/>
        <v>2014</v>
      </c>
      <c r="D47" s="4">
        <v>8681.0</v>
      </c>
      <c r="E47" s="9">
        <v>1830357.6</v>
      </c>
      <c r="H47" s="9"/>
      <c r="I47" s="9"/>
      <c r="J47" s="9"/>
      <c r="K47" s="9"/>
    </row>
    <row r="48">
      <c r="A48" s="5">
        <v>40256.0</v>
      </c>
      <c r="B48" s="20">
        <v>40256.0</v>
      </c>
      <c r="C48" s="4">
        <f t="shared" si="1"/>
        <v>2010</v>
      </c>
      <c r="D48" s="4">
        <v>2103.0</v>
      </c>
      <c r="E48" s="9">
        <v>923719.3200000001</v>
      </c>
      <c r="H48" s="9"/>
      <c r="I48" s="9"/>
      <c r="J48" s="9"/>
      <c r="K48" s="9"/>
    </row>
    <row r="49">
      <c r="A49" s="5">
        <v>42689.0</v>
      </c>
      <c r="B49" s="20">
        <v>42689.0</v>
      </c>
      <c r="C49" s="4">
        <f t="shared" si="1"/>
        <v>2016</v>
      </c>
      <c r="D49" s="4">
        <v>7940.0</v>
      </c>
      <c r="E49" s="9">
        <v>1966654.2000000002</v>
      </c>
      <c r="H49" s="9"/>
      <c r="I49" s="9"/>
      <c r="J49" s="9"/>
      <c r="K49" s="9"/>
    </row>
    <row r="50">
      <c r="A50" s="5">
        <v>42433.0</v>
      </c>
      <c r="B50" s="20">
        <v>42433.0</v>
      </c>
      <c r="C50" s="4">
        <f t="shared" si="1"/>
        <v>2016</v>
      </c>
      <c r="D50" s="4">
        <v>4594.0</v>
      </c>
      <c r="E50" s="9">
        <v>1908484.5999999999</v>
      </c>
      <c r="H50" s="9"/>
      <c r="I50" s="9"/>
      <c r="J50" s="9"/>
      <c r="K50" s="9"/>
    </row>
    <row r="51">
      <c r="A51" s="5">
        <v>41623.0</v>
      </c>
      <c r="B51" s="20">
        <v>41623.0</v>
      </c>
      <c r="C51" s="4">
        <f t="shared" si="1"/>
        <v>2013</v>
      </c>
      <c r="D51" s="4">
        <v>5988.0</v>
      </c>
      <c r="E51" s="9">
        <v>2905637.96</v>
      </c>
      <c r="H51" s="9"/>
      <c r="I51" s="9"/>
      <c r="J51" s="9"/>
      <c r="K51" s="9"/>
    </row>
    <row r="52">
      <c r="A52" s="5">
        <v>42426.0</v>
      </c>
      <c r="B52" s="20">
        <v>42426.0</v>
      </c>
      <c r="C52" s="4">
        <f t="shared" si="1"/>
        <v>2016</v>
      </c>
      <c r="D52" s="4">
        <v>8293.0</v>
      </c>
      <c r="E52" s="9">
        <v>49057.14</v>
      </c>
      <c r="H52" s="9"/>
      <c r="I52" s="9"/>
      <c r="J52" s="9"/>
      <c r="K52" s="9"/>
    </row>
    <row r="53">
      <c r="A53" s="5">
        <v>41985.0</v>
      </c>
      <c r="B53" s="20">
        <v>41985.0</v>
      </c>
      <c r="C53" s="4">
        <f t="shared" si="1"/>
        <v>2014</v>
      </c>
      <c r="D53" s="4">
        <v>3127.0</v>
      </c>
      <c r="E53" s="9">
        <v>100601.18000000001</v>
      </c>
      <c r="H53" s="9"/>
      <c r="I53" s="9"/>
      <c r="J53" s="9"/>
      <c r="K53" s="9"/>
    </row>
    <row r="54">
      <c r="A54" s="5">
        <v>42596.0</v>
      </c>
      <c r="B54" s="20">
        <v>42596.0</v>
      </c>
      <c r="C54" s="4">
        <f t="shared" si="1"/>
        <v>2016</v>
      </c>
      <c r="D54" s="4">
        <v>7940.0</v>
      </c>
      <c r="E54" s="9">
        <v>3274190.8</v>
      </c>
      <c r="H54" s="9"/>
      <c r="I54" s="9"/>
      <c r="J54" s="9"/>
      <c r="K54" s="9"/>
    </row>
    <row r="55">
      <c r="A55" s="5">
        <v>40191.0</v>
      </c>
      <c r="B55" s="20">
        <v>40191.0</v>
      </c>
      <c r="C55" s="4">
        <f t="shared" si="1"/>
        <v>2010</v>
      </c>
      <c r="D55" s="4">
        <v>1270.0</v>
      </c>
      <c r="E55" s="9">
        <v>358794.7</v>
      </c>
      <c r="H55" s="9"/>
      <c r="I55" s="9"/>
      <c r="J55" s="9"/>
      <c r="K55" s="9"/>
    </row>
    <row r="56">
      <c r="A56" s="5">
        <v>41786.0</v>
      </c>
      <c r="B56" s="20">
        <v>41786.0</v>
      </c>
      <c r="C56" s="4">
        <f t="shared" si="1"/>
        <v>2014</v>
      </c>
      <c r="D56" s="4">
        <v>4594.0</v>
      </c>
      <c r="E56" s="9">
        <v>5024053.859999999</v>
      </c>
      <c r="H56" s="9"/>
      <c r="I56" s="9"/>
      <c r="J56" s="9"/>
      <c r="K56" s="9"/>
    </row>
    <row r="57">
      <c r="A57" s="5">
        <v>42869.0</v>
      </c>
      <c r="B57" s="20">
        <v>42869.0</v>
      </c>
      <c r="C57" s="4">
        <f t="shared" si="1"/>
        <v>2017</v>
      </c>
      <c r="D57" s="4">
        <v>2455.0</v>
      </c>
      <c r="H57" s="9"/>
      <c r="I57" s="9"/>
      <c r="J57" s="9"/>
      <c r="K57" s="9"/>
    </row>
    <row r="58">
      <c r="A58" s="5">
        <v>41556.0</v>
      </c>
      <c r="B58" s="20">
        <v>41556.0</v>
      </c>
      <c r="C58" s="4">
        <f t="shared" si="1"/>
        <v>2013</v>
      </c>
      <c r="D58" s="4">
        <v>1270.0</v>
      </c>
      <c r="E58" s="9">
        <v>59549.75</v>
      </c>
      <c r="H58" s="9"/>
      <c r="I58" s="9"/>
      <c r="J58" s="9"/>
      <c r="K58" s="9"/>
    </row>
    <row r="59">
      <c r="A59" s="5">
        <v>41336.0</v>
      </c>
      <c r="B59" s="20">
        <v>41336.0</v>
      </c>
      <c r="C59" s="4">
        <f t="shared" si="1"/>
        <v>2013</v>
      </c>
      <c r="D59" s="4">
        <v>5988.0</v>
      </c>
      <c r="E59" s="9">
        <v>9171.39</v>
      </c>
      <c r="H59" s="9"/>
      <c r="I59" s="9"/>
      <c r="J59" s="9"/>
      <c r="K59" s="9"/>
    </row>
    <row r="60">
      <c r="A60" s="5">
        <v>40681.0</v>
      </c>
      <c r="B60" s="20">
        <v>40681.0</v>
      </c>
      <c r="C60" s="4">
        <f t="shared" si="1"/>
        <v>2011</v>
      </c>
      <c r="D60" s="4">
        <v>2455.0</v>
      </c>
      <c r="E60" s="9">
        <v>276587.68</v>
      </c>
      <c r="H60" s="9"/>
      <c r="I60" s="9"/>
      <c r="J60" s="9"/>
      <c r="K60" s="9"/>
    </row>
    <row r="61">
      <c r="A61" s="5">
        <v>40958.0</v>
      </c>
      <c r="B61" s="20">
        <v>40958.0</v>
      </c>
      <c r="C61" s="4">
        <f t="shared" si="1"/>
        <v>2012</v>
      </c>
      <c r="D61" s="4">
        <v>7940.0</v>
      </c>
      <c r="E61" s="9">
        <v>432127.15</v>
      </c>
      <c r="H61" s="9"/>
      <c r="I61" s="9"/>
      <c r="J61" s="9"/>
      <c r="K61" s="9"/>
    </row>
    <row r="62">
      <c r="A62" s="5">
        <v>40625.0</v>
      </c>
      <c r="B62" s="20">
        <v>40625.0</v>
      </c>
      <c r="C62" s="4">
        <f t="shared" si="1"/>
        <v>2011</v>
      </c>
      <c r="D62" s="4">
        <v>4594.0</v>
      </c>
      <c r="E62" s="9">
        <v>1015563.52</v>
      </c>
      <c r="H62" s="9"/>
      <c r="I62" s="9"/>
      <c r="J62" s="9"/>
      <c r="K62" s="9"/>
    </row>
    <row r="63">
      <c r="A63" s="5">
        <v>40931.0</v>
      </c>
      <c r="B63" s="20">
        <v>40931.0</v>
      </c>
      <c r="C63" s="4">
        <f t="shared" si="1"/>
        <v>2012</v>
      </c>
      <c r="D63" s="4">
        <v>7331.0</v>
      </c>
      <c r="E63" s="9">
        <v>73982.56</v>
      </c>
      <c r="H63" s="9"/>
      <c r="I63" s="9"/>
      <c r="J63" s="9"/>
      <c r="K63" s="9"/>
    </row>
    <row r="64">
      <c r="A64" s="5">
        <v>40602.0</v>
      </c>
      <c r="B64" s="20">
        <v>40602.0</v>
      </c>
      <c r="C64" s="4">
        <f t="shared" si="1"/>
        <v>2011</v>
      </c>
      <c r="D64" s="4">
        <v>8969.0</v>
      </c>
      <c r="E64" s="9">
        <v>2536752.92</v>
      </c>
      <c r="H64" s="9"/>
      <c r="I64" s="9"/>
      <c r="J64" s="9"/>
      <c r="K64" s="9"/>
    </row>
    <row r="65">
      <c r="A65" s="5">
        <v>40181.0</v>
      </c>
      <c r="B65" s="20">
        <v>40181.0</v>
      </c>
      <c r="C65" s="4">
        <f t="shared" si="1"/>
        <v>2010</v>
      </c>
      <c r="D65" s="4">
        <v>2455.0</v>
      </c>
      <c r="E65" s="9">
        <v>82719.78</v>
      </c>
      <c r="H65" s="9"/>
      <c r="I65" s="9"/>
      <c r="J65" s="9"/>
      <c r="K65" s="9"/>
    </row>
    <row r="66">
      <c r="A66" s="5">
        <v>42157.0</v>
      </c>
      <c r="B66" s="20">
        <v>42157.0</v>
      </c>
      <c r="C66" s="4">
        <f t="shared" si="1"/>
        <v>2015</v>
      </c>
      <c r="D66" s="4">
        <v>8875.0</v>
      </c>
      <c r="E66" s="9">
        <v>201926.48</v>
      </c>
      <c r="H66" s="9"/>
      <c r="I66" s="9"/>
      <c r="J66" s="9"/>
      <c r="K66" s="9"/>
    </row>
    <row r="67">
      <c r="A67" s="5">
        <v>41972.0</v>
      </c>
      <c r="B67" s="20">
        <v>41972.0</v>
      </c>
      <c r="C67" s="4">
        <f t="shared" si="1"/>
        <v>2014</v>
      </c>
      <c r="D67" s="4">
        <v>4594.0</v>
      </c>
      <c r="E67" s="9">
        <v>310805.46</v>
      </c>
      <c r="H67" s="9"/>
      <c r="I67" s="9"/>
      <c r="J67" s="9"/>
      <c r="K67" s="9"/>
    </row>
    <row r="68">
      <c r="A68" s="5">
        <v>40604.0</v>
      </c>
      <c r="B68" s="20">
        <v>40604.0</v>
      </c>
      <c r="C68" s="4">
        <f t="shared" si="1"/>
        <v>2011</v>
      </c>
      <c r="D68" s="4">
        <v>8969.0</v>
      </c>
      <c r="E68" s="9">
        <v>34204.64</v>
      </c>
      <c r="H68" s="9"/>
      <c r="I68" s="9"/>
      <c r="J68" s="9"/>
      <c r="K68" s="9"/>
    </row>
    <row r="69">
      <c r="A69" s="5">
        <v>41310.0</v>
      </c>
      <c r="B69" s="20">
        <v>41310.0</v>
      </c>
      <c r="C69" s="4">
        <f t="shared" si="1"/>
        <v>2013</v>
      </c>
      <c r="D69" s="4">
        <v>2103.0</v>
      </c>
      <c r="E69" s="9">
        <v>2988668.76</v>
      </c>
      <c r="H69" s="9"/>
      <c r="I69" s="9"/>
      <c r="J69" s="9"/>
      <c r="K69" s="9"/>
    </row>
    <row r="70">
      <c r="A70" s="5">
        <v>40699.0</v>
      </c>
      <c r="B70" s="20">
        <v>40699.0</v>
      </c>
      <c r="C70" s="4">
        <f t="shared" si="1"/>
        <v>2011</v>
      </c>
      <c r="D70" s="4">
        <v>1270.0</v>
      </c>
      <c r="E70" s="9">
        <v>85966.62</v>
      </c>
      <c r="H70" s="9"/>
      <c r="I70" s="9"/>
      <c r="J70" s="9"/>
      <c r="K70" s="9"/>
    </row>
    <row r="71">
      <c r="A71" s="5">
        <v>42080.0</v>
      </c>
      <c r="B71" s="20">
        <v>42080.0</v>
      </c>
      <c r="C71" s="4">
        <f t="shared" si="1"/>
        <v>2015</v>
      </c>
      <c r="D71" s="4">
        <v>4594.0</v>
      </c>
      <c r="E71" s="9">
        <v>607115.8200000001</v>
      </c>
      <c r="H71" s="9"/>
      <c r="I71" s="9"/>
      <c r="J71" s="9"/>
      <c r="K71" s="9"/>
    </row>
    <row r="72">
      <c r="A72" s="5">
        <v>40198.0</v>
      </c>
      <c r="B72" s="20">
        <v>40198.0</v>
      </c>
      <c r="C72" s="4">
        <f t="shared" si="1"/>
        <v>2010</v>
      </c>
      <c r="D72" s="4">
        <v>2103.0</v>
      </c>
      <c r="E72" s="9">
        <v>740520.0</v>
      </c>
      <c r="H72" s="9"/>
      <c r="I72" s="9"/>
      <c r="J72" s="9"/>
      <c r="K72" s="9"/>
    </row>
    <row r="73">
      <c r="A73" s="5">
        <v>41155.0</v>
      </c>
      <c r="B73" s="20">
        <v>41155.0</v>
      </c>
      <c r="C73" s="4">
        <f t="shared" si="1"/>
        <v>2012</v>
      </c>
      <c r="D73" s="4">
        <v>7940.0</v>
      </c>
      <c r="E73" s="9">
        <v>313739.4</v>
      </c>
      <c r="H73" s="9"/>
      <c r="I73" s="9"/>
      <c r="J73" s="9"/>
      <c r="K73" s="9"/>
    </row>
    <row r="74">
      <c r="A74" s="5">
        <v>42711.0</v>
      </c>
      <c r="B74" s="20">
        <v>42711.0</v>
      </c>
      <c r="C74" s="4">
        <f t="shared" si="1"/>
        <v>2016</v>
      </c>
      <c r="D74" s="4">
        <v>5988.0</v>
      </c>
      <c r="E74" s="9">
        <v>32878.92</v>
      </c>
      <c r="H74" s="9"/>
      <c r="I74" s="9"/>
      <c r="J74" s="9"/>
      <c r="K74" s="9"/>
    </row>
    <row r="75">
      <c r="A75" s="5">
        <v>40796.0</v>
      </c>
      <c r="B75" s="20">
        <v>40796.0</v>
      </c>
      <c r="C75" s="4">
        <f t="shared" si="1"/>
        <v>2011</v>
      </c>
      <c r="D75" s="4">
        <v>2103.0</v>
      </c>
      <c r="E75" s="9">
        <v>1533493.5</v>
      </c>
      <c r="H75" s="9"/>
      <c r="I75" s="9"/>
      <c r="J75" s="9"/>
      <c r="K75" s="9"/>
    </row>
    <row r="76">
      <c r="A76" s="5">
        <v>42256.0</v>
      </c>
      <c r="B76" s="20">
        <v>42256.0</v>
      </c>
      <c r="C76" s="4">
        <f t="shared" si="1"/>
        <v>2015</v>
      </c>
      <c r="D76" s="4">
        <v>7940.0</v>
      </c>
      <c r="E76" s="9">
        <v>702351.77</v>
      </c>
      <c r="H76" s="9"/>
      <c r="I76" s="9"/>
      <c r="J76" s="9"/>
      <c r="K76" s="9"/>
    </row>
    <row r="77">
      <c r="A77" s="5">
        <v>42644.0</v>
      </c>
      <c r="B77" s="20">
        <v>42644.0</v>
      </c>
      <c r="C77" s="4">
        <f t="shared" si="1"/>
        <v>2016</v>
      </c>
      <c r="D77" s="4">
        <v>8875.0</v>
      </c>
      <c r="E77" s="9">
        <v>939303.8200000001</v>
      </c>
      <c r="H77" s="9"/>
      <c r="I77" s="9"/>
      <c r="J77" s="9"/>
      <c r="K77" s="9"/>
    </row>
    <row r="78">
      <c r="A78" s="5">
        <v>40194.0</v>
      </c>
      <c r="B78" s="20">
        <v>40194.0</v>
      </c>
      <c r="C78" s="4">
        <f t="shared" si="1"/>
        <v>2010</v>
      </c>
      <c r="D78" s="4">
        <v>3127.0</v>
      </c>
      <c r="E78" s="9">
        <v>1037962.2</v>
      </c>
      <c r="H78" s="9"/>
      <c r="I78" s="9"/>
      <c r="J78" s="9"/>
      <c r="K78" s="9"/>
    </row>
    <row r="79">
      <c r="A79" s="5">
        <v>41085.0</v>
      </c>
      <c r="B79" s="20">
        <v>41085.0</v>
      </c>
      <c r="C79" s="4">
        <f t="shared" si="1"/>
        <v>2012</v>
      </c>
      <c r="D79" s="4">
        <v>8875.0</v>
      </c>
      <c r="E79" s="9">
        <v>4985962.47</v>
      </c>
      <c r="H79" s="9"/>
      <c r="I79" s="9"/>
      <c r="J79" s="9"/>
      <c r="K79" s="9"/>
    </row>
    <row r="80">
      <c r="A80" s="5">
        <v>41486.0</v>
      </c>
      <c r="B80" s="20">
        <v>41486.0</v>
      </c>
      <c r="C80" s="4">
        <f t="shared" si="1"/>
        <v>2013</v>
      </c>
      <c r="D80" s="4">
        <v>8969.0</v>
      </c>
      <c r="E80" s="9">
        <v>144286.38</v>
      </c>
      <c r="H80" s="9"/>
      <c r="I80" s="9"/>
      <c r="J80" s="9"/>
      <c r="K80" s="9"/>
    </row>
    <row r="81">
      <c r="A81" s="5">
        <v>42317.0</v>
      </c>
      <c r="B81" s="20">
        <v>42317.0</v>
      </c>
      <c r="C81" s="4">
        <f t="shared" si="1"/>
        <v>2015</v>
      </c>
      <c r="D81" s="4">
        <v>8875.0</v>
      </c>
      <c r="E81" s="9">
        <v>290877.07</v>
      </c>
      <c r="H81" s="9"/>
      <c r="I81" s="9"/>
      <c r="J81" s="9"/>
      <c r="K81" s="9"/>
    </row>
    <row r="82">
      <c r="A82" s="5">
        <v>42710.0</v>
      </c>
      <c r="B82" s="20">
        <v>42710.0</v>
      </c>
      <c r="C82" s="4">
        <f t="shared" si="1"/>
        <v>2016</v>
      </c>
      <c r="D82" s="4">
        <v>3127.0</v>
      </c>
      <c r="E82" s="9">
        <v>2218719.51</v>
      </c>
      <c r="H82" s="9"/>
      <c r="I82" s="9"/>
      <c r="J82" s="9"/>
      <c r="K82" s="9"/>
    </row>
    <row r="83">
      <c r="A83" s="5">
        <v>40219.0</v>
      </c>
      <c r="B83" s="20">
        <v>40219.0</v>
      </c>
      <c r="C83" s="4">
        <f t="shared" si="1"/>
        <v>2010</v>
      </c>
      <c r="D83" s="4">
        <v>7331.0</v>
      </c>
      <c r="E83" s="9">
        <v>266557.26</v>
      </c>
      <c r="H83" s="9"/>
      <c r="I83" s="9"/>
      <c r="J83" s="9"/>
      <c r="K83" s="9"/>
    </row>
    <row r="84">
      <c r="A84" s="5">
        <v>40522.0</v>
      </c>
      <c r="B84" s="20">
        <v>40522.0</v>
      </c>
      <c r="C84" s="4">
        <f t="shared" si="1"/>
        <v>2010</v>
      </c>
      <c r="D84" s="4">
        <v>3127.0</v>
      </c>
      <c r="E84" s="9">
        <v>3117767.1</v>
      </c>
      <c r="H84" s="9"/>
      <c r="I84" s="9"/>
      <c r="J84" s="9"/>
      <c r="K84" s="9"/>
    </row>
    <row r="85">
      <c r="A85" s="5">
        <v>42505.0</v>
      </c>
      <c r="B85" s="20">
        <v>42505.0</v>
      </c>
      <c r="C85" s="4">
        <f t="shared" si="1"/>
        <v>2016</v>
      </c>
      <c r="D85" s="4">
        <v>5988.0</v>
      </c>
      <c r="E85" s="9">
        <v>526913.31</v>
      </c>
      <c r="H85" s="9"/>
      <c r="I85" s="9"/>
      <c r="J85" s="9"/>
      <c r="K85" s="9"/>
    </row>
    <row r="86">
      <c r="A86" s="5">
        <v>41854.0</v>
      </c>
      <c r="B86" s="20">
        <v>41854.0</v>
      </c>
      <c r="C86" s="4">
        <f t="shared" si="1"/>
        <v>2014</v>
      </c>
      <c r="D86" s="4">
        <v>8681.0</v>
      </c>
      <c r="E86" s="9">
        <v>1272060.24</v>
      </c>
      <c r="H86" s="9"/>
      <c r="I86" s="9"/>
      <c r="J86" s="9"/>
      <c r="K86" s="9"/>
    </row>
    <row r="87">
      <c r="A87" s="5">
        <v>42787.0</v>
      </c>
      <c r="B87" s="20">
        <v>42787.0</v>
      </c>
      <c r="C87" s="4">
        <f t="shared" si="1"/>
        <v>2017</v>
      </c>
      <c r="D87" s="4">
        <v>2455.0</v>
      </c>
      <c r="H87" s="9"/>
      <c r="I87" s="9"/>
      <c r="J87" s="9"/>
      <c r="K87" s="9"/>
    </row>
    <row r="88">
      <c r="A88" s="5">
        <v>42902.0</v>
      </c>
      <c r="B88" s="20">
        <v>42902.0</v>
      </c>
      <c r="C88" s="4">
        <f t="shared" si="1"/>
        <v>2017</v>
      </c>
      <c r="D88" s="4">
        <v>8969.0</v>
      </c>
      <c r="H88" s="9"/>
      <c r="I88" s="9"/>
      <c r="J88" s="9"/>
      <c r="K88" s="9"/>
    </row>
    <row r="89">
      <c r="A89" s="5">
        <v>40477.0</v>
      </c>
      <c r="B89" s="20">
        <v>40477.0</v>
      </c>
      <c r="C89" s="4">
        <f t="shared" si="1"/>
        <v>2010</v>
      </c>
      <c r="D89" s="4">
        <v>8875.0</v>
      </c>
      <c r="E89" s="9">
        <v>375385.89</v>
      </c>
      <c r="H89" s="9"/>
      <c r="I89" s="9"/>
      <c r="J89" s="9"/>
      <c r="K89" s="9"/>
    </row>
    <row r="90">
      <c r="A90" s="5">
        <v>40311.0</v>
      </c>
      <c r="B90" s="20">
        <v>40311.0</v>
      </c>
      <c r="C90" s="4">
        <f t="shared" si="1"/>
        <v>2010</v>
      </c>
      <c r="D90" s="4">
        <v>2103.0</v>
      </c>
      <c r="E90" s="9">
        <v>1406875.92</v>
      </c>
      <c r="H90" s="9"/>
      <c r="I90" s="9"/>
      <c r="J90" s="9"/>
      <c r="K90" s="9"/>
    </row>
    <row r="91">
      <c r="A91" s="5">
        <v>42925.0</v>
      </c>
      <c r="B91" s="20">
        <v>42925.0</v>
      </c>
      <c r="C91" s="4">
        <f t="shared" si="1"/>
        <v>2017</v>
      </c>
      <c r="D91" s="4">
        <v>3127.0</v>
      </c>
      <c r="H91" s="9"/>
      <c r="I91" s="9"/>
      <c r="J91" s="9"/>
      <c r="K91" s="9"/>
    </row>
    <row r="92">
      <c r="A92" s="5">
        <v>42267.0</v>
      </c>
      <c r="B92" s="20">
        <v>42267.0</v>
      </c>
      <c r="C92" s="4">
        <f t="shared" si="1"/>
        <v>2015</v>
      </c>
      <c r="D92" s="4">
        <v>7940.0</v>
      </c>
      <c r="E92" s="9">
        <v>4859329.0200000005</v>
      </c>
      <c r="H92" s="9"/>
      <c r="I92" s="9"/>
      <c r="J92" s="9"/>
      <c r="K92" s="9"/>
    </row>
    <row r="93">
      <c r="A93" s="5">
        <v>40653.0</v>
      </c>
      <c r="B93" s="20">
        <v>40653.0</v>
      </c>
      <c r="C93" s="4">
        <f t="shared" si="1"/>
        <v>2011</v>
      </c>
      <c r="D93" s="4">
        <v>4594.0</v>
      </c>
      <c r="E93" s="9">
        <v>594046.08</v>
      </c>
      <c r="H93" s="9"/>
      <c r="I93" s="9"/>
      <c r="J93" s="9"/>
      <c r="K93" s="9"/>
    </row>
    <row r="94">
      <c r="A94" s="5">
        <v>41001.0</v>
      </c>
      <c r="B94" s="20">
        <v>41001.0</v>
      </c>
      <c r="C94" s="4">
        <f t="shared" si="1"/>
        <v>2012</v>
      </c>
      <c r="D94" s="4">
        <v>1270.0</v>
      </c>
      <c r="E94" s="9">
        <v>1146486.12</v>
      </c>
      <c r="H94" s="9"/>
      <c r="I94" s="9"/>
      <c r="J94" s="9"/>
      <c r="K94" s="9"/>
    </row>
    <row r="95">
      <c r="A95" s="5">
        <v>40761.0</v>
      </c>
      <c r="B95" s="20">
        <v>40761.0</v>
      </c>
      <c r="C95" s="4">
        <f t="shared" si="1"/>
        <v>2011</v>
      </c>
      <c r="D95" s="4">
        <v>4594.0</v>
      </c>
      <c r="E95" s="9">
        <v>4166163.75</v>
      </c>
      <c r="H95" s="9"/>
      <c r="I95" s="9"/>
      <c r="J95" s="9"/>
      <c r="K95" s="9"/>
    </row>
    <row r="96">
      <c r="A96" s="5">
        <v>40234.0</v>
      </c>
      <c r="B96" s="20">
        <v>40234.0</v>
      </c>
      <c r="C96" s="4">
        <f t="shared" si="1"/>
        <v>2010</v>
      </c>
      <c r="D96" s="4">
        <v>8681.0</v>
      </c>
      <c r="E96" s="9">
        <v>1707721.4</v>
      </c>
      <c r="H96" s="9"/>
      <c r="I96" s="9"/>
      <c r="J96" s="9"/>
      <c r="K96" s="9"/>
    </row>
    <row r="97">
      <c r="A97" s="5">
        <v>42362.0</v>
      </c>
      <c r="B97" s="20">
        <v>42362.0</v>
      </c>
      <c r="C97" s="4">
        <f t="shared" si="1"/>
        <v>2015</v>
      </c>
      <c r="D97" s="4">
        <v>2103.0</v>
      </c>
      <c r="E97" s="9">
        <v>98484.65000000001</v>
      </c>
      <c r="H97" s="9"/>
      <c r="I97" s="9"/>
      <c r="J97" s="9"/>
      <c r="K97" s="9"/>
    </row>
    <row r="98">
      <c r="A98" s="5">
        <v>40668.0</v>
      </c>
      <c r="B98" s="20">
        <v>40668.0</v>
      </c>
      <c r="C98" s="4">
        <f t="shared" si="1"/>
        <v>2011</v>
      </c>
      <c r="D98" s="4">
        <v>5988.0</v>
      </c>
      <c r="E98" s="9">
        <v>1180833.09</v>
      </c>
      <c r="H98" s="9"/>
      <c r="I98" s="9"/>
      <c r="J98" s="9"/>
      <c r="K98" s="9"/>
    </row>
    <row r="99">
      <c r="A99" s="5">
        <v>41466.0</v>
      </c>
      <c r="B99" s="20">
        <v>41466.0</v>
      </c>
      <c r="C99" s="4">
        <f t="shared" si="1"/>
        <v>2013</v>
      </c>
      <c r="D99" s="4">
        <v>8969.0</v>
      </c>
      <c r="E99" s="9">
        <v>81478.89</v>
      </c>
      <c r="H99" s="9"/>
      <c r="I99" s="9"/>
      <c r="J99" s="9"/>
      <c r="K99" s="9"/>
    </row>
    <row r="100">
      <c r="A100" s="5">
        <v>42134.0</v>
      </c>
      <c r="B100" s="20">
        <v>42134.0</v>
      </c>
      <c r="C100" s="4">
        <f t="shared" si="1"/>
        <v>2015</v>
      </c>
      <c r="D100" s="4">
        <v>1270.0</v>
      </c>
      <c r="E100" s="9">
        <v>420549.35000000003</v>
      </c>
      <c r="H100" s="9"/>
      <c r="I100" s="9"/>
      <c r="J100" s="9"/>
      <c r="K100" s="9"/>
    </row>
    <row r="101">
      <c r="A101" s="5">
        <v>42686.0</v>
      </c>
      <c r="B101" s="20">
        <v>42686.0</v>
      </c>
      <c r="C101" s="4">
        <f t="shared" si="1"/>
        <v>2016</v>
      </c>
      <c r="D101" s="4">
        <v>5988.0</v>
      </c>
      <c r="E101" s="9">
        <v>28381.86</v>
      </c>
      <c r="H101" s="9"/>
      <c r="I101" s="9"/>
      <c r="J101" s="9"/>
      <c r="K101" s="9"/>
    </row>
    <row r="102">
      <c r="A102" s="5">
        <v>41768.0</v>
      </c>
      <c r="B102" s="20">
        <v>41768.0</v>
      </c>
      <c r="C102" s="4">
        <f t="shared" si="1"/>
        <v>2014</v>
      </c>
      <c r="D102" s="4">
        <v>5988.0</v>
      </c>
      <c r="E102" s="9">
        <v>4344873.12</v>
      </c>
      <c r="H102" s="9"/>
      <c r="I102" s="9"/>
      <c r="J102" s="9"/>
      <c r="K102" s="9"/>
    </row>
    <row r="103">
      <c r="A103" s="5">
        <v>42084.0</v>
      </c>
      <c r="B103" s="20">
        <v>42084.0</v>
      </c>
      <c r="C103" s="4">
        <f t="shared" si="1"/>
        <v>2015</v>
      </c>
      <c r="D103" s="4">
        <v>8681.0</v>
      </c>
      <c r="E103" s="9">
        <v>1770871.2999999998</v>
      </c>
      <c r="H103" s="9"/>
      <c r="I103" s="9"/>
      <c r="J103" s="9"/>
      <c r="K103" s="9"/>
    </row>
    <row r="104">
      <c r="A104" s="5">
        <v>40926.0</v>
      </c>
      <c r="B104" s="20">
        <v>40926.0</v>
      </c>
      <c r="C104" s="4">
        <f t="shared" si="1"/>
        <v>2012</v>
      </c>
      <c r="D104" s="4">
        <v>8969.0</v>
      </c>
      <c r="E104" s="9">
        <v>957020.72</v>
      </c>
      <c r="H104" s="9"/>
      <c r="I104" s="9"/>
      <c r="J104" s="9"/>
      <c r="K104" s="9"/>
    </row>
    <row r="105">
      <c r="A105" s="5">
        <v>40308.0</v>
      </c>
      <c r="B105" s="20">
        <v>40308.0</v>
      </c>
      <c r="C105" s="4">
        <f t="shared" si="1"/>
        <v>2010</v>
      </c>
      <c r="D105" s="4">
        <v>3127.0</v>
      </c>
      <c r="E105" s="9">
        <v>1048682.34</v>
      </c>
      <c r="H105" s="9"/>
      <c r="I105" s="9"/>
      <c r="J105" s="9"/>
      <c r="K105" s="9"/>
    </row>
    <row r="106">
      <c r="A106" s="5">
        <v>40383.0</v>
      </c>
      <c r="B106" s="20">
        <v>40383.0</v>
      </c>
      <c r="C106" s="4">
        <f t="shared" si="1"/>
        <v>2010</v>
      </c>
      <c r="D106" s="4">
        <v>8293.0</v>
      </c>
      <c r="E106" s="9">
        <v>303442.75</v>
      </c>
      <c r="H106" s="9"/>
      <c r="I106" s="9"/>
      <c r="J106" s="9"/>
      <c r="K106" s="9"/>
    </row>
    <row r="107">
      <c r="A107" s="5">
        <v>42097.0</v>
      </c>
      <c r="B107" s="20">
        <v>42097.0</v>
      </c>
      <c r="C107" s="4">
        <f t="shared" si="1"/>
        <v>2015</v>
      </c>
      <c r="D107" s="4">
        <v>8681.0</v>
      </c>
      <c r="E107" s="9">
        <v>831461.8200000001</v>
      </c>
      <c r="H107" s="9"/>
      <c r="I107" s="9"/>
      <c r="J107" s="9"/>
      <c r="K107" s="9"/>
    </row>
    <row r="108">
      <c r="A108" s="5">
        <v>42688.0</v>
      </c>
      <c r="B108" s="20">
        <v>42688.0</v>
      </c>
      <c r="C108" s="4">
        <f t="shared" si="1"/>
        <v>2016</v>
      </c>
      <c r="D108" s="4">
        <v>1270.0</v>
      </c>
      <c r="E108" s="9">
        <v>403945.32</v>
      </c>
      <c r="H108" s="9"/>
      <c r="I108" s="9"/>
      <c r="J108" s="9"/>
      <c r="K108" s="9"/>
    </row>
    <row r="109">
      <c r="A109" s="5">
        <v>41121.0</v>
      </c>
      <c r="B109" s="20">
        <v>41121.0</v>
      </c>
      <c r="C109" s="4">
        <f t="shared" si="1"/>
        <v>2012</v>
      </c>
      <c r="D109" s="4">
        <v>4594.0</v>
      </c>
      <c r="E109" s="9">
        <v>3802415.1900000004</v>
      </c>
      <c r="H109" s="9"/>
      <c r="I109" s="9"/>
      <c r="J109" s="9"/>
      <c r="K109" s="9"/>
    </row>
    <row r="110">
      <c r="A110" s="5">
        <v>40417.0</v>
      </c>
      <c r="B110" s="20">
        <v>40417.0</v>
      </c>
      <c r="C110" s="4">
        <f t="shared" si="1"/>
        <v>2010</v>
      </c>
      <c r="D110" s="4">
        <v>7940.0</v>
      </c>
      <c r="E110" s="9">
        <v>168600.90000000002</v>
      </c>
      <c r="H110" s="9"/>
      <c r="I110" s="9"/>
      <c r="J110" s="9"/>
      <c r="K110" s="9"/>
    </row>
    <row r="111">
      <c r="A111" s="5">
        <v>41710.0</v>
      </c>
      <c r="B111" s="20">
        <v>41710.0</v>
      </c>
      <c r="C111" s="4">
        <f t="shared" si="1"/>
        <v>2014</v>
      </c>
      <c r="D111" s="4">
        <v>8681.0</v>
      </c>
      <c r="E111" s="9">
        <v>518822.04000000004</v>
      </c>
      <c r="H111" s="9"/>
      <c r="I111" s="9"/>
      <c r="J111" s="9"/>
      <c r="K111" s="9"/>
    </row>
    <row r="112">
      <c r="A112" s="5">
        <v>41584.0</v>
      </c>
      <c r="B112" s="20">
        <v>41584.0</v>
      </c>
      <c r="C112" s="4">
        <f t="shared" si="1"/>
        <v>2013</v>
      </c>
      <c r="D112" s="4">
        <v>8875.0</v>
      </c>
      <c r="E112" s="9">
        <v>3324468.8</v>
      </c>
      <c r="H112" s="9"/>
      <c r="I112" s="9"/>
      <c r="J112" s="9"/>
      <c r="K112" s="9"/>
    </row>
    <row r="113">
      <c r="A113" s="5">
        <v>42361.0</v>
      </c>
      <c r="B113" s="20">
        <v>42361.0</v>
      </c>
      <c r="C113" s="4">
        <f t="shared" si="1"/>
        <v>2015</v>
      </c>
      <c r="D113" s="4">
        <v>2455.0</v>
      </c>
      <c r="E113" s="9">
        <v>4894494.36</v>
      </c>
      <c r="H113" s="9"/>
      <c r="I113" s="9"/>
      <c r="J113" s="9"/>
      <c r="K113" s="9"/>
    </row>
    <row r="114">
      <c r="A114" s="5">
        <v>40772.0</v>
      </c>
      <c r="B114" s="20">
        <v>40772.0</v>
      </c>
      <c r="C114" s="4">
        <f t="shared" si="1"/>
        <v>2011</v>
      </c>
      <c r="D114" s="4">
        <v>5988.0</v>
      </c>
      <c r="E114" s="9">
        <v>439814.05000000005</v>
      </c>
      <c r="H114" s="9"/>
      <c r="I114" s="9"/>
      <c r="J114" s="9"/>
      <c r="K114" s="9"/>
    </row>
    <row r="115">
      <c r="A115" s="5">
        <v>42784.0</v>
      </c>
      <c r="B115" s="20">
        <v>42784.0</v>
      </c>
      <c r="C115" s="4">
        <f t="shared" si="1"/>
        <v>2017</v>
      </c>
      <c r="D115" s="4">
        <v>8681.0</v>
      </c>
      <c r="H115" s="9"/>
      <c r="I115" s="9"/>
      <c r="J115" s="9"/>
      <c r="K115" s="9"/>
    </row>
    <row r="116">
      <c r="A116" s="5">
        <v>41851.0</v>
      </c>
      <c r="B116" s="20">
        <v>41851.0</v>
      </c>
      <c r="C116" s="4">
        <f t="shared" si="1"/>
        <v>2014</v>
      </c>
      <c r="D116" s="4">
        <v>3127.0</v>
      </c>
      <c r="E116" s="9">
        <v>41863.71</v>
      </c>
      <c r="H116" s="9"/>
      <c r="I116" s="9"/>
      <c r="J116" s="9"/>
      <c r="K116" s="9"/>
    </row>
    <row r="117">
      <c r="A117" s="5">
        <v>41864.0</v>
      </c>
      <c r="B117" s="20">
        <v>41864.0</v>
      </c>
      <c r="C117" s="4">
        <f t="shared" si="1"/>
        <v>2014</v>
      </c>
      <c r="D117" s="4">
        <v>2103.0</v>
      </c>
      <c r="E117" s="9">
        <v>1736833.73</v>
      </c>
      <c r="H117" s="9"/>
      <c r="I117" s="9"/>
      <c r="J117" s="9"/>
      <c r="K117" s="9"/>
    </row>
    <row r="118">
      <c r="A118" s="5">
        <v>42818.0</v>
      </c>
      <c r="B118" s="20">
        <v>42818.0</v>
      </c>
      <c r="C118" s="4">
        <f t="shared" si="1"/>
        <v>2017</v>
      </c>
      <c r="D118" s="4">
        <v>1270.0</v>
      </c>
      <c r="H118" s="9"/>
      <c r="I118" s="9"/>
      <c r="J118" s="9"/>
      <c r="K118" s="9"/>
    </row>
    <row r="119">
      <c r="A119" s="5">
        <v>41114.0</v>
      </c>
      <c r="B119" s="20">
        <v>41114.0</v>
      </c>
      <c r="C119" s="4">
        <f t="shared" si="1"/>
        <v>2012</v>
      </c>
      <c r="D119" s="4">
        <v>1270.0</v>
      </c>
      <c r="E119" s="9">
        <v>1769337.57</v>
      </c>
      <c r="H119" s="9"/>
      <c r="I119" s="9"/>
      <c r="J119" s="9"/>
      <c r="K119" s="9"/>
    </row>
    <row r="120">
      <c r="A120" s="5">
        <v>42163.0</v>
      </c>
      <c r="B120" s="20">
        <v>42163.0</v>
      </c>
      <c r="C120" s="4">
        <f t="shared" si="1"/>
        <v>2015</v>
      </c>
      <c r="D120" s="4">
        <v>2455.0</v>
      </c>
      <c r="E120" s="9">
        <v>2010305.8499999999</v>
      </c>
      <c r="H120" s="9"/>
      <c r="I120" s="9"/>
      <c r="J120" s="9"/>
      <c r="K120" s="9"/>
    </row>
    <row r="121">
      <c r="A121" s="5">
        <v>40548.0</v>
      </c>
      <c r="B121" s="20">
        <v>40548.0</v>
      </c>
      <c r="C121" s="4">
        <f t="shared" si="1"/>
        <v>2011</v>
      </c>
      <c r="D121" s="4">
        <v>5988.0</v>
      </c>
      <c r="E121" s="9">
        <v>268500.96</v>
      </c>
      <c r="H121" s="9"/>
      <c r="I121" s="9"/>
      <c r="J121" s="9"/>
      <c r="K121" s="9"/>
    </row>
    <row r="122">
      <c r="A122" s="5">
        <v>42893.0</v>
      </c>
      <c r="B122" s="20">
        <v>42893.0</v>
      </c>
      <c r="C122" s="4">
        <f t="shared" si="1"/>
        <v>2017</v>
      </c>
      <c r="D122" s="4">
        <v>5988.0</v>
      </c>
      <c r="H122" s="9"/>
      <c r="I122" s="9"/>
      <c r="J122" s="9"/>
      <c r="K122" s="9"/>
    </row>
    <row r="123">
      <c r="A123" s="5">
        <v>41929.0</v>
      </c>
      <c r="B123" s="20">
        <v>41929.0</v>
      </c>
      <c r="C123" s="4">
        <f t="shared" si="1"/>
        <v>2014</v>
      </c>
      <c r="D123" s="4">
        <v>8293.0</v>
      </c>
      <c r="E123" s="9">
        <v>1022496.22</v>
      </c>
      <c r="H123" s="9"/>
      <c r="I123" s="9"/>
      <c r="J123" s="9"/>
      <c r="K123" s="9"/>
    </row>
    <row r="124">
      <c r="A124" s="5">
        <v>40405.0</v>
      </c>
      <c r="B124" s="20">
        <v>40405.0</v>
      </c>
      <c r="C124" s="4">
        <f t="shared" si="1"/>
        <v>2010</v>
      </c>
      <c r="D124" s="4">
        <v>1270.0</v>
      </c>
      <c r="E124" s="9">
        <v>1245764.73</v>
      </c>
      <c r="H124" s="9"/>
      <c r="I124" s="9"/>
      <c r="J124" s="9"/>
      <c r="K124" s="9"/>
    </row>
    <row r="125">
      <c r="A125" s="5">
        <v>42573.0</v>
      </c>
      <c r="B125" s="20">
        <v>42573.0</v>
      </c>
      <c r="C125" s="4">
        <f t="shared" si="1"/>
        <v>2016</v>
      </c>
      <c r="D125" s="4">
        <v>2455.0</v>
      </c>
      <c r="E125" s="9">
        <v>164195.57</v>
      </c>
      <c r="H125" s="9"/>
      <c r="I125" s="9"/>
      <c r="J125" s="9"/>
      <c r="K125" s="9"/>
    </row>
    <row r="126">
      <c r="A126" s="5">
        <v>42385.0</v>
      </c>
      <c r="B126" s="20">
        <v>42385.0</v>
      </c>
      <c r="C126" s="4">
        <f t="shared" si="1"/>
        <v>2016</v>
      </c>
      <c r="D126" s="4">
        <v>8969.0</v>
      </c>
      <c r="E126" s="9">
        <v>1155211.2</v>
      </c>
      <c r="H126" s="9"/>
      <c r="I126" s="9"/>
      <c r="J126" s="9"/>
      <c r="K126" s="9"/>
    </row>
    <row r="127">
      <c r="A127" s="5">
        <v>41274.0</v>
      </c>
      <c r="B127" s="20">
        <v>41274.0</v>
      </c>
      <c r="C127" s="4">
        <f t="shared" si="1"/>
        <v>2012</v>
      </c>
      <c r="D127" s="4">
        <v>5988.0</v>
      </c>
      <c r="E127" s="9">
        <v>361521.55000000005</v>
      </c>
      <c r="H127" s="9"/>
      <c r="I127" s="9"/>
      <c r="J127" s="9"/>
      <c r="K127" s="9"/>
    </row>
    <row r="128">
      <c r="A128" s="5">
        <v>40391.0</v>
      </c>
      <c r="B128" s="20">
        <v>40391.0</v>
      </c>
      <c r="C128" s="4">
        <f t="shared" si="1"/>
        <v>2010</v>
      </c>
      <c r="D128" s="4">
        <v>4594.0</v>
      </c>
      <c r="E128" s="9">
        <v>243798.1</v>
      </c>
      <c r="H128" s="9"/>
      <c r="I128" s="9"/>
      <c r="J128" s="9"/>
      <c r="K128" s="9"/>
    </row>
    <row r="129">
      <c r="A129" s="5">
        <v>40184.0</v>
      </c>
      <c r="B129" s="20">
        <v>40184.0</v>
      </c>
      <c r="C129" s="4">
        <f t="shared" si="1"/>
        <v>2010</v>
      </c>
      <c r="D129" s="4">
        <v>8293.0</v>
      </c>
      <c r="E129" s="9">
        <v>1067993.44</v>
      </c>
      <c r="H129" s="9"/>
      <c r="I129" s="9"/>
      <c r="J129" s="9"/>
      <c r="K129" s="9"/>
    </row>
    <row r="130">
      <c r="A130" s="5">
        <v>41161.0</v>
      </c>
      <c r="B130" s="20">
        <v>41161.0</v>
      </c>
      <c r="C130" s="4">
        <f t="shared" si="1"/>
        <v>2012</v>
      </c>
      <c r="D130" s="4">
        <v>8969.0</v>
      </c>
      <c r="E130" s="9">
        <v>1038364.4</v>
      </c>
      <c r="H130" s="9"/>
      <c r="I130" s="9"/>
      <c r="J130" s="9"/>
      <c r="K130" s="9"/>
    </row>
    <row r="131">
      <c r="A131" s="5">
        <v>40788.0</v>
      </c>
      <c r="B131" s="20">
        <v>40788.0</v>
      </c>
      <c r="C131" s="4">
        <f t="shared" si="1"/>
        <v>2011</v>
      </c>
      <c r="D131" s="4">
        <v>8293.0</v>
      </c>
      <c r="E131" s="9">
        <v>772764.96</v>
      </c>
      <c r="H131" s="9"/>
      <c r="I131" s="9"/>
      <c r="J131" s="9"/>
      <c r="K131" s="9"/>
    </row>
    <row r="132">
      <c r="A132" s="5">
        <v>42594.0</v>
      </c>
      <c r="B132" s="20">
        <v>42594.0</v>
      </c>
      <c r="C132" s="4">
        <f t="shared" si="1"/>
        <v>2016</v>
      </c>
      <c r="D132" s="4">
        <v>5988.0</v>
      </c>
      <c r="E132" s="9">
        <v>752858.4</v>
      </c>
      <c r="H132" s="9"/>
      <c r="I132" s="9"/>
      <c r="J132" s="9"/>
      <c r="K132" s="9"/>
    </row>
    <row r="133">
      <c r="A133" s="5">
        <v>42916.0</v>
      </c>
      <c r="B133" s="20">
        <v>42916.0</v>
      </c>
      <c r="C133" s="4">
        <f t="shared" si="1"/>
        <v>2017</v>
      </c>
      <c r="D133" s="4">
        <v>8681.0</v>
      </c>
      <c r="H133" s="9"/>
      <c r="I133" s="9"/>
      <c r="J133" s="9"/>
      <c r="K133" s="9"/>
    </row>
    <row r="134">
      <c r="A134" s="5">
        <v>41479.0</v>
      </c>
      <c r="B134" s="20">
        <v>41479.0</v>
      </c>
      <c r="C134" s="4">
        <f t="shared" si="1"/>
        <v>2013</v>
      </c>
      <c r="D134" s="4">
        <v>3127.0</v>
      </c>
      <c r="E134" s="9">
        <v>152504.30000000002</v>
      </c>
      <c r="H134" s="9"/>
      <c r="I134" s="9"/>
      <c r="J134" s="9"/>
      <c r="K134" s="9"/>
    </row>
    <row r="135">
      <c r="A135" s="5">
        <v>42557.0</v>
      </c>
      <c r="B135" s="20">
        <v>42557.0</v>
      </c>
      <c r="C135" s="4">
        <f t="shared" si="1"/>
        <v>2016</v>
      </c>
      <c r="D135" s="4">
        <v>8681.0</v>
      </c>
      <c r="E135" s="9">
        <v>863530.56</v>
      </c>
      <c r="H135" s="9"/>
      <c r="I135" s="9"/>
      <c r="J135" s="9"/>
      <c r="K135" s="9"/>
    </row>
    <row r="136">
      <c r="A136" s="5">
        <v>41814.0</v>
      </c>
      <c r="B136" s="20">
        <v>41814.0</v>
      </c>
      <c r="C136" s="4">
        <f t="shared" si="1"/>
        <v>2014</v>
      </c>
      <c r="D136" s="4">
        <v>4594.0</v>
      </c>
      <c r="E136" s="9">
        <v>350934.0</v>
      </c>
      <c r="H136" s="9"/>
      <c r="I136" s="9"/>
      <c r="J136" s="9"/>
      <c r="K136" s="9"/>
    </row>
    <row r="137">
      <c r="A137" s="5">
        <v>42215.0</v>
      </c>
      <c r="B137" s="20">
        <v>42215.0</v>
      </c>
      <c r="C137" s="4">
        <f t="shared" si="1"/>
        <v>2015</v>
      </c>
      <c r="D137" s="4">
        <v>8293.0</v>
      </c>
      <c r="E137" s="9">
        <v>1245729.16</v>
      </c>
      <c r="H137" s="9"/>
      <c r="I137" s="9"/>
      <c r="J137" s="9"/>
      <c r="K137" s="9"/>
    </row>
    <row r="138">
      <c r="A138" s="5">
        <v>41258.0</v>
      </c>
      <c r="B138" s="20">
        <v>41258.0</v>
      </c>
      <c r="C138" s="4">
        <f t="shared" si="1"/>
        <v>2012</v>
      </c>
      <c r="D138" s="4">
        <v>2103.0</v>
      </c>
      <c r="E138" s="9">
        <v>17596.38</v>
      </c>
      <c r="H138" s="9"/>
      <c r="I138" s="9"/>
      <c r="J138" s="9"/>
      <c r="K138" s="9"/>
    </row>
    <row r="139">
      <c r="A139" s="5">
        <v>40245.0</v>
      </c>
      <c r="B139" s="20">
        <v>40245.0</v>
      </c>
      <c r="C139" s="4">
        <f t="shared" si="1"/>
        <v>2010</v>
      </c>
      <c r="D139" s="4">
        <v>1270.0</v>
      </c>
      <c r="E139" s="9">
        <v>1302418.8</v>
      </c>
      <c r="H139" s="9"/>
      <c r="I139" s="9"/>
      <c r="J139" s="9"/>
      <c r="K139" s="9"/>
    </row>
    <row r="140">
      <c r="A140" s="5">
        <v>42731.0</v>
      </c>
      <c r="B140" s="20">
        <v>42731.0</v>
      </c>
      <c r="C140" s="4">
        <f t="shared" si="1"/>
        <v>2016</v>
      </c>
      <c r="D140" s="4">
        <v>2455.0</v>
      </c>
      <c r="E140" s="9">
        <v>1507490.4000000001</v>
      </c>
      <c r="H140" s="9"/>
      <c r="I140" s="9"/>
      <c r="J140" s="9"/>
      <c r="K140" s="9"/>
    </row>
    <row r="141">
      <c r="A141" s="5">
        <v>42047.0</v>
      </c>
      <c r="B141" s="20">
        <v>42047.0</v>
      </c>
      <c r="C141" s="4">
        <f t="shared" si="1"/>
        <v>2015</v>
      </c>
      <c r="D141" s="4">
        <v>7940.0</v>
      </c>
      <c r="E141" s="9">
        <v>3645373.6</v>
      </c>
      <c r="H141" s="9"/>
      <c r="I141" s="9"/>
      <c r="J141" s="9"/>
      <c r="K141" s="9"/>
    </row>
    <row r="142">
      <c r="A142" s="5">
        <v>41996.0</v>
      </c>
      <c r="B142" s="20">
        <v>41996.0</v>
      </c>
      <c r="C142" s="4">
        <f t="shared" si="1"/>
        <v>2014</v>
      </c>
      <c r="D142" s="4">
        <v>2455.0</v>
      </c>
      <c r="E142" s="9">
        <v>187953.2</v>
      </c>
      <c r="H142" s="9"/>
      <c r="I142" s="9"/>
      <c r="J142" s="9"/>
      <c r="K142" s="9"/>
    </row>
    <row r="143">
      <c r="A143" s="5">
        <v>41793.0</v>
      </c>
      <c r="B143" s="20">
        <v>41793.0</v>
      </c>
      <c r="C143" s="4">
        <f t="shared" si="1"/>
        <v>2014</v>
      </c>
      <c r="D143" s="4">
        <v>1270.0</v>
      </c>
      <c r="E143" s="9">
        <v>1436569.26</v>
      </c>
      <c r="H143" s="9"/>
      <c r="I143" s="9"/>
      <c r="J143" s="9"/>
      <c r="K143" s="9"/>
    </row>
    <row r="144">
      <c r="A144" s="5">
        <v>40454.0</v>
      </c>
      <c r="B144" s="20">
        <v>40454.0</v>
      </c>
      <c r="C144" s="4">
        <f t="shared" si="1"/>
        <v>2010</v>
      </c>
      <c r="D144" s="4">
        <v>1270.0</v>
      </c>
      <c r="E144" s="9">
        <v>67754.17</v>
      </c>
      <c r="H144" s="9"/>
      <c r="I144" s="9"/>
      <c r="J144" s="9"/>
      <c r="K144" s="9"/>
    </row>
    <row r="145">
      <c r="A145" s="5">
        <v>41608.0</v>
      </c>
      <c r="B145" s="20">
        <v>41608.0</v>
      </c>
      <c r="C145" s="4">
        <f t="shared" si="1"/>
        <v>2013</v>
      </c>
      <c r="D145" s="4">
        <v>7940.0</v>
      </c>
      <c r="E145" s="9">
        <v>5294988.510000001</v>
      </c>
      <c r="H145" s="9"/>
      <c r="I145" s="9"/>
      <c r="J145" s="9"/>
      <c r="K145" s="9"/>
    </row>
    <row r="146">
      <c r="A146" s="5">
        <v>40661.0</v>
      </c>
      <c r="B146" s="20">
        <v>40661.0</v>
      </c>
      <c r="C146" s="4">
        <f t="shared" si="1"/>
        <v>2011</v>
      </c>
      <c r="D146" s="4">
        <v>4594.0</v>
      </c>
      <c r="E146" s="9">
        <v>50587.26</v>
      </c>
      <c r="H146" s="9"/>
      <c r="I146" s="9"/>
      <c r="J146" s="9"/>
      <c r="K146" s="9"/>
    </row>
    <row r="147">
      <c r="A147" s="5">
        <v>42276.0</v>
      </c>
      <c r="B147" s="20">
        <v>42276.0</v>
      </c>
      <c r="C147" s="4">
        <f t="shared" si="1"/>
        <v>2015</v>
      </c>
      <c r="D147" s="4">
        <v>8293.0</v>
      </c>
      <c r="E147" s="9">
        <v>1678848.0</v>
      </c>
      <c r="H147" s="9"/>
      <c r="I147" s="9"/>
      <c r="J147" s="9"/>
      <c r="K147" s="9"/>
    </row>
    <row r="148">
      <c r="A148" s="5">
        <v>42085.0</v>
      </c>
      <c r="B148" s="20">
        <v>42085.0</v>
      </c>
      <c r="C148" s="4">
        <f t="shared" si="1"/>
        <v>2015</v>
      </c>
      <c r="D148" s="4">
        <v>8875.0</v>
      </c>
      <c r="E148" s="9">
        <v>1710395.5</v>
      </c>
      <c r="H148" s="9"/>
      <c r="I148" s="9"/>
      <c r="J148" s="9"/>
      <c r="K148" s="9"/>
    </row>
    <row r="149">
      <c r="A149" s="5">
        <v>40667.0</v>
      </c>
      <c r="B149" s="20">
        <v>40667.0</v>
      </c>
      <c r="C149" s="4">
        <f t="shared" si="1"/>
        <v>2011</v>
      </c>
      <c r="D149" s="4">
        <v>4594.0</v>
      </c>
      <c r="E149" s="9">
        <v>137984.6</v>
      </c>
      <c r="H149" s="9"/>
      <c r="I149" s="9"/>
      <c r="J149" s="9"/>
      <c r="K149" s="9"/>
    </row>
    <row r="150">
      <c r="A150" s="5">
        <v>42578.0</v>
      </c>
      <c r="B150" s="20">
        <v>42578.0</v>
      </c>
      <c r="C150" s="4">
        <f t="shared" si="1"/>
        <v>2016</v>
      </c>
      <c r="D150" s="4">
        <v>8293.0</v>
      </c>
      <c r="E150" s="9">
        <v>684748.48</v>
      </c>
      <c r="H150" s="9"/>
      <c r="I150" s="9"/>
      <c r="J150" s="9"/>
      <c r="K150" s="9"/>
    </row>
    <row r="151">
      <c r="A151" s="5">
        <v>42374.0</v>
      </c>
      <c r="B151" s="20">
        <v>42374.0</v>
      </c>
      <c r="C151" s="4">
        <f t="shared" si="1"/>
        <v>2016</v>
      </c>
      <c r="D151" s="4">
        <v>8681.0</v>
      </c>
      <c r="E151" s="9">
        <v>3845225.58</v>
      </c>
      <c r="H151" s="9"/>
      <c r="I151" s="9"/>
      <c r="J151" s="9"/>
      <c r="K151" s="9"/>
    </row>
    <row r="152">
      <c r="A152" s="5">
        <v>42725.0</v>
      </c>
      <c r="B152" s="20">
        <v>42725.0</v>
      </c>
      <c r="C152" s="4">
        <f t="shared" si="1"/>
        <v>2016</v>
      </c>
      <c r="D152" s="4">
        <v>1270.0</v>
      </c>
      <c r="E152" s="9">
        <v>778947.84</v>
      </c>
      <c r="H152" s="9"/>
      <c r="I152" s="9"/>
      <c r="J152" s="9"/>
      <c r="K152" s="9"/>
    </row>
    <row r="153">
      <c r="A153" s="5">
        <v>42864.0</v>
      </c>
      <c r="B153" s="20">
        <v>42864.0</v>
      </c>
      <c r="C153" s="4">
        <f t="shared" si="1"/>
        <v>2017</v>
      </c>
      <c r="D153" s="4">
        <v>5988.0</v>
      </c>
      <c r="H153" s="9"/>
      <c r="I153" s="9"/>
      <c r="J153" s="9"/>
      <c r="K153" s="9"/>
    </row>
    <row r="154">
      <c r="A154" s="5">
        <v>42209.0</v>
      </c>
      <c r="B154" s="20">
        <v>42209.0</v>
      </c>
      <c r="C154" s="4">
        <f t="shared" si="1"/>
        <v>2015</v>
      </c>
      <c r="D154" s="4">
        <v>4594.0</v>
      </c>
      <c r="E154" s="9">
        <v>208590.2</v>
      </c>
      <c r="H154" s="9"/>
      <c r="I154" s="9"/>
      <c r="J154" s="9"/>
      <c r="K154" s="9"/>
    </row>
    <row r="155">
      <c r="A155" s="5">
        <v>40903.0</v>
      </c>
      <c r="B155" s="20">
        <v>40903.0</v>
      </c>
      <c r="C155" s="4">
        <f t="shared" si="1"/>
        <v>2011</v>
      </c>
      <c r="D155" s="4">
        <v>5988.0</v>
      </c>
      <c r="E155" s="9">
        <v>469660.10000000003</v>
      </c>
      <c r="H155" s="9"/>
      <c r="I155" s="9"/>
      <c r="J155" s="9"/>
      <c r="K155" s="9"/>
    </row>
    <row r="156">
      <c r="A156" s="5">
        <v>41244.0</v>
      </c>
      <c r="B156" s="20">
        <v>41244.0</v>
      </c>
      <c r="C156" s="4">
        <f t="shared" si="1"/>
        <v>2012</v>
      </c>
      <c r="D156" s="4">
        <v>8681.0</v>
      </c>
      <c r="E156" s="9">
        <v>4361130.02</v>
      </c>
      <c r="H156" s="9"/>
      <c r="I156" s="9"/>
      <c r="J156" s="9"/>
      <c r="K156" s="9"/>
    </row>
    <row r="157">
      <c r="A157" s="5">
        <v>41227.0</v>
      </c>
      <c r="B157" s="20">
        <v>41227.0</v>
      </c>
      <c r="C157" s="4">
        <f t="shared" si="1"/>
        <v>2012</v>
      </c>
      <c r="D157" s="4">
        <v>2103.0</v>
      </c>
      <c r="E157" s="9">
        <v>28129.95</v>
      </c>
      <c r="H157" s="9"/>
      <c r="I157" s="9"/>
      <c r="J157" s="9"/>
      <c r="K157" s="9"/>
    </row>
    <row r="158">
      <c r="A158" s="5">
        <v>42102.0</v>
      </c>
      <c r="B158" s="20">
        <v>42102.0</v>
      </c>
      <c r="C158" s="4">
        <f t="shared" si="1"/>
        <v>2015</v>
      </c>
      <c r="D158" s="4">
        <v>7940.0</v>
      </c>
      <c r="E158" s="9">
        <v>1800826.8</v>
      </c>
      <c r="H158" s="9"/>
      <c r="I158" s="9"/>
      <c r="J158" s="9"/>
      <c r="K158" s="9"/>
    </row>
    <row r="159">
      <c r="A159" s="5">
        <v>42270.0</v>
      </c>
      <c r="B159" s="20">
        <v>42270.0</v>
      </c>
      <c r="C159" s="4">
        <f t="shared" si="1"/>
        <v>2015</v>
      </c>
      <c r="D159" s="4">
        <v>8875.0</v>
      </c>
      <c r="E159" s="9">
        <v>2921166.36</v>
      </c>
      <c r="H159" s="9"/>
      <c r="I159" s="9"/>
      <c r="J159" s="9"/>
      <c r="K159" s="9"/>
    </row>
    <row r="160">
      <c r="A160" s="5">
        <v>42016.0</v>
      </c>
      <c r="B160" s="20">
        <v>42016.0</v>
      </c>
      <c r="C160" s="4">
        <f t="shared" si="1"/>
        <v>2015</v>
      </c>
      <c r="D160" s="4">
        <v>8969.0</v>
      </c>
      <c r="E160" s="9">
        <v>64600.92</v>
      </c>
      <c r="H160" s="9"/>
      <c r="I160" s="9"/>
      <c r="J160" s="9"/>
      <c r="K160" s="9"/>
    </row>
    <row r="161">
      <c r="A161" s="5">
        <v>41588.0</v>
      </c>
      <c r="B161" s="20">
        <v>41588.0</v>
      </c>
      <c r="C161" s="4">
        <f t="shared" si="1"/>
        <v>2013</v>
      </c>
      <c r="D161" s="4">
        <v>4594.0</v>
      </c>
      <c r="E161" s="9">
        <v>786522.7999999999</v>
      </c>
      <c r="H161" s="9"/>
      <c r="I161" s="9"/>
      <c r="J161" s="9"/>
      <c r="K161" s="9"/>
    </row>
    <row r="162">
      <c r="A162" s="5">
        <v>41420.0</v>
      </c>
      <c r="B162" s="20">
        <v>41420.0</v>
      </c>
      <c r="C162" s="4">
        <f t="shared" si="1"/>
        <v>2013</v>
      </c>
      <c r="D162" s="4">
        <v>5988.0</v>
      </c>
      <c r="E162" s="9">
        <v>5904521.07</v>
      </c>
      <c r="H162" s="9"/>
      <c r="I162" s="9"/>
      <c r="J162" s="9"/>
      <c r="K162" s="9"/>
    </row>
    <row r="163">
      <c r="A163" s="5">
        <v>40684.0</v>
      </c>
      <c r="B163" s="20">
        <v>40684.0</v>
      </c>
      <c r="C163" s="4">
        <f t="shared" si="1"/>
        <v>2011</v>
      </c>
      <c r="D163" s="4">
        <v>8293.0</v>
      </c>
      <c r="E163" s="9">
        <v>37438.05</v>
      </c>
      <c r="H163" s="9"/>
      <c r="I163" s="9"/>
      <c r="J163" s="9"/>
      <c r="K163" s="9"/>
    </row>
    <row r="164">
      <c r="A164" s="5">
        <v>42633.0</v>
      </c>
      <c r="B164" s="20">
        <v>42633.0</v>
      </c>
      <c r="C164" s="4">
        <f t="shared" si="1"/>
        <v>2016</v>
      </c>
      <c r="D164" s="4">
        <v>2455.0</v>
      </c>
      <c r="E164" s="9">
        <v>361886.94</v>
      </c>
      <c r="H164" s="9"/>
      <c r="I164" s="9"/>
      <c r="J164" s="9"/>
      <c r="K164" s="9"/>
    </row>
    <row r="165">
      <c r="A165" s="5">
        <v>41564.0</v>
      </c>
      <c r="B165" s="20">
        <v>41564.0</v>
      </c>
      <c r="C165" s="4">
        <f t="shared" si="1"/>
        <v>2013</v>
      </c>
      <c r="D165" s="4">
        <v>4594.0</v>
      </c>
      <c r="E165" s="9">
        <v>42012.99</v>
      </c>
      <c r="H165" s="9"/>
      <c r="I165" s="9"/>
      <c r="J165" s="9"/>
      <c r="K165" s="9"/>
    </row>
    <row r="166">
      <c r="A166" s="5">
        <v>41965.0</v>
      </c>
      <c r="B166" s="20">
        <v>41965.0</v>
      </c>
      <c r="C166" s="4">
        <f t="shared" si="1"/>
        <v>2014</v>
      </c>
      <c r="D166" s="4">
        <v>2103.0</v>
      </c>
      <c r="E166" s="9">
        <v>768451.28</v>
      </c>
      <c r="H166" s="9"/>
      <c r="I166" s="9"/>
      <c r="J166" s="9"/>
      <c r="K166" s="9"/>
    </row>
    <row r="167">
      <c r="A167" s="5">
        <v>40504.0</v>
      </c>
      <c r="B167" s="20">
        <v>40504.0</v>
      </c>
      <c r="C167" s="4">
        <f t="shared" si="1"/>
        <v>2010</v>
      </c>
      <c r="D167" s="4">
        <v>8969.0</v>
      </c>
      <c r="E167" s="9">
        <v>3528906.99</v>
      </c>
      <c r="H167" s="9"/>
      <c r="I167" s="9"/>
      <c r="J167" s="9"/>
      <c r="K167" s="9"/>
    </row>
    <row r="168">
      <c r="A168" s="5">
        <v>41817.0</v>
      </c>
      <c r="B168" s="20">
        <v>41817.0</v>
      </c>
      <c r="C168" s="4">
        <f t="shared" si="1"/>
        <v>2014</v>
      </c>
      <c r="D168" s="4">
        <v>8293.0</v>
      </c>
      <c r="E168" s="9">
        <v>762118.5</v>
      </c>
      <c r="H168" s="9"/>
      <c r="I168" s="9"/>
      <c r="J168" s="9"/>
      <c r="K168" s="9"/>
    </row>
    <row r="169">
      <c r="A169" s="5">
        <v>41491.0</v>
      </c>
      <c r="B169" s="20">
        <v>41491.0</v>
      </c>
      <c r="C169" s="4">
        <f t="shared" si="1"/>
        <v>2013</v>
      </c>
      <c r="D169" s="4">
        <v>8969.0</v>
      </c>
      <c r="E169" s="9">
        <v>137663.62</v>
      </c>
      <c r="H169" s="9"/>
      <c r="I169" s="9"/>
      <c r="J169" s="9"/>
      <c r="K169" s="9"/>
    </row>
    <row r="170">
      <c r="A170" s="5">
        <v>41813.0</v>
      </c>
      <c r="B170" s="20">
        <v>41813.0</v>
      </c>
      <c r="C170" s="4">
        <f t="shared" si="1"/>
        <v>2014</v>
      </c>
      <c r="D170" s="4">
        <v>1270.0</v>
      </c>
      <c r="E170" s="9">
        <v>1055568.78</v>
      </c>
      <c r="H170" s="9"/>
      <c r="I170" s="9"/>
      <c r="J170" s="9"/>
      <c r="K170" s="9"/>
    </row>
    <row r="171">
      <c r="A171" s="5">
        <v>42247.0</v>
      </c>
      <c r="B171" s="20">
        <v>42247.0</v>
      </c>
      <c r="C171" s="4">
        <f t="shared" si="1"/>
        <v>2015</v>
      </c>
      <c r="D171" s="4">
        <v>1270.0</v>
      </c>
      <c r="E171" s="9">
        <v>763662.9</v>
      </c>
      <c r="H171" s="9"/>
      <c r="I171" s="9"/>
      <c r="J171" s="9"/>
      <c r="K171" s="9"/>
    </row>
    <row r="172">
      <c r="A172" s="5">
        <v>40300.0</v>
      </c>
      <c r="B172" s="20">
        <v>40300.0</v>
      </c>
      <c r="C172" s="4">
        <f t="shared" si="1"/>
        <v>2010</v>
      </c>
      <c r="D172" s="4">
        <v>8681.0</v>
      </c>
      <c r="E172" s="9">
        <v>33420.06</v>
      </c>
      <c r="H172" s="9"/>
      <c r="I172" s="9"/>
      <c r="J172" s="9"/>
      <c r="K172" s="9"/>
    </row>
    <row r="173">
      <c r="A173" s="5">
        <v>40826.0</v>
      </c>
      <c r="B173" s="20">
        <v>40826.0</v>
      </c>
      <c r="C173" s="4">
        <f t="shared" si="1"/>
        <v>2011</v>
      </c>
      <c r="D173" s="4">
        <v>2455.0</v>
      </c>
      <c r="E173" s="9">
        <v>1144049.56</v>
      </c>
      <c r="H173" s="9"/>
      <c r="I173" s="9"/>
      <c r="J173" s="9"/>
      <c r="K173" s="9"/>
    </row>
    <row r="174">
      <c r="A174" s="5">
        <v>41267.0</v>
      </c>
      <c r="B174" s="20">
        <v>41267.0</v>
      </c>
      <c r="C174" s="4">
        <f t="shared" si="1"/>
        <v>2012</v>
      </c>
      <c r="D174" s="4">
        <v>8969.0</v>
      </c>
      <c r="E174" s="9">
        <v>1086442.0</v>
      </c>
      <c r="H174" s="9"/>
      <c r="I174" s="9"/>
      <c r="J174" s="9"/>
      <c r="K174" s="9"/>
    </row>
    <row r="175">
      <c r="A175" s="5">
        <v>42098.0</v>
      </c>
      <c r="B175" s="20">
        <v>42098.0</v>
      </c>
      <c r="C175" s="4">
        <f t="shared" si="1"/>
        <v>2015</v>
      </c>
      <c r="D175" s="4">
        <v>7331.0</v>
      </c>
      <c r="E175" s="9">
        <v>894019.68</v>
      </c>
      <c r="H175" s="9"/>
      <c r="I175" s="9"/>
      <c r="J175" s="9"/>
      <c r="K175" s="9"/>
    </row>
    <row r="176">
      <c r="A176" s="5">
        <v>42701.0</v>
      </c>
      <c r="B176" s="20">
        <v>42701.0</v>
      </c>
      <c r="C176" s="4">
        <f t="shared" si="1"/>
        <v>2016</v>
      </c>
      <c r="D176" s="4">
        <v>5988.0</v>
      </c>
      <c r="E176" s="9">
        <v>77532.3</v>
      </c>
      <c r="H176" s="9"/>
      <c r="I176" s="9"/>
      <c r="J176" s="9"/>
      <c r="K176" s="9"/>
    </row>
    <row r="177">
      <c r="A177" s="5">
        <v>40951.0</v>
      </c>
      <c r="B177" s="20">
        <v>40951.0</v>
      </c>
      <c r="C177" s="4">
        <f t="shared" si="1"/>
        <v>2012</v>
      </c>
      <c r="D177" s="4">
        <v>8293.0</v>
      </c>
      <c r="E177" s="9">
        <v>1383949.5999999999</v>
      </c>
      <c r="H177" s="9"/>
      <c r="I177" s="9"/>
      <c r="J177" s="9"/>
      <c r="K177" s="9"/>
    </row>
    <row r="178">
      <c r="A178" s="5">
        <v>42244.0</v>
      </c>
      <c r="B178" s="20">
        <v>42244.0</v>
      </c>
      <c r="C178" s="4">
        <f t="shared" si="1"/>
        <v>2015</v>
      </c>
      <c r="D178" s="4">
        <v>1270.0</v>
      </c>
      <c r="E178" s="9">
        <v>1300591.9200000002</v>
      </c>
      <c r="H178" s="9"/>
      <c r="I178" s="9"/>
      <c r="J178" s="9"/>
      <c r="K178" s="9"/>
    </row>
    <row r="179">
      <c r="A179" s="5">
        <v>42177.0</v>
      </c>
      <c r="B179" s="20">
        <v>42177.0</v>
      </c>
      <c r="C179" s="4">
        <f t="shared" si="1"/>
        <v>2015</v>
      </c>
      <c r="D179" s="4">
        <v>7940.0</v>
      </c>
      <c r="E179" s="9">
        <v>7432.4</v>
      </c>
      <c r="H179" s="9"/>
      <c r="I179" s="9"/>
      <c r="J179" s="9"/>
      <c r="K179" s="9"/>
    </row>
    <row r="180">
      <c r="A180" s="5">
        <v>42338.0</v>
      </c>
      <c r="B180" s="20">
        <v>42338.0</v>
      </c>
      <c r="C180" s="4">
        <f t="shared" si="1"/>
        <v>2015</v>
      </c>
      <c r="D180" s="4">
        <v>8681.0</v>
      </c>
      <c r="E180" s="9">
        <v>435768.48000000004</v>
      </c>
      <c r="H180" s="9"/>
      <c r="I180" s="9"/>
      <c r="J180" s="9"/>
      <c r="K180" s="9"/>
    </row>
    <row r="181">
      <c r="A181" s="5">
        <v>41279.0</v>
      </c>
      <c r="B181" s="20">
        <v>41279.0</v>
      </c>
      <c r="C181" s="4">
        <f t="shared" si="1"/>
        <v>2013</v>
      </c>
      <c r="D181" s="4">
        <v>4594.0</v>
      </c>
      <c r="E181" s="9">
        <v>182255.45</v>
      </c>
      <c r="H181" s="9"/>
      <c r="I181" s="9"/>
      <c r="J181" s="9"/>
      <c r="K181" s="9"/>
    </row>
    <row r="182">
      <c r="A182" s="5">
        <v>40190.0</v>
      </c>
      <c r="B182" s="20">
        <v>40190.0</v>
      </c>
      <c r="C182" s="4">
        <f t="shared" si="1"/>
        <v>2010</v>
      </c>
      <c r="D182" s="4">
        <v>3127.0</v>
      </c>
      <c r="E182" s="9">
        <v>343632.9</v>
      </c>
      <c r="H182" s="9"/>
      <c r="I182" s="9"/>
      <c r="J182" s="9"/>
      <c r="K182" s="9"/>
    </row>
    <row r="183">
      <c r="A183" s="5">
        <v>40999.0</v>
      </c>
      <c r="B183" s="20">
        <v>40999.0</v>
      </c>
      <c r="C183" s="4">
        <f t="shared" si="1"/>
        <v>2012</v>
      </c>
      <c r="D183" s="4">
        <v>8969.0</v>
      </c>
      <c r="E183" s="9">
        <v>1302.42</v>
      </c>
      <c r="H183" s="9"/>
      <c r="I183" s="9"/>
      <c r="J183" s="9"/>
      <c r="K183" s="9"/>
    </row>
    <row r="184">
      <c r="A184" s="5">
        <v>40216.0</v>
      </c>
      <c r="B184" s="20">
        <v>40216.0</v>
      </c>
      <c r="C184" s="4">
        <f t="shared" si="1"/>
        <v>2010</v>
      </c>
      <c r="D184" s="4">
        <v>3127.0</v>
      </c>
      <c r="E184" s="9">
        <v>195501.92</v>
      </c>
      <c r="H184" s="9"/>
      <c r="I184" s="9"/>
      <c r="J184" s="9"/>
      <c r="K184" s="9"/>
    </row>
    <row r="185">
      <c r="A185" s="5">
        <v>41844.0</v>
      </c>
      <c r="B185" s="20">
        <v>41844.0</v>
      </c>
      <c r="C185" s="4">
        <f t="shared" si="1"/>
        <v>2014</v>
      </c>
      <c r="D185" s="4">
        <v>3127.0</v>
      </c>
      <c r="E185" s="9">
        <v>451331.64</v>
      </c>
      <c r="H185" s="9"/>
      <c r="I185" s="9"/>
      <c r="J185" s="9"/>
      <c r="K185" s="9"/>
    </row>
    <row r="186">
      <c r="A186" s="5">
        <v>41114.0</v>
      </c>
      <c r="B186" s="20">
        <v>41114.0</v>
      </c>
      <c r="C186" s="4">
        <f t="shared" si="1"/>
        <v>2012</v>
      </c>
      <c r="D186" s="4">
        <v>8875.0</v>
      </c>
      <c r="E186" s="9">
        <v>135553.68</v>
      </c>
      <c r="H186" s="9"/>
      <c r="I186" s="9"/>
      <c r="J186" s="9"/>
      <c r="K186" s="9"/>
    </row>
    <row r="187">
      <c r="A187" s="5">
        <v>41101.0</v>
      </c>
      <c r="B187" s="20">
        <v>41101.0</v>
      </c>
      <c r="C187" s="4">
        <f t="shared" si="1"/>
        <v>2012</v>
      </c>
      <c r="D187" s="4">
        <v>8681.0</v>
      </c>
      <c r="E187" s="9">
        <v>1256975.54</v>
      </c>
      <c r="H187" s="9"/>
      <c r="I187" s="9"/>
      <c r="J187" s="9"/>
      <c r="K187" s="9"/>
    </row>
    <row r="188">
      <c r="A188" s="5">
        <v>42347.0</v>
      </c>
      <c r="B188" s="20">
        <v>42347.0</v>
      </c>
      <c r="C188" s="4">
        <f t="shared" si="1"/>
        <v>2015</v>
      </c>
      <c r="D188" s="4">
        <v>8875.0</v>
      </c>
      <c r="E188" s="9">
        <v>3414969.1999999997</v>
      </c>
      <c r="H188" s="9"/>
      <c r="I188" s="9"/>
      <c r="J188" s="9"/>
      <c r="K188" s="9"/>
    </row>
    <row r="189">
      <c r="A189" s="5">
        <v>41603.0</v>
      </c>
      <c r="B189" s="20">
        <v>41603.0</v>
      </c>
      <c r="C189" s="4">
        <f t="shared" si="1"/>
        <v>2013</v>
      </c>
      <c r="D189" s="4">
        <v>5988.0</v>
      </c>
      <c r="E189" s="9">
        <v>376231.05000000005</v>
      </c>
      <c r="H189" s="9"/>
      <c r="I189" s="9"/>
      <c r="J189" s="9"/>
      <c r="K189" s="9"/>
    </row>
    <row r="190">
      <c r="A190" s="5">
        <v>42567.0</v>
      </c>
      <c r="B190" s="20">
        <v>42567.0</v>
      </c>
      <c r="C190" s="4">
        <f t="shared" si="1"/>
        <v>2016</v>
      </c>
      <c r="D190" s="4">
        <v>7331.0</v>
      </c>
      <c r="E190" s="9">
        <v>2742580.08</v>
      </c>
      <c r="H190" s="9"/>
      <c r="I190" s="9"/>
      <c r="J190" s="9"/>
      <c r="K190" s="9"/>
    </row>
    <row r="191">
      <c r="A191" s="5">
        <v>41221.0</v>
      </c>
      <c r="B191" s="20">
        <v>41221.0</v>
      </c>
      <c r="C191" s="4">
        <f t="shared" si="1"/>
        <v>2012</v>
      </c>
      <c r="D191" s="4">
        <v>8681.0</v>
      </c>
      <c r="E191" s="9">
        <v>5621244.720000001</v>
      </c>
      <c r="H191" s="9"/>
      <c r="I191" s="9"/>
      <c r="J191" s="9"/>
      <c r="K191" s="9"/>
    </row>
    <row r="192">
      <c r="A192" s="5">
        <v>42658.0</v>
      </c>
      <c r="B192" s="20">
        <v>42658.0</v>
      </c>
      <c r="C192" s="4">
        <f t="shared" si="1"/>
        <v>2016</v>
      </c>
      <c r="D192" s="4">
        <v>4594.0</v>
      </c>
      <c r="E192" s="9">
        <v>25237.65</v>
      </c>
      <c r="H192" s="9"/>
      <c r="I192" s="9"/>
      <c r="J192" s="9"/>
      <c r="K192" s="9"/>
    </row>
    <row r="193">
      <c r="A193" s="5">
        <v>41191.0</v>
      </c>
      <c r="B193" s="20">
        <v>41191.0</v>
      </c>
      <c r="C193" s="4">
        <f t="shared" si="1"/>
        <v>2012</v>
      </c>
      <c r="D193" s="4">
        <v>7331.0</v>
      </c>
      <c r="E193" s="9">
        <v>778723.4400000001</v>
      </c>
      <c r="H193" s="9"/>
      <c r="I193" s="9"/>
      <c r="J193" s="9"/>
      <c r="K193" s="9"/>
    </row>
    <row r="194">
      <c r="A194" s="5">
        <v>40632.0</v>
      </c>
      <c r="B194" s="20">
        <v>40632.0</v>
      </c>
      <c r="C194" s="4">
        <f t="shared" si="1"/>
        <v>2011</v>
      </c>
      <c r="D194" s="4">
        <v>2103.0</v>
      </c>
      <c r="E194" s="9">
        <v>336133.74000000005</v>
      </c>
      <c r="H194" s="9"/>
      <c r="I194" s="9"/>
      <c r="J194" s="9"/>
      <c r="K194" s="9"/>
    </row>
    <row r="195">
      <c r="A195" s="5">
        <v>42095.0</v>
      </c>
      <c r="B195" s="20">
        <v>42095.0</v>
      </c>
      <c r="C195" s="4">
        <f t="shared" si="1"/>
        <v>2015</v>
      </c>
      <c r="D195" s="4">
        <v>7331.0</v>
      </c>
      <c r="E195" s="9">
        <v>551023.66</v>
      </c>
      <c r="H195" s="9"/>
      <c r="I195" s="9"/>
      <c r="J195" s="9"/>
      <c r="K195" s="9"/>
    </row>
    <row r="196">
      <c r="A196" s="5">
        <v>42296.0</v>
      </c>
      <c r="B196" s="20">
        <v>42296.0</v>
      </c>
      <c r="C196" s="4">
        <f t="shared" si="1"/>
        <v>2015</v>
      </c>
      <c r="D196" s="4">
        <v>8681.0</v>
      </c>
      <c r="E196" s="9">
        <v>276492.59</v>
      </c>
      <c r="H196" s="9"/>
      <c r="I196" s="9"/>
      <c r="J196" s="9"/>
      <c r="K196" s="9"/>
    </row>
    <row r="197">
      <c r="A197" s="5">
        <v>41318.0</v>
      </c>
      <c r="B197" s="20">
        <v>41318.0</v>
      </c>
      <c r="C197" s="4">
        <f t="shared" si="1"/>
        <v>2013</v>
      </c>
      <c r="D197" s="4">
        <v>7940.0</v>
      </c>
      <c r="E197" s="9">
        <v>2620358.79</v>
      </c>
      <c r="H197" s="9"/>
      <c r="I197" s="9"/>
      <c r="J197" s="9"/>
      <c r="K197" s="9"/>
    </row>
    <row r="198">
      <c r="A198" s="5">
        <v>40970.0</v>
      </c>
      <c r="B198" s="20">
        <v>40970.0</v>
      </c>
      <c r="C198" s="4">
        <f t="shared" si="1"/>
        <v>2012</v>
      </c>
      <c r="D198" s="4">
        <v>5988.0</v>
      </c>
      <c r="E198" s="9">
        <v>438915.54000000004</v>
      </c>
      <c r="H198" s="9"/>
      <c r="I198" s="9"/>
      <c r="J198" s="9"/>
      <c r="K198" s="9"/>
    </row>
    <row r="199">
      <c r="A199" s="5">
        <v>41759.0</v>
      </c>
      <c r="B199" s="20">
        <v>41759.0</v>
      </c>
      <c r="C199" s="4">
        <f t="shared" si="1"/>
        <v>2014</v>
      </c>
      <c r="D199" s="4">
        <v>7331.0</v>
      </c>
      <c r="E199" s="9">
        <v>3519406.38</v>
      </c>
      <c r="H199" s="9"/>
      <c r="I199" s="9"/>
      <c r="J199" s="9"/>
      <c r="K199" s="9"/>
    </row>
    <row r="200">
      <c r="A200" s="5">
        <v>40969.0</v>
      </c>
      <c r="B200" s="20">
        <v>40969.0</v>
      </c>
      <c r="C200" s="4">
        <f t="shared" si="1"/>
        <v>2012</v>
      </c>
      <c r="D200" s="4">
        <v>7940.0</v>
      </c>
      <c r="E200" s="9">
        <v>867819.98</v>
      </c>
      <c r="H200" s="9"/>
      <c r="I200" s="9"/>
      <c r="J200" s="9"/>
      <c r="K200" s="9"/>
    </row>
    <row r="201">
      <c r="A201" s="5">
        <v>41561.0</v>
      </c>
      <c r="B201" s="20">
        <v>41561.0</v>
      </c>
      <c r="C201" s="4">
        <f t="shared" si="1"/>
        <v>2013</v>
      </c>
      <c r="D201" s="4">
        <v>2455.0</v>
      </c>
      <c r="E201" s="9">
        <v>1786194.16</v>
      </c>
      <c r="H201" s="9"/>
      <c r="I201" s="9"/>
      <c r="J201" s="9"/>
      <c r="K201" s="9"/>
    </row>
    <row r="202">
      <c r="A202" s="5">
        <v>40945.0</v>
      </c>
      <c r="B202" s="20">
        <v>40945.0</v>
      </c>
      <c r="C202" s="4">
        <f t="shared" si="1"/>
        <v>2012</v>
      </c>
      <c r="D202" s="4">
        <v>5988.0</v>
      </c>
      <c r="E202" s="9">
        <v>4337058.600000001</v>
      </c>
      <c r="H202" s="9"/>
      <c r="I202" s="9"/>
      <c r="J202" s="9"/>
      <c r="K202" s="9"/>
    </row>
    <row r="203">
      <c r="A203" s="5">
        <v>40738.0</v>
      </c>
      <c r="B203" s="20">
        <v>40738.0</v>
      </c>
      <c r="C203" s="4">
        <f t="shared" si="1"/>
        <v>2011</v>
      </c>
      <c r="D203" s="4">
        <v>8969.0</v>
      </c>
      <c r="E203" s="9">
        <v>14209.59</v>
      </c>
      <c r="H203" s="9"/>
      <c r="I203" s="9"/>
      <c r="J203" s="9"/>
      <c r="K203" s="9"/>
    </row>
    <row r="204">
      <c r="A204" s="5">
        <v>40905.0</v>
      </c>
      <c r="B204" s="20">
        <v>40905.0</v>
      </c>
      <c r="C204" s="4">
        <f t="shared" si="1"/>
        <v>2011</v>
      </c>
      <c r="D204" s="4">
        <v>7940.0</v>
      </c>
      <c r="E204" s="9">
        <v>2402184.8</v>
      </c>
      <c r="H204" s="9"/>
      <c r="I204" s="9"/>
      <c r="J204" s="9"/>
      <c r="K204" s="9"/>
    </row>
    <row r="205">
      <c r="A205" s="5">
        <v>41719.0</v>
      </c>
      <c r="B205" s="20">
        <v>41719.0</v>
      </c>
      <c r="C205" s="4">
        <f t="shared" si="1"/>
        <v>2014</v>
      </c>
      <c r="D205" s="4">
        <v>7940.0</v>
      </c>
      <c r="E205" s="9">
        <v>146047.0</v>
      </c>
      <c r="H205" s="9"/>
      <c r="I205" s="9"/>
      <c r="J205" s="9"/>
      <c r="K205" s="9"/>
    </row>
    <row r="206">
      <c r="A206" s="5">
        <v>41034.0</v>
      </c>
      <c r="B206" s="20">
        <v>41034.0</v>
      </c>
      <c r="C206" s="4">
        <f t="shared" si="1"/>
        <v>2012</v>
      </c>
      <c r="D206" s="4">
        <v>8293.0</v>
      </c>
      <c r="E206" s="9">
        <v>1696846.16</v>
      </c>
      <c r="H206" s="9"/>
      <c r="I206" s="9"/>
      <c r="J206" s="9"/>
      <c r="K206" s="9"/>
    </row>
    <row r="207">
      <c r="A207" s="5">
        <v>41679.0</v>
      </c>
      <c r="B207" s="20">
        <v>41679.0</v>
      </c>
      <c r="C207" s="4">
        <f t="shared" si="1"/>
        <v>2014</v>
      </c>
      <c r="D207" s="4">
        <v>8681.0</v>
      </c>
      <c r="E207" s="9">
        <v>3813485.7600000002</v>
      </c>
      <c r="H207" s="9"/>
      <c r="I207" s="9"/>
      <c r="J207" s="9"/>
      <c r="K207" s="9"/>
    </row>
    <row r="208">
      <c r="A208" s="5">
        <v>40238.0</v>
      </c>
      <c r="B208" s="20">
        <v>40238.0</v>
      </c>
      <c r="C208" s="4">
        <f t="shared" si="1"/>
        <v>2010</v>
      </c>
      <c r="D208" s="4">
        <v>8969.0</v>
      </c>
      <c r="E208" s="9">
        <v>3404835.65</v>
      </c>
      <c r="H208" s="9"/>
      <c r="I208" s="9"/>
      <c r="J208" s="9"/>
      <c r="K208" s="9"/>
    </row>
    <row r="209">
      <c r="A209" s="5">
        <v>40379.0</v>
      </c>
      <c r="B209" s="20">
        <v>40379.0</v>
      </c>
      <c r="C209" s="4">
        <f t="shared" si="1"/>
        <v>2010</v>
      </c>
      <c r="D209" s="4">
        <v>8875.0</v>
      </c>
      <c r="E209" s="9">
        <v>467572.10000000003</v>
      </c>
      <c r="H209" s="9"/>
      <c r="I209" s="9"/>
      <c r="J209" s="9"/>
      <c r="K209" s="9"/>
    </row>
    <row r="210">
      <c r="A210" s="5">
        <v>41566.0</v>
      </c>
      <c r="B210" s="20">
        <v>41566.0</v>
      </c>
      <c r="C210" s="4">
        <f t="shared" si="1"/>
        <v>2013</v>
      </c>
      <c r="D210" s="4">
        <v>1270.0</v>
      </c>
      <c r="E210" s="9">
        <v>121002.72</v>
      </c>
      <c r="H210" s="9"/>
      <c r="I210" s="9"/>
      <c r="J210" s="9"/>
      <c r="K210" s="9"/>
    </row>
    <row r="211">
      <c r="A211" s="5">
        <v>42578.0</v>
      </c>
      <c r="B211" s="20">
        <v>42578.0</v>
      </c>
      <c r="C211" s="4">
        <f t="shared" si="1"/>
        <v>2016</v>
      </c>
      <c r="D211" s="4">
        <v>8875.0</v>
      </c>
      <c r="E211" s="9">
        <v>4841616.149999999</v>
      </c>
      <c r="H211" s="9"/>
      <c r="I211" s="9"/>
      <c r="J211" s="9"/>
      <c r="K211" s="9"/>
    </row>
    <row r="212">
      <c r="A212" s="5">
        <v>41753.0</v>
      </c>
      <c r="B212" s="20">
        <v>41753.0</v>
      </c>
      <c r="C212" s="4">
        <f t="shared" si="1"/>
        <v>2014</v>
      </c>
      <c r="D212" s="4">
        <v>2455.0</v>
      </c>
      <c r="E212" s="9">
        <v>101302.56</v>
      </c>
      <c r="H212" s="9"/>
      <c r="I212" s="9"/>
      <c r="J212" s="9"/>
      <c r="K212" s="9"/>
    </row>
    <row r="213">
      <c r="A213" s="5">
        <v>40421.0</v>
      </c>
      <c r="B213" s="20">
        <v>40421.0</v>
      </c>
      <c r="C213" s="4">
        <f t="shared" si="1"/>
        <v>2010</v>
      </c>
      <c r="D213" s="4">
        <v>4594.0</v>
      </c>
      <c r="E213" s="9">
        <v>1195967.78</v>
      </c>
      <c r="H213" s="9"/>
      <c r="I213" s="9"/>
      <c r="J213" s="9"/>
      <c r="K213" s="9"/>
    </row>
    <row r="214">
      <c r="A214" s="5">
        <v>42404.0</v>
      </c>
      <c r="B214" s="20">
        <v>42404.0</v>
      </c>
      <c r="C214" s="4">
        <f t="shared" si="1"/>
        <v>2016</v>
      </c>
      <c r="D214" s="4">
        <v>1270.0</v>
      </c>
      <c r="E214" s="9">
        <v>119775.3</v>
      </c>
      <c r="H214" s="9"/>
      <c r="I214" s="9"/>
      <c r="J214" s="9"/>
      <c r="K214" s="9"/>
    </row>
    <row r="215">
      <c r="A215" s="5">
        <v>42805.0</v>
      </c>
      <c r="B215" s="20">
        <v>42805.0</v>
      </c>
      <c r="C215" s="4">
        <f t="shared" si="1"/>
        <v>2017</v>
      </c>
      <c r="D215" s="4">
        <v>8969.0</v>
      </c>
      <c r="H215" s="9"/>
      <c r="I215" s="9"/>
      <c r="J215" s="9"/>
      <c r="K215" s="9"/>
    </row>
    <row r="216">
      <c r="A216" s="5">
        <v>40302.0</v>
      </c>
      <c r="B216" s="20">
        <v>40302.0</v>
      </c>
      <c r="C216" s="4">
        <f t="shared" si="1"/>
        <v>2010</v>
      </c>
      <c r="D216" s="4">
        <v>2455.0</v>
      </c>
      <c r="E216" s="9">
        <v>2059608.14</v>
      </c>
      <c r="H216" s="9"/>
      <c r="I216" s="9"/>
      <c r="J216" s="9"/>
      <c r="K216" s="9"/>
    </row>
    <row r="217">
      <c r="A217" s="5">
        <v>41051.0</v>
      </c>
      <c r="B217" s="20">
        <v>41051.0</v>
      </c>
      <c r="C217" s="4">
        <f t="shared" si="1"/>
        <v>2012</v>
      </c>
      <c r="D217" s="4">
        <v>8681.0</v>
      </c>
      <c r="E217" s="9">
        <v>1336.54</v>
      </c>
      <c r="H217" s="9"/>
      <c r="I217" s="9"/>
      <c r="J217" s="9"/>
      <c r="K217" s="9"/>
    </row>
    <row r="218">
      <c r="A218" s="5">
        <v>40239.0</v>
      </c>
      <c r="B218" s="20">
        <v>40239.0</v>
      </c>
      <c r="C218" s="4">
        <f t="shared" si="1"/>
        <v>2010</v>
      </c>
      <c r="D218" s="4">
        <v>2455.0</v>
      </c>
      <c r="E218" s="9">
        <v>620824.0</v>
      </c>
      <c r="H218" s="9"/>
      <c r="I218" s="9"/>
      <c r="J218" s="9"/>
      <c r="K218" s="9"/>
    </row>
    <row r="219">
      <c r="A219" s="5">
        <v>41206.0</v>
      </c>
      <c r="B219" s="20">
        <v>41206.0</v>
      </c>
      <c r="C219" s="4">
        <f t="shared" si="1"/>
        <v>2012</v>
      </c>
      <c r="D219" s="4">
        <v>3127.0</v>
      </c>
      <c r="E219" s="9">
        <v>2208253.1100000003</v>
      </c>
      <c r="H219" s="9"/>
      <c r="I219" s="9"/>
      <c r="J219" s="9"/>
      <c r="K219" s="9"/>
    </row>
    <row r="220">
      <c r="A220" s="5">
        <v>42310.0</v>
      </c>
      <c r="B220" s="20">
        <v>42310.0</v>
      </c>
      <c r="C220" s="4">
        <f t="shared" si="1"/>
        <v>2015</v>
      </c>
      <c r="D220" s="4">
        <v>8681.0</v>
      </c>
      <c r="E220" s="9">
        <v>64388.76</v>
      </c>
      <c r="H220" s="9"/>
      <c r="I220" s="9"/>
      <c r="J220" s="9"/>
      <c r="K220" s="9"/>
    </row>
    <row r="221">
      <c r="A221" s="5">
        <v>41801.0</v>
      </c>
      <c r="B221" s="20">
        <v>41801.0</v>
      </c>
      <c r="C221" s="4">
        <f t="shared" si="1"/>
        <v>2014</v>
      </c>
      <c r="D221" s="4">
        <v>5988.0</v>
      </c>
      <c r="E221" s="9">
        <v>693587.16</v>
      </c>
      <c r="H221" s="9"/>
      <c r="I221" s="9"/>
      <c r="J221" s="9"/>
      <c r="K221" s="9"/>
    </row>
    <row r="222">
      <c r="A222" s="5">
        <v>40482.0</v>
      </c>
      <c r="B222" s="20">
        <v>40482.0</v>
      </c>
      <c r="C222" s="4">
        <f t="shared" si="1"/>
        <v>2010</v>
      </c>
      <c r="D222" s="4">
        <v>8681.0</v>
      </c>
      <c r="E222" s="9">
        <v>246028.25000000003</v>
      </c>
      <c r="H222" s="9"/>
      <c r="I222" s="9"/>
      <c r="J222" s="9"/>
      <c r="K222" s="9"/>
    </row>
    <row r="223">
      <c r="A223" s="5">
        <v>42886.0</v>
      </c>
      <c r="B223" s="20">
        <v>42886.0</v>
      </c>
      <c r="C223" s="4">
        <f t="shared" si="1"/>
        <v>2017</v>
      </c>
      <c r="D223" s="4">
        <v>7940.0</v>
      </c>
      <c r="H223" s="9"/>
      <c r="I223" s="9"/>
      <c r="J223" s="9"/>
      <c r="K223" s="9"/>
    </row>
    <row r="224">
      <c r="A224" s="5">
        <v>40329.0</v>
      </c>
      <c r="B224" s="20">
        <v>40329.0</v>
      </c>
      <c r="C224" s="4">
        <f t="shared" si="1"/>
        <v>2010</v>
      </c>
      <c r="D224" s="4">
        <v>8969.0</v>
      </c>
      <c r="E224" s="9">
        <v>3654411.1799999997</v>
      </c>
      <c r="H224" s="9"/>
      <c r="I224" s="9"/>
      <c r="J224" s="9"/>
      <c r="K224" s="9"/>
    </row>
    <row r="225">
      <c r="A225" s="5">
        <v>42441.0</v>
      </c>
      <c r="B225" s="20">
        <v>42441.0</v>
      </c>
      <c r="C225" s="4">
        <f t="shared" si="1"/>
        <v>2016</v>
      </c>
      <c r="D225" s="4">
        <v>4594.0</v>
      </c>
      <c r="E225" s="9">
        <v>756982.56</v>
      </c>
      <c r="H225" s="9"/>
      <c r="I225" s="9"/>
      <c r="J225" s="9"/>
      <c r="K225" s="9"/>
    </row>
    <row r="226">
      <c r="A226" s="5">
        <v>41527.0</v>
      </c>
      <c r="B226" s="20">
        <v>41527.0</v>
      </c>
      <c r="C226" s="4">
        <f t="shared" si="1"/>
        <v>2013</v>
      </c>
      <c r="D226" s="4">
        <v>8875.0</v>
      </c>
      <c r="E226" s="9">
        <v>77131.11</v>
      </c>
      <c r="H226" s="9"/>
      <c r="I226" s="9"/>
      <c r="J226" s="9"/>
      <c r="K226" s="9"/>
    </row>
    <row r="227">
      <c r="A227" s="5">
        <v>40204.0</v>
      </c>
      <c r="B227" s="20">
        <v>40204.0</v>
      </c>
      <c r="C227" s="4">
        <f t="shared" si="1"/>
        <v>2010</v>
      </c>
      <c r="D227" s="4">
        <v>5988.0</v>
      </c>
      <c r="E227" s="9">
        <v>133192.15</v>
      </c>
      <c r="H227" s="9"/>
      <c r="I227" s="9"/>
      <c r="J227" s="9"/>
      <c r="K227" s="9"/>
    </row>
    <row r="228">
      <c r="A228" s="5">
        <v>42861.0</v>
      </c>
      <c r="B228" s="20">
        <v>42861.0</v>
      </c>
      <c r="C228" s="4">
        <f t="shared" si="1"/>
        <v>2017</v>
      </c>
      <c r="D228" s="4">
        <v>8293.0</v>
      </c>
      <c r="H228" s="9"/>
      <c r="I228" s="9"/>
      <c r="J228" s="9"/>
      <c r="K228" s="9"/>
    </row>
    <row r="229">
      <c r="A229" s="5">
        <v>41020.0</v>
      </c>
      <c r="B229" s="20">
        <v>41020.0</v>
      </c>
      <c r="C229" s="4">
        <f t="shared" si="1"/>
        <v>2012</v>
      </c>
      <c r="D229" s="4">
        <v>7940.0</v>
      </c>
      <c r="E229" s="9">
        <v>186910.50000000003</v>
      </c>
      <c r="H229" s="9"/>
      <c r="I229" s="9"/>
      <c r="J229" s="9"/>
      <c r="K229" s="9"/>
    </row>
    <row r="230">
      <c r="A230" s="5">
        <v>41555.0</v>
      </c>
      <c r="B230" s="20">
        <v>41555.0</v>
      </c>
      <c r="C230" s="4">
        <f t="shared" si="1"/>
        <v>2013</v>
      </c>
      <c r="D230" s="4">
        <v>4594.0</v>
      </c>
      <c r="E230" s="9">
        <v>672399.84</v>
      </c>
      <c r="H230" s="9"/>
      <c r="I230" s="9"/>
      <c r="J230" s="9"/>
      <c r="K230" s="9"/>
    </row>
    <row r="231">
      <c r="A231" s="5">
        <v>40591.0</v>
      </c>
      <c r="B231" s="20">
        <v>40591.0</v>
      </c>
      <c r="C231" s="4">
        <f t="shared" si="1"/>
        <v>2011</v>
      </c>
      <c r="D231" s="4">
        <v>2103.0</v>
      </c>
      <c r="E231" s="9">
        <v>3061338.21</v>
      </c>
      <c r="H231" s="9"/>
      <c r="I231" s="9"/>
      <c r="J231" s="9"/>
      <c r="K231" s="9"/>
    </row>
    <row r="232">
      <c r="A232" s="5">
        <v>41992.0</v>
      </c>
      <c r="B232" s="20">
        <v>41992.0</v>
      </c>
      <c r="C232" s="4">
        <f t="shared" si="1"/>
        <v>2014</v>
      </c>
      <c r="D232" s="4">
        <v>7331.0</v>
      </c>
      <c r="E232" s="9">
        <v>929317.12</v>
      </c>
      <c r="H232" s="9"/>
      <c r="I232" s="9"/>
      <c r="J232" s="9"/>
      <c r="K232" s="9"/>
    </row>
    <row r="233">
      <c r="A233" s="5">
        <v>41006.0</v>
      </c>
      <c r="B233" s="20">
        <v>41006.0</v>
      </c>
      <c r="C233" s="4">
        <f t="shared" si="1"/>
        <v>2012</v>
      </c>
      <c r="D233" s="4">
        <v>8875.0</v>
      </c>
      <c r="E233" s="9">
        <v>778886.9</v>
      </c>
      <c r="H233" s="9"/>
      <c r="I233" s="9"/>
      <c r="J233" s="9"/>
      <c r="K233" s="9"/>
    </row>
    <row r="234">
      <c r="A234" s="5">
        <v>40439.0</v>
      </c>
      <c r="B234" s="20">
        <v>40439.0</v>
      </c>
      <c r="C234" s="4">
        <f t="shared" si="1"/>
        <v>2010</v>
      </c>
      <c r="D234" s="4">
        <v>7331.0</v>
      </c>
      <c r="E234" s="9">
        <v>2635446.87</v>
      </c>
      <c r="H234" s="9"/>
      <c r="I234" s="9"/>
      <c r="J234" s="9"/>
      <c r="K234" s="9"/>
    </row>
    <row r="235">
      <c r="A235" s="5">
        <v>41171.0</v>
      </c>
      <c r="B235" s="20">
        <v>41171.0</v>
      </c>
      <c r="C235" s="4">
        <f t="shared" si="1"/>
        <v>2012</v>
      </c>
      <c r="D235" s="4">
        <v>7331.0</v>
      </c>
      <c r="E235" s="9">
        <v>1149133.54</v>
      </c>
      <c r="H235" s="9"/>
      <c r="I235" s="9"/>
      <c r="J235" s="9"/>
      <c r="K235" s="9"/>
    </row>
    <row r="236">
      <c r="A236" s="5">
        <v>41575.0</v>
      </c>
      <c r="B236" s="20">
        <v>41575.0</v>
      </c>
      <c r="C236" s="4">
        <f t="shared" si="1"/>
        <v>2013</v>
      </c>
      <c r="D236" s="4">
        <v>7940.0</v>
      </c>
      <c r="E236" s="9">
        <v>4080481.8600000003</v>
      </c>
      <c r="H236" s="9"/>
      <c r="I236" s="9"/>
      <c r="J236" s="9"/>
      <c r="K236" s="9"/>
    </row>
    <row r="237">
      <c r="A237" s="5">
        <v>41327.0</v>
      </c>
      <c r="B237" s="20">
        <v>41327.0</v>
      </c>
      <c r="C237" s="4">
        <f t="shared" si="1"/>
        <v>2013</v>
      </c>
      <c r="D237" s="4">
        <v>1270.0</v>
      </c>
      <c r="E237" s="9">
        <v>400962.0</v>
      </c>
      <c r="H237" s="9"/>
      <c r="I237" s="9"/>
      <c r="J237" s="9"/>
      <c r="K237" s="9"/>
    </row>
    <row r="238">
      <c r="A238" s="5">
        <v>42805.0</v>
      </c>
      <c r="B238" s="20">
        <v>42805.0</v>
      </c>
      <c r="C238" s="4">
        <f t="shared" si="1"/>
        <v>2017</v>
      </c>
      <c r="D238" s="4">
        <v>1270.0</v>
      </c>
      <c r="H238" s="9"/>
      <c r="I238" s="9"/>
      <c r="J238" s="9"/>
      <c r="K238" s="9"/>
    </row>
    <row r="239">
      <c r="A239" s="5">
        <v>41416.0</v>
      </c>
      <c r="B239" s="20">
        <v>41416.0</v>
      </c>
      <c r="C239" s="4">
        <f t="shared" si="1"/>
        <v>2013</v>
      </c>
      <c r="D239" s="4">
        <v>8681.0</v>
      </c>
      <c r="E239" s="9">
        <v>810199.8</v>
      </c>
      <c r="H239" s="9"/>
      <c r="I239" s="9"/>
      <c r="J239" s="9"/>
      <c r="K239" s="9"/>
    </row>
    <row r="240">
      <c r="A240" s="5">
        <v>41764.0</v>
      </c>
      <c r="B240" s="20">
        <v>41764.0</v>
      </c>
      <c r="C240" s="4">
        <f t="shared" si="1"/>
        <v>2014</v>
      </c>
      <c r="D240" s="4">
        <v>3127.0</v>
      </c>
      <c r="E240" s="9">
        <v>87646.02</v>
      </c>
      <c r="H240" s="9"/>
      <c r="I240" s="9"/>
      <c r="J240" s="9"/>
      <c r="K240" s="9"/>
    </row>
    <row r="241">
      <c r="A241" s="5">
        <v>41234.0</v>
      </c>
      <c r="B241" s="20">
        <v>41234.0</v>
      </c>
      <c r="C241" s="4">
        <f t="shared" si="1"/>
        <v>2012</v>
      </c>
      <c r="D241" s="4">
        <v>8681.0</v>
      </c>
      <c r="E241" s="9">
        <v>1179604.44</v>
      </c>
      <c r="H241" s="9"/>
      <c r="I241" s="9"/>
      <c r="J241" s="9"/>
      <c r="K241" s="9"/>
    </row>
    <row r="242">
      <c r="A242" s="5">
        <v>40954.0</v>
      </c>
      <c r="B242" s="20">
        <v>40954.0</v>
      </c>
      <c r="C242" s="4">
        <f t="shared" si="1"/>
        <v>2012</v>
      </c>
      <c r="D242" s="4">
        <v>8293.0</v>
      </c>
      <c r="E242" s="9">
        <v>836083.62</v>
      </c>
      <c r="H242" s="9"/>
      <c r="I242" s="9"/>
      <c r="J242" s="9"/>
      <c r="K242" s="9"/>
    </row>
    <row r="243">
      <c r="A243" s="5">
        <v>41362.0</v>
      </c>
      <c r="B243" s="20">
        <v>41362.0</v>
      </c>
      <c r="C243" s="4">
        <f t="shared" si="1"/>
        <v>2013</v>
      </c>
      <c r="D243" s="4">
        <v>3127.0</v>
      </c>
      <c r="E243" s="9">
        <v>3173197.6</v>
      </c>
      <c r="H243" s="9"/>
      <c r="I243" s="9"/>
      <c r="J243" s="9"/>
      <c r="K243" s="9"/>
    </row>
    <row r="244">
      <c r="A244" s="5">
        <v>40605.0</v>
      </c>
      <c r="B244" s="20">
        <v>40605.0</v>
      </c>
      <c r="C244" s="4">
        <f t="shared" si="1"/>
        <v>2011</v>
      </c>
      <c r="D244" s="4">
        <v>8969.0</v>
      </c>
      <c r="E244" s="9">
        <v>3923413.17</v>
      </c>
      <c r="H244" s="9"/>
      <c r="I244" s="9"/>
      <c r="J244" s="9"/>
      <c r="K244" s="9"/>
    </row>
    <row r="245">
      <c r="A245" s="5">
        <v>40533.0</v>
      </c>
      <c r="B245" s="20">
        <v>40533.0</v>
      </c>
      <c r="C245" s="4">
        <f t="shared" si="1"/>
        <v>2010</v>
      </c>
      <c r="D245" s="4">
        <v>8875.0</v>
      </c>
      <c r="E245" s="9">
        <v>72232.86</v>
      </c>
      <c r="H245" s="9"/>
      <c r="I245" s="9"/>
      <c r="J245" s="9"/>
      <c r="K245" s="9"/>
    </row>
    <row r="246">
      <c r="A246" s="5">
        <v>42515.0</v>
      </c>
      <c r="B246" s="20">
        <v>42515.0</v>
      </c>
      <c r="C246" s="4">
        <f t="shared" si="1"/>
        <v>2016</v>
      </c>
      <c r="D246" s="4">
        <v>7940.0</v>
      </c>
      <c r="E246" s="9">
        <v>914953.6</v>
      </c>
      <c r="H246" s="9"/>
      <c r="I246" s="9"/>
      <c r="J246" s="9"/>
      <c r="K246" s="9"/>
    </row>
    <row r="247">
      <c r="A247" s="5">
        <v>40338.0</v>
      </c>
      <c r="B247" s="20">
        <v>40338.0</v>
      </c>
      <c r="C247" s="4">
        <f t="shared" si="1"/>
        <v>2010</v>
      </c>
      <c r="D247" s="4">
        <v>8681.0</v>
      </c>
      <c r="E247" s="9">
        <v>698446.08</v>
      </c>
      <c r="H247" s="9"/>
      <c r="I247" s="9"/>
      <c r="J247" s="9"/>
      <c r="K247" s="9"/>
    </row>
    <row r="248">
      <c r="A248" s="5">
        <v>41390.0</v>
      </c>
      <c r="B248" s="20">
        <v>41390.0</v>
      </c>
      <c r="C248" s="4">
        <f t="shared" si="1"/>
        <v>2013</v>
      </c>
      <c r="D248" s="4">
        <v>7940.0</v>
      </c>
      <c r="E248" s="9">
        <v>2730893.9699999997</v>
      </c>
      <c r="H248" s="9"/>
      <c r="I248" s="9"/>
      <c r="J248" s="9"/>
      <c r="K248" s="9"/>
    </row>
    <row r="249">
      <c r="A249" s="5">
        <v>41452.0</v>
      </c>
      <c r="B249" s="20">
        <v>41452.0</v>
      </c>
      <c r="C249" s="4">
        <f t="shared" si="1"/>
        <v>2013</v>
      </c>
      <c r="D249" s="4">
        <v>7331.0</v>
      </c>
      <c r="E249" s="9">
        <v>1383872.8800000001</v>
      </c>
      <c r="H249" s="9"/>
      <c r="I249" s="9"/>
      <c r="J249" s="9"/>
      <c r="K249" s="9"/>
    </row>
    <row r="250">
      <c r="A250" s="5">
        <v>42530.0</v>
      </c>
      <c r="B250" s="20">
        <v>42530.0</v>
      </c>
      <c r="C250" s="4">
        <f t="shared" si="1"/>
        <v>2016</v>
      </c>
      <c r="D250" s="4">
        <v>2455.0</v>
      </c>
      <c r="E250" s="9">
        <v>1339454.16</v>
      </c>
      <c r="H250" s="9"/>
      <c r="I250" s="9"/>
      <c r="J250" s="9"/>
      <c r="K250" s="9"/>
    </row>
    <row r="251">
      <c r="A251" s="5">
        <v>41652.0</v>
      </c>
      <c r="B251" s="20">
        <v>41652.0</v>
      </c>
      <c r="C251" s="4">
        <f t="shared" si="1"/>
        <v>2014</v>
      </c>
      <c r="D251" s="4">
        <v>2455.0</v>
      </c>
      <c r="E251" s="9">
        <v>3513763.6599999997</v>
      </c>
      <c r="H251" s="9"/>
      <c r="I251" s="9"/>
      <c r="J251" s="9"/>
      <c r="K251" s="9"/>
    </row>
    <row r="252">
      <c r="A252" s="5">
        <v>42772.0</v>
      </c>
      <c r="B252" s="20">
        <v>42772.0</v>
      </c>
      <c r="C252" s="4">
        <f t="shared" si="1"/>
        <v>2017</v>
      </c>
      <c r="D252" s="4">
        <v>1270.0</v>
      </c>
      <c r="H252" s="9"/>
      <c r="I252" s="9"/>
      <c r="J252" s="9"/>
      <c r="K252" s="9"/>
    </row>
    <row r="253">
      <c r="A253" s="5">
        <v>42895.0</v>
      </c>
      <c r="B253" s="20">
        <v>42895.0</v>
      </c>
      <c r="C253" s="4">
        <f t="shared" si="1"/>
        <v>2017</v>
      </c>
      <c r="D253" s="4">
        <v>8875.0</v>
      </c>
      <c r="H253" s="9"/>
      <c r="I253" s="9"/>
      <c r="J253" s="9"/>
      <c r="K253" s="9"/>
    </row>
    <row r="254">
      <c r="A254" s="5">
        <v>41283.0</v>
      </c>
      <c r="B254" s="20">
        <v>41283.0</v>
      </c>
      <c r="C254" s="4">
        <f t="shared" si="1"/>
        <v>2013</v>
      </c>
      <c r="D254" s="4">
        <v>2455.0</v>
      </c>
      <c r="E254" s="9">
        <v>79146.6</v>
      </c>
      <c r="H254" s="9"/>
      <c r="I254" s="9"/>
      <c r="J254" s="9"/>
      <c r="K254" s="9"/>
    </row>
    <row r="255">
      <c r="A255" s="5">
        <v>41183.0</v>
      </c>
      <c r="B255" s="20">
        <v>41183.0</v>
      </c>
      <c r="C255" s="4">
        <f t="shared" si="1"/>
        <v>2012</v>
      </c>
      <c r="D255" s="4">
        <v>8969.0</v>
      </c>
      <c r="E255" s="9">
        <v>275020.2</v>
      </c>
      <c r="H255" s="9"/>
      <c r="I255" s="9"/>
      <c r="J255" s="9"/>
      <c r="K255" s="9"/>
    </row>
    <row r="256">
      <c r="A256" s="5">
        <v>40874.0</v>
      </c>
      <c r="B256" s="20">
        <v>40874.0</v>
      </c>
      <c r="C256" s="4">
        <f t="shared" si="1"/>
        <v>2011</v>
      </c>
      <c r="D256" s="4">
        <v>4594.0</v>
      </c>
      <c r="E256" s="9">
        <v>2996868.4200000004</v>
      </c>
      <c r="H256" s="9"/>
      <c r="I256" s="9"/>
      <c r="J256" s="9"/>
      <c r="K256" s="9"/>
    </row>
    <row r="257">
      <c r="A257" s="5">
        <v>40914.0</v>
      </c>
      <c r="B257" s="20">
        <v>40914.0</v>
      </c>
      <c r="C257" s="4">
        <f t="shared" si="1"/>
        <v>2012</v>
      </c>
      <c r="D257" s="4">
        <v>2455.0</v>
      </c>
      <c r="E257" s="9">
        <v>0.0</v>
      </c>
      <c r="H257" s="9"/>
      <c r="I257" s="9"/>
      <c r="J257" s="9"/>
      <c r="K257" s="9"/>
    </row>
    <row r="258">
      <c r="A258" s="5">
        <v>42897.0</v>
      </c>
      <c r="B258" s="20">
        <v>42897.0</v>
      </c>
      <c r="C258" s="4">
        <f t="shared" si="1"/>
        <v>2017</v>
      </c>
      <c r="D258" s="4">
        <v>8875.0</v>
      </c>
      <c r="H258" s="9"/>
      <c r="I258" s="9"/>
      <c r="J258" s="9"/>
      <c r="K258" s="9"/>
    </row>
    <row r="259">
      <c r="A259" s="5">
        <v>42314.0</v>
      </c>
      <c r="B259" s="20">
        <v>42314.0</v>
      </c>
      <c r="C259" s="4">
        <f t="shared" si="1"/>
        <v>2015</v>
      </c>
      <c r="D259" s="4">
        <v>8293.0</v>
      </c>
      <c r="E259" s="9">
        <v>1893718.6800000002</v>
      </c>
      <c r="H259" s="9"/>
      <c r="I259" s="9"/>
      <c r="J259" s="9"/>
      <c r="K259" s="9"/>
    </row>
    <row r="260">
      <c r="A260" s="5">
        <v>40729.0</v>
      </c>
      <c r="B260" s="20">
        <v>40729.0</v>
      </c>
      <c r="C260" s="4">
        <f t="shared" si="1"/>
        <v>2011</v>
      </c>
      <c r="D260" s="4">
        <v>2103.0</v>
      </c>
      <c r="E260" s="9">
        <v>2739932.4</v>
      </c>
      <c r="H260" s="9"/>
      <c r="I260" s="9"/>
      <c r="J260" s="9"/>
      <c r="K260" s="9"/>
    </row>
    <row r="261">
      <c r="A261" s="5">
        <v>41706.0</v>
      </c>
      <c r="B261" s="20">
        <v>41706.0</v>
      </c>
      <c r="C261" s="4">
        <f t="shared" si="1"/>
        <v>2014</v>
      </c>
      <c r="D261" s="4">
        <v>2455.0</v>
      </c>
      <c r="E261" s="9">
        <v>42744.79</v>
      </c>
      <c r="H261" s="9"/>
      <c r="I261" s="9"/>
      <c r="J261" s="9"/>
      <c r="K261" s="9"/>
    </row>
    <row r="262">
      <c r="A262" s="5">
        <v>41353.0</v>
      </c>
      <c r="B262" s="20">
        <v>41353.0</v>
      </c>
      <c r="C262" s="4">
        <f t="shared" si="1"/>
        <v>2013</v>
      </c>
      <c r="D262" s="4">
        <v>7940.0</v>
      </c>
      <c r="E262" s="9">
        <v>52945.26</v>
      </c>
      <c r="H262" s="9"/>
      <c r="I262" s="9"/>
      <c r="J262" s="9"/>
      <c r="K262" s="9"/>
    </row>
    <row r="263">
      <c r="A263" s="5">
        <v>41800.0</v>
      </c>
      <c r="B263" s="20">
        <v>41800.0</v>
      </c>
      <c r="C263" s="4">
        <f t="shared" si="1"/>
        <v>2014</v>
      </c>
      <c r="D263" s="4">
        <v>2455.0</v>
      </c>
      <c r="E263" s="9">
        <v>3692803.17</v>
      </c>
      <c r="H263" s="9"/>
      <c r="I263" s="9"/>
      <c r="J263" s="9"/>
      <c r="K263" s="9"/>
    </row>
    <row r="264">
      <c r="A264" s="5">
        <v>42431.0</v>
      </c>
      <c r="B264" s="20">
        <v>42431.0</v>
      </c>
      <c r="C264" s="4">
        <f t="shared" si="1"/>
        <v>2016</v>
      </c>
      <c r="D264" s="4">
        <v>8875.0</v>
      </c>
      <c r="E264" s="9">
        <v>910183.74</v>
      </c>
      <c r="H264" s="9"/>
      <c r="I264" s="9"/>
      <c r="J264" s="9"/>
      <c r="K264" s="9"/>
    </row>
    <row r="265">
      <c r="A265" s="5">
        <v>41977.0</v>
      </c>
      <c r="B265" s="20">
        <v>41977.0</v>
      </c>
      <c r="C265" s="4">
        <f t="shared" si="1"/>
        <v>2014</v>
      </c>
      <c r="D265" s="4">
        <v>8969.0</v>
      </c>
      <c r="E265" s="9">
        <v>991141.6200000001</v>
      </c>
      <c r="H265" s="9"/>
      <c r="I265" s="9"/>
      <c r="J265" s="9"/>
      <c r="K265" s="9"/>
    </row>
    <row r="266">
      <c r="A266" s="5">
        <v>41994.0</v>
      </c>
      <c r="B266" s="20">
        <v>41994.0</v>
      </c>
      <c r="C266" s="4">
        <f t="shared" si="1"/>
        <v>2014</v>
      </c>
      <c r="D266" s="4">
        <v>3127.0</v>
      </c>
      <c r="E266" s="9">
        <v>6468853.6</v>
      </c>
      <c r="H266" s="9"/>
      <c r="I266" s="9"/>
      <c r="J266" s="9"/>
      <c r="K266" s="9"/>
    </row>
    <row r="267">
      <c r="A267" s="5">
        <v>41641.0</v>
      </c>
      <c r="B267" s="20">
        <v>41641.0</v>
      </c>
      <c r="C267" s="4">
        <f t="shared" si="1"/>
        <v>2014</v>
      </c>
      <c r="D267" s="4">
        <v>3127.0</v>
      </c>
      <c r="E267" s="9">
        <v>392875.92</v>
      </c>
      <c r="H267" s="9"/>
      <c r="I267" s="9"/>
      <c r="J267" s="9"/>
      <c r="K267" s="9"/>
    </row>
    <row r="268">
      <c r="A268" s="5">
        <v>40520.0</v>
      </c>
      <c r="B268" s="20">
        <v>40520.0</v>
      </c>
      <c r="C268" s="4">
        <f t="shared" si="1"/>
        <v>2010</v>
      </c>
      <c r="D268" s="4">
        <v>5988.0</v>
      </c>
      <c r="E268" s="9">
        <v>966144.48</v>
      </c>
      <c r="H268" s="9"/>
      <c r="I268" s="9"/>
      <c r="J268" s="9"/>
      <c r="K268" s="9"/>
    </row>
    <row r="269">
      <c r="A269" s="5">
        <v>40651.0</v>
      </c>
      <c r="B269" s="20">
        <v>40651.0</v>
      </c>
      <c r="C269" s="4">
        <f t="shared" si="1"/>
        <v>2011</v>
      </c>
      <c r="D269" s="4">
        <v>8969.0</v>
      </c>
      <c r="E269" s="9">
        <v>541810.24</v>
      </c>
      <c r="H269" s="9"/>
      <c r="I269" s="9"/>
      <c r="J269" s="9"/>
      <c r="K269" s="9"/>
    </row>
    <row r="270">
      <c r="A270" s="5">
        <v>41218.0</v>
      </c>
      <c r="B270" s="20">
        <v>41218.0</v>
      </c>
      <c r="C270" s="4">
        <f t="shared" si="1"/>
        <v>2012</v>
      </c>
      <c r="D270" s="4">
        <v>8969.0</v>
      </c>
      <c r="E270" s="9">
        <v>221781.30000000002</v>
      </c>
      <c r="H270" s="9"/>
      <c r="I270" s="9"/>
      <c r="J270" s="9"/>
      <c r="K270" s="9"/>
    </row>
    <row r="271">
      <c r="A271" s="5">
        <v>41046.0</v>
      </c>
      <c r="B271" s="20">
        <v>41046.0</v>
      </c>
      <c r="C271" s="4">
        <f t="shared" si="1"/>
        <v>2012</v>
      </c>
      <c r="D271" s="4">
        <v>2455.0</v>
      </c>
      <c r="E271" s="9">
        <v>3840464.67</v>
      </c>
      <c r="H271" s="9"/>
      <c r="I271" s="9"/>
      <c r="J271" s="9"/>
      <c r="K271" s="9"/>
    </row>
    <row r="272">
      <c r="A272" s="5">
        <v>42197.0</v>
      </c>
      <c r="B272" s="20">
        <v>42197.0</v>
      </c>
      <c r="C272" s="4">
        <f t="shared" si="1"/>
        <v>2015</v>
      </c>
      <c r="D272" s="4">
        <v>4594.0</v>
      </c>
      <c r="E272" s="9">
        <v>415482.56</v>
      </c>
      <c r="H272" s="9"/>
      <c r="I272" s="9"/>
      <c r="J272" s="9"/>
      <c r="K272" s="9"/>
    </row>
    <row r="273">
      <c r="A273" s="5">
        <v>42157.0</v>
      </c>
      <c r="B273" s="20">
        <v>42157.0</v>
      </c>
      <c r="C273" s="4">
        <f t="shared" si="1"/>
        <v>2015</v>
      </c>
      <c r="D273" s="4">
        <v>3127.0</v>
      </c>
      <c r="E273" s="9">
        <v>467505.12000000005</v>
      </c>
      <c r="H273" s="9"/>
      <c r="I273" s="9"/>
      <c r="J273" s="9"/>
      <c r="K273" s="9"/>
    </row>
    <row r="274">
      <c r="A274" s="5">
        <v>41078.0</v>
      </c>
      <c r="B274" s="20">
        <v>41078.0</v>
      </c>
      <c r="C274" s="4">
        <f t="shared" si="1"/>
        <v>2012</v>
      </c>
      <c r="D274" s="4">
        <v>7940.0</v>
      </c>
      <c r="E274" s="9">
        <v>53041.05</v>
      </c>
      <c r="H274" s="9"/>
      <c r="I274" s="9"/>
      <c r="J274" s="9"/>
      <c r="K274" s="9"/>
    </row>
    <row r="275">
      <c r="A275" s="5">
        <v>41822.0</v>
      </c>
      <c r="B275" s="20">
        <v>41822.0</v>
      </c>
      <c r="C275" s="4">
        <f t="shared" si="1"/>
        <v>2014</v>
      </c>
      <c r="D275" s="4">
        <v>5988.0</v>
      </c>
      <c r="E275" s="9">
        <v>710975.68</v>
      </c>
      <c r="H275" s="9"/>
      <c r="I275" s="9"/>
      <c r="J275" s="9"/>
      <c r="K275" s="9"/>
    </row>
    <row r="276">
      <c r="A276" s="5">
        <v>42446.0</v>
      </c>
      <c r="B276" s="20">
        <v>42446.0</v>
      </c>
      <c r="C276" s="4">
        <f t="shared" si="1"/>
        <v>2016</v>
      </c>
      <c r="D276" s="4">
        <v>7331.0</v>
      </c>
      <c r="E276" s="9">
        <v>441296.94</v>
      </c>
      <c r="H276" s="9"/>
      <c r="I276" s="9"/>
      <c r="J276" s="9"/>
      <c r="K276" s="9"/>
    </row>
    <row r="277">
      <c r="A277" s="5">
        <v>40196.0</v>
      </c>
      <c r="B277" s="20">
        <v>40196.0</v>
      </c>
      <c r="C277" s="4">
        <f t="shared" si="1"/>
        <v>2010</v>
      </c>
      <c r="D277" s="4">
        <v>7331.0</v>
      </c>
      <c r="E277" s="9">
        <v>1252140.8</v>
      </c>
      <c r="H277" s="9"/>
      <c r="I277" s="9"/>
      <c r="J277" s="9"/>
      <c r="K277" s="9"/>
    </row>
    <row r="278">
      <c r="A278" s="5">
        <v>41360.0</v>
      </c>
      <c r="B278" s="20">
        <v>41360.0</v>
      </c>
      <c r="C278" s="4">
        <f t="shared" si="1"/>
        <v>2013</v>
      </c>
      <c r="D278" s="4">
        <v>2103.0</v>
      </c>
      <c r="E278" s="9">
        <v>116631.9</v>
      </c>
      <c r="H278" s="9"/>
      <c r="I278" s="9"/>
      <c r="J278" s="9"/>
      <c r="K278" s="9"/>
    </row>
    <row r="279">
      <c r="A279" s="5">
        <v>42212.0</v>
      </c>
      <c r="B279" s="20">
        <v>42212.0</v>
      </c>
      <c r="C279" s="4">
        <f t="shared" si="1"/>
        <v>2015</v>
      </c>
      <c r="D279" s="4">
        <v>8969.0</v>
      </c>
      <c r="E279" s="9">
        <v>816103.04</v>
      </c>
      <c r="H279" s="9"/>
      <c r="I279" s="9"/>
      <c r="J279" s="9"/>
      <c r="K279" s="9"/>
    </row>
    <row r="280">
      <c r="A280" s="5">
        <v>40999.0</v>
      </c>
      <c r="B280" s="20">
        <v>40999.0</v>
      </c>
      <c r="C280" s="4">
        <f t="shared" si="1"/>
        <v>2012</v>
      </c>
      <c r="D280" s="4">
        <v>4594.0</v>
      </c>
      <c r="E280" s="9">
        <v>4879707.54</v>
      </c>
      <c r="H280" s="9"/>
      <c r="I280" s="9"/>
      <c r="J280" s="9"/>
      <c r="K280" s="9"/>
    </row>
    <row r="281">
      <c r="A281" s="5">
        <v>41616.0</v>
      </c>
      <c r="B281" s="20">
        <v>41616.0</v>
      </c>
      <c r="C281" s="4">
        <f t="shared" si="1"/>
        <v>2013</v>
      </c>
      <c r="D281" s="4">
        <v>1270.0</v>
      </c>
      <c r="E281" s="9">
        <v>681907.2</v>
      </c>
      <c r="H281" s="9"/>
      <c r="I281" s="9"/>
      <c r="J281" s="9"/>
      <c r="K281" s="9"/>
    </row>
    <row r="282">
      <c r="A282" s="5">
        <v>41402.0</v>
      </c>
      <c r="B282" s="20">
        <v>41402.0</v>
      </c>
      <c r="C282" s="4">
        <f t="shared" si="1"/>
        <v>2013</v>
      </c>
      <c r="D282" s="4">
        <v>8681.0</v>
      </c>
      <c r="E282" s="9">
        <v>1942381.5599999998</v>
      </c>
      <c r="H282" s="9"/>
      <c r="I282" s="9"/>
      <c r="J282" s="9"/>
      <c r="K282" s="9"/>
    </row>
    <row r="283">
      <c r="A283" s="5">
        <v>41853.0</v>
      </c>
      <c r="B283" s="20">
        <v>41853.0</v>
      </c>
      <c r="C283" s="4">
        <f t="shared" si="1"/>
        <v>2014</v>
      </c>
      <c r="D283" s="4">
        <v>2103.0</v>
      </c>
      <c r="E283" s="9">
        <v>910444.8600000001</v>
      </c>
      <c r="H283" s="9"/>
      <c r="I283" s="9"/>
      <c r="J283" s="9"/>
      <c r="K283" s="9"/>
    </row>
    <row r="284">
      <c r="A284" s="5">
        <v>42892.0</v>
      </c>
      <c r="B284" s="20">
        <v>42892.0</v>
      </c>
      <c r="C284" s="4">
        <f t="shared" si="1"/>
        <v>2017</v>
      </c>
      <c r="D284" s="4">
        <v>8293.0</v>
      </c>
      <c r="H284" s="9"/>
      <c r="I284" s="9"/>
      <c r="J284" s="9"/>
      <c r="K284" s="9"/>
    </row>
    <row r="285">
      <c r="A285" s="5">
        <v>41040.0</v>
      </c>
      <c r="B285" s="20">
        <v>41040.0</v>
      </c>
      <c r="C285" s="4">
        <f t="shared" si="1"/>
        <v>2012</v>
      </c>
      <c r="D285" s="4">
        <v>8681.0</v>
      </c>
      <c r="E285" s="9">
        <v>470029.23000000004</v>
      </c>
      <c r="H285" s="9"/>
      <c r="I285" s="9"/>
      <c r="J285" s="9"/>
      <c r="K285" s="9"/>
    </row>
    <row r="286">
      <c r="A286" s="5">
        <v>41214.0</v>
      </c>
      <c r="B286" s="20">
        <v>41214.0</v>
      </c>
      <c r="C286" s="4">
        <f t="shared" si="1"/>
        <v>2012</v>
      </c>
      <c r="D286" s="4">
        <v>4594.0</v>
      </c>
      <c r="E286" s="9">
        <v>771939.8500000001</v>
      </c>
      <c r="H286" s="9"/>
      <c r="I286" s="9"/>
      <c r="J286" s="9"/>
      <c r="K286" s="9"/>
    </row>
    <row r="287">
      <c r="A287" s="5">
        <v>40300.0</v>
      </c>
      <c r="B287" s="20">
        <v>40300.0</v>
      </c>
      <c r="C287" s="4">
        <f t="shared" si="1"/>
        <v>2010</v>
      </c>
      <c r="D287" s="4">
        <v>1270.0</v>
      </c>
      <c r="E287" s="9">
        <v>904178.14</v>
      </c>
      <c r="H287" s="9"/>
      <c r="I287" s="9"/>
      <c r="J287" s="9"/>
      <c r="K287" s="9"/>
    </row>
    <row r="288">
      <c r="A288" s="5">
        <v>42144.0</v>
      </c>
      <c r="B288" s="20">
        <v>42144.0</v>
      </c>
      <c r="C288" s="4">
        <f t="shared" si="1"/>
        <v>2015</v>
      </c>
      <c r="D288" s="4">
        <v>2103.0</v>
      </c>
      <c r="E288" s="9">
        <v>1068975.48</v>
      </c>
      <c r="H288" s="9"/>
      <c r="I288" s="9"/>
      <c r="J288" s="9"/>
      <c r="K288" s="9"/>
    </row>
    <row r="289">
      <c r="A289" s="5">
        <v>40516.0</v>
      </c>
      <c r="B289" s="20">
        <v>40516.0</v>
      </c>
      <c r="C289" s="4">
        <f t="shared" si="1"/>
        <v>2010</v>
      </c>
      <c r="D289" s="4">
        <v>3127.0</v>
      </c>
      <c r="E289" s="9">
        <v>935010.2400000001</v>
      </c>
      <c r="H289" s="9"/>
      <c r="I289" s="9"/>
      <c r="J289" s="9"/>
      <c r="K289" s="9"/>
    </row>
    <row r="290">
      <c r="A290" s="5">
        <v>41321.0</v>
      </c>
      <c r="B290" s="20">
        <v>41321.0</v>
      </c>
      <c r="C290" s="4">
        <f t="shared" si="1"/>
        <v>2013</v>
      </c>
      <c r="D290" s="4">
        <v>2103.0</v>
      </c>
      <c r="E290" s="9">
        <v>836647.68</v>
      </c>
      <c r="H290" s="9"/>
      <c r="I290" s="9"/>
      <c r="J290" s="9"/>
      <c r="K290" s="9"/>
    </row>
    <row r="291">
      <c r="A291" s="5">
        <v>42439.0</v>
      </c>
      <c r="B291" s="20">
        <v>42439.0</v>
      </c>
      <c r="C291" s="4">
        <f t="shared" si="1"/>
        <v>2016</v>
      </c>
      <c r="D291" s="4">
        <v>7331.0</v>
      </c>
      <c r="E291" s="9">
        <v>43123.26</v>
      </c>
      <c r="H291" s="9"/>
      <c r="I291" s="9"/>
      <c r="J291" s="9"/>
      <c r="K291" s="9"/>
    </row>
    <row r="292">
      <c r="A292" s="5">
        <v>40798.0</v>
      </c>
      <c r="B292" s="20">
        <v>40798.0</v>
      </c>
      <c r="C292" s="4">
        <f t="shared" si="1"/>
        <v>2011</v>
      </c>
      <c r="D292" s="4">
        <v>1270.0</v>
      </c>
      <c r="E292" s="9">
        <v>812477.93</v>
      </c>
      <c r="H292" s="9"/>
      <c r="I292" s="9"/>
      <c r="J292" s="9"/>
      <c r="K292" s="9"/>
    </row>
    <row r="293">
      <c r="A293" s="5">
        <v>42139.0</v>
      </c>
      <c r="B293" s="20">
        <v>42139.0</v>
      </c>
      <c r="C293" s="4">
        <f t="shared" si="1"/>
        <v>2015</v>
      </c>
      <c r="D293" s="4">
        <v>7940.0</v>
      </c>
      <c r="E293" s="9">
        <v>5866074.06</v>
      </c>
      <c r="H293" s="9"/>
      <c r="I293" s="9"/>
      <c r="J293" s="9"/>
      <c r="K293" s="9"/>
    </row>
    <row r="294">
      <c r="A294" s="5">
        <v>40225.0</v>
      </c>
      <c r="B294" s="20">
        <v>40225.0</v>
      </c>
      <c r="C294" s="4">
        <f t="shared" si="1"/>
        <v>2010</v>
      </c>
      <c r="D294" s="4">
        <v>8681.0</v>
      </c>
      <c r="E294" s="9">
        <v>1472505.48</v>
      </c>
      <c r="H294" s="9"/>
      <c r="I294" s="9"/>
      <c r="J294" s="9"/>
      <c r="K294" s="9"/>
    </row>
    <row r="295">
      <c r="A295" s="5">
        <v>41074.0</v>
      </c>
      <c r="B295" s="20">
        <v>41074.0</v>
      </c>
      <c r="C295" s="4">
        <f t="shared" si="1"/>
        <v>2012</v>
      </c>
      <c r="D295" s="4">
        <v>5988.0</v>
      </c>
      <c r="E295" s="9">
        <v>39057.840000000004</v>
      </c>
      <c r="H295" s="9"/>
      <c r="I295" s="9"/>
      <c r="J295" s="9"/>
      <c r="K295" s="9"/>
    </row>
    <row r="296">
      <c r="A296" s="5">
        <v>40732.0</v>
      </c>
      <c r="B296" s="20">
        <v>40732.0</v>
      </c>
      <c r="C296" s="4">
        <f t="shared" si="1"/>
        <v>2011</v>
      </c>
      <c r="D296" s="4">
        <v>2103.0</v>
      </c>
      <c r="E296" s="9">
        <v>165676.72</v>
      </c>
      <c r="H296" s="9"/>
      <c r="I296" s="9"/>
      <c r="J296" s="9"/>
      <c r="K296" s="9"/>
    </row>
    <row r="297">
      <c r="A297" s="5">
        <v>40761.0</v>
      </c>
      <c r="B297" s="20">
        <v>40761.0</v>
      </c>
      <c r="C297" s="4">
        <f t="shared" si="1"/>
        <v>2011</v>
      </c>
      <c r="D297" s="4">
        <v>8875.0</v>
      </c>
      <c r="E297" s="9">
        <v>251571.09999999998</v>
      </c>
      <c r="H297" s="9"/>
      <c r="I297" s="9"/>
      <c r="J297" s="9"/>
      <c r="K297" s="9"/>
    </row>
    <row r="298">
      <c r="A298" s="5">
        <v>41876.0</v>
      </c>
      <c r="B298" s="20">
        <v>41876.0</v>
      </c>
      <c r="C298" s="4">
        <f t="shared" si="1"/>
        <v>2014</v>
      </c>
      <c r="D298" s="4">
        <v>7940.0</v>
      </c>
      <c r="E298" s="9">
        <v>26091.180000000004</v>
      </c>
      <c r="H298" s="9"/>
      <c r="I298" s="9"/>
      <c r="J298" s="9"/>
      <c r="K298" s="9"/>
    </row>
    <row r="299">
      <c r="A299" s="5">
        <v>41248.0</v>
      </c>
      <c r="B299" s="20">
        <v>41248.0</v>
      </c>
      <c r="C299" s="4">
        <f t="shared" si="1"/>
        <v>2012</v>
      </c>
      <c r="D299" s="4">
        <v>7940.0</v>
      </c>
      <c r="E299" s="9">
        <v>51837.48</v>
      </c>
      <c r="H299" s="9"/>
      <c r="I299" s="9"/>
      <c r="J299" s="9"/>
      <c r="K299" s="9"/>
    </row>
    <row r="300">
      <c r="A300" s="5">
        <v>41021.0</v>
      </c>
      <c r="B300" s="20">
        <v>41021.0</v>
      </c>
      <c r="C300" s="4">
        <f t="shared" si="1"/>
        <v>2012</v>
      </c>
      <c r="D300" s="4">
        <v>3127.0</v>
      </c>
      <c r="E300" s="9">
        <v>397773.35000000003</v>
      </c>
      <c r="H300" s="9"/>
      <c r="I300" s="9"/>
      <c r="J300" s="9"/>
      <c r="K300" s="9"/>
    </row>
    <row r="301">
      <c r="A301" s="5">
        <v>41142.0</v>
      </c>
      <c r="B301" s="20">
        <v>41142.0</v>
      </c>
      <c r="C301" s="4">
        <f t="shared" si="1"/>
        <v>2012</v>
      </c>
      <c r="D301" s="4">
        <v>2455.0</v>
      </c>
      <c r="E301" s="9">
        <v>2367799.56</v>
      </c>
      <c r="H301" s="9"/>
      <c r="I301" s="9"/>
      <c r="J301" s="9"/>
      <c r="K301" s="9"/>
    </row>
    <row r="302">
      <c r="A302" s="5">
        <v>42013.0</v>
      </c>
      <c r="B302" s="20">
        <v>42013.0</v>
      </c>
      <c r="C302" s="4">
        <f t="shared" si="1"/>
        <v>2015</v>
      </c>
      <c r="D302" s="4">
        <v>8875.0</v>
      </c>
      <c r="E302" s="9">
        <v>608872.0</v>
      </c>
      <c r="H302" s="9"/>
      <c r="I302" s="9"/>
      <c r="J302" s="9"/>
      <c r="K302" s="9"/>
    </row>
    <row r="303">
      <c r="A303" s="5">
        <v>40882.0</v>
      </c>
      <c r="B303" s="20">
        <v>40882.0</v>
      </c>
      <c r="C303" s="4">
        <f t="shared" si="1"/>
        <v>2011</v>
      </c>
      <c r="D303" s="4">
        <v>8875.0</v>
      </c>
      <c r="E303" s="9">
        <v>2440013.1999999997</v>
      </c>
      <c r="H303" s="9"/>
      <c r="I303" s="9"/>
      <c r="J303" s="9"/>
      <c r="K303" s="9"/>
    </row>
    <row r="304">
      <c r="A304" s="5">
        <v>40421.0</v>
      </c>
      <c r="B304" s="20">
        <v>40421.0</v>
      </c>
      <c r="C304" s="4">
        <f t="shared" si="1"/>
        <v>2010</v>
      </c>
      <c r="D304" s="4">
        <v>8969.0</v>
      </c>
      <c r="E304" s="9">
        <v>162151.29</v>
      </c>
      <c r="H304" s="9"/>
      <c r="I304" s="9"/>
      <c r="J304" s="9"/>
      <c r="K304" s="9"/>
    </row>
    <row r="305">
      <c r="A305" s="5">
        <v>42026.0</v>
      </c>
      <c r="B305" s="20">
        <v>42026.0</v>
      </c>
      <c r="C305" s="4">
        <f t="shared" si="1"/>
        <v>2015</v>
      </c>
      <c r="D305" s="4">
        <v>8875.0</v>
      </c>
      <c r="E305" s="9">
        <v>2929.62</v>
      </c>
      <c r="H305" s="9"/>
      <c r="I305" s="9"/>
      <c r="J305" s="9"/>
      <c r="K305" s="9"/>
    </row>
    <row r="306">
      <c r="A306" s="5">
        <v>40595.0</v>
      </c>
      <c r="B306" s="20">
        <v>40595.0</v>
      </c>
      <c r="C306" s="4">
        <f t="shared" si="1"/>
        <v>2011</v>
      </c>
      <c r="D306" s="4">
        <v>7940.0</v>
      </c>
      <c r="E306" s="9">
        <v>84698.25</v>
      </c>
      <c r="H306" s="9"/>
      <c r="I306" s="9"/>
      <c r="J306" s="9"/>
      <c r="K306" s="9"/>
    </row>
    <row r="307">
      <c r="A307" s="5">
        <v>41967.0</v>
      </c>
      <c r="B307" s="20">
        <v>41967.0</v>
      </c>
      <c r="C307" s="4">
        <f t="shared" si="1"/>
        <v>2014</v>
      </c>
      <c r="D307" s="4">
        <v>4594.0</v>
      </c>
      <c r="E307" s="9">
        <v>186158.5</v>
      </c>
      <c r="H307" s="9"/>
      <c r="I307" s="9"/>
      <c r="J307" s="9"/>
      <c r="K307" s="9"/>
    </row>
    <row r="308">
      <c r="A308" s="5">
        <v>40729.0</v>
      </c>
      <c r="B308" s="20">
        <v>40729.0</v>
      </c>
      <c r="C308" s="4">
        <f t="shared" si="1"/>
        <v>2011</v>
      </c>
      <c r="D308" s="4">
        <v>8969.0</v>
      </c>
      <c r="E308" s="9">
        <v>190757.82</v>
      </c>
      <c r="H308" s="9"/>
      <c r="I308" s="9"/>
      <c r="J308" s="9"/>
      <c r="K308" s="9"/>
    </row>
    <row r="309">
      <c r="A309" s="5">
        <v>42203.0</v>
      </c>
      <c r="B309" s="20">
        <v>42203.0</v>
      </c>
      <c r="C309" s="4">
        <f t="shared" si="1"/>
        <v>2015</v>
      </c>
      <c r="D309" s="4">
        <v>7331.0</v>
      </c>
      <c r="E309" s="9">
        <v>1419947.0999999999</v>
      </c>
      <c r="H309" s="9"/>
      <c r="I309" s="9"/>
      <c r="J309" s="9"/>
      <c r="K309" s="9"/>
    </row>
    <row r="310">
      <c r="A310" s="5">
        <v>41768.0</v>
      </c>
      <c r="B310" s="20">
        <v>41768.0</v>
      </c>
      <c r="C310" s="4">
        <f t="shared" si="1"/>
        <v>2014</v>
      </c>
      <c r="D310" s="4">
        <v>8681.0</v>
      </c>
      <c r="E310" s="9">
        <v>1775727.68</v>
      </c>
      <c r="H310" s="9"/>
      <c r="I310" s="9"/>
      <c r="J310" s="9"/>
      <c r="K310" s="9"/>
    </row>
    <row r="311">
      <c r="A311" s="5">
        <v>40348.0</v>
      </c>
      <c r="B311" s="20">
        <v>40348.0</v>
      </c>
      <c r="C311" s="4">
        <f t="shared" si="1"/>
        <v>2010</v>
      </c>
      <c r="D311" s="4">
        <v>8681.0</v>
      </c>
      <c r="E311" s="9">
        <v>226716.1</v>
      </c>
      <c r="H311" s="9"/>
      <c r="I311" s="9"/>
      <c r="J311" s="9"/>
      <c r="K311" s="9"/>
    </row>
    <row r="312">
      <c r="A312" s="5">
        <v>42864.0</v>
      </c>
      <c r="B312" s="20">
        <v>42864.0</v>
      </c>
      <c r="C312" s="4">
        <f t="shared" si="1"/>
        <v>2017</v>
      </c>
      <c r="D312" s="4">
        <v>8875.0</v>
      </c>
      <c r="H312" s="9"/>
      <c r="I312" s="9"/>
      <c r="J312" s="9"/>
      <c r="K312" s="9"/>
    </row>
    <row r="313">
      <c r="A313" s="5">
        <v>41949.0</v>
      </c>
      <c r="B313" s="20">
        <v>41949.0</v>
      </c>
      <c r="C313" s="4">
        <f t="shared" si="1"/>
        <v>2014</v>
      </c>
      <c r="D313" s="4">
        <v>7940.0</v>
      </c>
      <c r="E313" s="9">
        <v>4683904.43</v>
      </c>
      <c r="H313" s="9"/>
      <c r="I313" s="9"/>
      <c r="J313" s="9"/>
      <c r="K313" s="9"/>
    </row>
    <row r="314">
      <c r="A314" s="5">
        <v>41222.0</v>
      </c>
      <c r="B314" s="20">
        <v>41222.0</v>
      </c>
      <c r="C314" s="4">
        <f t="shared" si="1"/>
        <v>2012</v>
      </c>
      <c r="D314" s="4">
        <v>2455.0</v>
      </c>
      <c r="E314" s="9">
        <v>3879257.97</v>
      </c>
      <c r="H314" s="9"/>
      <c r="I314" s="9"/>
      <c r="J314" s="9"/>
      <c r="K314" s="9"/>
    </row>
    <row r="315">
      <c r="A315" s="5">
        <v>41939.0</v>
      </c>
      <c r="B315" s="20">
        <v>41939.0</v>
      </c>
      <c r="C315" s="4">
        <f t="shared" si="1"/>
        <v>2014</v>
      </c>
      <c r="D315" s="4">
        <v>2455.0</v>
      </c>
      <c r="E315" s="9">
        <v>510554.84</v>
      </c>
      <c r="H315" s="9"/>
      <c r="I315" s="9"/>
      <c r="J315" s="9"/>
      <c r="K315" s="9"/>
    </row>
    <row r="316">
      <c r="A316" s="5">
        <v>42241.0</v>
      </c>
      <c r="B316" s="20">
        <v>42241.0</v>
      </c>
      <c r="C316" s="4">
        <f t="shared" si="1"/>
        <v>2015</v>
      </c>
      <c r="D316" s="4">
        <v>5988.0</v>
      </c>
      <c r="E316" s="9">
        <v>1855825.4</v>
      </c>
      <c r="H316" s="9"/>
      <c r="I316" s="9"/>
      <c r="J316" s="9"/>
      <c r="K316" s="9"/>
    </row>
    <row r="317">
      <c r="A317" s="5">
        <v>40873.0</v>
      </c>
      <c r="B317" s="20">
        <v>40873.0</v>
      </c>
      <c r="C317" s="4">
        <f t="shared" si="1"/>
        <v>2011</v>
      </c>
      <c r="D317" s="4">
        <v>8875.0</v>
      </c>
      <c r="E317" s="9">
        <v>4117224.51</v>
      </c>
      <c r="H317" s="9"/>
      <c r="I317" s="9"/>
      <c r="J317" s="9"/>
      <c r="K317" s="9"/>
    </row>
    <row r="318">
      <c r="A318" s="5">
        <v>42695.0</v>
      </c>
      <c r="B318" s="20">
        <v>42695.0</v>
      </c>
      <c r="C318" s="4">
        <f t="shared" si="1"/>
        <v>2016</v>
      </c>
      <c r="D318" s="4">
        <v>1270.0</v>
      </c>
      <c r="E318" s="9">
        <v>5493179.399999999</v>
      </c>
      <c r="H318" s="9"/>
      <c r="I318" s="9"/>
      <c r="J318" s="9"/>
      <c r="K318" s="9"/>
    </row>
    <row r="319">
      <c r="A319" s="5">
        <v>40606.0</v>
      </c>
      <c r="B319" s="20">
        <v>40606.0</v>
      </c>
      <c r="C319" s="4">
        <f t="shared" si="1"/>
        <v>2011</v>
      </c>
      <c r="D319" s="4">
        <v>4594.0</v>
      </c>
      <c r="E319" s="9">
        <v>967654.96</v>
      </c>
      <c r="H319" s="9"/>
      <c r="I319" s="9"/>
      <c r="J319" s="9"/>
      <c r="K319" s="9"/>
    </row>
    <row r="320">
      <c r="A320" s="5">
        <v>41546.0</v>
      </c>
      <c r="B320" s="20">
        <v>41546.0</v>
      </c>
      <c r="C320" s="4">
        <f t="shared" si="1"/>
        <v>2013</v>
      </c>
      <c r="D320" s="4">
        <v>7331.0</v>
      </c>
      <c r="E320" s="9">
        <v>252954.35</v>
      </c>
      <c r="H320" s="9"/>
      <c r="I320" s="9"/>
      <c r="J320" s="9"/>
      <c r="K320" s="9"/>
    </row>
    <row r="321">
      <c r="A321" s="5">
        <v>41252.0</v>
      </c>
      <c r="B321" s="20">
        <v>41252.0</v>
      </c>
      <c r="C321" s="4">
        <f t="shared" si="1"/>
        <v>2012</v>
      </c>
      <c r="D321" s="4">
        <v>7331.0</v>
      </c>
      <c r="E321" s="9">
        <v>321501.76</v>
      </c>
      <c r="H321" s="9"/>
      <c r="I321" s="9"/>
      <c r="J321" s="9"/>
      <c r="K321" s="9"/>
    </row>
    <row r="322">
      <c r="A322" s="5">
        <v>42404.0</v>
      </c>
      <c r="B322" s="20">
        <v>42404.0</v>
      </c>
      <c r="C322" s="4">
        <f t="shared" si="1"/>
        <v>2016</v>
      </c>
      <c r="D322" s="4">
        <v>3127.0</v>
      </c>
      <c r="E322" s="9">
        <v>563645.04</v>
      </c>
      <c r="H322" s="9"/>
      <c r="I322" s="9"/>
      <c r="J322" s="9"/>
      <c r="K322" s="9"/>
    </row>
    <row r="323">
      <c r="A323" s="5">
        <v>40447.0</v>
      </c>
      <c r="B323" s="20">
        <v>40447.0</v>
      </c>
      <c r="C323" s="4">
        <f t="shared" si="1"/>
        <v>2010</v>
      </c>
      <c r="D323" s="4">
        <v>1270.0</v>
      </c>
      <c r="E323" s="9">
        <v>2423758.05</v>
      </c>
      <c r="H323" s="9"/>
      <c r="I323" s="9"/>
      <c r="J323" s="9"/>
      <c r="K323" s="9"/>
    </row>
    <row r="324">
      <c r="A324" s="5">
        <v>41841.0</v>
      </c>
      <c r="B324" s="20">
        <v>41841.0</v>
      </c>
      <c r="C324" s="4">
        <f t="shared" si="1"/>
        <v>2014</v>
      </c>
      <c r="D324" s="4">
        <v>2455.0</v>
      </c>
      <c r="E324" s="9">
        <v>1425097.2000000002</v>
      </c>
      <c r="H324" s="9"/>
      <c r="I324" s="9"/>
      <c r="J324" s="9"/>
      <c r="K324" s="9"/>
    </row>
    <row r="325">
      <c r="A325" s="5">
        <v>41012.0</v>
      </c>
      <c r="B325" s="20">
        <v>41012.0</v>
      </c>
      <c r="C325" s="4">
        <f t="shared" si="1"/>
        <v>2012</v>
      </c>
      <c r="D325" s="4">
        <v>8969.0</v>
      </c>
      <c r="E325" s="9">
        <v>1271154.57</v>
      </c>
      <c r="H325" s="9"/>
      <c r="I325" s="9"/>
      <c r="J325" s="9"/>
      <c r="K325" s="9"/>
    </row>
    <row r="326">
      <c r="A326" s="5">
        <v>41133.0</v>
      </c>
      <c r="B326" s="20">
        <v>41133.0</v>
      </c>
      <c r="C326" s="4">
        <f t="shared" si="1"/>
        <v>2012</v>
      </c>
      <c r="D326" s="4">
        <v>8875.0</v>
      </c>
      <c r="E326" s="9">
        <v>6285079.35</v>
      </c>
      <c r="H326" s="9"/>
      <c r="I326" s="9"/>
      <c r="J326" s="9"/>
      <c r="K326" s="9"/>
    </row>
    <row r="327">
      <c r="A327" s="5">
        <v>41808.0</v>
      </c>
      <c r="B327" s="20">
        <v>41808.0</v>
      </c>
      <c r="C327" s="4">
        <f t="shared" si="1"/>
        <v>2014</v>
      </c>
      <c r="D327" s="4">
        <v>3127.0</v>
      </c>
      <c r="E327" s="9">
        <v>64899.48</v>
      </c>
      <c r="H327" s="9"/>
      <c r="I327" s="9"/>
      <c r="J327" s="9"/>
      <c r="K327" s="9"/>
    </row>
    <row r="328">
      <c r="A328" s="5">
        <v>41828.0</v>
      </c>
      <c r="B328" s="20">
        <v>41828.0</v>
      </c>
      <c r="C328" s="4">
        <f t="shared" si="1"/>
        <v>2014</v>
      </c>
      <c r="D328" s="4">
        <v>8293.0</v>
      </c>
      <c r="E328" s="9">
        <v>730705.6200000001</v>
      </c>
      <c r="H328" s="9"/>
      <c r="I328" s="9"/>
      <c r="J328" s="9"/>
      <c r="K328" s="9"/>
    </row>
    <row r="329">
      <c r="A329" s="5">
        <v>41896.0</v>
      </c>
      <c r="B329" s="20">
        <v>41896.0</v>
      </c>
      <c r="C329" s="4">
        <f t="shared" si="1"/>
        <v>2014</v>
      </c>
      <c r="D329" s="4">
        <v>2103.0</v>
      </c>
      <c r="E329" s="9">
        <v>206776.8</v>
      </c>
      <c r="H329" s="9"/>
      <c r="I329" s="9"/>
      <c r="J329" s="9"/>
      <c r="K329" s="9"/>
    </row>
    <row r="330">
      <c r="A330" s="5">
        <v>40314.0</v>
      </c>
      <c r="B330" s="20">
        <v>40314.0</v>
      </c>
      <c r="C330" s="4">
        <f t="shared" si="1"/>
        <v>2010</v>
      </c>
      <c r="D330" s="4">
        <v>7940.0</v>
      </c>
      <c r="E330" s="9">
        <v>3567979.5900000003</v>
      </c>
      <c r="H330" s="9"/>
      <c r="I330" s="9"/>
      <c r="J330" s="9"/>
      <c r="K330" s="9"/>
    </row>
    <row r="331">
      <c r="A331" s="5">
        <v>41038.0</v>
      </c>
      <c r="B331" s="20">
        <v>41038.0</v>
      </c>
      <c r="C331" s="4">
        <f t="shared" si="1"/>
        <v>2012</v>
      </c>
      <c r="D331" s="4">
        <v>2455.0</v>
      </c>
      <c r="E331" s="9">
        <v>2530602.06</v>
      </c>
      <c r="H331" s="9"/>
      <c r="I331" s="9"/>
      <c r="J331" s="9"/>
      <c r="K331" s="9"/>
    </row>
    <row r="332">
      <c r="A332" s="5">
        <v>42619.0</v>
      </c>
      <c r="B332" s="20">
        <v>42619.0</v>
      </c>
      <c r="C332" s="4">
        <f t="shared" si="1"/>
        <v>2016</v>
      </c>
      <c r="D332" s="4">
        <v>7331.0</v>
      </c>
      <c r="E332" s="9">
        <v>267478.26</v>
      </c>
      <c r="H332" s="9"/>
      <c r="I332" s="9"/>
      <c r="J332" s="9"/>
      <c r="K332" s="9"/>
    </row>
    <row r="333">
      <c r="A333" s="5">
        <v>41428.0</v>
      </c>
      <c r="B333" s="20">
        <v>41428.0</v>
      </c>
      <c r="C333" s="4">
        <f t="shared" si="1"/>
        <v>2013</v>
      </c>
      <c r="D333" s="4">
        <v>8969.0</v>
      </c>
      <c r="E333" s="9">
        <v>5026726.9399999995</v>
      </c>
      <c r="H333" s="9"/>
      <c r="I333" s="9"/>
      <c r="J333" s="9"/>
      <c r="K333" s="9"/>
    </row>
    <row r="334">
      <c r="A334" s="5">
        <v>41112.0</v>
      </c>
      <c r="B334" s="20">
        <v>41112.0</v>
      </c>
      <c r="C334" s="4">
        <f t="shared" si="1"/>
        <v>2012</v>
      </c>
      <c r="D334" s="4">
        <v>8293.0</v>
      </c>
      <c r="E334" s="9">
        <v>291340.48</v>
      </c>
      <c r="H334" s="9"/>
      <c r="I334" s="9"/>
      <c r="J334" s="9"/>
      <c r="K334" s="9"/>
    </row>
    <row r="335">
      <c r="A335" s="5">
        <v>41635.0</v>
      </c>
      <c r="B335" s="20">
        <v>41635.0</v>
      </c>
      <c r="C335" s="4">
        <f t="shared" si="1"/>
        <v>2013</v>
      </c>
      <c r="D335" s="4">
        <v>8293.0</v>
      </c>
      <c r="E335" s="9">
        <v>470013.28</v>
      </c>
      <c r="H335" s="9"/>
      <c r="I335" s="9"/>
      <c r="J335" s="9"/>
      <c r="K335" s="9"/>
    </row>
    <row r="336">
      <c r="A336" s="5">
        <v>42338.0</v>
      </c>
      <c r="B336" s="20">
        <v>42338.0</v>
      </c>
      <c r="C336" s="4">
        <f t="shared" si="1"/>
        <v>2015</v>
      </c>
      <c r="D336" s="4">
        <v>2103.0</v>
      </c>
      <c r="E336" s="9">
        <v>602528.66</v>
      </c>
      <c r="H336" s="9"/>
      <c r="I336" s="9"/>
      <c r="J336" s="9"/>
      <c r="K336" s="9"/>
    </row>
    <row r="337">
      <c r="A337" s="5">
        <v>41782.0</v>
      </c>
      <c r="B337" s="20">
        <v>41782.0</v>
      </c>
      <c r="C337" s="4">
        <f t="shared" si="1"/>
        <v>2014</v>
      </c>
      <c r="D337" s="4">
        <v>5988.0</v>
      </c>
      <c r="E337" s="9">
        <v>255665.34</v>
      </c>
      <c r="H337" s="9"/>
      <c r="I337" s="9"/>
      <c r="J337" s="9"/>
      <c r="K337" s="9"/>
    </row>
    <row r="338">
      <c r="A338" s="5">
        <v>41147.0</v>
      </c>
      <c r="B338" s="20">
        <v>41147.0</v>
      </c>
      <c r="C338" s="4">
        <f t="shared" si="1"/>
        <v>2012</v>
      </c>
      <c r="D338" s="4">
        <v>5988.0</v>
      </c>
      <c r="E338" s="9">
        <v>412198.15</v>
      </c>
      <c r="H338" s="9"/>
      <c r="I338" s="9"/>
      <c r="J338" s="9"/>
      <c r="K338" s="9"/>
    </row>
    <row r="339">
      <c r="A339" s="5">
        <v>42526.0</v>
      </c>
      <c r="B339" s="20">
        <v>42526.0</v>
      </c>
      <c r="C339" s="4">
        <f t="shared" si="1"/>
        <v>2016</v>
      </c>
      <c r="D339" s="4">
        <v>1270.0</v>
      </c>
      <c r="E339" s="9">
        <v>52630.53</v>
      </c>
      <c r="H339" s="9"/>
      <c r="I339" s="9"/>
      <c r="J339" s="9"/>
      <c r="K339" s="9"/>
    </row>
    <row r="340">
      <c r="A340" s="5">
        <v>41641.0</v>
      </c>
      <c r="B340" s="20">
        <v>41641.0</v>
      </c>
      <c r="C340" s="4">
        <f t="shared" si="1"/>
        <v>2014</v>
      </c>
      <c r="D340" s="4">
        <v>7331.0</v>
      </c>
      <c r="E340" s="9">
        <v>2413417.12</v>
      </c>
      <c r="H340" s="9"/>
      <c r="I340" s="9"/>
      <c r="J340" s="9"/>
      <c r="K340" s="9"/>
    </row>
    <row r="341">
      <c r="A341" s="5">
        <v>40884.0</v>
      </c>
      <c r="B341" s="20">
        <v>40884.0</v>
      </c>
      <c r="C341" s="4">
        <f t="shared" si="1"/>
        <v>2011</v>
      </c>
      <c r="D341" s="4">
        <v>5988.0</v>
      </c>
      <c r="E341" s="9">
        <v>379090.8</v>
      </c>
      <c r="H341" s="9"/>
      <c r="I341" s="9"/>
      <c r="J341" s="9"/>
      <c r="K341" s="9"/>
    </row>
    <row r="342">
      <c r="A342" s="5">
        <v>40602.0</v>
      </c>
      <c r="B342" s="20">
        <v>40602.0</v>
      </c>
      <c r="C342" s="4">
        <f t="shared" si="1"/>
        <v>2011</v>
      </c>
      <c r="D342" s="4">
        <v>5988.0</v>
      </c>
      <c r="E342" s="9">
        <v>690700.23</v>
      </c>
      <c r="H342" s="9"/>
      <c r="I342" s="9"/>
      <c r="J342" s="9"/>
      <c r="K342" s="9"/>
    </row>
    <row r="343">
      <c r="A343" s="5">
        <v>41160.0</v>
      </c>
      <c r="B343" s="20">
        <v>41160.0</v>
      </c>
      <c r="C343" s="4">
        <f t="shared" si="1"/>
        <v>2012</v>
      </c>
      <c r="D343" s="4">
        <v>2455.0</v>
      </c>
      <c r="E343" s="9">
        <v>53428.700000000004</v>
      </c>
      <c r="H343" s="9"/>
      <c r="I343" s="9"/>
      <c r="J343" s="9"/>
      <c r="K343" s="9"/>
    </row>
    <row r="344">
      <c r="A344" s="5">
        <v>41473.0</v>
      </c>
      <c r="B344" s="20">
        <v>41473.0</v>
      </c>
      <c r="C344" s="4">
        <f t="shared" si="1"/>
        <v>2013</v>
      </c>
      <c r="D344" s="4">
        <v>2103.0</v>
      </c>
      <c r="E344" s="9">
        <v>179765.6</v>
      </c>
      <c r="H344" s="9"/>
      <c r="I344" s="9"/>
      <c r="J344" s="9"/>
      <c r="K344" s="9"/>
    </row>
    <row r="345">
      <c r="A345" s="5">
        <v>42419.0</v>
      </c>
      <c r="B345" s="20">
        <v>42419.0</v>
      </c>
      <c r="C345" s="4">
        <f t="shared" si="1"/>
        <v>2016</v>
      </c>
      <c r="D345" s="4">
        <v>1270.0</v>
      </c>
      <c r="E345" s="9">
        <v>569733.7200000001</v>
      </c>
      <c r="H345" s="9"/>
      <c r="I345" s="9"/>
      <c r="J345" s="9"/>
      <c r="K345" s="9"/>
    </row>
    <row r="346">
      <c r="A346" s="5">
        <v>41561.0</v>
      </c>
      <c r="B346" s="20">
        <v>41561.0</v>
      </c>
      <c r="C346" s="4">
        <f t="shared" si="1"/>
        <v>2013</v>
      </c>
      <c r="D346" s="4">
        <v>2103.0</v>
      </c>
      <c r="E346" s="9">
        <v>2324613.9</v>
      </c>
      <c r="H346" s="9"/>
      <c r="I346" s="9"/>
      <c r="J346" s="9"/>
      <c r="K346" s="9"/>
    </row>
    <row r="347">
      <c r="A347" s="5">
        <v>42393.0</v>
      </c>
      <c r="B347" s="20">
        <v>42393.0</v>
      </c>
      <c r="C347" s="4">
        <f t="shared" si="1"/>
        <v>2016</v>
      </c>
      <c r="D347" s="4">
        <v>2455.0</v>
      </c>
      <c r="E347" s="9">
        <v>229007.46000000002</v>
      </c>
      <c r="H347" s="9"/>
      <c r="I347" s="9"/>
      <c r="J347" s="9"/>
      <c r="K347" s="9"/>
    </row>
    <row r="348">
      <c r="A348" s="5">
        <v>42739.0</v>
      </c>
      <c r="B348" s="20">
        <v>42739.0</v>
      </c>
      <c r="C348" s="4">
        <f t="shared" si="1"/>
        <v>2017</v>
      </c>
      <c r="D348" s="4">
        <v>8293.0</v>
      </c>
      <c r="H348" s="9"/>
      <c r="I348" s="9"/>
      <c r="J348" s="9"/>
      <c r="K348" s="9"/>
    </row>
    <row r="349">
      <c r="A349" s="5">
        <v>41781.0</v>
      </c>
      <c r="B349" s="20">
        <v>41781.0</v>
      </c>
      <c r="C349" s="4">
        <f t="shared" si="1"/>
        <v>2014</v>
      </c>
      <c r="D349" s="4">
        <v>7331.0</v>
      </c>
      <c r="E349" s="9">
        <v>1826184.4</v>
      </c>
      <c r="H349" s="9"/>
      <c r="I349" s="9"/>
      <c r="J349" s="9"/>
      <c r="K349" s="9"/>
    </row>
    <row r="350">
      <c r="A350" s="5">
        <v>42284.0</v>
      </c>
      <c r="B350" s="20">
        <v>42284.0</v>
      </c>
      <c r="C350" s="4">
        <f t="shared" si="1"/>
        <v>2015</v>
      </c>
      <c r="D350" s="4">
        <v>2103.0</v>
      </c>
      <c r="E350" s="9">
        <v>1179689.5</v>
      </c>
      <c r="H350" s="9"/>
      <c r="I350" s="9"/>
      <c r="J350" s="9"/>
      <c r="K350" s="9"/>
    </row>
    <row r="351">
      <c r="A351" s="5">
        <v>41340.0</v>
      </c>
      <c r="B351" s="20">
        <v>41340.0</v>
      </c>
      <c r="C351" s="4">
        <f t="shared" si="1"/>
        <v>2013</v>
      </c>
      <c r="D351" s="4">
        <v>8681.0</v>
      </c>
      <c r="E351" s="9">
        <v>5134986.68</v>
      </c>
      <c r="H351" s="9"/>
      <c r="I351" s="9"/>
      <c r="J351" s="9"/>
      <c r="K351" s="9"/>
    </row>
    <row r="352">
      <c r="A352" s="5">
        <v>41433.0</v>
      </c>
      <c r="B352" s="20">
        <v>41433.0</v>
      </c>
      <c r="C352" s="4">
        <f t="shared" si="1"/>
        <v>2013</v>
      </c>
      <c r="D352" s="4">
        <v>2455.0</v>
      </c>
      <c r="E352" s="9">
        <v>774576.64</v>
      </c>
      <c r="H352" s="9"/>
      <c r="I352" s="9"/>
      <c r="J352" s="9"/>
      <c r="K352" s="9"/>
    </row>
    <row r="353">
      <c r="A353" s="5">
        <v>42207.0</v>
      </c>
      <c r="B353" s="20">
        <v>42207.0</v>
      </c>
      <c r="C353" s="4">
        <f t="shared" si="1"/>
        <v>2015</v>
      </c>
      <c r="D353" s="4">
        <v>8969.0</v>
      </c>
      <c r="E353" s="9">
        <v>326503.12</v>
      </c>
      <c r="H353" s="9"/>
      <c r="I353" s="9"/>
      <c r="J353" s="9"/>
      <c r="K353" s="9"/>
    </row>
    <row r="354">
      <c r="A354" s="5">
        <v>42641.0</v>
      </c>
      <c r="B354" s="20">
        <v>42641.0</v>
      </c>
      <c r="C354" s="4">
        <f t="shared" si="1"/>
        <v>2016</v>
      </c>
      <c r="D354" s="4">
        <v>4594.0</v>
      </c>
      <c r="E354" s="9">
        <v>1469497.9800000002</v>
      </c>
      <c r="H354" s="9"/>
      <c r="I354" s="9"/>
      <c r="J354" s="9"/>
      <c r="K354" s="9"/>
    </row>
    <row r="355">
      <c r="A355" s="5">
        <v>42486.0</v>
      </c>
      <c r="B355" s="20">
        <v>42486.0</v>
      </c>
      <c r="C355" s="4">
        <f t="shared" si="1"/>
        <v>2016</v>
      </c>
      <c r="D355" s="4">
        <v>8681.0</v>
      </c>
      <c r="E355" s="9">
        <v>1960404.8</v>
      </c>
      <c r="H355" s="9"/>
      <c r="I355" s="9"/>
      <c r="J355" s="9"/>
      <c r="K355" s="9"/>
    </row>
    <row r="356">
      <c r="A356" s="5">
        <v>42429.0</v>
      </c>
      <c r="B356" s="20">
        <v>42429.0</v>
      </c>
      <c r="C356" s="4">
        <f t="shared" si="1"/>
        <v>2016</v>
      </c>
      <c r="D356" s="4">
        <v>1270.0</v>
      </c>
      <c r="E356" s="9">
        <v>1201862.8</v>
      </c>
      <c r="H356" s="9"/>
      <c r="I356" s="9"/>
      <c r="J356" s="9"/>
      <c r="K356" s="9"/>
    </row>
    <row r="357">
      <c r="A357" s="5">
        <v>42775.0</v>
      </c>
      <c r="B357" s="20">
        <v>42775.0</v>
      </c>
      <c r="C357" s="4">
        <f t="shared" si="1"/>
        <v>2017</v>
      </c>
      <c r="D357" s="4">
        <v>1270.0</v>
      </c>
      <c r="H357" s="9"/>
      <c r="I357" s="9"/>
      <c r="J357" s="9"/>
      <c r="K357" s="9"/>
    </row>
    <row r="358">
      <c r="A358" s="5">
        <v>42722.0</v>
      </c>
      <c r="B358" s="20">
        <v>42722.0</v>
      </c>
      <c r="C358" s="4">
        <f t="shared" si="1"/>
        <v>2016</v>
      </c>
      <c r="D358" s="4">
        <v>2455.0</v>
      </c>
      <c r="E358" s="9">
        <v>1819827.9</v>
      </c>
      <c r="H358" s="9"/>
      <c r="I358" s="9"/>
      <c r="J358" s="9"/>
      <c r="K358" s="9"/>
    </row>
    <row r="359">
      <c r="A359" s="5">
        <v>40686.0</v>
      </c>
      <c r="B359" s="20">
        <v>40686.0</v>
      </c>
      <c r="C359" s="4">
        <f t="shared" si="1"/>
        <v>2011</v>
      </c>
      <c r="D359" s="4">
        <v>8293.0</v>
      </c>
      <c r="E359" s="9">
        <v>1511174.54</v>
      </c>
      <c r="H359" s="9"/>
      <c r="I359" s="9"/>
      <c r="J359" s="9"/>
      <c r="K359" s="9"/>
    </row>
    <row r="360">
      <c r="A360" s="5">
        <v>42702.0</v>
      </c>
      <c r="B360" s="20">
        <v>42702.0</v>
      </c>
      <c r="C360" s="4">
        <f t="shared" si="1"/>
        <v>2016</v>
      </c>
      <c r="D360" s="4">
        <v>1270.0</v>
      </c>
      <c r="E360" s="9">
        <v>811742.14</v>
      </c>
      <c r="H360" s="9"/>
      <c r="I360" s="9"/>
      <c r="J360" s="9"/>
      <c r="K360" s="9"/>
    </row>
    <row r="361">
      <c r="A361" s="5">
        <v>41330.0</v>
      </c>
      <c r="B361" s="20">
        <v>41330.0</v>
      </c>
      <c r="C361" s="4">
        <f t="shared" si="1"/>
        <v>2013</v>
      </c>
      <c r="D361" s="4">
        <v>4594.0</v>
      </c>
      <c r="E361" s="9">
        <v>27948.050000000003</v>
      </c>
      <c r="H361" s="9"/>
      <c r="I361" s="9"/>
      <c r="J361" s="9"/>
      <c r="K361" s="9"/>
    </row>
    <row r="362">
      <c r="A362" s="5">
        <v>40415.0</v>
      </c>
      <c r="B362" s="20">
        <v>40415.0</v>
      </c>
      <c r="C362" s="4">
        <f t="shared" si="1"/>
        <v>2010</v>
      </c>
      <c r="D362" s="4">
        <v>8875.0</v>
      </c>
      <c r="E362" s="9">
        <v>714018.16</v>
      </c>
      <c r="H362" s="9"/>
      <c r="I362" s="9"/>
      <c r="J362" s="9"/>
      <c r="K362" s="9"/>
    </row>
    <row r="363">
      <c r="A363" s="5">
        <v>41468.0</v>
      </c>
      <c r="B363" s="20">
        <v>41468.0</v>
      </c>
      <c r="C363" s="4">
        <f t="shared" si="1"/>
        <v>2013</v>
      </c>
      <c r="D363" s="4">
        <v>2103.0</v>
      </c>
      <c r="E363" s="9">
        <v>998462.86</v>
      </c>
      <c r="H363" s="9"/>
      <c r="I363" s="9"/>
      <c r="J363" s="9"/>
      <c r="K363" s="9"/>
    </row>
    <row r="364">
      <c r="A364" s="5">
        <v>42842.0</v>
      </c>
      <c r="B364" s="20">
        <v>42842.0</v>
      </c>
      <c r="C364" s="4">
        <f t="shared" si="1"/>
        <v>2017</v>
      </c>
      <c r="D364" s="4">
        <v>8681.0</v>
      </c>
      <c r="H364" s="9"/>
      <c r="I364" s="9"/>
      <c r="J364" s="9"/>
      <c r="K364" s="9"/>
    </row>
    <row r="365">
      <c r="A365" s="5">
        <v>42381.0</v>
      </c>
      <c r="B365" s="20">
        <v>42381.0</v>
      </c>
      <c r="C365" s="4">
        <f t="shared" si="1"/>
        <v>2016</v>
      </c>
      <c r="D365" s="4">
        <v>4594.0</v>
      </c>
      <c r="E365" s="9">
        <v>1270378.76</v>
      </c>
      <c r="H365" s="9"/>
      <c r="I365" s="9"/>
      <c r="J365" s="9"/>
      <c r="K365" s="9"/>
    </row>
    <row r="366">
      <c r="A366" s="5">
        <v>41845.0</v>
      </c>
      <c r="B366" s="20">
        <v>41845.0</v>
      </c>
      <c r="C366" s="4">
        <f t="shared" si="1"/>
        <v>2014</v>
      </c>
      <c r="D366" s="4">
        <v>3127.0</v>
      </c>
      <c r="E366" s="9">
        <v>548148.48</v>
      </c>
      <c r="H366" s="9"/>
      <c r="I366" s="9"/>
      <c r="J366" s="9"/>
      <c r="K366" s="9"/>
    </row>
    <row r="367">
      <c r="A367" s="5">
        <v>40740.0</v>
      </c>
      <c r="B367" s="20">
        <v>40740.0</v>
      </c>
      <c r="C367" s="4">
        <f t="shared" si="1"/>
        <v>2011</v>
      </c>
      <c r="D367" s="4">
        <v>2103.0</v>
      </c>
      <c r="E367" s="9">
        <v>1366053.7</v>
      </c>
      <c r="H367" s="9"/>
      <c r="I367" s="9"/>
      <c r="J367" s="9"/>
      <c r="K367" s="9"/>
    </row>
    <row r="368">
      <c r="A368" s="5">
        <v>42906.0</v>
      </c>
      <c r="B368" s="20">
        <v>42906.0</v>
      </c>
      <c r="C368" s="4">
        <f t="shared" si="1"/>
        <v>2017</v>
      </c>
      <c r="D368" s="4">
        <v>8969.0</v>
      </c>
      <c r="H368" s="9"/>
      <c r="I368" s="9"/>
      <c r="J368" s="9"/>
      <c r="K368" s="9"/>
    </row>
    <row r="369">
      <c r="A369" s="5">
        <v>42341.0</v>
      </c>
      <c r="B369" s="20">
        <v>42341.0</v>
      </c>
      <c r="C369" s="4">
        <f t="shared" si="1"/>
        <v>2015</v>
      </c>
      <c r="D369" s="4">
        <v>8969.0</v>
      </c>
      <c r="E369" s="9">
        <v>390133.9</v>
      </c>
      <c r="H369" s="9"/>
      <c r="I369" s="9"/>
      <c r="J369" s="9"/>
      <c r="K369" s="9"/>
    </row>
    <row r="370">
      <c r="A370" s="5">
        <v>40876.0</v>
      </c>
      <c r="B370" s="20">
        <v>40876.0</v>
      </c>
      <c r="C370" s="4">
        <f t="shared" si="1"/>
        <v>2011</v>
      </c>
      <c r="D370" s="4">
        <v>8681.0</v>
      </c>
      <c r="E370" s="9">
        <v>309372.8</v>
      </c>
      <c r="H370" s="9"/>
      <c r="I370" s="9"/>
      <c r="J370" s="9"/>
      <c r="K370" s="9"/>
    </row>
    <row r="371">
      <c r="A371" s="5">
        <v>41889.0</v>
      </c>
      <c r="B371" s="20">
        <v>41889.0</v>
      </c>
      <c r="C371" s="4">
        <f t="shared" si="1"/>
        <v>2014</v>
      </c>
      <c r="D371" s="4">
        <v>7331.0</v>
      </c>
      <c r="E371" s="9">
        <v>781024.16</v>
      </c>
      <c r="H371" s="9"/>
      <c r="I371" s="9"/>
      <c r="J371" s="9"/>
      <c r="K371" s="9"/>
    </row>
    <row r="372">
      <c r="A372" s="5">
        <v>42846.0</v>
      </c>
      <c r="B372" s="20">
        <v>42846.0</v>
      </c>
      <c r="C372" s="4">
        <f t="shared" si="1"/>
        <v>2017</v>
      </c>
      <c r="D372" s="4">
        <v>7331.0</v>
      </c>
      <c r="H372" s="9"/>
      <c r="I372" s="9"/>
      <c r="J372" s="9"/>
      <c r="K372" s="9"/>
    </row>
    <row r="373">
      <c r="A373" s="5">
        <v>40984.0</v>
      </c>
      <c r="B373" s="20">
        <v>40984.0</v>
      </c>
      <c r="C373" s="4">
        <f t="shared" si="1"/>
        <v>2012</v>
      </c>
      <c r="D373" s="4">
        <v>1270.0</v>
      </c>
      <c r="E373" s="9">
        <v>1641686.0</v>
      </c>
      <c r="H373" s="9"/>
      <c r="I373" s="9"/>
      <c r="J373" s="9"/>
      <c r="K373" s="9"/>
    </row>
    <row r="374">
      <c r="A374" s="5">
        <v>40441.0</v>
      </c>
      <c r="B374" s="20">
        <v>40441.0</v>
      </c>
      <c r="C374" s="4">
        <f t="shared" si="1"/>
        <v>2010</v>
      </c>
      <c r="D374" s="4">
        <v>4594.0</v>
      </c>
      <c r="E374" s="9">
        <v>2100699.12</v>
      </c>
      <c r="H374" s="9"/>
      <c r="I374" s="9"/>
      <c r="J374" s="9"/>
      <c r="K374" s="9"/>
    </row>
    <row r="375">
      <c r="A375" s="5">
        <v>40464.0</v>
      </c>
      <c r="B375" s="20">
        <v>40464.0</v>
      </c>
      <c r="C375" s="4">
        <f t="shared" si="1"/>
        <v>2010</v>
      </c>
      <c r="D375" s="4">
        <v>7331.0</v>
      </c>
      <c r="E375" s="9">
        <v>1449773.5999999999</v>
      </c>
      <c r="H375" s="9"/>
      <c r="I375" s="9"/>
      <c r="J375" s="9"/>
      <c r="K375" s="9"/>
    </row>
    <row r="376">
      <c r="A376" s="5">
        <v>42907.0</v>
      </c>
      <c r="B376" s="20">
        <v>42907.0</v>
      </c>
      <c r="C376" s="4">
        <f t="shared" si="1"/>
        <v>2017</v>
      </c>
      <c r="D376" s="4">
        <v>5988.0</v>
      </c>
      <c r="H376" s="9"/>
      <c r="I376" s="9"/>
      <c r="J376" s="9"/>
      <c r="K376" s="9"/>
    </row>
    <row r="377">
      <c r="A377" s="5">
        <v>40898.0</v>
      </c>
      <c r="B377" s="20">
        <v>40898.0</v>
      </c>
      <c r="C377" s="4">
        <f t="shared" si="1"/>
        <v>2011</v>
      </c>
      <c r="D377" s="4">
        <v>8681.0</v>
      </c>
      <c r="E377" s="9">
        <v>3340056.0900000003</v>
      </c>
      <c r="H377" s="9"/>
      <c r="I377" s="9"/>
      <c r="J377" s="9"/>
      <c r="K377" s="9"/>
    </row>
    <row r="378">
      <c r="A378" s="5">
        <v>41319.0</v>
      </c>
      <c r="B378" s="20">
        <v>41319.0</v>
      </c>
      <c r="C378" s="4">
        <f t="shared" si="1"/>
        <v>2013</v>
      </c>
      <c r="D378" s="4">
        <v>5988.0</v>
      </c>
      <c r="E378" s="9">
        <v>674148.3200000001</v>
      </c>
      <c r="H378" s="9"/>
      <c r="I378" s="9"/>
      <c r="J378" s="9"/>
      <c r="K378" s="9"/>
    </row>
    <row r="379">
      <c r="A379" s="5">
        <v>41180.0</v>
      </c>
      <c r="B379" s="20">
        <v>41180.0</v>
      </c>
      <c r="C379" s="4">
        <f t="shared" si="1"/>
        <v>2012</v>
      </c>
      <c r="D379" s="4">
        <v>5988.0</v>
      </c>
      <c r="E379" s="9">
        <v>532199.04</v>
      </c>
      <c r="H379" s="9"/>
      <c r="I379" s="9"/>
      <c r="J379" s="9"/>
      <c r="K379" s="9"/>
    </row>
    <row r="380">
      <c r="A380" s="5">
        <v>41811.0</v>
      </c>
      <c r="B380" s="20">
        <v>41811.0</v>
      </c>
      <c r="C380" s="4">
        <f t="shared" si="1"/>
        <v>2014</v>
      </c>
      <c r="D380" s="4">
        <v>8875.0</v>
      </c>
      <c r="E380" s="9">
        <v>46258.14</v>
      </c>
      <c r="H380" s="9"/>
      <c r="I380" s="9"/>
      <c r="J380" s="9"/>
      <c r="K380" s="9"/>
    </row>
    <row r="381">
      <c r="A381" s="5">
        <v>40804.0</v>
      </c>
      <c r="B381" s="20">
        <v>40804.0</v>
      </c>
      <c r="C381" s="4">
        <f t="shared" si="1"/>
        <v>2011</v>
      </c>
      <c r="D381" s="4">
        <v>1270.0</v>
      </c>
      <c r="E381" s="9">
        <v>2825600.19</v>
      </c>
      <c r="H381" s="9"/>
      <c r="I381" s="9"/>
      <c r="J381" s="9"/>
      <c r="K381" s="9"/>
    </row>
    <row r="382">
      <c r="A382" s="5">
        <v>40278.0</v>
      </c>
      <c r="B382" s="20">
        <v>40278.0</v>
      </c>
      <c r="C382" s="4">
        <f t="shared" si="1"/>
        <v>2010</v>
      </c>
      <c r="D382" s="4">
        <v>2103.0</v>
      </c>
      <c r="E382" s="9">
        <v>468568.75</v>
      </c>
      <c r="H382" s="9"/>
      <c r="I382" s="9"/>
      <c r="J382" s="9"/>
      <c r="K382" s="9"/>
    </row>
    <row r="383">
      <c r="A383" s="5">
        <v>41751.0</v>
      </c>
      <c r="B383" s="20">
        <v>41751.0</v>
      </c>
      <c r="C383" s="4">
        <f t="shared" si="1"/>
        <v>2014</v>
      </c>
      <c r="D383" s="4">
        <v>2455.0</v>
      </c>
      <c r="E383" s="9">
        <v>399149.4</v>
      </c>
      <c r="H383" s="9"/>
      <c r="I383" s="9"/>
      <c r="J383" s="9"/>
      <c r="K383" s="9"/>
    </row>
    <row r="384">
      <c r="A384" s="5">
        <v>41343.0</v>
      </c>
      <c r="B384" s="20">
        <v>41343.0</v>
      </c>
      <c r="C384" s="4">
        <f t="shared" si="1"/>
        <v>2013</v>
      </c>
      <c r="D384" s="4">
        <v>8969.0</v>
      </c>
      <c r="E384" s="9">
        <v>13441.44</v>
      </c>
      <c r="H384" s="9"/>
      <c r="I384" s="9"/>
      <c r="J384" s="9"/>
      <c r="K384" s="9"/>
    </row>
    <row r="385">
      <c r="A385" s="5">
        <v>42238.0</v>
      </c>
      <c r="B385" s="20">
        <v>42238.0</v>
      </c>
      <c r="C385" s="4">
        <f t="shared" si="1"/>
        <v>2015</v>
      </c>
      <c r="D385" s="4">
        <v>5988.0</v>
      </c>
      <c r="E385" s="9">
        <v>657986.0</v>
      </c>
      <c r="H385" s="9"/>
      <c r="I385" s="9"/>
      <c r="J385" s="9"/>
      <c r="K385" s="9"/>
    </row>
    <row r="386">
      <c r="A386" s="5">
        <v>41384.0</v>
      </c>
      <c r="B386" s="20">
        <v>41384.0</v>
      </c>
      <c r="C386" s="4">
        <f t="shared" si="1"/>
        <v>2013</v>
      </c>
      <c r="D386" s="4">
        <v>4594.0</v>
      </c>
      <c r="E386" s="9">
        <v>48731.15</v>
      </c>
      <c r="H386" s="9"/>
      <c r="I386" s="9"/>
      <c r="J386" s="9"/>
      <c r="K386" s="9"/>
    </row>
    <row r="387">
      <c r="A387" s="5">
        <v>41574.0</v>
      </c>
      <c r="B387" s="20">
        <v>41574.0</v>
      </c>
      <c r="C387" s="4">
        <f t="shared" si="1"/>
        <v>2013</v>
      </c>
      <c r="D387" s="4">
        <v>8681.0</v>
      </c>
      <c r="E387" s="9">
        <v>89717.28</v>
      </c>
      <c r="H387" s="9"/>
      <c r="I387" s="9"/>
      <c r="J387" s="9"/>
      <c r="K387" s="9"/>
    </row>
    <row r="388">
      <c r="A388" s="5">
        <v>42807.0</v>
      </c>
      <c r="B388" s="20">
        <v>42807.0</v>
      </c>
      <c r="C388" s="4">
        <f t="shared" si="1"/>
        <v>2017</v>
      </c>
      <c r="D388" s="4">
        <v>3127.0</v>
      </c>
      <c r="H388" s="9"/>
      <c r="I388" s="9"/>
      <c r="J388" s="9"/>
      <c r="K388" s="9"/>
    </row>
    <row r="389">
      <c r="A389" s="5">
        <v>42577.0</v>
      </c>
      <c r="B389" s="20">
        <v>42577.0</v>
      </c>
      <c r="C389" s="4">
        <f t="shared" si="1"/>
        <v>2016</v>
      </c>
      <c r="D389" s="4">
        <v>8293.0</v>
      </c>
      <c r="E389" s="9">
        <v>2744394.4499999997</v>
      </c>
      <c r="H389" s="9"/>
      <c r="I389" s="9"/>
      <c r="J389" s="9"/>
      <c r="K389" s="9"/>
    </row>
    <row r="390">
      <c r="A390" s="5">
        <v>42336.0</v>
      </c>
      <c r="B390" s="20">
        <v>42336.0</v>
      </c>
      <c r="C390" s="4">
        <f t="shared" si="1"/>
        <v>2015</v>
      </c>
      <c r="D390" s="4">
        <v>8875.0</v>
      </c>
      <c r="E390" s="9">
        <v>1107900.2</v>
      </c>
      <c r="H390" s="9"/>
      <c r="I390" s="9"/>
      <c r="J390" s="9"/>
      <c r="K390" s="9"/>
    </row>
    <row r="391">
      <c r="A391" s="5">
        <v>41655.0</v>
      </c>
      <c r="B391" s="20">
        <v>41655.0</v>
      </c>
      <c r="C391" s="4">
        <f t="shared" si="1"/>
        <v>2014</v>
      </c>
      <c r="D391" s="4">
        <v>2455.0</v>
      </c>
      <c r="E391" s="9">
        <v>2949330.0900000003</v>
      </c>
      <c r="H391" s="9"/>
      <c r="I391" s="9"/>
      <c r="J391" s="9"/>
      <c r="K391" s="9"/>
    </row>
    <row r="392">
      <c r="A392" s="5">
        <v>40349.0</v>
      </c>
      <c r="B392" s="20">
        <v>40349.0</v>
      </c>
      <c r="C392" s="4">
        <f t="shared" si="1"/>
        <v>2010</v>
      </c>
      <c r="D392" s="4">
        <v>8681.0</v>
      </c>
      <c r="E392" s="9">
        <v>503.82</v>
      </c>
      <c r="H392" s="9"/>
      <c r="I392" s="9"/>
      <c r="J392" s="9"/>
      <c r="K392" s="9"/>
    </row>
    <row r="393">
      <c r="A393" s="5">
        <v>40710.0</v>
      </c>
      <c r="B393" s="20">
        <v>40710.0</v>
      </c>
      <c r="C393" s="4">
        <f t="shared" si="1"/>
        <v>2011</v>
      </c>
      <c r="D393" s="4">
        <v>7940.0</v>
      </c>
      <c r="E393" s="9">
        <v>353237.06</v>
      </c>
      <c r="H393" s="9"/>
      <c r="I393" s="9"/>
      <c r="J393" s="9"/>
      <c r="K393" s="9"/>
    </row>
    <row r="394">
      <c r="A394" s="5">
        <v>40927.0</v>
      </c>
      <c r="B394" s="20">
        <v>40927.0</v>
      </c>
      <c r="C394" s="4">
        <f t="shared" si="1"/>
        <v>2012</v>
      </c>
      <c r="D394" s="4">
        <v>8681.0</v>
      </c>
      <c r="E394" s="9">
        <v>826091.2</v>
      </c>
      <c r="H394" s="9"/>
      <c r="I394" s="9"/>
      <c r="J394" s="9"/>
      <c r="K394" s="9"/>
    </row>
    <row r="395">
      <c r="A395" s="5">
        <v>42806.0</v>
      </c>
      <c r="B395" s="20">
        <v>42806.0</v>
      </c>
      <c r="C395" s="4">
        <f t="shared" si="1"/>
        <v>2017</v>
      </c>
      <c r="D395" s="4">
        <v>4594.0</v>
      </c>
      <c r="H395" s="9"/>
      <c r="I395" s="9"/>
      <c r="J395" s="9"/>
      <c r="K395" s="9"/>
    </row>
    <row r="396">
      <c r="A396" s="5">
        <v>41582.0</v>
      </c>
      <c r="B396" s="20">
        <v>41582.0</v>
      </c>
      <c r="C396" s="4">
        <f t="shared" si="1"/>
        <v>2013</v>
      </c>
      <c r="D396" s="4">
        <v>8681.0</v>
      </c>
      <c r="E396" s="9">
        <v>334302.78</v>
      </c>
      <c r="H396" s="9"/>
      <c r="I396" s="9"/>
      <c r="J396" s="9"/>
      <c r="K396" s="9"/>
    </row>
    <row r="397">
      <c r="A397" s="5">
        <v>42554.0</v>
      </c>
      <c r="B397" s="20">
        <v>42554.0</v>
      </c>
      <c r="C397" s="4">
        <f t="shared" si="1"/>
        <v>2016</v>
      </c>
      <c r="D397" s="4">
        <v>8969.0</v>
      </c>
      <c r="E397" s="9">
        <v>873062.7600000001</v>
      </c>
      <c r="H397" s="9"/>
      <c r="I397" s="9"/>
      <c r="J397" s="9"/>
      <c r="K397" s="9"/>
    </row>
    <row r="398">
      <c r="A398" s="5">
        <v>42426.0</v>
      </c>
      <c r="B398" s="20">
        <v>42426.0</v>
      </c>
      <c r="C398" s="4">
        <f t="shared" si="1"/>
        <v>2016</v>
      </c>
      <c r="D398" s="4">
        <v>2103.0</v>
      </c>
      <c r="E398" s="9">
        <v>3386943.21</v>
      </c>
      <c r="H398" s="9"/>
      <c r="I398" s="9"/>
      <c r="J398" s="9"/>
      <c r="K398" s="9"/>
    </row>
    <row r="399">
      <c r="A399" s="5">
        <v>40940.0</v>
      </c>
      <c r="B399" s="20">
        <v>40940.0</v>
      </c>
      <c r="C399" s="4">
        <f t="shared" si="1"/>
        <v>2012</v>
      </c>
      <c r="D399" s="4">
        <v>5988.0</v>
      </c>
      <c r="E399" s="9">
        <v>2215319.84</v>
      </c>
      <c r="H399" s="9"/>
      <c r="I399" s="9"/>
      <c r="J399" s="9"/>
      <c r="K399" s="9"/>
    </row>
    <row r="400">
      <c r="A400" s="5">
        <v>41778.0</v>
      </c>
      <c r="B400" s="20">
        <v>41778.0</v>
      </c>
      <c r="C400" s="4">
        <f t="shared" si="1"/>
        <v>2014</v>
      </c>
      <c r="D400" s="4">
        <v>8875.0</v>
      </c>
      <c r="E400" s="9">
        <v>87561.04</v>
      </c>
      <c r="H400" s="9"/>
      <c r="I400" s="9"/>
      <c r="J400" s="9"/>
      <c r="K400" s="9"/>
    </row>
    <row r="401">
      <c r="A401" s="5">
        <v>40617.0</v>
      </c>
      <c r="B401" s="20">
        <v>40617.0</v>
      </c>
      <c r="C401" s="4">
        <f t="shared" si="1"/>
        <v>2011</v>
      </c>
      <c r="D401" s="4">
        <v>3127.0</v>
      </c>
      <c r="E401" s="9">
        <v>359718.45</v>
      </c>
      <c r="H401" s="9"/>
      <c r="I401" s="9"/>
      <c r="J401" s="9"/>
      <c r="K401" s="9"/>
    </row>
    <row r="402">
      <c r="A402" s="5">
        <v>41738.0</v>
      </c>
      <c r="B402" s="20">
        <v>41738.0</v>
      </c>
      <c r="C402" s="4">
        <f t="shared" si="1"/>
        <v>2014</v>
      </c>
      <c r="D402" s="4">
        <v>4594.0</v>
      </c>
      <c r="E402" s="9">
        <v>38066.4</v>
      </c>
      <c r="H402" s="9"/>
      <c r="I402" s="9"/>
      <c r="J402" s="9"/>
      <c r="K402" s="9"/>
    </row>
    <row r="403">
      <c r="A403" s="5">
        <v>41682.0</v>
      </c>
      <c r="B403" s="20">
        <v>41682.0</v>
      </c>
      <c r="C403" s="4">
        <f t="shared" si="1"/>
        <v>2014</v>
      </c>
      <c r="D403" s="4">
        <v>4594.0</v>
      </c>
      <c r="E403" s="9">
        <v>1306523.04</v>
      </c>
      <c r="H403" s="9"/>
      <c r="I403" s="9"/>
      <c r="J403" s="9"/>
      <c r="K403" s="9"/>
    </row>
    <row r="404">
      <c r="A404" s="5">
        <v>40741.0</v>
      </c>
      <c r="B404" s="20">
        <v>40741.0</v>
      </c>
      <c r="C404" s="4">
        <f t="shared" si="1"/>
        <v>2011</v>
      </c>
      <c r="D404" s="4">
        <v>8875.0</v>
      </c>
      <c r="E404" s="9">
        <v>339394.18</v>
      </c>
      <c r="H404" s="9"/>
      <c r="I404" s="9"/>
      <c r="J404" s="9"/>
      <c r="K404" s="9"/>
    </row>
    <row r="405">
      <c r="A405" s="5">
        <v>41744.0</v>
      </c>
      <c r="B405" s="20">
        <v>41744.0</v>
      </c>
      <c r="C405" s="4">
        <f t="shared" si="1"/>
        <v>2014</v>
      </c>
      <c r="D405" s="4">
        <v>2455.0</v>
      </c>
      <c r="E405" s="9">
        <v>4290822.69</v>
      </c>
      <c r="H405" s="9"/>
      <c r="I405" s="9"/>
      <c r="J405" s="9"/>
      <c r="K405" s="9"/>
    </row>
    <row r="406">
      <c r="A406" s="5">
        <v>41718.0</v>
      </c>
      <c r="B406" s="20">
        <v>41718.0</v>
      </c>
      <c r="C406" s="4">
        <f t="shared" si="1"/>
        <v>2014</v>
      </c>
      <c r="D406" s="4">
        <v>8293.0</v>
      </c>
      <c r="E406" s="9">
        <v>686029.18</v>
      </c>
      <c r="H406" s="9"/>
      <c r="I406" s="9"/>
      <c r="J406" s="9"/>
      <c r="K406" s="9"/>
    </row>
    <row r="407">
      <c r="A407" s="5">
        <v>40467.0</v>
      </c>
      <c r="B407" s="20">
        <v>40467.0</v>
      </c>
      <c r="C407" s="4">
        <f t="shared" si="1"/>
        <v>2010</v>
      </c>
      <c r="D407" s="4">
        <v>3127.0</v>
      </c>
      <c r="E407" s="9">
        <v>148359.78</v>
      </c>
      <c r="H407" s="9"/>
      <c r="I407" s="9"/>
      <c r="J407" s="9"/>
      <c r="K407" s="9"/>
    </row>
    <row r="408">
      <c r="A408" s="5">
        <v>41171.0</v>
      </c>
      <c r="B408" s="20">
        <v>41171.0</v>
      </c>
      <c r="C408" s="4">
        <f t="shared" si="1"/>
        <v>2012</v>
      </c>
      <c r="D408" s="4">
        <v>2103.0</v>
      </c>
      <c r="E408" s="9">
        <v>3120720.33</v>
      </c>
      <c r="H408" s="9"/>
      <c r="I408" s="9"/>
      <c r="J408" s="9"/>
      <c r="K408" s="9"/>
    </row>
    <row r="409">
      <c r="A409" s="5">
        <v>40418.0</v>
      </c>
      <c r="B409" s="20">
        <v>40418.0</v>
      </c>
      <c r="C409" s="4">
        <f t="shared" si="1"/>
        <v>2010</v>
      </c>
      <c r="D409" s="4">
        <v>2103.0</v>
      </c>
      <c r="E409" s="9">
        <v>371486.05000000005</v>
      </c>
      <c r="H409" s="9"/>
      <c r="I409" s="9"/>
      <c r="J409" s="9"/>
      <c r="K409" s="9"/>
    </row>
    <row r="410">
      <c r="A410" s="5">
        <v>40736.0</v>
      </c>
      <c r="B410" s="20">
        <v>40736.0</v>
      </c>
      <c r="C410" s="4">
        <f t="shared" si="1"/>
        <v>2011</v>
      </c>
      <c r="D410" s="4">
        <v>8681.0</v>
      </c>
      <c r="E410" s="9">
        <v>299910.6</v>
      </c>
      <c r="H410" s="9"/>
      <c r="I410" s="9"/>
      <c r="J410" s="9"/>
      <c r="K410" s="9"/>
    </row>
    <row r="411">
      <c r="A411" s="5">
        <v>42229.0</v>
      </c>
      <c r="B411" s="20">
        <v>42229.0</v>
      </c>
      <c r="C411" s="4">
        <f t="shared" si="1"/>
        <v>2015</v>
      </c>
      <c r="D411" s="4">
        <v>3127.0</v>
      </c>
      <c r="E411" s="9">
        <v>1028324.8</v>
      </c>
      <c r="H411" s="9"/>
      <c r="I411" s="9"/>
      <c r="J411" s="9"/>
      <c r="K411" s="9"/>
    </row>
    <row r="412">
      <c r="A412" s="5">
        <v>42788.0</v>
      </c>
      <c r="B412" s="20">
        <v>42788.0</v>
      </c>
      <c r="C412" s="4">
        <f t="shared" si="1"/>
        <v>2017</v>
      </c>
      <c r="D412" s="4">
        <v>8875.0</v>
      </c>
      <c r="H412" s="9"/>
      <c r="I412" s="9"/>
      <c r="J412" s="9"/>
      <c r="K412" s="9"/>
    </row>
    <row r="413">
      <c r="A413" s="5">
        <v>41108.0</v>
      </c>
      <c r="B413" s="20">
        <v>41108.0</v>
      </c>
      <c r="C413" s="4">
        <f t="shared" si="1"/>
        <v>2012</v>
      </c>
      <c r="D413" s="4">
        <v>2455.0</v>
      </c>
      <c r="E413" s="9">
        <v>491765.34</v>
      </c>
      <c r="H413" s="9"/>
      <c r="I413" s="9"/>
      <c r="J413" s="9"/>
      <c r="K413" s="9"/>
    </row>
    <row r="414">
      <c r="A414" s="5">
        <v>41469.0</v>
      </c>
      <c r="B414" s="20">
        <v>41469.0</v>
      </c>
      <c r="C414" s="4">
        <f t="shared" si="1"/>
        <v>2013</v>
      </c>
      <c r="D414" s="4">
        <v>7331.0</v>
      </c>
      <c r="E414" s="9">
        <v>1412576.1400000001</v>
      </c>
      <c r="H414" s="9"/>
      <c r="I414" s="9"/>
      <c r="J414" s="9"/>
      <c r="K414" s="9"/>
    </row>
    <row r="415">
      <c r="A415" s="5">
        <v>42179.0</v>
      </c>
      <c r="B415" s="20">
        <v>42179.0</v>
      </c>
      <c r="C415" s="4">
        <f t="shared" si="1"/>
        <v>2015</v>
      </c>
      <c r="D415" s="4">
        <v>7331.0</v>
      </c>
      <c r="E415" s="9">
        <v>62492.340000000004</v>
      </c>
      <c r="H415" s="9"/>
      <c r="I415" s="9"/>
      <c r="J415" s="9"/>
      <c r="K415" s="9"/>
    </row>
    <row r="416">
      <c r="A416" s="5">
        <v>41804.0</v>
      </c>
      <c r="B416" s="20">
        <v>41804.0</v>
      </c>
      <c r="C416" s="4">
        <f t="shared" si="1"/>
        <v>2014</v>
      </c>
      <c r="D416" s="4">
        <v>2103.0</v>
      </c>
      <c r="E416" s="9">
        <v>1277674.02</v>
      </c>
      <c r="H416" s="9"/>
      <c r="I416" s="9"/>
      <c r="J416" s="9"/>
      <c r="K416" s="9"/>
    </row>
    <row r="417">
      <c r="A417" s="5">
        <v>41518.0</v>
      </c>
      <c r="B417" s="20">
        <v>41518.0</v>
      </c>
      <c r="C417" s="4">
        <f t="shared" si="1"/>
        <v>2013</v>
      </c>
      <c r="D417" s="4">
        <v>8969.0</v>
      </c>
      <c r="E417" s="9">
        <v>650080.42</v>
      </c>
      <c r="H417" s="9"/>
      <c r="I417" s="9"/>
      <c r="J417" s="9"/>
      <c r="K417" s="9"/>
    </row>
    <row r="418">
      <c r="A418" s="5">
        <v>42757.0</v>
      </c>
      <c r="B418" s="20">
        <v>42757.0</v>
      </c>
      <c r="C418" s="4">
        <f t="shared" si="1"/>
        <v>2017</v>
      </c>
      <c r="D418" s="4">
        <v>8969.0</v>
      </c>
      <c r="H418" s="9"/>
      <c r="I418" s="9"/>
      <c r="J418" s="9"/>
      <c r="K418" s="9"/>
    </row>
    <row r="419">
      <c r="A419" s="5">
        <v>41665.0</v>
      </c>
      <c r="B419" s="20">
        <v>41665.0</v>
      </c>
      <c r="C419" s="4">
        <f t="shared" si="1"/>
        <v>2014</v>
      </c>
      <c r="D419" s="4">
        <v>7331.0</v>
      </c>
      <c r="E419" s="9">
        <v>2657301.6</v>
      </c>
      <c r="H419" s="9"/>
      <c r="I419" s="9"/>
      <c r="J419" s="9"/>
      <c r="K419" s="9"/>
    </row>
    <row r="420">
      <c r="A420" s="5">
        <v>42704.0</v>
      </c>
      <c r="B420" s="20">
        <v>42704.0</v>
      </c>
      <c r="C420" s="4">
        <f t="shared" si="1"/>
        <v>2016</v>
      </c>
      <c r="D420" s="4">
        <v>2103.0</v>
      </c>
      <c r="E420" s="9">
        <v>108425.73</v>
      </c>
      <c r="H420" s="9"/>
      <c r="I420" s="9"/>
      <c r="J420" s="9"/>
      <c r="K420" s="9"/>
    </row>
    <row r="421">
      <c r="A421" s="5">
        <v>42763.0</v>
      </c>
      <c r="B421" s="20">
        <v>42763.0</v>
      </c>
      <c r="C421" s="4">
        <f t="shared" si="1"/>
        <v>2017</v>
      </c>
      <c r="D421" s="4">
        <v>4594.0</v>
      </c>
      <c r="H421" s="9"/>
      <c r="I421" s="9"/>
      <c r="J421" s="9"/>
      <c r="K421" s="9"/>
    </row>
    <row r="422">
      <c r="A422" s="5">
        <v>41144.0</v>
      </c>
      <c r="B422" s="20">
        <v>41144.0</v>
      </c>
      <c r="C422" s="4">
        <f t="shared" si="1"/>
        <v>2012</v>
      </c>
      <c r="D422" s="4">
        <v>8875.0</v>
      </c>
      <c r="E422" s="9">
        <v>357017.76</v>
      </c>
      <c r="H422" s="9"/>
      <c r="I422" s="9"/>
      <c r="J422" s="9"/>
      <c r="K422" s="9"/>
    </row>
    <row r="423">
      <c r="A423" s="5">
        <v>41210.0</v>
      </c>
      <c r="B423" s="20">
        <v>41210.0</v>
      </c>
      <c r="C423" s="4">
        <f t="shared" si="1"/>
        <v>2012</v>
      </c>
      <c r="D423" s="4">
        <v>4594.0</v>
      </c>
      <c r="E423" s="9">
        <v>3700175.22</v>
      </c>
      <c r="H423" s="9"/>
      <c r="I423" s="9"/>
      <c r="J423" s="9"/>
      <c r="K423" s="9"/>
    </row>
    <row r="424">
      <c r="A424" s="5">
        <v>40220.0</v>
      </c>
      <c r="B424" s="20">
        <v>40220.0</v>
      </c>
      <c r="C424" s="4">
        <f t="shared" si="1"/>
        <v>2010</v>
      </c>
      <c r="D424" s="4">
        <v>8875.0</v>
      </c>
      <c r="E424" s="9">
        <v>6294435.13</v>
      </c>
      <c r="H424" s="9"/>
      <c r="I424" s="9"/>
      <c r="J424" s="9"/>
      <c r="K424" s="9"/>
    </row>
    <row r="425">
      <c r="A425" s="5">
        <v>41854.0</v>
      </c>
      <c r="B425" s="20">
        <v>41854.0</v>
      </c>
      <c r="C425" s="4">
        <f t="shared" si="1"/>
        <v>2014</v>
      </c>
      <c r="D425" s="4">
        <v>8875.0</v>
      </c>
      <c r="E425" s="9">
        <v>2492180.67</v>
      </c>
      <c r="H425" s="9"/>
      <c r="I425" s="9"/>
      <c r="J425" s="9"/>
      <c r="K425" s="9"/>
    </row>
    <row r="426">
      <c r="A426" s="5">
        <v>42706.0</v>
      </c>
      <c r="B426" s="20">
        <v>42706.0</v>
      </c>
      <c r="C426" s="4">
        <f t="shared" si="1"/>
        <v>2016</v>
      </c>
      <c r="D426" s="4">
        <v>4594.0</v>
      </c>
      <c r="E426" s="9">
        <v>59460.090000000004</v>
      </c>
      <c r="H426" s="9"/>
      <c r="I426" s="9"/>
      <c r="J426" s="9"/>
      <c r="K426" s="9"/>
    </row>
    <row r="427">
      <c r="A427" s="5">
        <v>41051.0</v>
      </c>
      <c r="B427" s="20">
        <v>41051.0</v>
      </c>
      <c r="C427" s="4">
        <f t="shared" si="1"/>
        <v>2012</v>
      </c>
      <c r="D427" s="4">
        <v>3127.0</v>
      </c>
      <c r="E427" s="9">
        <v>5087903.73</v>
      </c>
      <c r="H427" s="9"/>
      <c r="I427" s="9"/>
      <c r="J427" s="9"/>
      <c r="K427" s="9"/>
    </row>
    <row r="428">
      <c r="A428" s="5">
        <v>40983.0</v>
      </c>
      <c r="B428" s="20">
        <v>40983.0</v>
      </c>
      <c r="C428" s="4">
        <f t="shared" si="1"/>
        <v>2012</v>
      </c>
      <c r="D428" s="4">
        <v>8875.0</v>
      </c>
      <c r="E428" s="9">
        <v>1302728.04</v>
      </c>
      <c r="H428" s="9"/>
      <c r="I428" s="9"/>
      <c r="J428" s="9"/>
      <c r="K428" s="9"/>
    </row>
    <row r="429">
      <c r="A429" s="5">
        <v>42061.0</v>
      </c>
      <c r="B429" s="20">
        <v>42061.0</v>
      </c>
      <c r="C429" s="4">
        <f t="shared" si="1"/>
        <v>2015</v>
      </c>
      <c r="D429" s="4">
        <v>5988.0</v>
      </c>
      <c r="E429" s="9">
        <v>1849860.0999999999</v>
      </c>
      <c r="H429" s="9"/>
      <c r="I429" s="9"/>
      <c r="J429" s="9"/>
      <c r="K429" s="9"/>
    </row>
    <row r="430">
      <c r="A430" s="5">
        <v>42209.0</v>
      </c>
      <c r="B430" s="20">
        <v>42209.0</v>
      </c>
      <c r="C430" s="4">
        <f t="shared" si="1"/>
        <v>2015</v>
      </c>
      <c r="D430" s="4">
        <v>3127.0</v>
      </c>
      <c r="E430" s="9">
        <v>847946.24</v>
      </c>
      <c r="H430" s="9"/>
      <c r="I430" s="9"/>
      <c r="J430" s="9"/>
      <c r="K430" s="9"/>
    </row>
    <row r="431">
      <c r="A431" s="5">
        <v>41660.0</v>
      </c>
      <c r="B431" s="20">
        <v>41660.0</v>
      </c>
      <c r="C431" s="4">
        <f t="shared" si="1"/>
        <v>2014</v>
      </c>
      <c r="D431" s="4">
        <v>4594.0</v>
      </c>
      <c r="E431" s="9">
        <v>2947323.54</v>
      </c>
      <c r="H431" s="9"/>
      <c r="I431" s="9"/>
      <c r="J431" s="9"/>
      <c r="K431" s="9"/>
    </row>
    <row r="432">
      <c r="A432" s="5">
        <v>40651.0</v>
      </c>
      <c r="B432" s="20">
        <v>40651.0</v>
      </c>
      <c r="C432" s="4">
        <f t="shared" si="1"/>
        <v>2011</v>
      </c>
      <c r="D432" s="4">
        <v>8875.0</v>
      </c>
      <c r="E432" s="9">
        <v>713421.17</v>
      </c>
      <c r="H432" s="9"/>
      <c r="I432" s="9"/>
      <c r="J432" s="9"/>
      <c r="K432" s="9"/>
    </row>
    <row r="433">
      <c r="A433" s="5">
        <v>40329.0</v>
      </c>
      <c r="B433" s="20">
        <v>40329.0</v>
      </c>
      <c r="C433" s="4">
        <f t="shared" si="1"/>
        <v>2010</v>
      </c>
      <c r="D433" s="4">
        <v>8969.0</v>
      </c>
      <c r="E433" s="9">
        <v>3489.42</v>
      </c>
      <c r="H433" s="9"/>
      <c r="I433" s="9"/>
      <c r="J433" s="9"/>
      <c r="K433" s="9"/>
    </row>
    <row r="434">
      <c r="A434" s="5">
        <v>40526.0</v>
      </c>
      <c r="B434" s="20">
        <v>40526.0</v>
      </c>
      <c r="C434" s="4">
        <f t="shared" si="1"/>
        <v>2010</v>
      </c>
      <c r="D434" s="4">
        <v>2103.0</v>
      </c>
      <c r="E434" s="9">
        <v>4599.69</v>
      </c>
      <c r="H434" s="9"/>
      <c r="I434" s="9"/>
      <c r="J434" s="9"/>
      <c r="K434" s="9"/>
    </row>
    <row r="435">
      <c r="A435" s="5">
        <v>40566.0</v>
      </c>
      <c r="B435" s="20">
        <v>40566.0</v>
      </c>
      <c r="C435" s="4">
        <f t="shared" si="1"/>
        <v>2011</v>
      </c>
      <c r="D435" s="4">
        <v>2103.0</v>
      </c>
      <c r="E435" s="9">
        <v>70455.63</v>
      </c>
      <c r="H435" s="9"/>
      <c r="I435" s="9"/>
      <c r="J435" s="9"/>
      <c r="K435" s="9"/>
    </row>
    <row r="436">
      <c r="A436" s="5">
        <v>41720.0</v>
      </c>
      <c r="B436" s="20">
        <v>41720.0</v>
      </c>
      <c r="C436" s="4">
        <f t="shared" si="1"/>
        <v>2014</v>
      </c>
      <c r="D436" s="4">
        <v>8969.0</v>
      </c>
      <c r="E436" s="9">
        <v>678956.64</v>
      </c>
      <c r="H436" s="9"/>
      <c r="I436" s="9"/>
      <c r="J436" s="9"/>
      <c r="K436" s="9"/>
    </row>
    <row r="437">
      <c r="A437" s="5">
        <v>42490.0</v>
      </c>
      <c r="B437" s="20">
        <v>42490.0</v>
      </c>
      <c r="C437" s="4">
        <f t="shared" si="1"/>
        <v>2016</v>
      </c>
      <c r="D437" s="4">
        <v>2103.0</v>
      </c>
      <c r="E437" s="9">
        <v>3090566.8</v>
      </c>
      <c r="H437" s="9"/>
      <c r="I437" s="9"/>
      <c r="J437" s="9"/>
      <c r="K437" s="9"/>
    </row>
    <row r="438">
      <c r="A438" s="5">
        <v>42223.0</v>
      </c>
      <c r="B438" s="20">
        <v>42223.0</v>
      </c>
      <c r="C438" s="4">
        <f t="shared" si="1"/>
        <v>2015</v>
      </c>
      <c r="D438" s="4">
        <v>5988.0</v>
      </c>
      <c r="E438" s="9">
        <v>449841.92000000004</v>
      </c>
      <c r="H438" s="9"/>
      <c r="I438" s="9"/>
      <c r="J438" s="9"/>
      <c r="K438" s="9"/>
    </row>
    <row r="439">
      <c r="A439" s="5">
        <v>41627.0</v>
      </c>
      <c r="B439" s="20">
        <v>41627.0</v>
      </c>
      <c r="C439" s="4">
        <f t="shared" si="1"/>
        <v>2013</v>
      </c>
      <c r="D439" s="4">
        <v>8681.0</v>
      </c>
      <c r="E439" s="9">
        <v>726532.3999999999</v>
      </c>
      <c r="H439" s="9"/>
      <c r="I439" s="9"/>
      <c r="J439" s="9"/>
      <c r="K439" s="9"/>
    </row>
    <row r="440">
      <c r="A440" s="5">
        <v>42084.0</v>
      </c>
      <c r="B440" s="20">
        <v>42084.0</v>
      </c>
      <c r="C440" s="4">
        <f t="shared" si="1"/>
        <v>2015</v>
      </c>
      <c r="D440" s="4">
        <v>2455.0</v>
      </c>
      <c r="E440" s="9">
        <v>300733.39999999997</v>
      </c>
      <c r="H440" s="9"/>
      <c r="I440" s="9"/>
      <c r="J440" s="9"/>
      <c r="K440" s="9"/>
    </row>
    <row r="441">
      <c r="A441" s="5">
        <v>41246.0</v>
      </c>
      <c r="B441" s="20">
        <v>41246.0</v>
      </c>
      <c r="C441" s="4">
        <f t="shared" si="1"/>
        <v>2012</v>
      </c>
      <c r="D441" s="4">
        <v>3127.0</v>
      </c>
      <c r="E441" s="9">
        <v>2826902.6100000003</v>
      </c>
      <c r="H441" s="9"/>
      <c r="I441" s="9"/>
      <c r="J441" s="9"/>
      <c r="K441" s="9"/>
    </row>
    <row r="442">
      <c r="A442" s="5">
        <v>42741.0</v>
      </c>
      <c r="B442" s="20">
        <v>42741.0</v>
      </c>
      <c r="C442" s="4">
        <f t="shared" si="1"/>
        <v>2017</v>
      </c>
      <c r="D442" s="4">
        <v>7331.0</v>
      </c>
      <c r="H442" s="9"/>
      <c r="I442" s="9"/>
      <c r="J442" s="9"/>
      <c r="K442" s="9"/>
    </row>
    <row r="443">
      <c r="A443" s="5">
        <v>41528.0</v>
      </c>
      <c r="B443" s="20">
        <v>41528.0</v>
      </c>
      <c r="C443" s="4">
        <f t="shared" si="1"/>
        <v>2013</v>
      </c>
      <c r="D443" s="4">
        <v>8681.0</v>
      </c>
      <c r="E443" s="9">
        <v>801607.8400000001</v>
      </c>
      <c r="H443" s="9"/>
      <c r="I443" s="9"/>
      <c r="J443" s="9"/>
      <c r="K443" s="9"/>
    </row>
    <row r="444">
      <c r="A444" s="5">
        <v>40489.0</v>
      </c>
      <c r="B444" s="20">
        <v>40489.0</v>
      </c>
      <c r="C444" s="4">
        <f t="shared" si="1"/>
        <v>2010</v>
      </c>
      <c r="D444" s="4">
        <v>2455.0</v>
      </c>
      <c r="E444" s="9">
        <v>490236.18</v>
      </c>
      <c r="H444" s="9"/>
      <c r="I444" s="9"/>
      <c r="J444" s="9"/>
      <c r="K444" s="9"/>
    </row>
    <row r="445">
      <c r="A445" s="5">
        <v>40965.0</v>
      </c>
      <c r="B445" s="20">
        <v>40965.0</v>
      </c>
      <c r="C445" s="4">
        <f t="shared" si="1"/>
        <v>2012</v>
      </c>
      <c r="D445" s="4">
        <v>8293.0</v>
      </c>
      <c r="E445" s="9">
        <v>470122.56</v>
      </c>
      <c r="H445" s="9"/>
      <c r="I445" s="9"/>
      <c r="J445" s="9"/>
      <c r="K445" s="9"/>
    </row>
    <row r="446">
      <c r="A446" s="5">
        <v>40228.0</v>
      </c>
      <c r="B446" s="20">
        <v>40228.0</v>
      </c>
      <c r="C446" s="4">
        <f t="shared" si="1"/>
        <v>2010</v>
      </c>
      <c r="D446" s="4">
        <v>2103.0</v>
      </c>
      <c r="E446" s="9">
        <v>2052195.92</v>
      </c>
      <c r="H446" s="9"/>
      <c r="I446" s="9"/>
      <c r="J446" s="9"/>
      <c r="K446" s="9"/>
    </row>
    <row r="447">
      <c r="A447" s="5">
        <v>41982.0</v>
      </c>
      <c r="B447" s="20">
        <v>41982.0</v>
      </c>
      <c r="C447" s="4">
        <f t="shared" si="1"/>
        <v>2014</v>
      </c>
      <c r="D447" s="4">
        <v>7331.0</v>
      </c>
      <c r="E447" s="9">
        <v>486308.4</v>
      </c>
      <c r="H447" s="9"/>
      <c r="I447" s="9"/>
      <c r="J447" s="9"/>
      <c r="K447" s="9"/>
    </row>
    <row r="448">
      <c r="A448" s="5">
        <v>40409.0</v>
      </c>
      <c r="B448" s="20">
        <v>40409.0</v>
      </c>
      <c r="C448" s="4">
        <f t="shared" si="1"/>
        <v>2010</v>
      </c>
      <c r="D448" s="4">
        <v>8681.0</v>
      </c>
      <c r="E448" s="9">
        <v>144195.69999999998</v>
      </c>
      <c r="H448" s="9"/>
      <c r="I448" s="9"/>
      <c r="J448" s="9"/>
      <c r="K448" s="9"/>
    </row>
    <row r="449">
      <c r="A449" s="5">
        <v>40616.0</v>
      </c>
      <c r="B449" s="20">
        <v>40616.0</v>
      </c>
      <c r="C449" s="4">
        <f t="shared" si="1"/>
        <v>2011</v>
      </c>
      <c r="D449" s="4">
        <v>5988.0</v>
      </c>
      <c r="E449" s="9">
        <v>959880.78</v>
      </c>
      <c r="H449" s="9"/>
      <c r="I449" s="9"/>
      <c r="J449" s="9"/>
      <c r="K449" s="9"/>
    </row>
    <row r="450">
      <c r="A450" s="5">
        <v>41944.0</v>
      </c>
      <c r="B450" s="20">
        <v>41944.0</v>
      </c>
      <c r="C450" s="4">
        <f t="shared" si="1"/>
        <v>2014</v>
      </c>
      <c r="D450" s="4">
        <v>7331.0</v>
      </c>
      <c r="E450" s="9">
        <v>944622.78</v>
      </c>
      <c r="H450" s="9"/>
      <c r="I450" s="9"/>
      <c r="J450" s="9"/>
      <c r="K450" s="9"/>
    </row>
    <row r="451">
      <c r="A451" s="5">
        <v>41605.0</v>
      </c>
      <c r="B451" s="20">
        <v>41605.0</v>
      </c>
      <c r="C451" s="4">
        <f t="shared" si="1"/>
        <v>2013</v>
      </c>
      <c r="D451" s="4">
        <v>7331.0</v>
      </c>
      <c r="E451" s="9">
        <v>855698.56</v>
      </c>
      <c r="H451" s="9"/>
      <c r="I451" s="9"/>
      <c r="J451" s="9"/>
      <c r="K451" s="9"/>
    </row>
    <row r="452">
      <c r="A452" s="5">
        <v>42749.0</v>
      </c>
      <c r="B452" s="20">
        <v>42749.0</v>
      </c>
      <c r="C452" s="4">
        <f t="shared" si="1"/>
        <v>2017</v>
      </c>
      <c r="D452" s="4">
        <v>8875.0</v>
      </c>
      <c r="H452" s="9"/>
      <c r="I452" s="9"/>
      <c r="J452" s="9"/>
      <c r="K452" s="9"/>
    </row>
    <row r="453">
      <c r="A453" s="5">
        <v>42334.0</v>
      </c>
      <c r="B453" s="20">
        <v>42334.0</v>
      </c>
      <c r="C453" s="4">
        <f t="shared" si="1"/>
        <v>2015</v>
      </c>
      <c r="D453" s="4">
        <v>1270.0</v>
      </c>
      <c r="E453" s="9">
        <v>1228440.4</v>
      </c>
      <c r="H453" s="9"/>
      <c r="I453" s="9"/>
      <c r="J453" s="9"/>
      <c r="K453" s="9"/>
    </row>
    <row r="454">
      <c r="A454" s="5">
        <v>42857.0</v>
      </c>
      <c r="B454" s="20">
        <v>42857.0</v>
      </c>
      <c r="C454" s="4">
        <f t="shared" si="1"/>
        <v>2017</v>
      </c>
      <c r="D454" s="4">
        <v>8875.0</v>
      </c>
      <c r="H454" s="9"/>
      <c r="I454" s="9"/>
      <c r="J454" s="9"/>
      <c r="K454" s="9"/>
    </row>
    <row r="455">
      <c r="A455" s="5">
        <v>41953.0</v>
      </c>
      <c r="B455" s="20">
        <v>41953.0</v>
      </c>
      <c r="C455" s="4">
        <f t="shared" si="1"/>
        <v>2014</v>
      </c>
      <c r="D455" s="4">
        <v>2103.0</v>
      </c>
      <c r="E455" s="9">
        <v>76216.77</v>
      </c>
      <c r="H455" s="9"/>
      <c r="I455" s="9"/>
      <c r="J455" s="9"/>
      <c r="K455" s="9"/>
    </row>
    <row r="456">
      <c r="A456" s="5">
        <v>42883.0</v>
      </c>
      <c r="B456" s="20">
        <v>42883.0</v>
      </c>
      <c r="C456" s="4">
        <f t="shared" si="1"/>
        <v>2017</v>
      </c>
      <c r="D456" s="4">
        <v>8875.0</v>
      </c>
      <c r="H456" s="9"/>
      <c r="I456" s="9"/>
      <c r="J456" s="9"/>
      <c r="K456" s="9"/>
    </row>
    <row r="457">
      <c r="A457" s="5">
        <v>41847.0</v>
      </c>
      <c r="B457" s="20">
        <v>41847.0</v>
      </c>
      <c r="C457" s="4">
        <f t="shared" si="1"/>
        <v>2014</v>
      </c>
      <c r="D457" s="4">
        <v>3127.0</v>
      </c>
      <c r="E457" s="9">
        <v>3779712.51</v>
      </c>
      <c r="H457" s="9"/>
      <c r="I457" s="9"/>
      <c r="J457" s="9"/>
      <c r="K457" s="9"/>
    </row>
    <row r="458">
      <c r="A458" s="5">
        <v>42603.0</v>
      </c>
      <c r="B458" s="20">
        <v>42603.0</v>
      </c>
      <c r="C458" s="4">
        <f t="shared" si="1"/>
        <v>2016</v>
      </c>
      <c r="D458" s="4">
        <v>7940.0</v>
      </c>
      <c r="E458" s="9">
        <v>7977.15</v>
      </c>
      <c r="H458" s="9"/>
      <c r="I458" s="9"/>
      <c r="J458" s="9"/>
      <c r="K458" s="9"/>
    </row>
    <row r="459">
      <c r="A459" s="5">
        <v>40251.0</v>
      </c>
      <c r="B459" s="20">
        <v>40251.0</v>
      </c>
      <c r="C459" s="4">
        <f t="shared" si="1"/>
        <v>2010</v>
      </c>
      <c r="D459" s="4">
        <v>3127.0</v>
      </c>
      <c r="E459" s="9">
        <v>3550626.2399999998</v>
      </c>
      <c r="H459" s="9"/>
      <c r="I459" s="9"/>
      <c r="J459" s="9"/>
      <c r="K459" s="9"/>
    </row>
    <row r="460">
      <c r="A460" s="5">
        <v>42408.0</v>
      </c>
      <c r="B460" s="20">
        <v>42408.0</v>
      </c>
      <c r="C460" s="4">
        <f t="shared" si="1"/>
        <v>2016</v>
      </c>
      <c r="D460" s="4">
        <v>3127.0</v>
      </c>
      <c r="E460" s="9">
        <v>1192261.14</v>
      </c>
      <c r="H460" s="9"/>
      <c r="I460" s="9"/>
      <c r="J460" s="9"/>
      <c r="K460" s="9"/>
    </row>
    <row r="461">
      <c r="A461" s="5">
        <v>41543.0</v>
      </c>
      <c r="B461" s="20">
        <v>41543.0</v>
      </c>
      <c r="C461" s="4">
        <f t="shared" si="1"/>
        <v>2013</v>
      </c>
      <c r="D461" s="4">
        <v>7940.0</v>
      </c>
      <c r="E461" s="9">
        <v>16560.75</v>
      </c>
      <c r="H461" s="9"/>
      <c r="I461" s="9"/>
      <c r="J461" s="9"/>
      <c r="K461" s="9"/>
    </row>
    <row r="462">
      <c r="A462" s="5">
        <v>40839.0</v>
      </c>
      <c r="B462" s="20">
        <v>40839.0</v>
      </c>
      <c r="C462" s="4">
        <f t="shared" si="1"/>
        <v>2011</v>
      </c>
      <c r="D462" s="4">
        <v>2103.0</v>
      </c>
      <c r="E462" s="9">
        <v>174003.17</v>
      </c>
      <c r="H462" s="9"/>
      <c r="I462" s="9"/>
      <c r="J462" s="9"/>
      <c r="K462" s="9"/>
    </row>
    <row r="463">
      <c r="A463" s="5">
        <v>42019.0</v>
      </c>
      <c r="B463" s="20">
        <v>42019.0</v>
      </c>
      <c r="C463" s="4">
        <f t="shared" si="1"/>
        <v>2015</v>
      </c>
      <c r="D463" s="4">
        <v>7331.0</v>
      </c>
      <c r="E463" s="9">
        <v>2831303.79</v>
      </c>
      <c r="H463" s="9"/>
      <c r="I463" s="9"/>
      <c r="J463" s="9"/>
      <c r="K463" s="9"/>
    </row>
    <row r="464">
      <c r="A464" s="5">
        <v>42855.0</v>
      </c>
      <c r="B464" s="20">
        <v>42855.0</v>
      </c>
      <c r="C464" s="4">
        <f t="shared" si="1"/>
        <v>2017</v>
      </c>
      <c r="D464" s="4">
        <v>1270.0</v>
      </c>
      <c r="H464" s="9"/>
      <c r="I464" s="9"/>
      <c r="J464" s="9"/>
      <c r="K464" s="9"/>
    </row>
    <row r="465">
      <c r="A465" s="5">
        <v>42035.0</v>
      </c>
      <c r="B465" s="20">
        <v>42035.0</v>
      </c>
      <c r="C465" s="4">
        <f t="shared" si="1"/>
        <v>2015</v>
      </c>
      <c r="D465" s="4">
        <v>2455.0</v>
      </c>
      <c r="E465" s="9">
        <v>618242.78</v>
      </c>
      <c r="H465" s="9"/>
      <c r="I465" s="9"/>
      <c r="J465" s="9"/>
      <c r="K465" s="9"/>
    </row>
    <row r="466">
      <c r="A466" s="5">
        <v>41298.0</v>
      </c>
      <c r="B466" s="20">
        <v>41298.0</v>
      </c>
      <c r="C466" s="4">
        <f t="shared" si="1"/>
        <v>2013</v>
      </c>
      <c r="D466" s="4">
        <v>2103.0</v>
      </c>
      <c r="E466" s="9">
        <v>403255.82</v>
      </c>
      <c r="H466" s="9"/>
      <c r="I466" s="9"/>
      <c r="J466" s="9"/>
      <c r="K466" s="9"/>
    </row>
    <row r="467">
      <c r="A467" s="5">
        <v>42242.0</v>
      </c>
      <c r="B467" s="20">
        <v>42242.0</v>
      </c>
      <c r="C467" s="4">
        <f t="shared" si="1"/>
        <v>2015</v>
      </c>
      <c r="D467" s="4">
        <v>2103.0</v>
      </c>
      <c r="E467" s="9">
        <v>16187.55</v>
      </c>
      <c r="H467" s="9"/>
      <c r="I467" s="9"/>
      <c r="J467" s="9"/>
      <c r="K467" s="9"/>
    </row>
    <row r="468">
      <c r="A468" s="5">
        <v>41505.0</v>
      </c>
      <c r="B468" s="20">
        <v>41505.0</v>
      </c>
      <c r="C468" s="4">
        <f t="shared" si="1"/>
        <v>2013</v>
      </c>
      <c r="D468" s="4">
        <v>7331.0</v>
      </c>
      <c r="E468" s="9">
        <v>756448.77</v>
      </c>
      <c r="H468" s="9"/>
      <c r="I468" s="9"/>
      <c r="J468" s="9"/>
      <c r="K468" s="9"/>
    </row>
    <row r="469">
      <c r="A469" s="5">
        <v>41867.0</v>
      </c>
      <c r="B469" s="20">
        <v>41867.0</v>
      </c>
      <c r="C469" s="4">
        <f t="shared" si="1"/>
        <v>2014</v>
      </c>
      <c r="D469" s="4">
        <v>4594.0</v>
      </c>
      <c r="E469" s="9">
        <v>1354605.2400000002</v>
      </c>
      <c r="H469" s="9"/>
      <c r="I469" s="9"/>
      <c r="J469" s="9"/>
      <c r="K469" s="9"/>
    </row>
    <row r="470">
      <c r="A470" s="5">
        <v>42308.0</v>
      </c>
      <c r="B470" s="20">
        <v>42308.0</v>
      </c>
      <c r="C470" s="4">
        <f t="shared" si="1"/>
        <v>2015</v>
      </c>
      <c r="D470" s="4">
        <v>4594.0</v>
      </c>
      <c r="E470" s="9">
        <v>393092.69999999995</v>
      </c>
      <c r="H470" s="9"/>
      <c r="I470" s="9"/>
      <c r="J470" s="9"/>
      <c r="K470" s="9"/>
    </row>
    <row r="471">
      <c r="A471" s="5">
        <v>41366.0</v>
      </c>
      <c r="B471" s="20">
        <v>41366.0</v>
      </c>
      <c r="C471" s="4">
        <f t="shared" si="1"/>
        <v>2013</v>
      </c>
      <c r="D471" s="4">
        <v>8681.0</v>
      </c>
      <c r="E471" s="9">
        <v>1504695.5</v>
      </c>
      <c r="H471" s="9"/>
      <c r="I471" s="9"/>
      <c r="J471" s="9"/>
      <c r="K471" s="9"/>
    </row>
    <row r="472">
      <c r="A472" s="5">
        <v>42169.0</v>
      </c>
      <c r="B472" s="20">
        <v>42169.0</v>
      </c>
      <c r="C472" s="4">
        <f t="shared" si="1"/>
        <v>2015</v>
      </c>
      <c r="D472" s="4">
        <v>4594.0</v>
      </c>
      <c r="E472" s="9">
        <v>601775.52</v>
      </c>
      <c r="H472" s="9"/>
      <c r="I472" s="9"/>
      <c r="J472" s="9"/>
      <c r="K472" s="9"/>
    </row>
    <row r="473">
      <c r="A473" s="5">
        <v>41557.0</v>
      </c>
      <c r="B473" s="20">
        <v>41557.0</v>
      </c>
      <c r="C473" s="4">
        <f t="shared" si="1"/>
        <v>2013</v>
      </c>
      <c r="D473" s="4">
        <v>2103.0</v>
      </c>
      <c r="E473" s="9">
        <v>795441.8999999999</v>
      </c>
      <c r="H473" s="9"/>
      <c r="I473" s="9"/>
      <c r="J473" s="9"/>
      <c r="K473" s="9"/>
    </row>
    <row r="474">
      <c r="A474" s="5">
        <v>40320.0</v>
      </c>
      <c r="B474" s="20">
        <v>40320.0</v>
      </c>
      <c r="C474" s="4">
        <f t="shared" si="1"/>
        <v>2010</v>
      </c>
      <c r="D474" s="4">
        <v>8293.0</v>
      </c>
      <c r="E474" s="9">
        <v>128331.98</v>
      </c>
      <c r="H474" s="9"/>
      <c r="I474" s="9"/>
      <c r="J474" s="9"/>
      <c r="K474" s="9"/>
    </row>
    <row r="475">
      <c r="A475" s="5">
        <v>42129.0</v>
      </c>
      <c r="B475" s="20">
        <v>42129.0</v>
      </c>
      <c r="C475" s="4">
        <f t="shared" si="1"/>
        <v>2015</v>
      </c>
      <c r="D475" s="4">
        <v>2103.0</v>
      </c>
      <c r="E475" s="9">
        <v>5889543.24</v>
      </c>
      <c r="H475" s="9"/>
      <c r="I475" s="9"/>
      <c r="J475" s="9"/>
      <c r="K475" s="9"/>
    </row>
    <row r="476">
      <c r="A476" s="5">
        <v>40797.0</v>
      </c>
      <c r="B476" s="20">
        <v>40797.0</v>
      </c>
      <c r="C476" s="4">
        <f t="shared" si="1"/>
        <v>2011</v>
      </c>
      <c r="D476" s="4">
        <v>3127.0</v>
      </c>
      <c r="E476" s="9">
        <v>591532.64</v>
      </c>
      <c r="H476" s="9"/>
      <c r="I476" s="9"/>
      <c r="J476" s="9"/>
      <c r="K476" s="9"/>
    </row>
    <row r="477">
      <c r="A477" s="5">
        <v>40688.0</v>
      </c>
      <c r="B477" s="20">
        <v>40688.0</v>
      </c>
      <c r="C477" s="4">
        <f t="shared" si="1"/>
        <v>2011</v>
      </c>
      <c r="D477" s="4">
        <v>1270.0</v>
      </c>
      <c r="E477" s="9">
        <v>5802.83</v>
      </c>
      <c r="H477" s="9"/>
      <c r="I477" s="9"/>
      <c r="J477" s="9"/>
      <c r="K477" s="9"/>
    </row>
    <row r="478">
      <c r="A478" s="5">
        <v>42925.0</v>
      </c>
      <c r="B478" s="20">
        <v>42925.0</v>
      </c>
      <c r="C478" s="4">
        <f t="shared" si="1"/>
        <v>2017</v>
      </c>
      <c r="D478" s="4">
        <v>4594.0</v>
      </c>
      <c r="H478" s="9"/>
      <c r="I478" s="9"/>
      <c r="J478" s="9"/>
      <c r="K478" s="9"/>
    </row>
    <row r="479">
      <c r="A479" s="5">
        <v>42625.0</v>
      </c>
      <c r="B479" s="20">
        <v>42625.0</v>
      </c>
      <c r="C479" s="4">
        <f t="shared" si="1"/>
        <v>2016</v>
      </c>
      <c r="D479" s="4">
        <v>8875.0</v>
      </c>
      <c r="E479" s="9">
        <v>2313092.08</v>
      </c>
      <c r="H479" s="9"/>
      <c r="I479" s="9"/>
      <c r="J479" s="9"/>
      <c r="K479" s="9"/>
    </row>
    <row r="480">
      <c r="A480" s="5">
        <v>41787.0</v>
      </c>
      <c r="B480" s="20">
        <v>41787.0</v>
      </c>
      <c r="C480" s="4">
        <f t="shared" si="1"/>
        <v>2014</v>
      </c>
      <c r="D480" s="4">
        <v>4594.0</v>
      </c>
      <c r="E480" s="9">
        <v>2894628.45</v>
      </c>
      <c r="H480" s="9"/>
      <c r="I480" s="9"/>
      <c r="J480" s="9"/>
      <c r="K480" s="9"/>
    </row>
    <row r="481">
      <c r="A481" s="5">
        <v>40188.0</v>
      </c>
      <c r="B481" s="20">
        <v>40188.0</v>
      </c>
      <c r="C481" s="4">
        <f t="shared" si="1"/>
        <v>2010</v>
      </c>
      <c r="D481" s="4">
        <v>2103.0</v>
      </c>
      <c r="E481" s="9">
        <v>1081325.6</v>
      </c>
      <c r="H481" s="9"/>
      <c r="I481" s="9"/>
      <c r="J481" s="9"/>
      <c r="K481" s="9"/>
    </row>
    <row r="482">
      <c r="A482" s="5">
        <v>40885.0</v>
      </c>
      <c r="B482" s="20">
        <v>40885.0</v>
      </c>
      <c r="C482" s="4">
        <f t="shared" si="1"/>
        <v>2011</v>
      </c>
      <c r="D482" s="4">
        <v>3127.0</v>
      </c>
      <c r="E482" s="9">
        <v>4183566.8</v>
      </c>
      <c r="H482" s="9"/>
      <c r="I482" s="9"/>
      <c r="J482" s="9"/>
      <c r="K482" s="9"/>
    </row>
    <row r="483">
      <c r="A483" s="5">
        <v>40931.0</v>
      </c>
      <c r="B483" s="20">
        <v>40931.0</v>
      </c>
      <c r="C483" s="4">
        <f t="shared" si="1"/>
        <v>2012</v>
      </c>
      <c r="D483" s="4">
        <v>7940.0</v>
      </c>
      <c r="E483" s="9">
        <v>952185.2999999999</v>
      </c>
      <c r="H483" s="9"/>
      <c r="I483" s="9"/>
      <c r="J483" s="9"/>
      <c r="K483" s="9"/>
    </row>
    <row r="484">
      <c r="A484" s="5">
        <v>40229.0</v>
      </c>
      <c r="B484" s="20">
        <v>40229.0</v>
      </c>
      <c r="C484" s="4">
        <f t="shared" si="1"/>
        <v>2010</v>
      </c>
      <c r="D484" s="4">
        <v>1270.0</v>
      </c>
      <c r="E484" s="9">
        <v>2354192.16</v>
      </c>
      <c r="H484" s="9"/>
      <c r="I484" s="9"/>
      <c r="J484" s="9"/>
      <c r="K484" s="9"/>
    </row>
    <row r="485">
      <c r="A485" s="5">
        <v>42440.0</v>
      </c>
      <c r="B485" s="20">
        <v>42440.0</v>
      </c>
      <c r="C485" s="4">
        <f t="shared" si="1"/>
        <v>2016</v>
      </c>
      <c r="D485" s="4">
        <v>7940.0</v>
      </c>
      <c r="E485" s="9">
        <v>346443.72000000003</v>
      </c>
      <c r="H485" s="9"/>
      <c r="I485" s="9"/>
      <c r="J485" s="9"/>
      <c r="K485" s="9"/>
    </row>
    <row r="486">
      <c r="A486" s="5">
        <v>42841.0</v>
      </c>
      <c r="B486" s="20">
        <v>42841.0</v>
      </c>
      <c r="C486" s="4">
        <f t="shared" si="1"/>
        <v>2017</v>
      </c>
      <c r="D486" s="4">
        <v>3127.0</v>
      </c>
      <c r="H486" s="9"/>
      <c r="I486" s="9"/>
      <c r="J486" s="9"/>
      <c r="K486" s="9"/>
    </row>
    <row r="487">
      <c r="A487" s="5">
        <v>42906.0</v>
      </c>
      <c r="B487" s="20">
        <v>42906.0</v>
      </c>
      <c r="C487" s="4">
        <f t="shared" si="1"/>
        <v>2017</v>
      </c>
      <c r="D487" s="4">
        <v>8293.0</v>
      </c>
      <c r="H487" s="9"/>
      <c r="I487" s="9"/>
      <c r="J487" s="9"/>
      <c r="K487" s="9"/>
    </row>
    <row r="488">
      <c r="A488" s="5">
        <v>41186.0</v>
      </c>
      <c r="B488" s="20">
        <v>41186.0</v>
      </c>
      <c r="C488" s="4">
        <f t="shared" si="1"/>
        <v>2012</v>
      </c>
      <c r="D488" s="4">
        <v>5988.0</v>
      </c>
      <c r="E488" s="9">
        <v>859500.74</v>
      </c>
      <c r="H488" s="9"/>
      <c r="I488" s="9"/>
      <c r="J488" s="9"/>
      <c r="K488" s="9"/>
    </row>
    <row r="489">
      <c r="A489" s="5">
        <v>40551.0</v>
      </c>
      <c r="B489" s="20">
        <v>40551.0</v>
      </c>
      <c r="C489" s="4">
        <f t="shared" si="1"/>
        <v>2011</v>
      </c>
      <c r="D489" s="4">
        <v>5988.0</v>
      </c>
      <c r="E489" s="9">
        <v>580251.4400000001</v>
      </c>
      <c r="H489" s="9"/>
      <c r="I489" s="9"/>
      <c r="J489" s="9"/>
      <c r="K489" s="9"/>
    </row>
    <row r="490">
      <c r="A490" s="5">
        <v>42600.0</v>
      </c>
      <c r="B490" s="20">
        <v>42600.0</v>
      </c>
      <c r="C490" s="4">
        <f t="shared" si="1"/>
        <v>2016</v>
      </c>
      <c r="D490" s="4">
        <v>8969.0</v>
      </c>
      <c r="E490" s="9">
        <v>1951360.32</v>
      </c>
      <c r="H490" s="9"/>
      <c r="I490" s="9"/>
      <c r="J490" s="9"/>
      <c r="K490" s="9"/>
    </row>
    <row r="491">
      <c r="A491" s="5">
        <v>41590.0</v>
      </c>
      <c r="B491" s="20">
        <v>41590.0</v>
      </c>
      <c r="C491" s="4">
        <f t="shared" si="1"/>
        <v>2013</v>
      </c>
      <c r="D491" s="4">
        <v>8875.0</v>
      </c>
      <c r="E491" s="9">
        <v>2886571.38</v>
      </c>
      <c r="H491" s="9"/>
      <c r="I491" s="9"/>
      <c r="J491" s="9"/>
      <c r="K491" s="9"/>
    </row>
    <row r="492">
      <c r="A492" s="5">
        <v>41709.0</v>
      </c>
      <c r="B492" s="20">
        <v>41709.0</v>
      </c>
      <c r="C492" s="4">
        <f t="shared" si="1"/>
        <v>2014</v>
      </c>
      <c r="D492" s="4">
        <v>8681.0</v>
      </c>
      <c r="E492" s="9">
        <v>45362.200000000004</v>
      </c>
      <c r="H492" s="9"/>
      <c r="I492" s="9"/>
      <c r="J492" s="9"/>
      <c r="K492" s="9"/>
    </row>
    <row r="493">
      <c r="A493" s="5">
        <v>40568.0</v>
      </c>
      <c r="B493" s="20">
        <v>40568.0</v>
      </c>
      <c r="C493" s="4">
        <f t="shared" si="1"/>
        <v>2011</v>
      </c>
      <c r="D493" s="4">
        <v>7331.0</v>
      </c>
      <c r="E493" s="9">
        <v>485595.38999999996</v>
      </c>
      <c r="H493" s="9"/>
      <c r="I493" s="9"/>
      <c r="J493" s="9"/>
      <c r="K493" s="9"/>
    </row>
    <row r="494">
      <c r="A494" s="5">
        <v>41172.0</v>
      </c>
      <c r="B494" s="20">
        <v>41172.0</v>
      </c>
      <c r="C494" s="4">
        <f t="shared" si="1"/>
        <v>2012</v>
      </c>
      <c r="D494" s="4">
        <v>8293.0</v>
      </c>
      <c r="E494" s="9">
        <v>408108.8</v>
      </c>
      <c r="H494" s="9"/>
      <c r="I494" s="9"/>
      <c r="J494" s="9"/>
      <c r="K494" s="9"/>
    </row>
    <row r="495">
      <c r="A495" s="5">
        <v>40775.0</v>
      </c>
      <c r="B495" s="20">
        <v>40775.0</v>
      </c>
      <c r="C495" s="4">
        <f t="shared" si="1"/>
        <v>2011</v>
      </c>
      <c r="D495" s="4">
        <v>8681.0</v>
      </c>
      <c r="E495" s="9">
        <v>1900614.45</v>
      </c>
      <c r="H495" s="9"/>
      <c r="I495" s="9"/>
      <c r="J495" s="9"/>
      <c r="K495" s="9"/>
    </row>
    <row r="496">
      <c r="A496" s="5">
        <v>40669.0</v>
      </c>
      <c r="B496" s="20">
        <v>40669.0</v>
      </c>
      <c r="C496" s="4">
        <f t="shared" si="1"/>
        <v>2011</v>
      </c>
      <c r="D496" s="4">
        <v>7331.0</v>
      </c>
      <c r="E496" s="9">
        <v>126436.31000000001</v>
      </c>
      <c r="H496" s="9"/>
      <c r="I496" s="9"/>
      <c r="J496" s="9"/>
      <c r="K496" s="9"/>
    </row>
    <row r="497">
      <c r="A497" s="5">
        <v>40179.0</v>
      </c>
      <c r="B497" s="20">
        <v>40179.0</v>
      </c>
      <c r="C497" s="4">
        <f t="shared" si="1"/>
        <v>2010</v>
      </c>
      <c r="D497" s="4">
        <v>7331.0</v>
      </c>
      <c r="E497" s="9">
        <v>3964845.9099999997</v>
      </c>
      <c r="H497" s="9"/>
      <c r="I497" s="9"/>
      <c r="J497" s="9"/>
      <c r="K497" s="9"/>
    </row>
    <row r="498">
      <c r="A498" s="5">
        <v>42767.0</v>
      </c>
      <c r="B498" s="20">
        <v>42767.0</v>
      </c>
      <c r="C498" s="4">
        <f t="shared" si="1"/>
        <v>2017</v>
      </c>
      <c r="D498" s="4">
        <v>8969.0</v>
      </c>
      <c r="H498" s="9"/>
      <c r="I498" s="9"/>
      <c r="J498" s="9"/>
      <c r="K498" s="9"/>
    </row>
    <row r="499">
      <c r="A499" s="5">
        <v>41928.0</v>
      </c>
      <c r="B499" s="20">
        <v>41928.0</v>
      </c>
      <c r="C499" s="4">
        <f t="shared" si="1"/>
        <v>2014</v>
      </c>
      <c r="D499" s="4">
        <v>3127.0</v>
      </c>
      <c r="E499" s="9">
        <v>492668.44</v>
      </c>
      <c r="H499" s="9"/>
      <c r="I499" s="9"/>
      <c r="J499" s="9"/>
      <c r="K499" s="9"/>
    </row>
    <row r="500">
      <c r="A500" s="5">
        <v>40517.0</v>
      </c>
      <c r="B500" s="20">
        <v>40517.0</v>
      </c>
      <c r="C500" s="4">
        <f t="shared" si="1"/>
        <v>2010</v>
      </c>
      <c r="D500" s="4">
        <v>8681.0</v>
      </c>
      <c r="E500" s="9">
        <v>711214.4600000001</v>
      </c>
      <c r="H500" s="9"/>
      <c r="I500" s="9"/>
      <c r="J500" s="9"/>
      <c r="K500" s="9"/>
    </row>
    <row r="501">
      <c r="A501" s="5">
        <v>41385.0</v>
      </c>
      <c r="B501" s="20">
        <v>41385.0</v>
      </c>
      <c r="C501" s="4">
        <f t="shared" si="1"/>
        <v>2013</v>
      </c>
      <c r="D501" s="4">
        <v>1270.0</v>
      </c>
      <c r="E501" s="9">
        <v>237904.12</v>
      </c>
      <c r="H501" s="9"/>
      <c r="I501" s="9"/>
      <c r="J501" s="9"/>
      <c r="K501" s="9"/>
    </row>
    <row r="502">
      <c r="A502" s="5">
        <v>40457.0</v>
      </c>
      <c r="B502" s="20">
        <v>40457.0</v>
      </c>
      <c r="C502" s="4">
        <f t="shared" si="1"/>
        <v>2010</v>
      </c>
      <c r="D502" s="4">
        <v>8293.0</v>
      </c>
      <c r="E502" s="9">
        <v>1741867.5999999999</v>
      </c>
      <c r="H502" s="9"/>
      <c r="I502" s="9"/>
      <c r="J502" s="9"/>
      <c r="K502" s="9"/>
    </row>
    <row r="503">
      <c r="A503" s="5">
        <v>42477.0</v>
      </c>
      <c r="B503" s="20">
        <v>42477.0</v>
      </c>
      <c r="C503" s="4">
        <f t="shared" si="1"/>
        <v>2016</v>
      </c>
      <c r="D503" s="4">
        <v>4594.0</v>
      </c>
      <c r="E503" s="9">
        <v>1575332.8800000001</v>
      </c>
      <c r="H503" s="9"/>
      <c r="I503" s="9"/>
      <c r="J503" s="9"/>
      <c r="K503" s="9"/>
    </row>
    <row r="504">
      <c r="A504" s="5">
        <v>41776.0</v>
      </c>
      <c r="B504" s="20">
        <v>41776.0</v>
      </c>
      <c r="C504" s="4">
        <f t="shared" si="1"/>
        <v>2014</v>
      </c>
      <c r="D504" s="4">
        <v>7331.0</v>
      </c>
      <c r="E504" s="9">
        <v>379125.5</v>
      </c>
      <c r="H504" s="9"/>
      <c r="I504" s="9"/>
      <c r="J504" s="9"/>
      <c r="K504" s="9"/>
    </row>
    <row r="505">
      <c r="A505" s="5">
        <v>42265.0</v>
      </c>
      <c r="B505" s="20">
        <v>42265.0</v>
      </c>
      <c r="C505" s="4">
        <f t="shared" si="1"/>
        <v>2015</v>
      </c>
      <c r="D505" s="4">
        <v>8681.0</v>
      </c>
      <c r="E505" s="9">
        <v>1031603.2</v>
      </c>
      <c r="H505" s="9"/>
      <c r="I505" s="9"/>
      <c r="J505" s="9"/>
      <c r="K505" s="9"/>
    </row>
    <row r="506">
      <c r="A506" s="5">
        <v>41065.0</v>
      </c>
      <c r="B506" s="20">
        <v>41065.0</v>
      </c>
      <c r="C506" s="4">
        <f t="shared" si="1"/>
        <v>2012</v>
      </c>
      <c r="D506" s="4">
        <v>5988.0</v>
      </c>
      <c r="E506" s="9">
        <v>528443.2999999999</v>
      </c>
      <c r="H506" s="9"/>
      <c r="I506" s="9"/>
      <c r="J506" s="9"/>
      <c r="K506" s="9"/>
    </row>
    <row r="507">
      <c r="A507" s="5">
        <v>42025.0</v>
      </c>
      <c r="B507" s="20">
        <v>42025.0</v>
      </c>
      <c r="C507" s="4">
        <f t="shared" si="1"/>
        <v>2015</v>
      </c>
      <c r="D507" s="4">
        <v>2455.0</v>
      </c>
      <c r="E507" s="9">
        <v>526180.6</v>
      </c>
      <c r="H507" s="9"/>
      <c r="I507" s="9"/>
      <c r="J507" s="9"/>
      <c r="K507" s="9"/>
    </row>
    <row r="508">
      <c r="A508" s="5">
        <v>40794.0</v>
      </c>
      <c r="B508" s="20">
        <v>40794.0</v>
      </c>
      <c r="C508" s="4">
        <f t="shared" si="1"/>
        <v>2011</v>
      </c>
      <c r="D508" s="4">
        <v>4594.0</v>
      </c>
      <c r="E508" s="9">
        <v>1944467.76</v>
      </c>
      <c r="H508" s="9"/>
      <c r="I508" s="9"/>
      <c r="J508" s="9"/>
      <c r="K508" s="9"/>
    </row>
    <row r="509">
      <c r="A509" s="5">
        <v>41643.0</v>
      </c>
      <c r="B509" s="20">
        <v>41643.0</v>
      </c>
      <c r="C509" s="4">
        <f t="shared" si="1"/>
        <v>2014</v>
      </c>
      <c r="D509" s="4">
        <v>4594.0</v>
      </c>
      <c r="E509" s="9">
        <v>12632.82</v>
      </c>
      <c r="H509" s="9"/>
      <c r="I509" s="9"/>
      <c r="J509" s="9"/>
      <c r="K509" s="9"/>
    </row>
    <row r="510">
      <c r="A510" s="5">
        <v>41435.0</v>
      </c>
      <c r="B510" s="20">
        <v>41435.0</v>
      </c>
      <c r="C510" s="4">
        <f t="shared" si="1"/>
        <v>2013</v>
      </c>
      <c r="D510" s="4">
        <v>8293.0</v>
      </c>
      <c r="E510" s="9">
        <v>23539.59</v>
      </c>
      <c r="H510" s="9"/>
      <c r="I510" s="9"/>
      <c r="J510" s="9"/>
      <c r="K510" s="9"/>
    </row>
    <row r="511">
      <c r="A511" s="5">
        <v>41786.0</v>
      </c>
      <c r="B511" s="20">
        <v>41786.0</v>
      </c>
      <c r="C511" s="4">
        <f t="shared" si="1"/>
        <v>2014</v>
      </c>
      <c r="D511" s="4">
        <v>8293.0</v>
      </c>
      <c r="E511" s="9">
        <v>1430708.37</v>
      </c>
      <c r="H511" s="9"/>
      <c r="I511" s="9"/>
      <c r="J511" s="9"/>
      <c r="K511" s="9"/>
    </row>
    <row r="512">
      <c r="A512" s="5">
        <v>41645.0</v>
      </c>
      <c r="B512" s="20">
        <v>41645.0</v>
      </c>
      <c r="C512" s="4">
        <f t="shared" si="1"/>
        <v>2014</v>
      </c>
      <c r="D512" s="4">
        <v>5988.0</v>
      </c>
      <c r="E512" s="9">
        <v>84287.22</v>
      </c>
      <c r="H512" s="9"/>
      <c r="I512" s="9"/>
      <c r="J512" s="9"/>
      <c r="K512" s="9"/>
    </row>
    <row r="513">
      <c r="A513" s="5">
        <v>41861.0</v>
      </c>
      <c r="B513" s="20">
        <v>41861.0</v>
      </c>
      <c r="C513" s="4">
        <f t="shared" si="1"/>
        <v>2014</v>
      </c>
      <c r="D513" s="4">
        <v>7331.0</v>
      </c>
      <c r="E513" s="9">
        <v>420656.5</v>
      </c>
      <c r="H513" s="9"/>
      <c r="I513" s="9"/>
      <c r="J513" s="9"/>
      <c r="K513" s="9"/>
    </row>
    <row r="514">
      <c r="A514" s="5">
        <v>41779.0</v>
      </c>
      <c r="B514" s="20">
        <v>41779.0</v>
      </c>
      <c r="C514" s="4">
        <f t="shared" si="1"/>
        <v>2014</v>
      </c>
      <c r="D514" s="4">
        <v>1270.0</v>
      </c>
      <c r="E514" s="9">
        <v>3474865.6</v>
      </c>
      <c r="H514" s="9"/>
      <c r="I514" s="9"/>
      <c r="J514" s="9"/>
      <c r="K514" s="9"/>
    </row>
    <row r="515">
      <c r="A515" s="5">
        <v>41450.0</v>
      </c>
      <c r="B515" s="20">
        <v>41450.0</v>
      </c>
      <c r="C515" s="4">
        <f t="shared" si="1"/>
        <v>2013</v>
      </c>
      <c r="D515" s="4">
        <v>2455.0</v>
      </c>
      <c r="E515" s="9">
        <v>498205.39999999997</v>
      </c>
      <c r="H515" s="9"/>
      <c r="I515" s="9"/>
      <c r="J515" s="9"/>
      <c r="K515" s="9"/>
    </row>
    <row r="516">
      <c r="A516" s="5">
        <v>40515.0</v>
      </c>
      <c r="B516" s="20">
        <v>40515.0</v>
      </c>
      <c r="C516" s="4">
        <f t="shared" si="1"/>
        <v>2010</v>
      </c>
      <c r="D516" s="4">
        <v>1270.0</v>
      </c>
      <c r="E516" s="9">
        <v>623027.79</v>
      </c>
      <c r="H516" s="9"/>
      <c r="I516" s="9"/>
      <c r="J516" s="9"/>
      <c r="K516" s="9"/>
    </row>
    <row r="517">
      <c r="A517" s="5">
        <v>42568.0</v>
      </c>
      <c r="B517" s="20">
        <v>42568.0</v>
      </c>
      <c r="C517" s="4">
        <f t="shared" si="1"/>
        <v>2016</v>
      </c>
      <c r="D517" s="4">
        <v>7940.0</v>
      </c>
      <c r="E517" s="9">
        <v>356966.35000000003</v>
      </c>
      <c r="H517" s="9"/>
      <c r="I517" s="9"/>
      <c r="J517" s="9"/>
      <c r="K517" s="9"/>
    </row>
    <row r="518">
      <c r="A518" s="5">
        <v>42841.0</v>
      </c>
      <c r="B518" s="20">
        <v>42841.0</v>
      </c>
      <c r="C518" s="4">
        <f t="shared" si="1"/>
        <v>2017</v>
      </c>
      <c r="D518" s="4">
        <v>8293.0</v>
      </c>
      <c r="H518" s="9"/>
      <c r="I518" s="9"/>
      <c r="J518" s="9"/>
      <c r="K518" s="9"/>
    </row>
    <row r="519">
      <c r="A519" s="5">
        <v>40344.0</v>
      </c>
      <c r="B519" s="20">
        <v>40344.0</v>
      </c>
      <c r="C519" s="4">
        <f t="shared" si="1"/>
        <v>2010</v>
      </c>
      <c r="D519" s="4">
        <v>2103.0</v>
      </c>
      <c r="E519" s="9">
        <v>89194.8</v>
      </c>
      <c r="H519" s="9"/>
      <c r="I519" s="9"/>
      <c r="J519" s="9"/>
      <c r="K519" s="9"/>
    </row>
    <row r="520">
      <c r="A520" s="5">
        <v>40926.0</v>
      </c>
      <c r="B520" s="20">
        <v>40926.0</v>
      </c>
      <c r="C520" s="4">
        <f t="shared" si="1"/>
        <v>2012</v>
      </c>
      <c r="D520" s="4">
        <v>8681.0</v>
      </c>
      <c r="E520" s="9">
        <v>650976.27</v>
      </c>
      <c r="H520" s="9"/>
      <c r="I520" s="9"/>
      <c r="J520" s="9"/>
      <c r="K520" s="9"/>
    </row>
    <row r="521">
      <c r="A521" s="5">
        <v>40768.0</v>
      </c>
      <c r="B521" s="20">
        <v>40768.0</v>
      </c>
      <c r="C521" s="4">
        <f t="shared" si="1"/>
        <v>2011</v>
      </c>
      <c r="D521" s="4">
        <v>4594.0</v>
      </c>
      <c r="E521" s="9">
        <v>57855.33</v>
      </c>
      <c r="H521" s="9"/>
      <c r="I521" s="9"/>
      <c r="J521" s="9"/>
      <c r="K521" s="9"/>
    </row>
    <row r="522">
      <c r="A522" s="5">
        <v>42724.0</v>
      </c>
      <c r="B522" s="20">
        <v>42724.0</v>
      </c>
      <c r="C522" s="4">
        <f t="shared" si="1"/>
        <v>2016</v>
      </c>
      <c r="D522" s="4">
        <v>8969.0</v>
      </c>
      <c r="E522" s="9">
        <v>1721091.9</v>
      </c>
      <c r="H522" s="9"/>
      <c r="I522" s="9"/>
      <c r="J522" s="9"/>
      <c r="K522" s="9"/>
    </row>
    <row r="523">
      <c r="A523" s="5">
        <v>42053.0</v>
      </c>
      <c r="B523" s="20">
        <v>42053.0</v>
      </c>
      <c r="C523" s="4">
        <f t="shared" si="1"/>
        <v>2015</v>
      </c>
      <c r="D523" s="4">
        <v>8681.0</v>
      </c>
      <c r="E523" s="9">
        <v>705002.98</v>
      </c>
      <c r="H523" s="9"/>
      <c r="I523" s="9"/>
      <c r="J523" s="9"/>
      <c r="K523" s="9"/>
    </row>
    <row r="524">
      <c r="A524" s="5">
        <v>42777.0</v>
      </c>
      <c r="B524" s="20">
        <v>42777.0</v>
      </c>
      <c r="C524" s="4">
        <f t="shared" si="1"/>
        <v>2017</v>
      </c>
      <c r="D524" s="4">
        <v>1270.0</v>
      </c>
      <c r="H524" s="9"/>
      <c r="I524" s="9"/>
      <c r="J524" s="9"/>
      <c r="K524" s="9"/>
    </row>
    <row r="525">
      <c r="A525" s="5">
        <v>41444.0</v>
      </c>
      <c r="B525" s="20">
        <v>41444.0</v>
      </c>
      <c r="C525" s="4">
        <f t="shared" si="1"/>
        <v>2013</v>
      </c>
      <c r="D525" s="4">
        <v>8681.0</v>
      </c>
      <c r="E525" s="9">
        <v>6111997.42</v>
      </c>
      <c r="H525" s="9"/>
      <c r="I525" s="9"/>
      <c r="J525" s="9"/>
      <c r="K525" s="9"/>
    </row>
    <row r="526">
      <c r="A526" s="5">
        <v>41585.0</v>
      </c>
      <c r="B526" s="20">
        <v>41585.0</v>
      </c>
      <c r="C526" s="4">
        <f t="shared" si="1"/>
        <v>2013</v>
      </c>
      <c r="D526" s="4">
        <v>3127.0</v>
      </c>
      <c r="E526" s="9">
        <v>419932.5</v>
      </c>
      <c r="H526" s="9"/>
      <c r="I526" s="9"/>
      <c r="J526" s="9"/>
      <c r="K526" s="9"/>
    </row>
    <row r="527">
      <c r="A527" s="5">
        <v>40493.0</v>
      </c>
      <c r="B527" s="20">
        <v>40493.0</v>
      </c>
      <c r="C527" s="4">
        <f t="shared" si="1"/>
        <v>2010</v>
      </c>
      <c r="D527" s="4">
        <v>2455.0</v>
      </c>
      <c r="E527" s="9">
        <v>1164794.6099999999</v>
      </c>
      <c r="H527" s="9"/>
      <c r="I527" s="9"/>
      <c r="J527" s="9"/>
      <c r="K527" s="9"/>
    </row>
    <row r="528">
      <c r="A528" s="5">
        <v>40440.0</v>
      </c>
      <c r="B528" s="20">
        <v>40440.0</v>
      </c>
      <c r="C528" s="4">
        <f t="shared" si="1"/>
        <v>2010</v>
      </c>
      <c r="D528" s="4">
        <v>3127.0</v>
      </c>
      <c r="E528" s="9">
        <v>13158.53</v>
      </c>
      <c r="H528" s="9"/>
      <c r="I528" s="9"/>
      <c r="J528" s="9"/>
      <c r="K528" s="9"/>
    </row>
    <row r="529">
      <c r="A529" s="5">
        <v>42194.0</v>
      </c>
      <c r="B529" s="20">
        <v>42194.0</v>
      </c>
      <c r="C529" s="4">
        <f t="shared" si="1"/>
        <v>2015</v>
      </c>
      <c r="D529" s="4">
        <v>8875.0</v>
      </c>
      <c r="E529" s="9">
        <v>3583291.1999999997</v>
      </c>
      <c r="H529" s="9"/>
      <c r="I529" s="9"/>
      <c r="J529" s="9"/>
      <c r="K529" s="9"/>
    </row>
    <row r="530">
      <c r="A530" s="5">
        <v>42496.0</v>
      </c>
      <c r="B530" s="20">
        <v>42496.0</v>
      </c>
      <c r="C530" s="4">
        <f t="shared" si="1"/>
        <v>2016</v>
      </c>
      <c r="D530" s="4">
        <v>7331.0</v>
      </c>
      <c r="E530" s="9">
        <v>1322759.16</v>
      </c>
      <c r="H530" s="9"/>
      <c r="I530" s="9"/>
      <c r="J530" s="9"/>
      <c r="K530" s="9"/>
    </row>
    <row r="531">
      <c r="A531" s="5">
        <v>41933.0</v>
      </c>
      <c r="B531" s="20">
        <v>41933.0</v>
      </c>
      <c r="C531" s="4">
        <f t="shared" si="1"/>
        <v>2014</v>
      </c>
      <c r="D531" s="4">
        <v>4594.0</v>
      </c>
      <c r="E531" s="9">
        <v>623326.76</v>
      </c>
      <c r="H531" s="9"/>
      <c r="I531" s="9"/>
      <c r="J531" s="9"/>
      <c r="K531" s="9"/>
    </row>
    <row r="532">
      <c r="A532" s="5">
        <v>40674.0</v>
      </c>
      <c r="B532" s="20">
        <v>40674.0</v>
      </c>
      <c r="C532" s="4">
        <f t="shared" si="1"/>
        <v>2011</v>
      </c>
      <c r="D532" s="4">
        <v>8875.0</v>
      </c>
      <c r="E532" s="9">
        <v>73238.40000000001</v>
      </c>
      <c r="H532" s="9"/>
      <c r="I532" s="9"/>
      <c r="J532" s="9"/>
      <c r="K532" s="9"/>
    </row>
    <row r="533">
      <c r="A533" s="5">
        <v>42048.0</v>
      </c>
      <c r="B533" s="20">
        <v>42048.0</v>
      </c>
      <c r="C533" s="4">
        <f t="shared" si="1"/>
        <v>2015</v>
      </c>
      <c r="D533" s="4">
        <v>5988.0</v>
      </c>
      <c r="E533" s="9">
        <v>2812318.7399999998</v>
      </c>
      <c r="H533" s="9"/>
      <c r="I533" s="9"/>
      <c r="J533" s="9"/>
      <c r="K533" s="9"/>
    </row>
    <row r="534">
      <c r="A534" s="5">
        <v>41212.0</v>
      </c>
      <c r="B534" s="20">
        <v>41212.0</v>
      </c>
      <c r="C534" s="4">
        <f t="shared" si="1"/>
        <v>2012</v>
      </c>
      <c r="D534" s="4">
        <v>8969.0</v>
      </c>
      <c r="E534" s="9">
        <v>4460788.5</v>
      </c>
      <c r="H534" s="9"/>
      <c r="I534" s="9"/>
      <c r="J534" s="9"/>
      <c r="K534" s="9"/>
    </row>
    <row r="535">
      <c r="A535" s="5">
        <v>41353.0</v>
      </c>
      <c r="B535" s="20">
        <v>41353.0</v>
      </c>
      <c r="C535" s="4">
        <f t="shared" si="1"/>
        <v>2013</v>
      </c>
      <c r="D535" s="4">
        <v>7331.0</v>
      </c>
      <c r="E535" s="9">
        <v>2544631.04</v>
      </c>
      <c r="H535" s="9"/>
      <c r="I535" s="9"/>
      <c r="J535" s="9"/>
      <c r="K535" s="9"/>
    </row>
    <row r="536">
      <c r="A536" s="5">
        <v>41856.0</v>
      </c>
      <c r="B536" s="20">
        <v>41856.0</v>
      </c>
      <c r="C536" s="4">
        <f t="shared" si="1"/>
        <v>2014</v>
      </c>
      <c r="D536" s="4">
        <v>7331.0</v>
      </c>
      <c r="E536" s="9">
        <v>4016993.6</v>
      </c>
      <c r="H536" s="9"/>
      <c r="I536" s="9"/>
      <c r="J536" s="9"/>
      <c r="K536" s="9"/>
    </row>
    <row r="537">
      <c r="A537" s="5">
        <v>40570.0</v>
      </c>
      <c r="B537" s="20">
        <v>40570.0</v>
      </c>
      <c r="C537" s="4">
        <f t="shared" si="1"/>
        <v>2011</v>
      </c>
      <c r="D537" s="4">
        <v>8293.0</v>
      </c>
      <c r="E537" s="9">
        <v>2009634.06</v>
      </c>
      <c r="H537" s="9"/>
      <c r="I537" s="9"/>
      <c r="J537" s="9"/>
      <c r="K537" s="9"/>
    </row>
    <row r="538">
      <c r="A538" s="5">
        <v>41004.0</v>
      </c>
      <c r="B538" s="20">
        <v>41004.0</v>
      </c>
      <c r="C538" s="4">
        <f t="shared" si="1"/>
        <v>2012</v>
      </c>
      <c r="D538" s="4">
        <v>8293.0</v>
      </c>
      <c r="E538" s="9">
        <v>1661617.52</v>
      </c>
      <c r="H538" s="9"/>
      <c r="I538" s="9"/>
      <c r="J538" s="9"/>
      <c r="K538" s="9"/>
    </row>
    <row r="539">
      <c r="A539" s="5">
        <v>41527.0</v>
      </c>
      <c r="B539" s="20">
        <v>41527.0</v>
      </c>
      <c r="C539" s="4">
        <f t="shared" si="1"/>
        <v>2013</v>
      </c>
      <c r="D539" s="4">
        <v>2455.0</v>
      </c>
      <c r="E539" s="9">
        <v>2391207.7600000002</v>
      </c>
      <c r="H539" s="9"/>
      <c r="I539" s="9"/>
      <c r="J539" s="9"/>
      <c r="K539" s="9"/>
    </row>
    <row r="540">
      <c r="A540" s="5">
        <v>40583.0</v>
      </c>
      <c r="B540" s="20">
        <v>40583.0</v>
      </c>
      <c r="C540" s="4">
        <f t="shared" si="1"/>
        <v>2011</v>
      </c>
      <c r="D540" s="4">
        <v>8293.0</v>
      </c>
      <c r="E540" s="9">
        <v>476965.08</v>
      </c>
      <c r="H540" s="9"/>
      <c r="I540" s="9"/>
      <c r="J540" s="9"/>
      <c r="K540" s="9"/>
    </row>
    <row r="541">
      <c r="A541" s="5">
        <v>42609.0</v>
      </c>
      <c r="B541" s="20">
        <v>42609.0</v>
      </c>
      <c r="C541" s="4">
        <f t="shared" si="1"/>
        <v>2016</v>
      </c>
      <c r="D541" s="4">
        <v>8293.0</v>
      </c>
      <c r="E541" s="9">
        <v>636268.05</v>
      </c>
      <c r="H541" s="9"/>
      <c r="I541" s="9"/>
      <c r="J541" s="9"/>
      <c r="K541" s="9"/>
    </row>
    <row r="542">
      <c r="A542" s="5">
        <v>41050.0</v>
      </c>
      <c r="B542" s="20">
        <v>41050.0</v>
      </c>
      <c r="C542" s="4">
        <f t="shared" si="1"/>
        <v>2012</v>
      </c>
      <c r="D542" s="4">
        <v>7940.0</v>
      </c>
      <c r="E542" s="9">
        <v>3615517.9200000004</v>
      </c>
      <c r="H542" s="9"/>
      <c r="I542" s="9"/>
      <c r="J542" s="9"/>
      <c r="K542" s="9"/>
    </row>
    <row r="543">
      <c r="A543" s="5">
        <v>40549.0</v>
      </c>
      <c r="B543" s="20">
        <v>40549.0</v>
      </c>
      <c r="C543" s="4">
        <f t="shared" si="1"/>
        <v>2011</v>
      </c>
      <c r="D543" s="4">
        <v>8681.0</v>
      </c>
      <c r="E543" s="9">
        <v>203275.80000000002</v>
      </c>
      <c r="H543" s="9"/>
      <c r="I543" s="9"/>
      <c r="J543" s="9"/>
      <c r="K543" s="9"/>
    </row>
    <row r="544">
      <c r="A544" s="5">
        <v>42075.0</v>
      </c>
      <c r="B544" s="20">
        <v>42075.0</v>
      </c>
      <c r="C544" s="4">
        <f t="shared" si="1"/>
        <v>2015</v>
      </c>
      <c r="D544" s="4">
        <v>4594.0</v>
      </c>
      <c r="E544" s="9">
        <v>4151214.0</v>
      </c>
      <c r="H544" s="9"/>
      <c r="I544" s="9"/>
      <c r="J544" s="9"/>
      <c r="K544" s="9"/>
    </row>
    <row r="545">
      <c r="A545" s="5">
        <v>40328.0</v>
      </c>
      <c r="B545" s="20">
        <v>40328.0</v>
      </c>
      <c r="C545" s="4">
        <f t="shared" si="1"/>
        <v>2010</v>
      </c>
      <c r="D545" s="4">
        <v>4594.0</v>
      </c>
      <c r="E545" s="9">
        <v>48450.69</v>
      </c>
      <c r="H545" s="9"/>
      <c r="I545" s="9"/>
      <c r="J545" s="9"/>
      <c r="K545" s="9"/>
    </row>
    <row r="546">
      <c r="A546" s="5">
        <v>42878.0</v>
      </c>
      <c r="B546" s="20">
        <v>42878.0</v>
      </c>
      <c r="C546" s="4">
        <f t="shared" si="1"/>
        <v>2017</v>
      </c>
      <c r="D546" s="4">
        <v>7331.0</v>
      </c>
      <c r="H546" s="9"/>
      <c r="I546" s="9"/>
      <c r="J546" s="9"/>
      <c r="K546" s="9"/>
    </row>
    <row r="547">
      <c r="A547" s="5">
        <v>41184.0</v>
      </c>
      <c r="B547" s="20">
        <v>41184.0</v>
      </c>
      <c r="C547" s="4">
        <f t="shared" si="1"/>
        <v>2012</v>
      </c>
      <c r="D547" s="4">
        <v>2455.0</v>
      </c>
      <c r="E547" s="9">
        <v>1743051.84</v>
      </c>
      <c r="H547" s="9"/>
      <c r="I547" s="9"/>
      <c r="J547" s="9"/>
      <c r="K547" s="9"/>
    </row>
    <row r="548">
      <c r="A548" s="5">
        <v>42719.0</v>
      </c>
      <c r="B548" s="20">
        <v>42719.0</v>
      </c>
      <c r="C548" s="4">
        <f t="shared" si="1"/>
        <v>2016</v>
      </c>
      <c r="D548" s="4">
        <v>8681.0</v>
      </c>
      <c r="E548" s="9">
        <v>5326246.59</v>
      </c>
      <c r="H548" s="9"/>
      <c r="I548" s="9"/>
      <c r="J548" s="9"/>
      <c r="K548" s="9"/>
    </row>
    <row r="549">
      <c r="A549" s="5">
        <v>42792.0</v>
      </c>
      <c r="B549" s="20">
        <v>42792.0</v>
      </c>
      <c r="C549" s="4">
        <f t="shared" si="1"/>
        <v>2017</v>
      </c>
      <c r="D549" s="4">
        <v>3127.0</v>
      </c>
      <c r="H549" s="9"/>
      <c r="I549" s="9"/>
      <c r="J549" s="9"/>
      <c r="K549" s="9"/>
    </row>
    <row r="550">
      <c r="A550" s="5">
        <v>40328.0</v>
      </c>
      <c r="B550" s="20">
        <v>40328.0</v>
      </c>
      <c r="C550" s="4">
        <f t="shared" si="1"/>
        <v>2010</v>
      </c>
      <c r="D550" s="4">
        <v>3127.0</v>
      </c>
      <c r="E550" s="9">
        <v>1104764.26</v>
      </c>
      <c r="H550" s="9"/>
      <c r="I550" s="9"/>
      <c r="J550" s="9"/>
      <c r="K550" s="9"/>
    </row>
    <row r="551">
      <c r="A551" s="5">
        <v>41834.0</v>
      </c>
      <c r="B551" s="20">
        <v>41834.0</v>
      </c>
      <c r="C551" s="4">
        <f t="shared" si="1"/>
        <v>2014</v>
      </c>
      <c r="D551" s="4">
        <v>1270.0</v>
      </c>
      <c r="E551" s="9">
        <v>257791.52</v>
      </c>
      <c r="H551" s="9"/>
      <c r="I551" s="9"/>
      <c r="J551" s="9"/>
      <c r="K551" s="9"/>
    </row>
    <row r="552">
      <c r="A552" s="5">
        <v>41321.0</v>
      </c>
      <c r="B552" s="20">
        <v>41321.0</v>
      </c>
      <c r="C552" s="4">
        <f t="shared" si="1"/>
        <v>2013</v>
      </c>
      <c r="D552" s="4">
        <v>3127.0</v>
      </c>
      <c r="E552" s="9">
        <v>38253.0</v>
      </c>
      <c r="H552" s="9"/>
      <c r="I552" s="9"/>
      <c r="J552" s="9"/>
      <c r="K552" s="9"/>
    </row>
    <row r="553">
      <c r="A553" s="5">
        <v>42390.0</v>
      </c>
      <c r="B553" s="20">
        <v>42390.0</v>
      </c>
      <c r="C553" s="4">
        <f t="shared" si="1"/>
        <v>2016</v>
      </c>
      <c r="D553" s="4">
        <v>3127.0</v>
      </c>
      <c r="E553" s="9">
        <v>13584.48</v>
      </c>
      <c r="H553" s="9"/>
      <c r="I553" s="9"/>
      <c r="J553" s="9"/>
      <c r="K553" s="9"/>
    </row>
    <row r="554">
      <c r="A554" s="5">
        <v>42633.0</v>
      </c>
      <c r="B554" s="20">
        <v>42633.0</v>
      </c>
      <c r="C554" s="4">
        <f t="shared" si="1"/>
        <v>2016</v>
      </c>
      <c r="D554" s="4">
        <v>1270.0</v>
      </c>
      <c r="E554" s="9">
        <v>1113985.5999999999</v>
      </c>
      <c r="H554" s="9"/>
      <c r="I554" s="9"/>
      <c r="J554" s="9"/>
      <c r="K554" s="9"/>
    </row>
    <row r="555">
      <c r="A555" s="5">
        <v>42077.0</v>
      </c>
      <c r="B555" s="20">
        <v>42077.0</v>
      </c>
      <c r="C555" s="4">
        <f t="shared" si="1"/>
        <v>2015</v>
      </c>
      <c r="D555" s="4">
        <v>7940.0</v>
      </c>
      <c r="E555" s="9">
        <v>1023485.2</v>
      </c>
      <c r="H555" s="9"/>
      <c r="I555" s="9"/>
      <c r="J555" s="9"/>
      <c r="K555" s="9"/>
    </row>
    <row r="556">
      <c r="A556" s="5">
        <v>42112.0</v>
      </c>
      <c r="B556" s="20">
        <v>42112.0</v>
      </c>
      <c r="C556" s="4">
        <f t="shared" si="1"/>
        <v>2015</v>
      </c>
      <c r="D556" s="4">
        <v>7331.0</v>
      </c>
      <c r="E556" s="9">
        <v>1118321.54</v>
      </c>
      <c r="H556" s="9"/>
      <c r="I556" s="9"/>
      <c r="J556" s="9"/>
      <c r="K556" s="9"/>
    </row>
    <row r="557">
      <c r="A557" s="5">
        <v>41027.0</v>
      </c>
      <c r="B557" s="20">
        <v>41027.0</v>
      </c>
      <c r="C557" s="4">
        <f t="shared" si="1"/>
        <v>2012</v>
      </c>
      <c r="D557" s="4">
        <v>3127.0</v>
      </c>
      <c r="E557" s="9">
        <v>1992970.96</v>
      </c>
      <c r="H557" s="9"/>
      <c r="I557" s="9"/>
      <c r="J557" s="9"/>
      <c r="K557" s="9"/>
    </row>
    <row r="558">
      <c r="A558" s="5">
        <v>42632.0</v>
      </c>
      <c r="B558" s="20">
        <v>42632.0</v>
      </c>
      <c r="C558" s="4">
        <f t="shared" si="1"/>
        <v>2016</v>
      </c>
      <c r="D558" s="4">
        <v>4594.0</v>
      </c>
      <c r="E558" s="9">
        <v>325127.4</v>
      </c>
      <c r="H558" s="9"/>
      <c r="I558" s="9"/>
      <c r="J558" s="9"/>
      <c r="K558" s="9"/>
    </row>
    <row r="559">
      <c r="A559" s="5">
        <v>40704.0</v>
      </c>
      <c r="B559" s="20">
        <v>40704.0</v>
      </c>
      <c r="C559" s="4">
        <f t="shared" si="1"/>
        <v>2011</v>
      </c>
      <c r="D559" s="4">
        <v>1270.0</v>
      </c>
      <c r="E559" s="9">
        <v>884949.4400000001</v>
      </c>
      <c r="H559" s="9"/>
      <c r="I559" s="9"/>
      <c r="J559" s="9"/>
      <c r="K559" s="9"/>
    </row>
    <row r="560">
      <c r="A560" s="5">
        <v>40378.0</v>
      </c>
      <c r="B560" s="20">
        <v>40378.0</v>
      </c>
      <c r="C560" s="4">
        <f t="shared" si="1"/>
        <v>2010</v>
      </c>
      <c r="D560" s="4">
        <v>7331.0</v>
      </c>
      <c r="E560" s="9">
        <v>262873.0</v>
      </c>
      <c r="H560" s="9"/>
      <c r="I560" s="9"/>
      <c r="J560" s="9"/>
      <c r="K560" s="9"/>
    </row>
    <row r="561">
      <c r="A561" s="5">
        <v>41644.0</v>
      </c>
      <c r="B561" s="20">
        <v>41644.0</v>
      </c>
      <c r="C561" s="4">
        <f t="shared" si="1"/>
        <v>2014</v>
      </c>
      <c r="D561" s="4">
        <v>3127.0</v>
      </c>
      <c r="E561" s="9">
        <v>5447068.77</v>
      </c>
      <c r="H561" s="9"/>
      <c r="I561" s="9"/>
      <c r="J561" s="9"/>
      <c r="K561" s="9"/>
    </row>
    <row r="562">
      <c r="A562" s="5">
        <v>41805.0</v>
      </c>
      <c r="B562" s="20">
        <v>41805.0</v>
      </c>
      <c r="C562" s="4">
        <f t="shared" si="1"/>
        <v>2014</v>
      </c>
      <c r="D562" s="4">
        <v>8681.0</v>
      </c>
      <c r="E562" s="9">
        <v>539504.7999999999</v>
      </c>
      <c r="H562" s="9"/>
      <c r="I562" s="9"/>
      <c r="J562" s="9"/>
      <c r="K562" s="9"/>
    </row>
    <row r="563">
      <c r="A563" s="5">
        <v>40571.0</v>
      </c>
      <c r="B563" s="20">
        <v>40571.0</v>
      </c>
      <c r="C563" s="4">
        <f t="shared" si="1"/>
        <v>2011</v>
      </c>
      <c r="D563" s="4">
        <v>8293.0</v>
      </c>
      <c r="E563" s="9">
        <v>808606.7</v>
      </c>
      <c r="H563" s="9"/>
      <c r="I563" s="9"/>
      <c r="J563" s="9"/>
      <c r="K563" s="9"/>
    </row>
    <row r="564">
      <c r="A564" s="5">
        <v>40907.0</v>
      </c>
      <c r="B564" s="20">
        <v>40907.0</v>
      </c>
      <c r="C564" s="4">
        <f t="shared" si="1"/>
        <v>2011</v>
      </c>
      <c r="D564" s="4">
        <v>8969.0</v>
      </c>
      <c r="E564" s="9">
        <v>5374436.13</v>
      </c>
      <c r="H564" s="9"/>
      <c r="I564" s="9"/>
      <c r="J564" s="9"/>
      <c r="K564" s="9"/>
    </row>
    <row r="565">
      <c r="A565" s="5">
        <v>40498.0</v>
      </c>
      <c r="B565" s="20">
        <v>40498.0</v>
      </c>
      <c r="C565" s="4">
        <f t="shared" si="1"/>
        <v>2010</v>
      </c>
      <c r="D565" s="4">
        <v>5988.0</v>
      </c>
      <c r="E565" s="9">
        <v>13593.81</v>
      </c>
      <c r="H565" s="9"/>
      <c r="I565" s="9"/>
      <c r="J565" s="9"/>
      <c r="K565" s="9"/>
    </row>
    <row r="566">
      <c r="A566" s="5">
        <v>40642.0</v>
      </c>
      <c r="B566" s="20">
        <v>40642.0</v>
      </c>
      <c r="C566" s="4">
        <f t="shared" si="1"/>
        <v>2011</v>
      </c>
      <c r="D566" s="4">
        <v>5988.0</v>
      </c>
      <c r="E566" s="9">
        <v>750998.76</v>
      </c>
      <c r="H566" s="9"/>
      <c r="I566" s="9"/>
      <c r="J566" s="9"/>
      <c r="K566" s="9"/>
    </row>
    <row r="567">
      <c r="A567" s="5">
        <v>42340.0</v>
      </c>
      <c r="B567" s="20">
        <v>42340.0</v>
      </c>
      <c r="C567" s="4">
        <f t="shared" si="1"/>
        <v>2015</v>
      </c>
      <c r="D567" s="4">
        <v>5988.0</v>
      </c>
      <c r="E567" s="9">
        <v>1222321.1700000002</v>
      </c>
      <c r="H567" s="9"/>
      <c r="I567" s="9"/>
      <c r="J567" s="9"/>
      <c r="K567" s="9"/>
    </row>
    <row r="568">
      <c r="A568" s="5">
        <v>41915.0</v>
      </c>
      <c r="B568" s="20">
        <v>41915.0</v>
      </c>
      <c r="C568" s="4">
        <f t="shared" si="1"/>
        <v>2014</v>
      </c>
      <c r="D568" s="4">
        <v>3127.0</v>
      </c>
      <c r="E568" s="9">
        <v>443657.5</v>
      </c>
      <c r="H568" s="9"/>
      <c r="I568" s="9"/>
      <c r="J568" s="9"/>
      <c r="K568" s="9"/>
    </row>
    <row r="569">
      <c r="A569" s="5">
        <v>42563.0</v>
      </c>
      <c r="B569" s="20">
        <v>42563.0</v>
      </c>
      <c r="C569" s="4">
        <f t="shared" si="1"/>
        <v>2016</v>
      </c>
      <c r="D569" s="4">
        <v>2103.0</v>
      </c>
      <c r="E569" s="9">
        <v>449986.11000000004</v>
      </c>
      <c r="H569" s="9"/>
      <c r="I569" s="9"/>
      <c r="J569" s="9"/>
      <c r="K569" s="9"/>
    </row>
    <row r="570">
      <c r="A570" s="5">
        <v>42484.0</v>
      </c>
      <c r="B570" s="20">
        <v>42484.0</v>
      </c>
      <c r="C570" s="4">
        <f t="shared" si="1"/>
        <v>2016</v>
      </c>
      <c r="D570" s="4">
        <v>5988.0</v>
      </c>
      <c r="E570" s="9">
        <v>314088.39</v>
      </c>
      <c r="H570" s="9"/>
      <c r="I570" s="9"/>
      <c r="J570" s="9"/>
      <c r="K570" s="9"/>
    </row>
    <row r="571">
      <c r="A571" s="5">
        <v>41001.0</v>
      </c>
      <c r="B571" s="20">
        <v>41001.0</v>
      </c>
      <c r="C571" s="4">
        <f t="shared" si="1"/>
        <v>2012</v>
      </c>
      <c r="D571" s="4">
        <v>2455.0</v>
      </c>
      <c r="E571" s="9">
        <v>109717.12</v>
      </c>
      <c r="H571" s="9"/>
      <c r="I571" s="9"/>
      <c r="J571" s="9"/>
      <c r="K571" s="9"/>
    </row>
    <row r="572">
      <c r="A572" s="5">
        <v>41168.0</v>
      </c>
      <c r="B572" s="20">
        <v>41168.0</v>
      </c>
      <c r="C572" s="4">
        <f t="shared" si="1"/>
        <v>2012</v>
      </c>
      <c r="D572" s="4">
        <v>8969.0</v>
      </c>
      <c r="E572" s="9">
        <v>221896.95</v>
      </c>
      <c r="H572" s="9"/>
      <c r="I572" s="9"/>
      <c r="J572" s="9"/>
      <c r="K572" s="9"/>
    </row>
    <row r="573">
      <c r="A573" s="5">
        <v>42421.0</v>
      </c>
      <c r="B573" s="20">
        <v>42421.0</v>
      </c>
      <c r="C573" s="4">
        <f t="shared" si="1"/>
        <v>2016</v>
      </c>
      <c r="D573" s="4">
        <v>8875.0</v>
      </c>
      <c r="E573" s="9">
        <v>3083594.01</v>
      </c>
      <c r="H573" s="9"/>
      <c r="I573" s="9"/>
      <c r="J573" s="9"/>
      <c r="K573" s="9"/>
    </row>
    <row r="574">
      <c r="A574" s="5">
        <v>41227.0</v>
      </c>
      <c r="B574" s="20">
        <v>41227.0</v>
      </c>
      <c r="C574" s="4">
        <f t="shared" si="1"/>
        <v>2012</v>
      </c>
      <c r="D574" s="4">
        <v>3127.0</v>
      </c>
      <c r="E574" s="9">
        <v>1766027.04</v>
      </c>
      <c r="H574" s="9"/>
      <c r="I574" s="9"/>
      <c r="J574" s="9"/>
      <c r="K574" s="9"/>
    </row>
    <row r="575">
      <c r="A575" s="5">
        <v>40526.0</v>
      </c>
      <c r="B575" s="20">
        <v>40526.0</v>
      </c>
      <c r="C575" s="4">
        <f t="shared" si="1"/>
        <v>2010</v>
      </c>
      <c r="D575" s="4">
        <v>8969.0</v>
      </c>
      <c r="E575" s="9">
        <v>1044.96</v>
      </c>
      <c r="H575" s="9"/>
      <c r="I575" s="9"/>
      <c r="J575" s="9"/>
      <c r="K575" s="9"/>
    </row>
    <row r="576">
      <c r="A576" s="5">
        <v>40599.0</v>
      </c>
      <c r="B576" s="20">
        <v>40599.0</v>
      </c>
      <c r="C576" s="4">
        <f t="shared" si="1"/>
        <v>2011</v>
      </c>
      <c r="D576" s="4">
        <v>3127.0</v>
      </c>
      <c r="E576" s="9">
        <v>2099746.53</v>
      </c>
      <c r="H576" s="9"/>
      <c r="I576" s="9"/>
      <c r="J576" s="9"/>
      <c r="K576" s="9"/>
    </row>
    <row r="577">
      <c r="A577" s="5">
        <v>41075.0</v>
      </c>
      <c r="B577" s="20">
        <v>41075.0</v>
      </c>
      <c r="C577" s="4">
        <f t="shared" si="1"/>
        <v>2012</v>
      </c>
      <c r="D577" s="4">
        <v>7331.0</v>
      </c>
      <c r="E577" s="9">
        <v>337391.4</v>
      </c>
      <c r="H577" s="9"/>
      <c r="I577" s="9"/>
      <c r="J577" s="9"/>
      <c r="K577" s="9"/>
    </row>
    <row r="578">
      <c r="A578" s="5">
        <v>40286.0</v>
      </c>
      <c r="B578" s="20">
        <v>40286.0</v>
      </c>
      <c r="C578" s="4">
        <f t="shared" si="1"/>
        <v>2010</v>
      </c>
      <c r="D578" s="4">
        <v>2455.0</v>
      </c>
      <c r="E578" s="9">
        <v>1287927.78</v>
      </c>
      <c r="H578" s="9"/>
      <c r="I578" s="9"/>
      <c r="J578" s="9"/>
      <c r="K578" s="9"/>
    </row>
    <row r="579">
      <c r="A579" s="5">
        <v>40746.0</v>
      </c>
      <c r="B579" s="20">
        <v>40746.0</v>
      </c>
      <c r="C579" s="4">
        <f t="shared" si="1"/>
        <v>2011</v>
      </c>
      <c r="D579" s="4">
        <v>5988.0</v>
      </c>
      <c r="E579" s="9">
        <v>1974080.24</v>
      </c>
      <c r="H579" s="9"/>
      <c r="I579" s="9"/>
      <c r="J579" s="9"/>
      <c r="K579" s="9"/>
    </row>
    <row r="580">
      <c r="A580" s="5">
        <v>40969.0</v>
      </c>
      <c r="B580" s="20">
        <v>40969.0</v>
      </c>
      <c r="C580" s="4">
        <f t="shared" si="1"/>
        <v>2012</v>
      </c>
      <c r="D580" s="4">
        <v>7331.0</v>
      </c>
      <c r="E580" s="9">
        <v>1672594.56</v>
      </c>
      <c r="H580" s="9"/>
      <c r="I580" s="9"/>
      <c r="J580" s="9"/>
      <c r="K580" s="9"/>
    </row>
    <row r="581">
      <c r="A581" s="5">
        <v>41646.0</v>
      </c>
      <c r="B581" s="20">
        <v>41646.0</v>
      </c>
      <c r="C581" s="4">
        <f t="shared" si="1"/>
        <v>2014</v>
      </c>
      <c r="D581" s="4">
        <v>8969.0</v>
      </c>
      <c r="E581" s="9">
        <v>149522.4</v>
      </c>
      <c r="H581" s="9"/>
      <c r="I581" s="9"/>
      <c r="J581" s="9"/>
      <c r="K581" s="9"/>
    </row>
    <row r="582">
      <c r="A582" s="5">
        <v>42817.0</v>
      </c>
      <c r="B582" s="20">
        <v>42817.0</v>
      </c>
      <c r="C582" s="4">
        <f t="shared" si="1"/>
        <v>2017</v>
      </c>
      <c r="D582" s="4">
        <v>7331.0</v>
      </c>
      <c r="H582" s="9"/>
      <c r="I582" s="9"/>
      <c r="J582" s="9"/>
      <c r="K582" s="9"/>
    </row>
    <row r="583">
      <c r="A583" s="5">
        <v>42530.0</v>
      </c>
      <c r="B583" s="20">
        <v>42530.0</v>
      </c>
      <c r="C583" s="4">
        <f t="shared" si="1"/>
        <v>2016</v>
      </c>
      <c r="D583" s="4">
        <v>3127.0</v>
      </c>
      <c r="E583" s="9">
        <v>1636439.5999999999</v>
      </c>
      <c r="H583" s="9"/>
      <c r="I583" s="9"/>
      <c r="J583" s="9"/>
      <c r="K583" s="9"/>
    </row>
    <row r="584">
      <c r="A584" s="5">
        <v>41163.0</v>
      </c>
      <c r="B584" s="20">
        <v>41163.0</v>
      </c>
      <c r="C584" s="4">
        <f t="shared" si="1"/>
        <v>2012</v>
      </c>
      <c r="D584" s="4">
        <v>2455.0</v>
      </c>
      <c r="E584" s="9">
        <v>430344.64</v>
      </c>
      <c r="H584" s="9"/>
      <c r="I584" s="9"/>
      <c r="J584" s="9"/>
      <c r="K584" s="9"/>
    </row>
    <row r="585">
      <c r="A585" s="5">
        <v>42471.0</v>
      </c>
      <c r="B585" s="20">
        <v>42471.0</v>
      </c>
      <c r="C585" s="4">
        <f t="shared" si="1"/>
        <v>2016</v>
      </c>
      <c r="D585" s="4">
        <v>5988.0</v>
      </c>
      <c r="E585" s="9">
        <v>882706.7999999999</v>
      </c>
      <c r="H585" s="9"/>
      <c r="I585" s="9"/>
      <c r="J585" s="9"/>
      <c r="K585" s="9"/>
    </row>
    <row r="586">
      <c r="A586" s="5">
        <v>41672.0</v>
      </c>
      <c r="B586" s="20">
        <v>41672.0</v>
      </c>
      <c r="C586" s="4">
        <f t="shared" si="1"/>
        <v>2014</v>
      </c>
      <c r="D586" s="4">
        <v>4594.0</v>
      </c>
      <c r="E586" s="9">
        <v>710450.0</v>
      </c>
      <c r="H586" s="9"/>
      <c r="I586" s="9"/>
      <c r="J586" s="9"/>
      <c r="K586" s="9"/>
    </row>
    <row r="587">
      <c r="A587" s="5">
        <v>40596.0</v>
      </c>
      <c r="B587" s="20">
        <v>40596.0</v>
      </c>
      <c r="C587" s="4">
        <f t="shared" si="1"/>
        <v>2011</v>
      </c>
      <c r="D587" s="4">
        <v>7940.0</v>
      </c>
      <c r="E587" s="9">
        <v>5662251.71</v>
      </c>
      <c r="H587" s="9"/>
      <c r="I587" s="9"/>
      <c r="J587" s="9"/>
      <c r="K587" s="9"/>
    </row>
    <row r="588">
      <c r="A588" s="5">
        <v>40188.0</v>
      </c>
      <c r="B588" s="20">
        <v>40188.0</v>
      </c>
      <c r="C588" s="4">
        <f t="shared" si="1"/>
        <v>2010</v>
      </c>
      <c r="D588" s="4">
        <v>2455.0</v>
      </c>
      <c r="E588" s="9">
        <v>811407.66</v>
      </c>
      <c r="H588" s="9"/>
      <c r="I588" s="9"/>
      <c r="J588" s="9"/>
      <c r="K588" s="9"/>
    </row>
    <row r="589">
      <c r="A589" s="5">
        <v>42727.0</v>
      </c>
      <c r="B589" s="20">
        <v>42727.0</v>
      </c>
      <c r="C589" s="4">
        <f t="shared" si="1"/>
        <v>2016</v>
      </c>
      <c r="D589" s="4">
        <v>7940.0</v>
      </c>
      <c r="E589" s="9">
        <v>69844.38</v>
      </c>
      <c r="H589" s="9"/>
      <c r="I589" s="9"/>
      <c r="J589" s="9"/>
      <c r="K589" s="9"/>
    </row>
    <row r="590">
      <c r="A590" s="5">
        <v>42691.0</v>
      </c>
      <c r="B590" s="20">
        <v>42691.0</v>
      </c>
      <c r="C590" s="4">
        <f t="shared" si="1"/>
        <v>2016</v>
      </c>
      <c r="D590" s="4">
        <v>4594.0</v>
      </c>
      <c r="E590" s="9">
        <v>63453.33</v>
      </c>
      <c r="H590" s="9"/>
      <c r="I590" s="9"/>
      <c r="J590" s="9"/>
      <c r="K590" s="9"/>
    </row>
    <row r="591">
      <c r="A591" s="5">
        <v>41280.0</v>
      </c>
      <c r="B591" s="20">
        <v>41280.0</v>
      </c>
      <c r="C591" s="4">
        <f t="shared" si="1"/>
        <v>2013</v>
      </c>
      <c r="D591" s="4">
        <v>2103.0</v>
      </c>
      <c r="E591" s="9">
        <v>117939.36</v>
      </c>
      <c r="H591" s="9"/>
      <c r="I591" s="9"/>
      <c r="J591" s="9"/>
      <c r="K591" s="9"/>
    </row>
    <row r="592">
      <c r="A592" s="5">
        <v>41474.0</v>
      </c>
      <c r="B592" s="20">
        <v>41474.0</v>
      </c>
      <c r="C592" s="4">
        <f t="shared" si="1"/>
        <v>2013</v>
      </c>
      <c r="D592" s="4">
        <v>8875.0</v>
      </c>
      <c r="E592" s="9">
        <v>1092362.8800000001</v>
      </c>
      <c r="H592" s="9"/>
      <c r="I592" s="9"/>
      <c r="J592" s="9"/>
      <c r="K592" s="9"/>
    </row>
    <row r="593">
      <c r="A593" s="5">
        <v>40355.0</v>
      </c>
      <c r="B593" s="20">
        <v>40355.0</v>
      </c>
      <c r="C593" s="4">
        <f t="shared" si="1"/>
        <v>2010</v>
      </c>
      <c r="D593" s="4">
        <v>7331.0</v>
      </c>
      <c r="E593" s="9">
        <v>3644822.37</v>
      </c>
      <c r="H593" s="9"/>
      <c r="I593" s="9"/>
      <c r="J593" s="9"/>
      <c r="K593" s="9"/>
    </row>
    <row r="594">
      <c r="A594" s="5">
        <v>40704.0</v>
      </c>
      <c r="B594" s="20">
        <v>40704.0</v>
      </c>
      <c r="C594" s="4">
        <f t="shared" si="1"/>
        <v>2011</v>
      </c>
      <c r="D594" s="4">
        <v>2455.0</v>
      </c>
      <c r="E594" s="9">
        <v>272242.63</v>
      </c>
      <c r="H594" s="9"/>
      <c r="I594" s="9"/>
      <c r="J594" s="9"/>
      <c r="K594" s="9"/>
    </row>
    <row r="595">
      <c r="A595" s="5">
        <v>42530.0</v>
      </c>
      <c r="B595" s="20">
        <v>42530.0</v>
      </c>
      <c r="C595" s="4">
        <f t="shared" si="1"/>
        <v>2016</v>
      </c>
      <c r="D595" s="4">
        <v>8681.0</v>
      </c>
      <c r="E595" s="9">
        <v>82629.03</v>
      </c>
      <c r="H595" s="9"/>
      <c r="I595" s="9"/>
      <c r="J595" s="9"/>
      <c r="K595" s="9"/>
    </row>
    <row r="596">
      <c r="A596" s="5">
        <v>40732.0</v>
      </c>
      <c r="B596" s="20">
        <v>40732.0</v>
      </c>
      <c r="C596" s="4">
        <f t="shared" si="1"/>
        <v>2011</v>
      </c>
      <c r="D596" s="4">
        <v>8681.0</v>
      </c>
      <c r="E596" s="9">
        <v>278768.75</v>
      </c>
      <c r="H596" s="9"/>
      <c r="I596" s="9"/>
      <c r="J596" s="9"/>
      <c r="K596" s="9"/>
    </row>
    <row r="597">
      <c r="A597" s="5">
        <v>42229.0</v>
      </c>
      <c r="B597" s="20">
        <v>42229.0</v>
      </c>
      <c r="C597" s="4">
        <f t="shared" si="1"/>
        <v>2015</v>
      </c>
      <c r="D597" s="4">
        <v>1270.0</v>
      </c>
      <c r="E597" s="9">
        <v>254343.76</v>
      </c>
      <c r="H597" s="9"/>
      <c r="I597" s="9"/>
      <c r="J597" s="9"/>
      <c r="K597" s="9"/>
    </row>
    <row r="598">
      <c r="A598" s="5">
        <v>40558.0</v>
      </c>
      <c r="B598" s="20">
        <v>40558.0</v>
      </c>
      <c r="C598" s="4">
        <f t="shared" si="1"/>
        <v>2011</v>
      </c>
      <c r="D598" s="4">
        <v>7331.0</v>
      </c>
      <c r="E598" s="9">
        <v>86061.69</v>
      </c>
      <c r="H598" s="9"/>
      <c r="I598" s="9"/>
      <c r="J598" s="9"/>
      <c r="K598" s="9"/>
    </row>
    <row r="599">
      <c r="A599" s="5">
        <v>41482.0</v>
      </c>
      <c r="B599" s="20">
        <v>41482.0</v>
      </c>
      <c r="C599" s="4">
        <f t="shared" si="1"/>
        <v>2013</v>
      </c>
      <c r="D599" s="4">
        <v>1270.0</v>
      </c>
      <c r="E599" s="9">
        <v>218554.7</v>
      </c>
      <c r="H599" s="9"/>
      <c r="I599" s="9"/>
      <c r="J599" s="9"/>
      <c r="K599" s="9"/>
    </row>
    <row r="600">
      <c r="A600" s="5">
        <v>41978.0</v>
      </c>
      <c r="B600" s="20">
        <v>41978.0</v>
      </c>
      <c r="C600" s="4">
        <f t="shared" si="1"/>
        <v>2014</v>
      </c>
      <c r="D600" s="4">
        <v>1270.0</v>
      </c>
      <c r="E600" s="9">
        <v>5010688.46</v>
      </c>
      <c r="H600" s="9"/>
      <c r="I600" s="9"/>
      <c r="J600" s="9"/>
      <c r="K600" s="9"/>
    </row>
    <row r="601">
      <c r="A601" s="5">
        <v>41441.0</v>
      </c>
      <c r="B601" s="20">
        <v>41441.0</v>
      </c>
      <c r="C601" s="4">
        <f t="shared" si="1"/>
        <v>2013</v>
      </c>
      <c r="D601" s="4">
        <v>8681.0</v>
      </c>
      <c r="E601" s="9">
        <v>547320.32</v>
      </c>
      <c r="H601" s="9"/>
      <c r="I601" s="9"/>
      <c r="J601" s="9"/>
      <c r="K601" s="9"/>
    </row>
    <row r="602">
      <c r="A602" s="5">
        <v>42420.0</v>
      </c>
      <c r="B602" s="20">
        <v>42420.0</v>
      </c>
      <c r="C602" s="4">
        <f t="shared" si="1"/>
        <v>2016</v>
      </c>
      <c r="D602" s="4">
        <v>1270.0</v>
      </c>
      <c r="E602" s="9">
        <v>420337.39</v>
      </c>
      <c r="H602" s="9"/>
      <c r="I602" s="9"/>
      <c r="J602" s="9"/>
      <c r="K602" s="9"/>
    </row>
    <row r="603">
      <c r="A603" s="5">
        <v>40631.0</v>
      </c>
      <c r="B603" s="20">
        <v>40631.0</v>
      </c>
      <c r="C603" s="4">
        <f t="shared" si="1"/>
        <v>2011</v>
      </c>
      <c r="D603" s="4">
        <v>3127.0</v>
      </c>
      <c r="E603" s="9">
        <v>82243.95</v>
      </c>
      <c r="H603" s="9"/>
      <c r="I603" s="9"/>
      <c r="J603" s="9"/>
      <c r="K603" s="9"/>
    </row>
    <row r="604">
      <c r="A604" s="5">
        <v>40845.0</v>
      </c>
      <c r="B604" s="20">
        <v>40845.0</v>
      </c>
      <c r="C604" s="4">
        <f t="shared" si="1"/>
        <v>2011</v>
      </c>
      <c r="D604" s="4">
        <v>3127.0</v>
      </c>
      <c r="E604" s="9">
        <v>105671.15000000001</v>
      </c>
      <c r="H604" s="9"/>
      <c r="I604" s="9"/>
      <c r="J604" s="9"/>
      <c r="K604" s="9"/>
    </row>
    <row r="605">
      <c r="A605" s="5">
        <v>40329.0</v>
      </c>
      <c r="B605" s="20">
        <v>40329.0</v>
      </c>
      <c r="C605" s="4">
        <f t="shared" si="1"/>
        <v>2010</v>
      </c>
      <c r="D605" s="4">
        <v>8681.0</v>
      </c>
      <c r="E605" s="9">
        <v>800302.8</v>
      </c>
      <c r="H605" s="9"/>
      <c r="I605" s="9"/>
      <c r="J605" s="9"/>
      <c r="K605" s="9"/>
    </row>
    <row r="606">
      <c r="A606" s="5">
        <v>41910.0</v>
      </c>
      <c r="B606" s="20">
        <v>41910.0</v>
      </c>
      <c r="C606" s="4">
        <f t="shared" si="1"/>
        <v>2014</v>
      </c>
      <c r="D606" s="4">
        <v>2455.0</v>
      </c>
      <c r="E606" s="9">
        <v>178089.67</v>
      </c>
      <c r="H606" s="9"/>
      <c r="I606" s="9"/>
      <c r="J606" s="9"/>
      <c r="K606" s="9"/>
    </row>
    <row r="607">
      <c r="A607" s="5">
        <v>40973.0</v>
      </c>
      <c r="B607" s="20">
        <v>40973.0</v>
      </c>
      <c r="C607" s="4">
        <f t="shared" si="1"/>
        <v>2012</v>
      </c>
      <c r="D607" s="4">
        <v>8293.0</v>
      </c>
      <c r="E607" s="9">
        <v>4367665.470000001</v>
      </c>
      <c r="H607" s="9"/>
      <c r="I607" s="9"/>
      <c r="J607" s="9"/>
      <c r="K607" s="9"/>
    </row>
    <row r="608">
      <c r="A608" s="5">
        <v>42856.0</v>
      </c>
      <c r="B608" s="20">
        <v>42856.0</v>
      </c>
      <c r="C608" s="4">
        <f t="shared" si="1"/>
        <v>2017</v>
      </c>
      <c r="D608" s="4">
        <v>8681.0</v>
      </c>
      <c r="H608" s="9"/>
      <c r="I608" s="9"/>
      <c r="J608" s="9"/>
      <c r="K608" s="9"/>
    </row>
    <row r="609">
      <c r="A609" s="5">
        <v>40357.0</v>
      </c>
      <c r="B609" s="20">
        <v>40357.0</v>
      </c>
      <c r="C609" s="4">
        <f t="shared" si="1"/>
        <v>2010</v>
      </c>
      <c r="D609" s="4">
        <v>2103.0</v>
      </c>
      <c r="E609" s="9">
        <v>2997443.1999999997</v>
      </c>
      <c r="H609" s="9"/>
      <c r="I609" s="9"/>
      <c r="J609" s="9"/>
      <c r="K609" s="9"/>
    </row>
    <row r="610">
      <c r="A610" s="5">
        <v>41605.0</v>
      </c>
      <c r="B610" s="20">
        <v>41605.0</v>
      </c>
      <c r="C610" s="4">
        <f t="shared" si="1"/>
        <v>2013</v>
      </c>
      <c r="D610" s="4">
        <v>1270.0</v>
      </c>
      <c r="E610" s="9">
        <v>220935.84000000003</v>
      </c>
      <c r="H610" s="9"/>
      <c r="I610" s="9"/>
      <c r="J610" s="9"/>
      <c r="K610" s="9"/>
    </row>
    <row r="611">
      <c r="A611" s="5">
        <v>42648.0</v>
      </c>
      <c r="B611" s="20">
        <v>42648.0</v>
      </c>
      <c r="C611" s="4">
        <f t="shared" si="1"/>
        <v>2016</v>
      </c>
      <c r="D611" s="4">
        <v>5988.0</v>
      </c>
      <c r="E611" s="9">
        <v>513173.86</v>
      </c>
      <c r="H611" s="9"/>
      <c r="I611" s="9"/>
      <c r="J611" s="9"/>
      <c r="K611" s="9"/>
    </row>
    <row r="612">
      <c r="A612" s="5">
        <v>42812.0</v>
      </c>
      <c r="B612" s="20">
        <v>42812.0</v>
      </c>
      <c r="C612" s="4">
        <f t="shared" si="1"/>
        <v>2017</v>
      </c>
      <c r="D612" s="4">
        <v>8969.0</v>
      </c>
      <c r="H612" s="9"/>
      <c r="I612" s="9"/>
      <c r="J612" s="9"/>
      <c r="K612" s="9"/>
    </row>
    <row r="613">
      <c r="A613" s="5">
        <v>42832.0</v>
      </c>
      <c r="B613" s="20">
        <v>42832.0</v>
      </c>
      <c r="C613" s="4">
        <f t="shared" si="1"/>
        <v>2017</v>
      </c>
      <c r="D613" s="4">
        <v>8969.0</v>
      </c>
      <c r="H613" s="9"/>
      <c r="I613" s="9"/>
      <c r="J613" s="9"/>
      <c r="K613" s="9"/>
    </row>
    <row r="614">
      <c r="A614" s="5">
        <v>42585.0</v>
      </c>
      <c r="B614" s="20">
        <v>42585.0</v>
      </c>
      <c r="C614" s="4">
        <f t="shared" si="1"/>
        <v>2016</v>
      </c>
      <c r="D614" s="4">
        <v>7940.0</v>
      </c>
      <c r="E614" s="9">
        <v>1244188.56</v>
      </c>
      <c r="H614" s="9"/>
      <c r="I614" s="9"/>
      <c r="J614" s="9"/>
      <c r="K614" s="9"/>
    </row>
    <row r="615">
      <c r="A615" s="5">
        <v>41666.0</v>
      </c>
      <c r="B615" s="20">
        <v>41666.0</v>
      </c>
      <c r="C615" s="4">
        <f t="shared" si="1"/>
        <v>2014</v>
      </c>
      <c r="D615" s="4">
        <v>3127.0</v>
      </c>
      <c r="E615" s="9">
        <v>429673.34</v>
      </c>
      <c r="H615" s="9"/>
      <c r="I615" s="9"/>
      <c r="J615" s="9"/>
      <c r="K615" s="9"/>
    </row>
    <row r="616">
      <c r="A616" s="5">
        <v>41712.0</v>
      </c>
      <c r="B616" s="20">
        <v>41712.0</v>
      </c>
      <c r="C616" s="4">
        <f t="shared" si="1"/>
        <v>2014</v>
      </c>
      <c r="D616" s="4">
        <v>8293.0</v>
      </c>
      <c r="E616" s="9">
        <v>557316.87</v>
      </c>
      <c r="H616" s="9"/>
      <c r="I616" s="9"/>
      <c r="J616" s="9"/>
      <c r="K616" s="9"/>
    </row>
    <row r="617">
      <c r="A617" s="5">
        <v>40748.0</v>
      </c>
      <c r="B617" s="20">
        <v>40748.0</v>
      </c>
      <c r="C617" s="4">
        <f t="shared" si="1"/>
        <v>2011</v>
      </c>
      <c r="D617" s="4">
        <v>8875.0</v>
      </c>
      <c r="E617" s="9">
        <v>1021506.2</v>
      </c>
      <c r="H617" s="9"/>
      <c r="I617" s="9"/>
      <c r="J617" s="9"/>
      <c r="K617" s="9"/>
    </row>
    <row r="618">
      <c r="A618" s="5">
        <v>40892.0</v>
      </c>
      <c r="B618" s="20">
        <v>40892.0</v>
      </c>
      <c r="C618" s="4">
        <f t="shared" si="1"/>
        <v>2011</v>
      </c>
      <c r="D618" s="4">
        <v>8875.0</v>
      </c>
      <c r="E618" s="9">
        <v>1160533.98</v>
      </c>
      <c r="H618" s="9"/>
      <c r="I618" s="9"/>
      <c r="J618" s="9"/>
      <c r="K618" s="9"/>
    </row>
    <row r="619">
      <c r="A619" s="5">
        <v>41968.0</v>
      </c>
      <c r="B619" s="20">
        <v>41968.0</v>
      </c>
      <c r="C619" s="4">
        <f t="shared" si="1"/>
        <v>2014</v>
      </c>
      <c r="D619" s="4">
        <v>8875.0</v>
      </c>
      <c r="E619" s="9">
        <v>695020.8</v>
      </c>
      <c r="H619" s="9"/>
      <c r="I619" s="9"/>
      <c r="J619" s="9"/>
      <c r="K619" s="9"/>
    </row>
    <row r="620">
      <c r="A620" s="5">
        <v>41031.0</v>
      </c>
      <c r="B620" s="20">
        <v>41031.0</v>
      </c>
      <c r="C620" s="4">
        <f t="shared" si="1"/>
        <v>2012</v>
      </c>
      <c r="D620" s="4">
        <v>1270.0</v>
      </c>
      <c r="E620" s="9">
        <v>437294.28</v>
      </c>
      <c r="H620" s="9"/>
      <c r="I620" s="9"/>
      <c r="J620" s="9"/>
      <c r="K620" s="9"/>
    </row>
    <row r="621">
      <c r="A621" s="5">
        <v>40530.0</v>
      </c>
      <c r="B621" s="20">
        <v>40530.0</v>
      </c>
      <c r="C621" s="4">
        <f t="shared" si="1"/>
        <v>2010</v>
      </c>
      <c r="D621" s="4">
        <v>7940.0</v>
      </c>
      <c r="E621" s="9">
        <v>98300.37</v>
      </c>
      <c r="H621" s="9"/>
      <c r="I621" s="9"/>
      <c r="J621" s="9"/>
      <c r="K621" s="9"/>
    </row>
    <row r="622">
      <c r="A622" s="5">
        <v>42813.0</v>
      </c>
      <c r="B622" s="20">
        <v>42813.0</v>
      </c>
      <c r="C622" s="4">
        <f t="shared" si="1"/>
        <v>2017</v>
      </c>
      <c r="D622" s="4">
        <v>4594.0</v>
      </c>
      <c r="H622" s="9"/>
      <c r="I622" s="9"/>
      <c r="J622" s="9"/>
      <c r="K622" s="9"/>
    </row>
    <row r="623">
      <c r="A623" s="5">
        <v>41580.0</v>
      </c>
      <c r="B623" s="20">
        <v>41580.0</v>
      </c>
      <c r="C623" s="4">
        <f t="shared" si="1"/>
        <v>2013</v>
      </c>
      <c r="D623" s="4">
        <v>3127.0</v>
      </c>
      <c r="E623" s="9">
        <v>571537.89</v>
      </c>
      <c r="H623" s="9"/>
      <c r="I623" s="9"/>
      <c r="J623" s="9"/>
      <c r="K623" s="9"/>
    </row>
    <row r="624">
      <c r="A624" s="5">
        <v>40422.0</v>
      </c>
      <c r="B624" s="20">
        <v>40422.0</v>
      </c>
      <c r="C624" s="4">
        <f t="shared" si="1"/>
        <v>2010</v>
      </c>
      <c r="D624" s="4">
        <v>7331.0</v>
      </c>
      <c r="E624" s="9">
        <v>85139.64000000001</v>
      </c>
      <c r="H624" s="9"/>
      <c r="I624" s="9"/>
      <c r="J624" s="9"/>
      <c r="K624" s="9"/>
    </row>
    <row r="625">
      <c r="A625" s="5">
        <v>41165.0</v>
      </c>
      <c r="B625" s="20">
        <v>41165.0</v>
      </c>
      <c r="C625" s="4">
        <f t="shared" si="1"/>
        <v>2012</v>
      </c>
      <c r="D625" s="4">
        <v>3127.0</v>
      </c>
      <c r="E625" s="9">
        <v>18144.06</v>
      </c>
      <c r="H625" s="9"/>
      <c r="I625" s="9"/>
      <c r="J625" s="9"/>
      <c r="K625" s="9"/>
    </row>
    <row r="626">
      <c r="A626" s="5">
        <v>41313.0</v>
      </c>
      <c r="B626" s="20">
        <v>41313.0</v>
      </c>
      <c r="C626" s="4">
        <f t="shared" si="1"/>
        <v>2013</v>
      </c>
      <c r="D626" s="4">
        <v>8969.0</v>
      </c>
      <c r="E626" s="9">
        <v>2526250.88</v>
      </c>
      <c r="H626" s="9"/>
      <c r="I626" s="9"/>
      <c r="J626" s="9"/>
      <c r="K626" s="9"/>
    </row>
    <row r="627">
      <c r="A627" s="5">
        <v>42809.0</v>
      </c>
      <c r="B627" s="20">
        <v>42809.0</v>
      </c>
      <c r="C627" s="4">
        <f t="shared" si="1"/>
        <v>2017</v>
      </c>
      <c r="D627" s="4">
        <v>8969.0</v>
      </c>
      <c r="H627" s="9"/>
      <c r="I627" s="9"/>
      <c r="J627" s="9"/>
      <c r="K627" s="9"/>
    </row>
    <row r="628">
      <c r="A628" s="5">
        <v>41678.0</v>
      </c>
      <c r="B628" s="20">
        <v>41678.0</v>
      </c>
      <c r="C628" s="4">
        <f t="shared" si="1"/>
        <v>2014</v>
      </c>
      <c r="D628" s="4">
        <v>4594.0</v>
      </c>
      <c r="E628" s="9">
        <v>728569.76</v>
      </c>
      <c r="H628" s="9"/>
      <c r="I628" s="9"/>
      <c r="J628" s="9"/>
      <c r="K628" s="9"/>
    </row>
    <row r="629">
      <c r="A629" s="5">
        <v>42237.0</v>
      </c>
      <c r="B629" s="20">
        <v>42237.0</v>
      </c>
      <c r="C629" s="4">
        <f t="shared" si="1"/>
        <v>2015</v>
      </c>
      <c r="D629" s="4">
        <v>7940.0</v>
      </c>
      <c r="E629" s="9">
        <v>1419200.72</v>
      </c>
      <c r="H629" s="9"/>
      <c r="I629" s="9"/>
      <c r="J629" s="9"/>
      <c r="K629" s="9"/>
    </row>
    <row r="630">
      <c r="A630" s="5">
        <v>42309.0</v>
      </c>
      <c r="B630" s="20">
        <v>42309.0</v>
      </c>
      <c r="C630" s="4">
        <f t="shared" si="1"/>
        <v>2015</v>
      </c>
      <c r="D630" s="4">
        <v>8681.0</v>
      </c>
      <c r="E630" s="9">
        <v>1922003.12</v>
      </c>
      <c r="H630" s="9"/>
      <c r="I630" s="9"/>
      <c r="J630" s="9"/>
      <c r="K630" s="9"/>
    </row>
    <row r="631">
      <c r="A631" s="5">
        <v>41928.0</v>
      </c>
      <c r="B631" s="20">
        <v>41928.0</v>
      </c>
      <c r="C631" s="4">
        <f t="shared" si="1"/>
        <v>2014</v>
      </c>
      <c r="D631" s="4">
        <v>2103.0</v>
      </c>
      <c r="E631" s="9">
        <v>978495.54</v>
      </c>
      <c r="H631" s="9"/>
      <c r="I631" s="9"/>
      <c r="J631" s="9"/>
      <c r="K631" s="9"/>
    </row>
    <row r="632">
      <c r="A632" s="5">
        <v>40875.0</v>
      </c>
      <c r="B632" s="20">
        <v>40875.0</v>
      </c>
      <c r="C632" s="4">
        <f t="shared" si="1"/>
        <v>2011</v>
      </c>
      <c r="D632" s="4">
        <v>5988.0</v>
      </c>
      <c r="E632" s="9">
        <v>1213856.4</v>
      </c>
      <c r="H632" s="9"/>
      <c r="I632" s="9"/>
      <c r="J632" s="9"/>
      <c r="K632" s="9"/>
    </row>
    <row r="633">
      <c r="A633" s="5">
        <v>41105.0</v>
      </c>
      <c r="B633" s="20">
        <v>41105.0</v>
      </c>
      <c r="C633" s="4">
        <f t="shared" si="1"/>
        <v>2012</v>
      </c>
      <c r="D633" s="4">
        <v>8293.0</v>
      </c>
      <c r="E633" s="9">
        <v>530019.05</v>
      </c>
      <c r="H633" s="9"/>
      <c r="I633" s="9"/>
      <c r="J633" s="9"/>
      <c r="K633" s="9"/>
    </row>
    <row r="634">
      <c r="A634" s="5">
        <v>41089.0</v>
      </c>
      <c r="B634" s="20">
        <v>41089.0</v>
      </c>
      <c r="C634" s="4">
        <f t="shared" si="1"/>
        <v>2012</v>
      </c>
      <c r="D634" s="4">
        <v>4594.0</v>
      </c>
      <c r="E634" s="9">
        <v>347510.4</v>
      </c>
      <c r="H634" s="9"/>
      <c r="I634" s="9"/>
      <c r="J634" s="9"/>
      <c r="K634" s="9"/>
    </row>
    <row r="635">
      <c r="A635" s="5">
        <v>42618.0</v>
      </c>
      <c r="B635" s="20">
        <v>42618.0</v>
      </c>
      <c r="C635" s="4">
        <f t="shared" si="1"/>
        <v>2016</v>
      </c>
      <c r="D635" s="4">
        <v>1270.0</v>
      </c>
      <c r="E635" s="9">
        <v>65937.68000000001</v>
      </c>
      <c r="H635" s="9"/>
      <c r="I635" s="9"/>
      <c r="J635" s="9"/>
      <c r="K635" s="9"/>
    </row>
    <row r="636">
      <c r="A636" s="5">
        <v>42779.0</v>
      </c>
      <c r="B636" s="20">
        <v>42779.0</v>
      </c>
      <c r="C636" s="4">
        <f t="shared" si="1"/>
        <v>2017</v>
      </c>
      <c r="D636" s="4">
        <v>7940.0</v>
      </c>
      <c r="H636" s="9"/>
      <c r="I636" s="9"/>
      <c r="J636" s="9"/>
      <c r="K636" s="9"/>
    </row>
    <row r="637">
      <c r="A637" s="5">
        <v>42022.0</v>
      </c>
      <c r="B637" s="20">
        <v>42022.0</v>
      </c>
      <c r="C637" s="4">
        <f t="shared" si="1"/>
        <v>2015</v>
      </c>
      <c r="D637" s="4">
        <v>7331.0</v>
      </c>
      <c r="E637" s="9">
        <v>73119.21</v>
      </c>
      <c r="H637" s="9"/>
      <c r="I637" s="9"/>
      <c r="J637" s="9"/>
      <c r="K637" s="9"/>
    </row>
    <row r="638">
      <c r="A638" s="5">
        <v>40912.0</v>
      </c>
      <c r="B638" s="20">
        <v>40912.0</v>
      </c>
      <c r="C638" s="4">
        <f t="shared" si="1"/>
        <v>2012</v>
      </c>
      <c r="D638" s="4">
        <v>3127.0</v>
      </c>
      <c r="E638" s="9">
        <v>132317.46</v>
      </c>
      <c r="H638" s="9"/>
      <c r="I638" s="9"/>
      <c r="J638" s="9"/>
      <c r="K638" s="9"/>
    </row>
    <row r="639">
      <c r="A639" s="5">
        <v>42886.0</v>
      </c>
      <c r="B639" s="20">
        <v>42886.0</v>
      </c>
      <c r="C639" s="4">
        <f t="shared" si="1"/>
        <v>2017</v>
      </c>
      <c r="D639" s="4">
        <v>8875.0</v>
      </c>
      <c r="H639" s="9"/>
      <c r="I639" s="9"/>
      <c r="J639" s="9"/>
      <c r="K639" s="9"/>
    </row>
    <row r="640">
      <c r="A640" s="5">
        <v>42586.0</v>
      </c>
      <c r="B640" s="20">
        <v>42586.0</v>
      </c>
      <c r="C640" s="4">
        <f t="shared" si="1"/>
        <v>2016</v>
      </c>
      <c r="D640" s="4">
        <v>2455.0</v>
      </c>
      <c r="E640" s="9">
        <v>438322.08</v>
      </c>
      <c r="H640" s="9"/>
      <c r="I640" s="9"/>
      <c r="J640" s="9"/>
      <c r="K640" s="9"/>
    </row>
    <row r="641">
      <c r="A641" s="5">
        <v>41194.0</v>
      </c>
      <c r="B641" s="20">
        <v>41194.0</v>
      </c>
      <c r="C641" s="4">
        <f t="shared" si="1"/>
        <v>2012</v>
      </c>
      <c r="D641" s="4">
        <v>7331.0</v>
      </c>
      <c r="E641" s="9">
        <v>3780403.3899999997</v>
      </c>
      <c r="H641" s="9"/>
      <c r="I641" s="9"/>
      <c r="J641" s="9"/>
      <c r="K641" s="9"/>
    </row>
    <row r="642">
      <c r="A642" s="5">
        <v>41756.0</v>
      </c>
      <c r="B642" s="20">
        <v>41756.0</v>
      </c>
      <c r="C642" s="4">
        <f t="shared" si="1"/>
        <v>2014</v>
      </c>
      <c r="D642" s="4">
        <v>7940.0</v>
      </c>
      <c r="E642" s="9">
        <v>66728.16</v>
      </c>
      <c r="H642" s="9"/>
      <c r="I642" s="9"/>
      <c r="J642" s="9"/>
      <c r="K642" s="9"/>
    </row>
    <row r="643">
      <c r="A643" s="5">
        <v>41082.0</v>
      </c>
      <c r="B643" s="20">
        <v>41082.0</v>
      </c>
      <c r="C643" s="4">
        <f t="shared" si="1"/>
        <v>2012</v>
      </c>
      <c r="D643" s="4">
        <v>7331.0</v>
      </c>
      <c r="E643" s="9">
        <v>1012044.0</v>
      </c>
      <c r="H643" s="9"/>
      <c r="I643" s="9"/>
      <c r="J643" s="9"/>
      <c r="K643" s="9"/>
    </row>
    <row r="644">
      <c r="A644" s="5">
        <v>40371.0</v>
      </c>
      <c r="B644" s="20">
        <v>40371.0</v>
      </c>
      <c r="C644" s="4">
        <f t="shared" si="1"/>
        <v>2010</v>
      </c>
      <c r="D644" s="4">
        <v>8875.0</v>
      </c>
      <c r="E644" s="9">
        <v>2683220.4</v>
      </c>
      <c r="H644" s="9"/>
      <c r="I644" s="9"/>
      <c r="J644" s="9"/>
      <c r="K644" s="9"/>
    </row>
    <row r="645">
      <c r="A645" s="5">
        <v>41604.0</v>
      </c>
      <c r="B645" s="20">
        <v>41604.0</v>
      </c>
      <c r="C645" s="4">
        <f t="shared" si="1"/>
        <v>2013</v>
      </c>
      <c r="D645" s="4">
        <v>7331.0</v>
      </c>
      <c r="E645" s="9">
        <v>1117360.56</v>
      </c>
      <c r="H645" s="9"/>
      <c r="I645" s="9"/>
      <c r="J645" s="9"/>
      <c r="K645" s="9"/>
    </row>
    <row r="646">
      <c r="A646" s="5">
        <v>41564.0</v>
      </c>
      <c r="B646" s="20">
        <v>41564.0</v>
      </c>
      <c r="C646" s="4">
        <f t="shared" si="1"/>
        <v>2013</v>
      </c>
      <c r="D646" s="4">
        <v>5988.0</v>
      </c>
      <c r="E646" s="9">
        <v>492524.96</v>
      </c>
      <c r="H646" s="9"/>
      <c r="I646" s="9"/>
      <c r="J646" s="9"/>
      <c r="K646" s="9"/>
    </row>
    <row r="647">
      <c r="A647" s="5">
        <v>40525.0</v>
      </c>
      <c r="B647" s="20">
        <v>40525.0</v>
      </c>
      <c r="C647" s="4">
        <f t="shared" si="1"/>
        <v>2010</v>
      </c>
      <c r="D647" s="4">
        <v>2103.0</v>
      </c>
      <c r="E647" s="9">
        <v>5707204.44</v>
      </c>
      <c r="H647" s="9"/>
      <c r="I647" s="9"/>
      <c r="J647" s="9"/>
      <c r="K647" s="9"/>
    </row>
    <row r="648">
      <c r="A648" s="5">
        <v>40686.0</v>
      </c>
      <c r="B648" s="20">
        <v>40686.0</v>
      </c>
      <c r="C648" s="4">
        <f t="shared" si="1"/>
        <v>2011</v>
      </c>
      <c r="D648" s="4">
        <v>5988.0</v>
      </c>
      <c r="E648" s="9">
        <v>6155888.13</v>
      </c>
      <c r="H648" s="9"/>
      <c r="I648" s="9"/>
      <c r="J648" s="9"/>
      <c r="K648" s="9"/>
    </row>
    <row r="649">
      <c r="A649" s="5">
        <v>42596.0</v>
      </c>
      <c r="B649" s="20">
        <v>42596.0</v>
      </c>
      <c r="C649" s="4">
        <f t="shared" si="1"/>
        <v>2016</v>
      </c>
      <c r="D649" s="4">
        <v>5988.0</v>
      </c>
      <c r="E649" s="9">
        <v>235209.65000000002</v>
      </c>
      <c r="H649" s="9"/>
      <c r="I649" s="9"/>
      <c r="J649" s="9"/>
      <c r="K649" s="9"/>
    </row>
    <row r="650">
      <c r="A650" s="5">
        <v>40179.0</v>
      </c>
      <c r="B650" s="20">
        <v>40179.0</v>
      </c>
      <c r="C650" s="4">
        <f t="shared" si="1"/>
        <v>2010</v>
      </c>
      <c r="D650" s="4">
        <v>2103.0</v>
      </c>
      <c r="E650" s="9">
        <v>1903878.24</v>
      </c>
      <c r="H650" s="9"/>
      <c r="I650" s="9"/>
      <c r="J650" s="9"/>
      <c r="K650" s="9"/>
    </row>
    <row r="651">
      <c r="A651" s="5">
        <v>40659.0</v>
      </c>
      <c r="B651" s="20">
        <v>40659.0</v>
      </c>
      <c r="C651" s="4">
        <f t="shared" si="1"/>
        <v>2011</v>
      </c>
      <c r="D651" s="4">
        <v>4594.0</v>
      </c>
      <c r="E651" s="9">
        <v>196490.45</v>
      </c>
      <c r="H651" s="9"/>
      <c r="I651" s="9"/>
      <c r="J651" s="9"/>
      <c r="K651" s="9"/>
    </row>
    <row r="652">
      <c r="A652" s="5">
        <v>42719.0</v>
      </c>
      <c r="B652" s="20">
        <v>42719.0</v>
      </c>
      <c r="C652" s="4">
        <f t="shared" si="1"/>
        <v>2016</v>
      </c>
      <c r="D652" s="4">
        <v>8681.0</v>
      </c>
      <c r="E652" s="9">
        <v>246360.40000000002</v>
      </c>
      <c r="H652" s="9"/>
      <c r="I652" s="9"/>
      <c r="J652" s="9"/>
      <c r="K652" s="9"/>
    </row>
    <row r="653">
      <c r="A653" s="5">
        <v>42137.0</v>
      </c>
      <c r="B653" s="20">
        <v>42137.0</v>
      </c>
      <c r="C653" s="4">
        <f t="shared" si="1"/>
        <v>2015</v>
      </c>
      <c r="D653" s="4">
        <v>3127.0</v>
      </c>
      <c r="E653" s="9">
        <v>338629.2</v>
      </c>
      <c r="H653" s="9"/>
      <c r="I653" s="9"/>
      <c r="J653" s="9"/>
      <c r="K653" s="9"/>
    </row>
    <row r="654">
      <c r="A654" s="5">
        <v>40652.0</v>
      </c>
      <c r="B654" s="20">
        <v>40652.0</v>
      </c>
      <c r="C654" s="4">
        <f t="shared" si="1"/>
        <v>2011</v>
      </c>
      <c r="D654" s="4">
        <v>3127.0</v>
      </c>
      <c r="E654" s="9">
        <v>427714.30000000005</v>
      </c>
      <c r="H654" s="9"/>
      <c r="I654" s="9"/>
      <c r="J654" s="9"/>
      <c r="K654" s="9"/>
    </row>
    <row r="655">
      <c r="A655" s="5">
        <v>42856.0</v>
      </c>
      <c r="B655" s="20">
        <v>42856.0</v>
      </c>
      <c r="C655" s="4">
        <f t="shared" si="1"/>
        <v>2017</v>
      </c>
      <c r="D655" s="4">
        <v>5988.0</v>
      </c>
      <c r="H655" s="9"/>
      <c r="I655" s="9"/>
      <c r="J655" s="9"/>
      <c r="K655" s="9"/>
    </row>
    <row r="656">
      <c r="A656" s="5">
        <v>42547.0</v>
      </c>
      <c r="B656" s="20">
        <v>42547.0</v>
      </c>
      <c r="C656" s="4">
        <f t="shared" si="1"/>
        <v>2016</v>
      </c>
      <c r="D656" s="4">
        <v>2455.0</v>
      </c>
      <c r="E656" s="9">
        <v>483432.95</v>
      </c>
      <c r="H656" s="9"/>
      <c r="I656" s="9"/>
      <c r="J656" s="9"/>
      <c r="K656" s="9"/>
    </row>
    <row r="657">
      <c r="A657" s="5">
        <v>40778.0</v>
      </c>
      <c r="B657" s="20">
        <v>40778.0</v>
      </c>
      <c r="C657" s="4">
        <f t="shared" si="1"/>
        <v>2011</v>
      </c>
      <c r="D657" s="4">
        <v>8681.0</v>
      </c>
      <c r="E657" s="9">
        <v>713666.36</v>
      </c>
      <c r="H657" s="9"/>
      <c r="I657" s="9"/>
      <c r="J657" s="9"/>
      <c r="K657" s="9"/>
    </row>
    <row r="658">
      <c r="A658" s="5">
        <v>42549.0</v>
      </c>
      <c r="B658" s="20">
        <v>42549.0</v>
      </c>
      <c r="C658" s="4">
        <f t="shared" si="1"/>
        <v>2016</v>
      </c>
      <c r="D658" s="4">
        <v>2455.0</v>
      </c>
      <c r="E658" s="9">
        <v>2849043.75</v>
      </c>
      <c r="H658" s="9"/>
      <c r="I658" s="9"/>
      <c r="J658" s="9"/>
      <c r="K658" s="9"/>
    </row>
    <row r="659">
      <c r="A659" s="5">
        <v>41364.0</v>
      </c>
      <c r="B659" s="20">
        <v>41364.0</v>
      </c>
      <c r="C659" s="4">
        <f t="shared" si="1"/>
        <v>2013</v>
      </c>
      <c r="D659" s="4">
        <v>3127.0</v>
      </c>
      <c r="E659" s="9">
        <v>936092.48</v>
      </c>
      <c r="H659" s="9"/>
      <c r="I659" s="9"/>
      <c r="J659" s="9"/>
      <c r="K659" s="9"/>
    </row>
    <row r="660">
      <c r="A660" s="5">
        <v>42568.0</v>
      </c>
      <c r="B660" s="20">
        <v>42568.0</v>
      </c>
      <c r="C660" s="4">
        <f t="shared" si="1"/>
        <v>2016</v>
      </c>
      <c r="D660" s="4">
        <v>5988.0</v>
      </c>
      <c r="E660" s="9">
        <v>1931112.4</v>
      </c>
      <c r="H660" s="9"/>
      <c r="I660" s="9"/>
      <c r="J660" s="9"/>
      <c r="K660" s="9"/>
    </row>
    <row r="661">
      <c r="A661" s="5">
        <v>40914.0</v>
      </c>
      <c r="B661" s="20">
        <v>40914.0</v>
      </c>
      <c r="C661" s="4">
        <f t="shared" si="1"/>
        <v>2012</v>
      </c>
      <c r="D661" s="4">
        <v>8293.0</v>
      </c>
      <c r="E661" s="9">
        <v>4094157.27</v>
      </c>
      <c r="H661" s="9"/>
      <c r="I661" s="9"/>
      <c r="J661" s="9"/>
      <c r="K661" s="9"/>
    </row>
    <row r="662">
      <c r="A662" s="5">
        <v>41338.0</v>
      </c>
      <c r="B662" s="20">
        <v>41338.0</v>
      </c>
      <c r="C662" s="4">
        <f t="shared" si="1"/>
        <v>2013</v>
      </c>
      <c r="D662" s="4">
        <v>8681.0</v>
      </c>
      <c r="E662" s="9">
        <v>1123533.4</v>
      </c>
      <c r="H662" s="9"/>
      <c r="I662" s="9"/>
      <c r="J662" s="9"/>
      <c r="K662" s="9"/>
    </row>
    <row r="663">
      <c r="A663" s="5">
        <v>40933.0</v>
      </c>
      <c r="B663" s="20">
        <v>40933.0</v>
      </c>
      <c r="C663" s="4">
        <f t="shared" si="1"/>
        <v>2012</v>
      </c>
      <c r="D663" s="4">
        <v>7940.0</v>
      </c>
      <c r="E663" s="9">
        <v>224106.35</v>
      </c>
      <c r="H663" s="9"/>
      <c r="I663" s="9"/>
      <c r="J663" s="9"/>
      <c r="K663" s="9"/>
    </row>
    <row r="664">
      <c r="A664" s="5">
        <v>41311.0</v>
      </c>
      <c r="B664" s="20">
        <v>41311.0</v>
      </c>
      <c r="C664" s="4">
        <f t="shared" si="1"/>
        <v>2013</v>
      </c>
      <c r="D664" s="4">
        <v>2455.0</v>
      </c>
      <c r="E664" s="9">
        <v>542137.14</v>
      </c>
      <c r="H664" s="9"/>
      <c r="I664" s="9"/>
      <c r="J664" s="9"/>
      <c r="K664" s="9"/>
    </row>
    <row r="665">
      <c r="A665" s="5">
        <v>41028.0</v>
      </c>
      <c r="B665" s="20">
        <v>41028.0</v>
      </c>
      <c r="C665" s="4">
        <f t="shared" si="1"/>
        <v>2012</v>
      </c>
      <c r="D665" s="4">
        <v>2455.0</v>
      </c>
      <c r="E665" s="9">
        <v>1470871.2000000002</v>
      </c>
      <c r="H665" s="9"/>
      <c r="I665" s="9"/>
      <c r="J665" s="9"/>
      <c r="K665" s="9"/>
    </row>
    <row r="666">
      <c r="A666" s="5">
        <v>41926.0</v>
      </c>
      <c r="B666" s="20">
        <v>41926.0</v>
      </c>
      <c r="C666" s="4">
        <f t="shared" si="1"/>
        <v>2014</v>
      </c>
      <c r="D666" s="4">
        <v>7940.0</v>
      </c>
      <c r="E666" s="9">
        <v>1386189.3</v>
      </c>
      <c r="H666" s="9"/>
      <c r="I666" s="9"/>
      <c r="J666" s="9"/>
      <c r="K666" s="9"/>
    </row>
    <row r="667">
      <c r="A667" s="5">
        <v>41648.0</v>
      </c>
      <c r="B667" s="20">
        <v>41648.0</v>
      </c>
      <c r="C667" s="4">
        <f t="shared" si="1"/>
        <v>2014</v>
      </c>
      <c r="D667" s="4">
        <v>1270.0</v>
      </c>
      <c r="E667" s="9">
        <v>4962573.02</v>
      </c>
      <c r="H667" s="9"/>
      <c r="I667" s="9"/>
      <c r="J667" s="9"/>
      <c r="K667" s="9"/>
    </row>
    <row r="668">
      <c r="A668" s="5">
        <v>41826.0</v>
      </c>
      <c r="B668" s="20">
        <v>41826.0</v>
      </c>
      <c r="C668" s="4">
        <f t="shared" si="1"/>
        <v>2014</v>
      </c>
      <c r="D668" s="4">
        <v>8875.0</v>
      </c>
      <c r="E668" s="9">
        <v>64730.16</v>
      </c>
      <c r="H668" s="9"/>
      <c r="I668" s="9"/>
      <c r="J668" s="9"/>
      <c r="K668" s="9"/>
    </row>
    <row r="669">
      <c r="A669" s="5">
        <v>42457.0</v>
      </c>
      <c r="B669" s="20">
        <v>42457.0</v>
      </c>
      <c r="C669" s="4">
        <f t="shared" si="1"/>
        <v>2016</v>
      </c>
      <c r="D669" s="4">
        <v>8293.0</v>
      </c>
      <c r="E669" s="9">
        <v>4101810.4</v>
      </c>
      <c r="H669" s="9"/>
      <c r="I669" s="9"/>
      <c r="J669" s="9"/>
      <c r="K669" s="9"/>
    </row>
    <row r="670">
      <c r="A670" s="5">
        <v>40282.0</v>
      </c>
      <c r="B670" s="20">
        <v>40282.0</v>
      </c>
      <c r="C670" s="4">
        <f t="shared" si="1"/>
        <v>2010</v>
      </c>
      <c r="D670" s="4">
        <v>4594.0</v>
      </c>
      <c r="E670" s="9">
        <v>1753796.73</v>
      </c>
      <c r="H670" s="9"/>
      <c r="I670" s="9"/>
      <c r="J670" s="9"/>
      <c r="K670" s="9"/>
    </row>
    <row r="671">
      <c r="A671" s="5">
        <v>41676.0</v>
      </c>
      <c r="B671" s="20">
        <v>41676.0</v>
      </c>
      <c r="C671" s="4">
        <f t="shared" si="1"/>
        <v>2014</v>
      </c>
      <c r="D671" s="4">
        <v>2103.0</v>
      </c>
      <c r="E671" s="9">
        <v>3755664.78</v>
      </c>
      <c r="H671" s="9"/>
      <c r="I671" s="9"/>
      <c r="J671" s="9"/>
      <c r="K671" s="9"/>
    </row>
    <row r="672">
      <c r="A672" s="5">
        <v>42190.0</v>
      </c>
      <c r="B672" s="20">
        <v>42190.0</v>
      </c>
      <c r="C672" s="4">
        <f t="shared" si="1"/>
        <v>2015</v>
      </c>
      <c r="D672" s="4">
        <v>1270.0</v>
      </c>
      <c r="E672" s="9">
        <v>1945334.79</v>
      </c>
      <c r="H672" s="9"/>
      <c r="I672" s="9"/>
      <c r="J672" s="9"/>
      <c r="K672" s="9"/>
    </row>
    <row r="673">
      <c r="A673" s="5">
        <v>40229.0</v>
      </c>
      <c r="B673" s="20">
        <v>40229.0</v>
      </c>
      <c r="C673" s="4">
        <f t="shared" si="1"/>
        <v>2010</v>
      </c>
      <c r="D673" s="4">
        <v>8875.0</v>
      </c>
      <c r="E673" s="9">
        <v>21874.45</v>
      </c>
      <c r="H673" s="9"/>
      <c r="I673" s="9"/>
      <c r="J673" s="9"/>
      <c r="K673" s="9"/>
    </row>
    <row r="674">
      <c r="A674" s="5">
        <v>40611.0</v>
      </c>
      <c r="B674" s="20">
        <v>40611.0</v>
      </c>
      <c r="C674" s="4">
        <f t="shared" si="1"/>
        <v>2011</v>
      </c>
      <c r="D674" s="4">
        <v>4594.0</v>
      </c>
      <c r="E674" s="9">
        <v>2161853.4499999997</v>
      </c>
      <c r="H674" s="9"/>
      <c r="I674" s="9"/>
      <c r="J674" s="9"/>
      <c r="K674" s="9"/>
    </row>
    <row r="675">
      <c r="A675" s="5">
        <v>40650.0</v>
      </c>
      <c r="B675" s="20">
        <v>40650.0</v>
      </c>
      <c r="C675" s="4">
        <f t="shared" si="1"/>
        <v>2011</v>
      </c>
      <c r="D675" s="4">
        <v>8681.0</v>
      </c>
      <c r="E675" s="9">
        <v>54039.36</v>
      </c>
      <c r="H675" s="9"/>
      <c r="I675" s="9"/>
      <c r="J675" s="9"/>
      <c r="K675" s="9"/>
    </row>
    <row r="676">
      <c r="A676" s="5">
        <v>41098.0</v>
      </c>
      <c r="B676" s="20">
        <v>41098.0</v>
      </c>
      <c r="C676" s="4">
        <f t="shared" si="1"/>
        <v>2012</v>
      </c>
      <c r="D676" s="4">
        <v>8681.0</v>
      </c>
      <c r="E676" s="9">
        <v>643215.1</v>
      </c>
      <c r="H676" s="9"/>
      <c r="I676" s="9"/>
      <c r="J676" s="9"/>
      <c r="K676" s="9"/>
    </row>
    <row r="677">
      <c r="A677" s="5">
        <v>41055.0</v>
      </c>
      <c r="B677" s="21">
        <v>41055.0</v>
      </c>
      <c r="C677" s="4">
        <f t="shared" si="1"/>
        <v>2012</v>
      </c>
      <c r="D677" s="4">
        <v>7331.0</v>
      </c>
      <c r="E677" s="9">
        <v>800558.08</v>
      </c>
      <c r="H677" s="9"/>
      <c r="I677" s="9"/>
      <c r="J677" s="9"/>
      <c r="K677" s="9"/>
    </row>
    <row r="678">
      <c r="A678" s="5">
        <v>40680.0</v>
      </c>
      <c r="B678" s="21">
        <v>40680.0</v>
      </c>
      <c r="C678" s="4">
        <f t="shared" si="1"/>
        <v>2011</v>
      </c>
      <c r="D678" s="4">
        <v>3127.0</v>
      </c>
      <c r="E678" s="9">
        <v>319972.95</v>
      </c>
      <c r="H678" s="9"/>
      <c r="I678" s="9"/>
      <c r="J678" s="9"/>
      <c r="K678" s="9"/>
    </row>
    <row r="679">
      <c r="A679" s="5">
        <v>42357.0</v>
      </c>
      <c r="B679" s="21">
        <v>42357.0</v>
      </c>
      <c r="C679" s="4">
        <f t="shared" si="1"/>
        <v>2015</v>
      </c>
      <c r="D679" s="4">
        <v>8875.0</v>
      </c>
      <c r="E679" s="9">
        <v>737876.88</v>
      </c>
      <c r="H679" s="9"/>
      <c r="I679" s="9"/>
      <c r="J679" s="9"/>
      <c r="K679" s="9"/>
    </row>
    <row r="680">
      <c r="A680" s="5">
        <v>40883.0</v>
      </c>
      <c r="B680" s="21">
        <v>40883.0</v>
      </c>
      <c r="C680" s="4">
        <f t="shared" si="1"/>
        <v>2011</v>
      </c>
      <c r="D680" s="4">
        <v>4594.0</v>
      </c>
      <c r="E680" s="9">
        <v>878097.9</v>
      </c>
      <c r="H680" s="9"/>
      <c r="I680" s="9"/>
      <c r="J680" s="9"/>
      <c r="K680" s="9"/>
    </row>
    <row r="681">
      <c r="A681" s="5">
        <v>41304.0</v>
      </c>
      <c r="B681" s="21">
        <v>41304.0</v>
      </c>
      <c r="C681" s="4">
        <f t="shared" si="1"/>
        <v>2013</v>
      </c>
      <c r="D681" s="4">
        <v>2455.0</v>
      </c>
      <c r="E681" s="9">
        <v>8285.04</v>
      </c>
      <c r="H681" s="9"/>
      <c r="I681" s="9"/>
      <c r="J681" s="9"/>
      <c r="K681" s="9"/>
    </row>
    <row r="682">
      <c r="A682" s="5">
        <v>40803.0</v>
      </c>
      <c r="B682" s="21">
        <v>40803.0</v>
      </c>
      <c r="C682" s="4">
        <f t="shared" si="1"/>
        <v>2011</v>
      </c>
      <c r="D682" s="4">
        <v>8681.0</v>
      </c>
      <c r="E682" s="9">
        <v>5117611.66</v>
      </c>
      <c r="H682" s="9"/>
      <c r="I682" s="9"/>
      <c r="J682" s="9"/>
      <c r="K682" s="9"/>
    </row>
    <row r="683">
      <c r="A683" s="5">
        <v>41090.0</v>
      </c>
      <c r="B683" s="21">
        <v>41090.0</v>
      </c>
      <c r="C683" s="4">
        <f t="shared" si="1"/>
        <v>2012</v>
      </c>
      <c r="D683" s="4">
        <v>2103.0</v>
      </c>
      <c r="E683" s="9">
        <v>4768159.62</v>
      </c>
      <c r="H683" s="9"/>
      <c r="I683" s="9"/>
      <c r="J683" s="9"/>
      <c r="K683" s="9"/>
    </row>
    <row r="684">
      <c r="A684" s="5">
        <v>42034.0</v>
      </c>
      <c r="B684" s="21">
        <v>42034.0</v>
      </c>
      <c r="C684" s="4">
        <f t="shared" si="1"/>
        <v>2015</v>
      </c>
      <c r="D684" s="4">
        <v>8293.0</v>
      </c>
      <c r="E684" s="9">
        <v>57596.0</v>
      </c>
      <c r="H684" s="9"/>
      <c r="I684" s="9"/>
      <c r="J684" s="9"/>
      <c r="K684" s="9"/>
    </row>
    <row r="685">
      <c r="A685" s="5">
        <v>42638.0</v>
      </c>
      <c r="B685" s="21">
        <v>42638.0</v>
      </c>
      <c r="C685" s="4">
        <f t="shared" si="1"/>
        <v>2016</v>
      </c>
      <c r="D685" s="4">
        <v>4594.0</v>
      </c>
      <c r="E685" s="9">
        <v>29579.52</v>
      </c>
      <c r="H685" s="9"/>
      <c r="I685" s="9"/>
      <c r="J685" s="9"/>
      <c r="K685" s="9"/>
    </row>
    <row r="686">
      <c r="A686" s="5">
        <v>41326.0</v>
      </c>
      <c r="B686" s="21">
        <v>41326.0</v>
      </c>
      <c r="C686" s="4">
        <f t="shared" si="1"/>
        <v>2013</v>
      </c>
      <c r="D686" s="4">
        <v>8969.0</v>
      </c>
      <c r="E686" s="9">
        <v>60333.6</v>
      </c>
      <c r="H686" s="9"/>
      <c r="I686" s="9"/>
      <c r="J686" s="9"/>
      <c r="K686" s="9"/>
    </row>
    <row r="687">
      <c r="A687" s="5">
        <v>42618.0</v>
      </c>
      <c r="B687" s="21">
        <v>42618.0</v>
      </c>
      <c r="C687" s="4">
        <f t="shared" si="1"/>
        <v>2016</v>
      </c>
      <c r="D687" s="4">
        <v>7940.0</v>
      </c>
      <c r="E687" s="9">
        <v>28064.64</v>
      </c>
      <c r="H687" s="9"/>
      <c r="I687" s="9"/>
      <c r="J687" s="9"/>
      <c r="K687" s="9"/>
    </row>
    <row r="688">
      <c r="A688" s="5">
        <v>40530.0</v>
      </c>
      <c r="B688" s="21">
        <v>40530.0</v>
      </c>
      <c r="C688" s="4">
        <f t="shared" si="1"/>
        <v>2010</v>
      </c>
      <c r="D688" s="4">
        <v>8875.0</v>
      </c>
      <c r="E688" s="9">
        <v>39858.0</v>
      </c>
      <c r="H688" s="9"/>
      <c r="I688" s="9"/>
      <c r="J688" s="9"/>
      <c r="K688" s="9"/>
    </row>
    <row r="689">
      <c r="A689" s="5">
        <v>40677.0</v>
      </c>
      <c r="B689" s="21">
        <v>40677.0</v>
      </c>
      <c r="C689" s="4">
        <f t="shared" si="1"/>
        <v>2011</v>
      </c>
      <c r="D689" s="4">
        <v>2455.0</v>
      </c>
      <c r="E689" s="9">
        <v>3587273.36</v>
      </c>
      <c r="H689" s="9"/>
      <c r="I689" s="9"/>
      <c r="J689" s="9"/>
      <c r="K689" s="9"/>
    </row>
    <row r="690">
      <c r="A690" s="5">
        <v>40823.0</v>
      </c>
      <c r="B690" s="21">
        <v>40823.0</v>
      </c>
      <c r="C690" s="4">
        <f t="shared" si="1"/>
        <v>2011</v>
      </c>
      <c r="D690" s="4">
        <v>4594.0</v>
      </c>
      <c r="E690" s="9">
        <v>2310794.56</v>
      </c>
      <c r="H690" s="9"/>
      <c r="I690" s="9"/>
      <c r="J690" s="9"/>
      <c r="K690" s="9"/>
    </row>
    <row r="691">
      <c r="A691" s="5">
        <v>40428.0</v>
      </c>
      <c r="B691" s="21">
        <v>40428.0</v>
      </c>
      <c r="C691" s="4">
        <f t="shared" si="1"/>
        <v>2010</v>
      </c>
      <c r="D691" s="4">
        <v>8969.0</v>
      </c>
      <c r="E691" s="9">
        <v>554047.67</v>
      </c>
      <c r="H691" s="9"/>
      <c r="I691" s="9"/>
      <c r="J691" s="9"/>
      <c r="K691" s="9"/>
    </row>
    <row r="692">
      <c r="A692" s="5">
        <v>42272.0</v>
      </c>
      <c r="B692" s="21">
        <v>42272.0</v>
      </c>
      <c r="C692" s="4">
        <f t="shared" si="1"/>
        <v>2015</v>
      </c>
      <c r="D692" s="4">
        <v>3127.0</v>
      </c>
      <c r="E692" s="9">
        <v>825638.73</v>
      </c>
      <c r="H692" s="9"/>
      <c r="I692" s="9"/>
      <c r="J692" s="9"/>
      <c r="K692" s="9"/>
    </row>
    <row r="693">
      <c r="A693" s="5">
        <v>41943.0</v>
      </c>
      <c r="B693" s="21">
        <v>41943.0</v>
      </c>
      <c r="C693" s="4">
        <f t="shared" si="1"/>
        <v>2014</v>
      </c>
      <c r="D693" s="4">
        <v>8681.0</v>
      </c>
      <c r="E693" s="9">
        <v>430563.2</v>
      </c>
      <c r="H693" s="9"/>
      <c r="I693" s="9"/>
      <c r="J693" s="9"/>
      <c r="K693" s="9"/>
    </row>
    <row r="694">
      <c r="A694" s="5">
        <v>42847.0</v>
      </c>
      <c r="B694" s="21">
        <v>42847.0</v>
      </c>
      <c r="C694" s="4">
        <f t="shared" si="1"/>
        <v>2017</v>
      </c>
      <c r="D694" s="4">
        <v>8969.0</v>
      </c>
      <c r="H694" s="9"/>
      <c r="I694" s="9"/>
      <c r="J694" s="9"/>
      <c r="K694" s="9"/>
    </row>
    <row r="695">
      <c r="A695" s="5">
        <v>40884.0</v>
      </c>
      <c r="B695" s="21">
        <v>40884.0</v>
      </c>
      <c r="C695" s="4">
        <f t="shared" si="1"/>
        <v>2011</v>
      </c>
      <c r="D695" s="4">
        <v>3127.0</v>
      </c>
      <c r="E695" s="9">
        <v>2354447.44</v>
      </c>
      <c r="H695" s="9"/>
      <c r="I695" s="9"/>
      <c r="J695" s="9"/>
      <c r="K695" s="9"/>
    </row>
    <row r="696">
      <c r="A696" s="5">
        <v>42735.0</v>
      </c>
      <c r="B696" s="21">
        <v>42735.0</v>
      </c>
      <c r="C696" s="4">
        <f t="shared" si="1"/>
        <v>2016</v>
      </c>
      <c r="D696" s="4">
        <v>4594.0</v>
      </c>
      <c r="E696" s="9">
        <v>1449477.63</v>
      </c>
      <c r="H696" s="9"/>
      <c r="I696" s="9"/>
      <c r="J696" s="9"/>
      <c r="K696" s="9"/>
    </row>
    <row r="697">
      <c r="A697" s="5">
        <v>41261.0</v>
      </c>
      <c r="B697" s="21">
        <v>41261.0</v>
      </c>
      <c r="C697" s="4">
        <f t="shared" si="1"/>
        <v>2012</v>
      </c>
      <c r="D697" s="4">
        <v>2103.0</v>
      </c>
      <c r="E697" s="9">
        <v>752565.4400000001</v>
      </c>
      <c r="H697" s="9"/>
      <c r="I697" s="9"/>
      <c r="J697" s="9"/>
      <c r="K697" s="9"/>
    </row>
    <row r="698">
      <c r="A698" s="5">
        <v>41912.0</v>
      </c>
      <c r="B698" s="21">
        <v>41912.0</v>
      </c>
      <c r="C698" s="4">
        <f t="shared" si="1"/>
        <v>2014</v>
      </c>
      <c r="D698" s="4">
        <v>5988.0</v>
      </c>
      <c r="E698" s="9">
        <v>3016935.39</v>
      </c>
      <c r="H698" s="9"/>
      <c r="I698" s="9"/>
      <c r="J698" s="9"/>
      <c r="K698" s="9"/>
    </row>
    <row r="699">
      <c r="A699" s="5">
        <v>40222.0</v>
      </c>
      <c r="B699" s="21">
        <v>40222.0</v>
      </c>
      <c r="C699" s="4">
        <f t="shared" si="1"/>
        <v>2010</v>
      </c>
      <c r="D699" s="4">
        <v>5988.0</v>
      </c>
      <c r="E699" s="9">
        <v>309399.36</v>
      </c>
      <c r="H699" s="9"/>
      <c r="I699" s="9"/>
      <c r="J699" s="9"/>
      <c r="K699" s="9"/>
    </row>
    <row r="700">
      <c r="A700" s="5">
        <v>42761.0</v>
      </c>
      <c r="B700" s="21">
        <v>42761.0</v>
      </c>
      <c r="C700" s="4">
        <f t="shared" si="1"/>
        <v>2017</v>
      </c>
      <c r="D700" s="4">
        <v>8293.0</v>
      </c>
      <c r="H700" s="9"/>
      <c r="I700" s="9"/>
      <c r="J700" s="9"/>
      <c r="K700" s="9"/>
    </row>
    <row r="701">
      <c r="A701" s="5">
        <v>40471.0</v>
      </c>
      <c r="B701" s="21">
        <v>40471.0</v>
      </c>
      <c r="C701" s="4">
        <f t="shared" si="1"/>
        <v>2010</v>
      </c>
      <c r="D701" s="4">
        <v>7940.0</v>
      </c>
      <c r="E701" s="9">
        <v>1006165.86</v>
      </c>
      <c r="H701" s="9"/>
      <c r="I701" s="9"/>
      <c r="J701" s="9"/>
      <c r="K701" s="9"/>
    </row>
    <row r="702">
      <c r="A702" s="5">
        <v>41585.0</v>
      </c>
      <c r="B702" s="21">
        <v>41585.0</v>
      </c>
      <c r="C702" s="4">
        <f t="shared" si="1"/>
        <v>2013</v>
      </c>
      <c r="D702" s="4">
        <v>2455.0</v>
      </c>
      <c r="E702" s="9">
        <v>10285.0</v>
      </c>
      <c r="H702" s="9"/>
      <c r="I702" s="9"/>
      <c r="J702" s="9"/>
      <c r="K702" s="9"/>
    </row>
    <row r="703">
      <c r="A703" s="5">
        <v>40575.0</v>
      </c>
      <c r="B703" s="21">
        <v>40575.0</v>
      </c>
      <c r="C703" s="4">
        <f t="shared" si="1"/>
        <v>2011</v>
      </c>
      <c r="D703" s="4">
        <v>8969.0</v>
      </c>
      <c r="E703" s="9">
        <v>407796.82</v>
      </c>
      <c r="H703" s="9"/>
      <c r="I703" s="9"/>
      <c r="J703" s="9"/>
      <c r="K703" s="9"/>
    </row>
    <row r="704">
      <c r="A704" s="5">
        <v>41523.0</v>
      </c>
      <c r="B704" s="21">
        <v>41523.0</v>
      </c>
      <c r="C704" s="4">
        <f t="shared" si="1"/>
        <v>2013</v>
      </c>
      <c r="D704" s="4">
        <v>8293.0</v>
      </c>
      <c r="E704" s="9">
        <v>1158993.3800000001</v>
      </c>
      <c r="H704" s="9"/>
      <c r="I704" s="9"/>
      <c r="J704" s="9"/>
      <c r="K704" s="9"/>
    </row>
    <row r="705">
      <c r="A705" s="5">
        <v>42927.0</v>
      </c>
      <c r="B705" s="21">
        <v>42927.0</v>
      </c>
      <c r="C705" s="4">
        <f t="shared" si="1"/>
        <v>2017</v>
      </c>
      <c r="D705" s="4">
        <v>8969.0</v>
      </c>
      <c r="H705" s="9"/>
      <c r="I705" s="9"/>
      <c r="J705" s="9"/>
      <c r="K705" s="9"/>
    </row>
    <row r="706">
      <c r="A706" s="5">
        <v>42451.0</v>
      </c>
      <c r="B706" s="21">
        <v>42451.0</v>
      </c>
      <c r="C706" s="4">
        <f t="shared" si="1"/>
        <v>2016</v>
      </c>
      <c r="D706" s="4">
        <v>8969.0</v>
      </c>
      <c r="E706" s="9">
        <v>1574016.4</v>
      </c>
      <c r="H706" s="9"/>
      <c r="I706" s="9"/>
      <c r="J706" s="9"/>
      <c r="K706" s="9"/>
    </row>
    <row r="707">
      <c r="A707" s="5">
        <v>41730.0</v>
      </c>
      <c r="B707" s="21">
        <v>41730.0</v>
      </c>
      <c r="C707" s="4">
        <f t="shared" si="1"/>
        <v>2014</v>
      </c>
      <c r="D707" s="4">
        <v>7331.0</v>
      </c>
      <c r="E707" s="9">
        <v>14676.09</v>
      </c>
      <c r="H707" s="9"/>
      <c r="I707" s="9"/>
      <c r="J707" s="9"/>
      <c r="K707" s="9"/>
    </row>
    <row r="708">
      <c r="A708" s="5">
        <v>42124.0</v>
      </c>
      <c r="B708" s="21">
        <v>42124.0</v>
      </c>
      <c r="C708" s="4">
        <f t="shared" si="1"/>
        <v>2015</v>
      </c>
      <c r="D708" s="4">
        <v>1270.0</v>
      </c>
      <c r="E708" s="9">
        <v>14326.62</v>
      </c>
      <c r="H708" s="9"/>
      <c r="I708" s="9"/>
      <c r="J708" s="9"/>
      <c r="K708" s="9"/>
    </row>
    <row r="709">
      <c r="A709" s="5">
        <v>42788.0</v>
      </c>
      <c r="B709" s="21">
        <v>42788.0</v>
      </c>
      <c r="C709" s="4">
        <f t="shared" si="1"/>
        <v>2017</v>
      </c>
      <c r="D709" s="4">
        <v>7940.0</v>
      </c>
      <c r="H709" s="9"/>
      <c r="I709" s="9"/>
      <c r="J709" s="9"/>
      <c r="K709" s="9"/>
    </row>
    <row r="710">
      <c r="A710" s="5">
        <v>40476.0</v>
      </c>
      <c r="B710" s="21">
        <v>40476.0</v>
      </c>
      <c r="C710" s="4">
        <f t="shared" si="1"/>
        <v>2010</v>
      </c>
      <c r="D710" s="4">
        <v>4594.0</v>
      </c>
      <c r="E710" s="9">
        <v>308203.83</v>
      </c>
      <c r="H710" s="9"/>
      <c r="I710" s="9"/>
      <c r="J710" s="9"/>
      <c r="K710" s="9"/>
    </row>
    <row r="711">
      <c r="A711" s="5">
        <v>42629.0</v>
      </c>
      <c r="B711" s="21">
        <v>42629.0</v>
      </c>
      <c r="C711" s="4">
        <f t="shared" si="1"/>
        <v>2016</v>
      </c>
      <c r="D711" s="4">
        <v>7331.0</v>
      </c>
      <c r="E711" s="9">
        <v>153243.75</v>
      </c>
      <c r="H711" s="9"/>
      <c r="I711" s="9"/>
      <c r="J711" s="9"/>
      <c r="K711" s="9"/>
    </row>
    <row r="712">
      <c r="A712" s="5">
        <v>40538.0</v>
      </c>
      <c r="B712" s="21">
        <v>40538.0</v>
      </c>
      <c r="C712" s="4">
        <f t="shared" si="1"/>
        <v>2010</v>
      </c>
      <c r="D712" s="4">
        <v>8293.0</v>
      </c>
      <c r="E712" s="9">
        <v>1078265.94</v>
      </c>
      <c r="H712" s="9"/>
      <c r="I712" s="9"/>
      <c r="J712" s="9"/>
      <c r="K712" s="9"/>
    </row>
    <row r="713">
      <c r="A713" s="5">
        <v>41114.0</v>
      </c>
      <c r="B713" s="21">
        <v>41114.0</v>
      </c>
      <c r="C713" s="4">
        <f t="shared" si="1"/>
        <v>2012</v>
      </c>
      <c r="D713" s="4">
        <v>1270.0</v>
      </c>
      <c r="E713" s="9">
        <v>1051273.6</v>
      </c>
      <c r="H713" s="9"/>
      <c r="I713" s="9"/>
      <c r="J713" s="9"/>
      <c r="K713" s="9"/>
    </row>
    <row r="714">
      <c r="A714" s="5">
        <v>42583.0</v>
      </c>
      <c r="B714" s="21">
        <v>42583.0</v>
      </c>
      <c r="C714" s="4">
        <f t="shared" si="1"/>
        <v>2016</v>
      </c>
      <c r="D714" s="4">
        <v>2455.0</v>
      </c>
      <c r="E714" s="9">
        <v>3885770.0700000003</v>
      </c>
      <c r="H714" s="9"/>
      <c r="I714" s="9"/>
      <c r="J714" s="9"/>
      <c r="K714" s="9"/>
    </row>
    <row r="715">
      <c r="A715" s="5">
        <v>41839.0</v>
      </c>
      <c r="B715" s="21">
        <v>41839.0</v>
      </c>
      <c r="C715" s="4">
        <f t="shared" si="1"/>
        <v>2014</v>
      </c>
      <c r="D715" s="4">
        <v>3127.0</v>
      </c>
      <c r="E715" s="9">
        <v>170695.36000000002</v>
      </c>
      <c r="H715" s="9"/>
      <c r="I715" s="9"/>
      <c r="J715" s="9"/>
      <c r="K715" s="9"/>
    </row>
    <row r="716">
      <c r="A716" s="5">
        <v>42329.0</v>
      </c>
      <c r="B716" s="21">
        <v>42329.0</v>
      </c>
      <c r="C716" s="4">
        <f t="shared" si="1"/>
        <v>2015</v>
      </c>
      <c r="D716" s="4">
        <v>7331.0</v>
      </c>
      <c r="E716" s="9">
        <v>627931.5900000001</v>
      </c>
      <c r="H716" s="9"/>
      <c r="I716" s="9"/>
      <c r="J716" s="9"/>
      <c r="K716" s="9"/>
    </row>
    <row r="717">
      <c r="A717" s="5">
        <v>41158.0</v>
      </c>
      <c r="B717" s="21">
        <v>41158.0</v>
      </c>
      <c r="C717" s="4">
        <f t="shared" si="1"/>
        <v>2012</v>
      </c>
      <c r="D717" s="4">
        <v>8969.0</v>
      </c>
      <c r="E717" s="9">
        <v>452628.28</v>
      </c>
      <c r="H717" s="9"/>
      <c r="I717" s="9"/>
      <c r="J717" s="9"/>
      <c r="K717" s="9"/>
    </row>
    <row r="718">
      <c r="A718" s="5">
        <v>42079.0</v>
      </c>
      <c r="B718" s="21">
        <v>42079.0</v>
      </c>
      <c r="C718" s="4">
        <f t="shared" si="1"/>
        <v>2015</v>
      </c>
      <c r="D718" s="4">
        <v>8875.0</v>
      </c>
      <c r="E718" s="9">
        <v>2283495.6</v>
      </c>
      <c r="H718" s="9"/>
      <c r="I718" s="9"/>
      <c r="J718" s="9"/>
      <c r="K718" s="9"/>
    </row>
    <row r="719">
      <c r="A719" s="5">
        <v>42355.0</v>
      </c>
      <c r="B719" s="21">
        <v>42355.0</v>
      </c>
      <c r="C719" s="4">
        <f t="shared" si="1"/>
        <v>2015</v>
      </c>
      <c r="D719" s="4">
        <v>1270.0</v>
      </c>
      <c r="E719" s="9">
        <v>4303846.890000001</v>
      </c>
      <c r="H719" s="9"/>
      <c r="I719" s="9"/>
      <c r="J719" s="9"/>
      <c r="K719" s="9"/>
    </row>
    <row r="720">
      <c r="A720" s="5">
        <v>41848.0</v>
      </c>
      <c r="B720" s="21">
        <v>41848.0</v>
      </c>
      <c r="C720" s="4">
        <f t="shared" si="1"/>
        <v>2014</v>
      </c>
      <c r="D720" s="4">
        <v>7940.0</v>
      </c>
      <c r="E720" s="9">
        <v>1829723.26</v>
      </c>
      <c r="H720" s="9"/>
      <c r="I720" s="9"/>
      <c r="J720" s="9"/>
      <c r="K720" s="9"/>
    </row>
    <row r="721">
      <c r="A721" s="5">
        <v>42355.0</v>
      </c>
      <c r="B721" s="21">
        <v>42355.0</v>
      </c>
      <c r="C721" s="4">
        <f t="shared" si="1"/>
        <v>2015</v>
      </c>
      <c r="D721" s="4">
        <v>8681.0</v>
      </c>
      <c r="E721" s="9">
        <v>393954.4</v>
      </c>
      <c r="H721" s="9"/>
      <c r="I721" s="9"/>
      <c r="J721" s="9"/>
      <c r="K721" s="9"/>
    </row>
    <row r="722">
      <c r="A722" s="5">
        <v>42933.0</v>
      </c>
      <c r="B722" s="21">
        <v>42933.0</v>
      </c>
      <c r="C722" s="4">
        <f t="shared" si="1"/>
        <v>2017</v>
      </c>
      <c r="D722" s="4">
        <v>1270.0</v>
      </c>
      <c r="H722" s="9"/>
      <c r="I722" s="9"/>
      <c r="J722" s="9"/>
      <c r="K722" s="9"/>
    </row>
    <row r="723">
      <c r="A723" s="5">
        <v>40542.0</v>
      </c>
      <c r="B723" s="21">
        <v>40542.0</v>
      </c>
      <c r="C723" s="4">
        <f t="shared" si="1"/>
        <v>2010</v>
      </c>
      <c r="D723" s="4">
        <v>4594.0</v>
      </c>
      <c r="E723" s="9">
        <v>586833.6</v>
      </c>
      <c r="H723" s="9"/>
      <c r="I723" s="9"/>
      <c r="J723" s="9"/>
      <c r="K723" s="9"/>
    </row>
    <row r="724">
      <c r="A724" s="5">
        <v>42933.0</v>
      </c>
      <c r="B724" s="21">
        <v>42933.0</v>
      </c>
      <c r="C724" s="4">
        <f t="shared" si="1"/>
        <v>2017</v>
      </c>
      <c r="D724" s="4">
        <v>8681.0</v>
      </c>
      <c r="H724" s="9"/>
      <c r="I724" s="9"/>
      <c r="J724" s="9"/>
      <c r="K724" s="9"/>
    </row>
    <row r="725">
      <c r="A725" s="5">
        <v>42926.0</v>
      </c>
      <c r="B725" s="21">
        <v>42926.0</v>
      </c>
      <c r="C725" s="4">
        <f t="shared" si="1"/>
        <v>2017</v>
      </c>
      <c r="D725" s="4">
        <v>5988.0</v>
      </c>
      <c r="H725" s="9"/>
      <c r="I725" s="9"/>
      <c r="J725" s="9"/>
      <c r="K725" s="9"/>
    </row>
    <row r="726">
      <c r="A726" s="5">
        <v>42778.0</v>
      </c>
      <c r="B726" s="21">
        <v>42778.0</v>
      </c>
      <c r="C726" s="4">
        <f t="shared" si="1"/>
        <v>2017</v>
      </c>
      <c r="D726" s="4">
        <v>8875.0</v>
      </c>
      <c r="H726" s="9"/>
      <c r="I726" s="9"/>
      <c r="J726" s="9"/>
      <c r="K726" s="9"/>
    </row>
    <row r="727">
      <c r="A727" s="5">
        <v>41347.0</v>
      </c>
      <c r="B727" s="21">
        <v>41347.0</v>
      </c>
      <c r="C727" s="4">
        <f t="shared" si="1"/>
        <v>2013</v>
      </c>
      <c r="D727" s="4">
        <v>2455.0</v>
      </c>
      <c r="E727" s="9">
        <v>3233758.53</v>
      </c>
      <c r="H727" s="9"/>
      <c r="I727" s="9"/>
      <c r="J727" s="9"/>
      <c r="K727" s="9"/>
    </row>
    <row r="728">
      <c r="A728" s="5">
        <v>42538.0</v>
      </c>
      <c r="B728" s="21">
        <v>42538.0</v>
      </c>
      <c r="C728" s="4">
        <f t="shared" si="1"/>
        <v>2016</v>
      </c>
      <c r="D728" s="4">
        <v>8681.0</v>
      </c>
      <c r="E728" s="9">
        <v>98174.05</v>
      </c>
      <c r="H728" s="9"/>
      <c r="I728" s="9"/>
      <c r="J728" s="9"/>
      <c r="K728" s="9"/>
    </row>
    <row r="729">
      <c r="A729" s="5">
        <v>42290.0</v>
      </c>
      <c r="B729" s="21">
        <v>42290.0</v>
      </c>
      <c r="C729" s="4">
        <f t="shared" si="1"/>
        <v>2015</v>
      </c>
      <c r="D729" s="4">
        <v>7940.0</v>
      </c>
      <c r="E729" s="9">
        <v>2691658.1999999997</v>
      </c>
      <c r="H729" s="9"/>
      <c r="I729" s="9"/>
      <c r="J729" s="9"/>
      <c r="K729" s="9"/>
    </row>
    <row r="730">
      <c r="A730" s="5">
        <v>42425.0</v>
      </c>
      <c r="B730" s="21">
        <v>42425.0</v>
      </c>
      <c r="C730" s="4">
        <f t="shared" si="1"/>
        <v>2016</v>
      </c>
      <c r="D730" s="4">
        <v>1270.0</v>
      </c>
      <c r="E730" s="9">
        <v>386484.8</v>
      </c>
      <c r="H730" s="9"/>
      <c r="I730" s="9"/>
      <c r="J730" s="9"/>
      <c r="K730" s="9"/>
    </row>
    <row r="731">
      <c r="A731" s="5">
        <v>42921.0</v>
      </c>
      <c r="B731" s="21">
        <v>42921.0</v>
      </c>
      <c r="C731" s="4">
        <f t="shared" si="1"/>
        <v>2017</v>
      </c>
      <c r="D731" s="4">
        <v>1270.0</v>
      </c>
      <c r="H731" s="9"/>
      <c r="I731" s="9"/>
      <c r="J731" s="9"/>
      <c r="K731" s="9"/>
    </row>
    <row r="732">
      <c r="A732" s="5">
        <v>40422.0</v>
      </c>
      <c r="B732" s="21">
        <v>40422.0</v>
      </c>
      <c r="C732" s="4">
        <f t="shared" si="1"/>
        <v>2010</v>
      </c>
      <c r="D732" s="4">
        <v>2103.0</v>
      </c>
      <c r="E732" s="9">
        <v>42610.11</v>
      </c>
      <c r="H732" s="9"/>
      <c r="I732" s="9"/>
      <c r="J732" s="9"/>
      <c r="K732" s="9"/>
    </row>
    <row r="733">
      <c r="A733" s="5">
        <v>41622.0</v>
      </c>
      <c r="B733" s="21">
        <v>41622.0</v>
      </c>
      <c r="C733" s="4">
        <f t="shared" si="1"/>
        <v>2013</v>
      </c>
      <c r="D733" s="4">
        <v>8875.0</v>
      </c>
      <c r="E733" s="9">
        <v>1046190.2</v>
      </c>
      <c r="H733" s="9"/>
      <c r="I733" s="9"/>
      <c r="J733" s="9"/>
      <c r="K733" s="9"/>
    </row>
    <row r="734">
      <c r="A734" s="5">
        <v>41011.0</v>
      </c>
      <c r="B734" s="21">
        <v>41011.0</v>
      </c>
      <c r="C734" s="4">
        <f t="shared" si="1"/>
        <v>2012</v>
      </c>
      <c r="D734" s="4">
        <v>5988.0</v>
      </c>
      <c r="E734" s="9">
        <v>280856.55</v>
      </c>
      <c r="H734" s="9"/>
      <c r="I734" s="9"/>
      <c r="J734" s="9"/>
      <c r="K734" s="9"/>
    </row>
    <row r="735">
      <c r="A735" s="5">
        <v>40510.0</v>
      </c>
      <c r="B735" s="21">
        <v>40510.0</v>
      </c>
      <c r="C735" s="4">
        <f t="shared" si="1"/>
        <v>2010</v>
      </c>
      <c r="D735" s="4">
        <v>2103.0</v>
      </c>
      <c r="E735" s="9">
        <v>1834377.72</v>
      </c>
      <c r="H735" s="9"/>
      <c r="I735" s="9"/>
      <c r="J735" s="9"/>
      <c r="K735" s="9"/>
    </row>
    <row r="736">
      <c r="A736" s="5">
        <v>42116.0</v>
      </c>
      <c r="B736" s="21">
        <v>42116.0</v>
      </c>
      <c r="C736" s="4">
        <f t="shared" si="1"/>
        <v>2015</v>
      </c>
      <c r="D736" s="4">
        <v>2455.0</v>
      </c>
      <c r="E736" s="9">
        <v>88271.13</v>
      </c>
      <c r="H736" s="9"/>
      <c r="I736" s="9"/>
      <c r="J736" s="9"/>
      <c r="K736" s="9"/>
    </row>
    <row r="737">
      <c r="A737" s="5">
        <v>40212.0</v>
      </c>
      <c r="B737" s="21">
        <v>40212.0</v>
      </c>
      <c r="C737" s="4">
        <f t="shared" si="1"/>
        <v>2010</v>
      </c>
      <c r="D737" s="4">
        <v>4594.0</v>
      </c>
      <c r="E737" s="9">
        <v>1440476.52</v>
      </c>
      <c r="H737" s="9"/>
      <c r="I737" s="9"/>
      <c r="J737" s="9"/>
      <c r="K737" s="9"/>
    </row>
    <row r="738">
      <c r="A738" s="5">
        <v>42695.0</v>
      </c>
      <c r="B738" s="21">
        <v>42695.0</v>
      </c>
      <c r="C738" s="4">
        <f t="shared" si="1"/>
        <v>2016</v>
      </c>
      <c r="D738" s="4">
        <v>4594.0</v>
      </c>
      <c r="E738" s="9">
        <v>748891.5</v>
      </c>
      <c r="H738" s="9"/>
      <c r="I738" s="9"/>
      <c r="J738" s="9"/>
      <c r="K738" s="9"/>
    </row>
    <row r="739">
      <c r="A739" s="5">
        <v>42490.0</v>
      </c>
      <c r="B739" s="21">
        <v>42490.0</v>
      </c>
      <c r="C739" s="4">
        <f t="shared" si="1"/>
        <v>2016</v>
      </c>
      <c r="D739" s="4">
        <v>1270.0</v>
      </c>
      <c r="E739" s="9">
        <v>1244745.28</v>
      </c>
      <c r="H739" s="9"/>
      <c r="I739" s="9"/>
      <c r="J739" s="9"/>
      <c r="K739" s="9"/>
    </row>
    <row r="740">
      <c r="A740" s="5">
        <v>40253.0</v>
      </c>
      <c r="B740" s="21">
        <v>40253.0</v>
      </c>
      <c r="C740" s="4">
        <f t="shared" si="1"/>
        <v>2010</v>
      </c>
      <c r="D740" s="4">
        <v>7331.0</v>
      </c>
      <c r="E740" s="9">
        <v>142373.66</v>
      </c>
      <c r="H740" s="9"/>
      <c r="I740" s="9"/>
      <c r="J740" s="9"/>
      <c r="K740" s="9"/>
    </row>
    <row r="741">
      <c r="A741" s="5">
        <v>40668.0</v>
      </c>
      <c r="B741" s="21">
        <v>40668.0</v>
      </c>
      <c r="C741" s="4">
        <f t="shared" si="1"/>
        <v>2011</v>
      </c>
      <c r="D741" s="4">
        <v>8681.0</v>
      </c>
      <c r="E741" s="9">
        <v>208835.55</v>
      </c>
      <c r="H741" s="9"/>
      <c r="I741" s="9"/>
      <c r="J741" s="9"/>
      <c r="K741" s="9"/>
    </row>
    <row r="742">
      <c r="A742" s="5">
        <v>42016.0</v>
      </c>
      <c r="B742" s="21">
        <v>42016.0</v>
      </c>
      <c r="C742" s="4">
        <f t="shared" si="1"/>
        <v>2015</v>
      </c>
      <c r="D742" s="4">
        <v>8293.0</v>
      </c>
      <c r="E742" s="9">
        <v>5728.62</v>
      </c>
      <c r="H742" s="9"/>
      <c r="I742" s="9"/>
      <c r="J742" s="9"/>
      <c r="K742" s="9"/>
    </row>
    <row r="743">
      <c r="A743" s="5">
        <v>42838.0</v>
      </c>
      <c r="B743" s="21">
        <v>42838.0</v>
      </c>
      <c r="C743" s="4">
        <f t="shared" si="1"/>
        <v>2017</v>
      </c>
      <c r="D743" s="4">
        <v>3127.0</v>
      </c>
      <c r="H743" s="9"/>
      <c r="I743" s="9"/>
      <c r="J743" s="9"/>
      <c r="K743" s="9"/>
    </row>
    <row r="744">
      <c r="A744" s="5">
        <v>40776.0</v>
      </c>
      <c r="B744" s="21">
        <v>40776.0</v>
      </c>
      <c r="C744" s="4">
        <f t="shared" si="1"/>
        <v>2011</v>
      </c>
      <c r="D744" s="4">
        <v>7331.0</v>
      </c>
      <c r="E744" s="9">
        <v>44476.96</v>
      </c>
      <c r="H744" s="9"/>
      <c r="I744" s="9"/>
      <c r="J744" s="9"/>
      <c r="K744" s="9"/>
    </row>
    <row r="745">
      <c r="A745" s="5">
        <v>41727.0</v>
      </c>
      <c r="B745" s="21">
        <v>41727.0</v>
      </c>
      <c r="C745" s="4">
        <f t="shared" si="1"/>
        <v>2014</v>
      </c>
      <c r="D745" s="4">
        <v>8293.0</v>
      </c>
      <c r="E745" s="9">
        <v>6069928.41</v>
      </c>
      <c r="H745" s="9"/>
      <c r="I745" s="9"/>
      <c r="J745" s="9"/>
      <c r="K745" s="9"/>
    </row>
    <row r="746">
      <c r="A746" s="5">
        <v>42121.0</v>
      </c>
      <c r="B746" s="21">
        <v>42121.0</v>
      </c>
      <c r="C746" s="4">
        <f t="shared" si="1"/>
        <v>2015</v>
      </c>
      <c r="D746" s="4">
        <v>7331.0</v>
      </c>
      <c r="E746" s="9">
        <v>370465.69999999995</v>
      </c>
      <c r="H746" s="9"/>
      <c r="I746" s="9"/>
      <c r="J746" s="9"/>
      <c r="K746" s="9"/>
    </row>
    <row r="747">
      <c r="A747" s="5">
        <v>41266.0</v>
      </c>
      <c r="B747" s="21">
        <v>41266.0</v>
      </c>
      <c r="C747" s="4">
        <f t="shared" si="1"/>
        <v>2012</v>
      </c>
      <c r="D747" s="4">
        <v>7331.0</v>
      </c>
      <c r="E747" s="9">
        <v>782150.7999999999</v>
      </c>
      <c r="H747" s="9"/>
      <c r="I747" s="9"/>
      <c r="J747" s="9"/>
      <c r="K747" s="9"/>
    </row>
    <row r="748">
      <c r="A748" s="5">
        <v>41257.0</v>
      </c>
      <c r="B748" s="21">
        <v>41257.0</v>
      </c>
      <c r="C748" s="4">
        <f t="shared" si="1"/>
        <v>2012</v>
      </c>
      <c r="D748" s="4">
        <v>8293.0</v>
      </c>
      <c r="E748" s="9">
        <v>9413.97</v>
      </c>
      <c r="H748" s="9"/>
      <c r="I748" s="9"/>
      <c r="J748" s="9"/>
      <c r="K748" s="9"/>
    </row>
    <row r="749">
      <c r="A749" s="5">
        <v>42150.0</v>
      </c>
      <c r="B749" s="21">
        <v>42150.0</v>
      </c>
      <c r="C749" s="4">
        <f t="shared" si="1"/>
        <v>2015</v>
      </c>
      <c r="D749" s="4">
        <v>8969.0</v>
      </c>
      <c r="E749" s="9">
        <v>862839.9</v>
      </c>
      <c r="H749" s="9"/>
      <c r="I749" s="9"/>
      <c r="J749" s="9"/>
      <c r="K749" s="9"/>
    </row>
    <row r="750">
      <c r="A750" s="5">
        <v>41085.0</v>
      </c>
      <c r="B750" s="21">
        <v>41085.0</v>
      </c>
      <c r="C750" s="4">
        <f t="shared" si="1"/>
        <v>2012</v>
      </c>
      <c r="D750" s="4">
        <v>7331.0</v>
      </c>
      <c r="E750" s="9">
        <v>3857922.71</v>
      </c>
      <c r="H750" s="9"/>
      <c r="I750" s="9"/>
      <c r="J750" s="9"/>
      <c r="K750" s="9"/>
    </row>
    <row r="751">
      <c r="A751" s="5">
        <v>42505.0</v>
      </c>
      <c r="B751" s="21">
        <v>42505.0</v>
      </c>
      <c r="C751" s="4">
        <f t="shared" si="1"/>
        <v>2016</v>
      </c>
      <c r="D751" s="4">
        <v>8875.0</v>
      </c>
      <c r="E751" s="9">
        <v>1964741.73</v>
      </c>
      <c r="H751" s="9"/>
      <c r="I751" s="9"/>
      <c r="J751" s="9"/>
      <c r="K751" s="9"/>
    </row>
    <row r="752">
      <c r="A752" s="5">
        <v>41568.0</v>
      </c>
      <c r="B752" s="21">
        <v>41568.0</v>
      </c>
      <c r="C752" s="4">
        <f t="shared" si="1"/>
        <v>2013</v>
      </c>
      <c r="D752" s="4">
        <v>1270.0</v>
      </c>
      <c r="E752" s="9">
        <v>609563.84</v>
      </c>
      <c r="H752" s="9"/>
      <c r="I752" s="9"/>
      <c r="J752" s="9"/>
      <c r="K752" s="9"/>
    </row>
    <row r="753">
      <c r="A753" s="5">
        <v>41689.0</v>
      </c>
      <c r="B753" s="21">
        <v>41689.0</v>
      </c>
      <c r="C753" s="4">
        <f t="shared" si="1"/>
        <v>2014</v>
      </c>
      <c r="D753" s="4">
        <v>3127.0</v>
      </c>
      <c r="E753" s="9">
        <v>45772.98</v>
      </c>
      <c r="H753" s="9"/>
      <c r="I753" s="9"/>
      <c r="J753" s="9"/>
      <c r="K753" s="9"/>
    </row>
    <row r="754">
      <c r="A754" s="5">
        <v>40771.0</v>
      </c>
      <c r="B754" s="21">
        <v>40771.0</v>
      </c>
      <c r="C754" s="4">
        <f t="shared" si="1"/>
        <v>2011</v>
      </c>
      <c r="D754" s="4">
        <v>3127.0</v>
      </c>
      <c r="E754" s="9">
        <v>354901.08</v>
      </c>
      <c r="H754" s="9"/>
      <c r="I754" s="9"/>
      <c r="J754" s="9"/>
      <c r="K754" s="9"/>
    </row>
    <row r="755">
      <c r="A755" s="5">
        <v>41475.0</v>
      </c>
      <c r="B755" s="21">
        <v>41475.0</v>
      </c>
      <c r="C755" s="4">
        <f t="shared" si="1"/>
        <v>2013</v>
      </c>
      <c r="D755" s="4">
        <v>2103.0</v>
      </c>
      <c r="E755" s="9">
        <v>275920.48000000004</v>
      </c>
      <c r="H755" s="9"/>
      <c r="I755" s="9"/>
      <c r="J755" s="9"/>
      <c r="K755" s="9"/>
    </row>
    <row r="756">
      <c r="A756" s="5">
        <v>40390.0</v>
      </c>
      <c r="B756" s="21">
        <v>40390.0</v>
      </c>
      <c r="C756" s="4">
        <f t="shared" si="1"/>
        <v>2010</v>
      </c>
      <c r="D756" s="4">
        <v>4594.0</v>
      </c>
      <c r="E756" s="9">
        <v>3009892.62</v>
      </c>
      <c r="H756" s="9"/>
      <c r="I756" s="9"/>
      <c r="J756" s="9"/>
      <c r="K756" s="9"/>
    </row>
    <row r="757">
      <c r="A757" s="5">
        <v>40837.0</v>
      </c>
      <c r="B757" s="21">
        <v>40837.0</v>
      </c>
      <c r="C757" s="4">
        <f t="shared" si="1"/>
        <v>2011</v>
      </c>
      <c r="D757" s="4">
        <v>8293.0</v>
      </c>
      <c r="E757" s="9">
        <v>1514966.82</v>
      </c>
      <c r="H757" s="9"/>
      <c r="I757" s="9"/>
      <c r="J757" s="9"/>
      <c r="K757" s="9"/>
    </row>
    <row r="758">
      <c r="A758" s="5">
        <v>41977.0</v>
      </c>
      <c r="B758" s="21">
        <v>41977.0</v>
      </c>
      <c r="C758" s="4">
        <f t="shared" si="1"/>
        <v>2014</v>
      </c>
      <c r="D758" s="4">
        <v>8681.0</v>
      </c>
      <c r="E758" s="9">
        <v>552903.4500000001</v>
      </c>
      <c r="H758" s="9"/>
      <c r="I758" s="9"/>
      <c r="J758" s="9"/>
      <c r="K758" s="9"/>
    </row>
    <row r="759">
      <c r="A759" s="5">
        <v>41816.0</v>
      </c>
      <c r="B759" s="21">
        <v>41816.0</v>
      </c>
      <c r="C759" s="4">
        <f t="shared" si="1"/>
        <v>2014</v>
      </c>
      <c r="D759" s="4">
        <v>8875.0</v>
      </c>
      <c r="E759" s="9">
        <v>16075.59</v>
      </c>
      <c r="H759" s="9"/>
      <c r="I759" s="9"/>
      <c r="J759" s="9"/>
      <c r="K759" s="9"/>
    </row>
    <row r="760">
      <c r="A760" s="5">
        <v>42500.0</v>
      </c>
      <c r="B760" s="21">
        <v>42500.0</v>
      </c>
      <c r="C760" s="4">
        <f t="shared" si="1"/>
        <v>2016</v>
      </c>
      <c r="D760" s="4">
        <v>5988.0</v>
      </c>
      <c r="E760" s="9">
        <v>378899.39999999997</v>
      </c>
      <c r="H760" s="9"/>
      <c r="I760" s="9"/>
      <c r="J760" s="9"/>
      <c r="K760" s="9"/>
    </row>
    <row r="761">
      <c r="A761" s="5">
        <v>42334.0</v>
      </c>
      <c r="B761" s="21">
        <v>42334.0</v>
      </c>
      <c r="C761" s="4">
        <f t="shared" si="1"/>
        <v>2015</v>
      </c>
      <c r="D761" s="4">
        <v>8293.0</v>
      </c>
      <c r="E761" s="9">
        <v>243568.86000000002</v>
      </c>
      <c r="H761" s="9"/>
      <c r="I761" s="9"/>
      <c r="J761" s="9"/>
      <c r="K761" s="9"/>
    </row>
    <row r="762">
      <c r="A762" s="5">
        <v>42499.0</v>
      </c>
      <c r="B762" s="21">
        <v>42499.0</v>
      </c>
      <c r="C762" s="4">
        <f t="shared" si="1"/>
        <v>2016</v>
      </c>
      <c r="D762" s="4">
        <v>4594.0</v>
      </c>
      <c r="E762" s="9">
        <v>1123251.46</v>
      </c>
      <c r="H762" s="9"/>
      <c r="I762" s="9"/>
      <c r="J762" s="9"/>
      <c r="K762" s="9"/>
    </row>
    <row r="763">
      <c r="A763" s="5">
        <v>40430.0</v>
      </c>
      <c r="B763" s="21">
        <v>40430.0</v>
      </c>
      <c r="C763" s="4">
        <f t="shared" si="1"/>
        <v>2010</v>
      </c>
      <c r="D763" s="4">
        <v>7940.0</v>
      </c>
      <c r="E763" s="9">
        <v>2219664.4</v>
      </c>
      <c r="H763" s="9"/>
      <c r="I763" s="9"/>
      <c r="J763" s="9"/>
      <c r="K763" s="9"/>
    </row>
    <row r="764">
      <c r="A764" s="5">
        <v>41709.0</v>
      </c>
      <c r="B764" s="21">
        <v>41709.0</v>
      </c>
      <c r="C764" s="4">
        <f t="shared" si="1"/>
        <v>2014</v>
      </c>
      <c r="D764" s="4">
        <v>5988.0</v>
      </c>
      <c r="E764" s="9">
        <v>3175619.04</v>
      </c>
      <c r="H764" s="9"/>
      <c r="I764" s="9"/>
      <c r="J764" s="9"/>
      <c r="K764" s="9"/>
    </row>
    <row r="765">
      <c r="A765" s="5">
        <v>42087.0</v>
      </c>
      <c r="B765" s="21">
        <v>42087.0</v>
      </c>
      <c r="C765" s="4">
        <f t="shared" si="1"/>
        <v>2015</v>
      </c>
      <c r="D765" s="4">
        <v>8875.0</v>
      </c>
      <c r="E765" s="9">
        <v>732176.0</v>
      </c>
      <c r="H765" s="9"/>
      <c r="I765" s="9"/>
      <c r="J765" s="9"/>
      <c r="K765" s="9"/>
    </row>
    <row r="766">
      <c r="A766" s="5">
        <v>40935.0</v>
      </c>
      <c r="B766" s="21">
        <v>40935.0</v>
      </c>
      <c r="C766" s="4">
        <f t="shared" si="1"/>
        <v>2012</v>
      </c>
      <c r="D766" s="4">
        <v>8969.0</v>
      </c>
      <c r="E766" s="9">
        <v>145713.90000000002</v>
      </c>
      <c r="H766" s="9"/>
      <c r="I766" s="9"/>
      <c r="J766" s="9"/>
      <c r="K766" s="9"/>
    </row>
    <row r="767">
      <c r="A767" s="5">
        <v>42162.0</v>
      </c>
      <c r="B767" s="21">
        <v>42162.0</v>
      </c>
      <c r="C767" s="4">
        <f t="shared" si="1"/>
        <v>2015</v>
      </c>
      <c r="D767" s="4">
        <v>1270.0</v>
      </c>
      <c r="E767" s="9">
        <v>3112864.0</v>
      </c>
      <c r="H767" s="9"/>
      <c r="I767" s="9"/>
      <c r="J767" s="9"/>
      <c r="K767" s="9"/>
    </row>
    <row r="768">
      <c r="A768" s="5">
        <v>40344.0</v>
      </c>
      <c r="B768" s="21">
        <v>40344.0</v>
      </c>
      <c r="C768" s="4">
        <f t="shared" si="1"/>
        <v>2010</v>
      </c>
      <c r="D768" s="4">
        <v>8293.0</v>
      </c>
      <c r="E768" s="9">
        <v>1472854.7400000002</v>
      </c>
      <c r="H768" s="9"/>
      <c r="I768" s="9"/>
      <c r="J768" s="9"/>
      <c r="K768" s="9"/>
    </row>
    <row r="769">
      <c r="A769" s="5">
        <v>41799.0</v>
      </c>
      <c r="B769" s="21">
        <v>41799.0</v>
      </c>
      <c r="C769" s="4">
        <f t="shared" si="1"/>
        <v>2014</v>
      </c>
      <c r="D769" s="4">
        <v>7940.0</v>
      </c>
      <c r="E769" s="9">
        <v>1227963.84</v>
      </c>
      <c r="H769" s="9"/>
      <c r="I769" s="9"/>
      <c r="J769" s="9"/>
      <c r="K769" s="9"/>
    </row>
    <row r="770">
      <c r="A770" s="5">
        <v>41470.0</v>
      </c>
      <c r="B770" s="21">
        <v>41470.0</v>
      </c>
      <c r="C770" s="4">
        <f t="shared" si="1"/>
        <v>2013</v>
      </c>
      <c r="D770" s="4">
        <v>8875.0</v>
      </c>
      <c r="E770" s="9">
        <v>2120610.96</v>
      </c>
      <c r="H770" s="9"/>
      <c r="I770" s="9"/>
      <c r="J770" s="9"/>
      <c r="K770" s="9"/>
    </row>
    <row r="771">
      <c r="A771" s="5">
        <v>41798.0</v>
      </c>
      <c r="B771" s="21">
        <v>41798.0</v>
      </c>
      <c r="C771" s="4">
        <f t="shared" si="1"/>
        <v>2014</v>
      </c>
      <c r="D771" s="4">
        <v>3127.0</v>
      </c>
      <c r="E771" s="9">
        <v>425009.65</v>
      </c>
      <c r="H771" s="9"/>
      <c r="I771" s="9"/>
      <c r="J771" s="9"/>
      <c r="K771" s="9"/>
    </row>
    <row r="772">
      <c r="A772" s="5">
        <v>40620.0</v>
      </c>
      <c r="B772" s="21">
        <v>40620.0</v>
      </c>
      <c r="C772" s="4">
        <f t="shared" si="1"/>
        <v>2011</v>
      </c>
      <c r="D772" s="4">
        <v>5988.0</v>
      </c>
      <c r="E772" s="9">
        <v>1539694.08</v>
      </c>
      <c r="H772" s="9"/>
      <c r="I772" s="9"/>
      <c r="J772" s="9"/>
      <c r="K772" s="9"/>
    </row>
    <row r="773">
      <c r="A773" s="5">
        <v>42458.0</v>
      </c>
      <c r="B773" s="21">
        <v>42458.0</v>
      </c>
      <c r="C773" s="4">
        <f t="shared" si="1"/>
        <v>2016</v>
      </c>
      <c r="D773" s="4">
        <v>3127.0</v>
      </c>
      <c r="E773" s="9">
        <v>66056.4</v>
      </c>
      <c r="H773" s="9"/>
      <c r="I773" s="9"/>
      <c r="J773" s="9"/>
      <c r="K773" s="9"/>
    </row>
    <row r="774">
      <c r="A774" s="5">
        <v>40448.0</v>
      </c>
      <c r="B774" s="21">
        <v>40448.0</v>
      </c>
      <c r="C774" s="4">
        <f t="shared" si="1"/>
        <v>2010</v>
      </c>
      <c r="D774" s="4">
        <v>8293.0</v>
      </c>
      <c r="E774" s="9">
        <v>913391.84</v>
      </c>
      <c r="H774" s="9"/>
      <c r="I774" s="9"/>
      <c r="J774" s="9"/>
      <c r="K774" s="9"/>
    </row>
    <row r="775">
      <c r="A775" s="5">
        <v>40545.0</v>
      </c>
      <c r="B775" s="21">
        <v>40545.0</v>
      </c>
      <c r="C775" s="4">
        <f t="shared" si="1"/>
        <v>2011</v>
      </c>
      <c r="D775" s="4">
        <v>2455.0</v>
      </c>
      <c r="E775" s="9">
        <v>379926.8</v>
      </c>
      <c r="H775" s="9"/>
      <c r="I775" s="9"/>
      <c r="J775" s="9"/>
      <c r="K775" s="9"/>
    </row>
    <row r="776">
      <c r="A776" s="5">
        <v>41219.0</v>
      </c>
      <c r="B776" s="21">
        <v>41219.0</v>
      </c>
      <c r="C776" s="4">
        <f t="shared" si="1"/>
        <v>2012</v>
      </c>
      <c r="D776" s="4">
        <v>5988.0</v>
      </c>
      <c r="E776" s="9">
        <v>443799.85000000003</v>
      </c>
      <c r="H776" s="9"/>
      <c r="I776" s="9"/>
      <c r="J776" s="9"/>
      <c r="K776" s="9"/>
    </row>
    <row r="777">
      <c r="A777" s="5">
        <v>41202.0</v>
      </c>
      <c r="B777" s="21">
        <v>41202.0</v>
      </c>
      <c r="C777" s="4">
        <f t="shared" si="1"/>
        <v>2012</v>
      </c>
      <c r="D777" s="4">
        <v>8681.0</v>
      </c>
      <c r="E777" s="9">
        <v>1005157.4400000001</v>
      </c>
      <c r="H777" s="9"/>
      <c r="I777" s="9"/>
      <c r="J777" s="9"/>
      <c r="K777" s="9"/>
    </row>
    <row r="778">
      <c r="A778" s="5">
        <v>41347.0</v>
      </c>
      <c r="B778" s="21">
        <v>41347.0</v>
      </c>
      <c r="C778" s="4">
        <f t="shared" si="1"/>
        <v>2013</v>
      </c>
      <c r="D778" s="4">
        <v>1270.0</v>
      </c>
      <c r="E778" s="9">
        <v>530345.97</v>
      </c>
      <c r="H778" s="9"/>
      <c r="I778" s="9"/>
      <c r="J778" s="9"/>
      <c r="K778" s="9"/>
    </row>
    <row r="779">
      <c r="A779" s="5">
        <v>42889.0</v>
      </c>
      <c r="B779" s="21">
        <v>42889.0</v>
      </c>
      <c r="C779" s="4">
        <f t="shared" si="1"/>
        <v>2017</v>
      </c>
      <c r="D779" s="4">
        <v>2103.0</v>
      </c>
      <c r="H779" s="9"/>
      <c r="I779" s="9"/>
      <c r="J779" s="9"/>
      <c r="K779" s="9"/>
    </row>
    <row r="780">
      <c r="A780" s="5">
        <v>42690.0</v>
      </c>
      <c r="B780" s="21">
        <v>42690.0</v>
      </c>
      <c r="C780" s="4">
        <f t="shared" si="1"/>
        <v>2016</v>
      </c>
      <c r="D780" s="4">
        <v>2455.0</v>
      </c>
      <c r="E780" s="9">
        <v>2001395.2</v>
      </c>
      <c r="H780" s="9"/>
      <c r="I780" s="9"/>
      <c r="J780" s="9"/>
      <c r="K780" s="9"/>
    </row>
    <row r="781">
      <c r="A781" s="5">
        <v>41759.0</v>
      </c>
      <c r="B781" s="21">
        <v>41759.0</v>
      </c>
      <c r="C781" s="4">
        <f t="shared" si="1"/>
        <v>2014</v>
      </c>
      <c r="D781" s="4">
        <v>7940.0</v>
      </c>
      <c r="E781" s="9">
        <v>860398.6200000001</v>
      </c>
      <c r="H781" s="9"/>
      <c r="I781" s="9"/>
      <c r="J781" s="9"/>
      <c r="K781" s="9"/>
    </row>
    <row r="782">
      <c r="A782" s="5">
        <v>42868.0</v>
      </c>
      <c r="B782" s="21">
        <v>42868.0</v>
      </c>
      <c r="C782" s="4">
        <f t="shared" si="1"/>
        <v>2017</v>
      </c>
      <c r="D782" s="4">
        <v>2455.0</v>
      </c>
      <c r="H782" s="9"/>
      <c r="I782" s="9"/>
      <c r="J782" s="9"/>
      <c r="K782" s="9"/>
    </row>
    <row r="783">
      <c r="A783" s="5">
        <v>42852.0</v>
      </c>
      <c r="B783" s="21">
        <v>42852.0</v>
      </c>
      <c r="C783" s="4">
        <f t="shared" si="1"/>
        <v>2017</v>
      </c>
      <c r="D783" s="4">
        <v>1270.0</v>
      </c>
      <c r="H783" s="9"/>
      <c r="I783" s="9"/>
      <c r="J783" s="9"/>
      <c r="K783" s="9"/>
    </row>
    <row r="784">
      <c r="A784" s="5">
        <v>41707.0</v>
      </c>
      <c r="B784" s="21">
        <v>41707.0</v>
      </c>
      <c r="C784" s="4">
        <f t="shared" si="1"/>
        <v>2014</v>
      </c>
      <c r="D784" s="4">
        <v>2455.0</v>
      </c>
      <c r="E784" s="9">
        <v>1121805.51</v>
      </c>
      <c r="H784" s="9"/>
      <c r="I784" s="9"/>
      <c r="J784" s="9"/>
      <c r="K784" s="9"/>
    </row>
    <row r="785">
      <c r="A785" s="5">
        <v>42588.0</v>
      </c>
      <c r="B785" s="21">
        <v>42588.0</v>
      </c>
      <c r="C785" s="4">
        <f t="shared" si="1"/>
        <v>2016</v>
      </c>
      <c r="D785" s="4">
        <v>1270.0</v>
      </c>
      <c r="E785" s="9">
        <v>56655.3</v>
      </c>
      <c r="H785" s="9"/>
      <c r="I785" s="9"/>
      <c r="J785" s="9"/>
      <c r="K785" s="9"/>
    </row>
    <row r="786">
      <c r="A786" s="5">
        <v>41822.0</v>
      </c>
      <c r="B786" s="21">
        <v>41822.0</v>
      </c>
      <c r="C786" s="4">
        <f t="shared" si="1"/>
        <v>2014</v>
      </c>
      <c r="D786" s="4">
        <v>8681.0</v>
      </c>
      <c r="E786" s="9">
        <v>4142605.73</v>
      </c>
      <c r="H786" s="9"/>
      <c r="I786" s="9"/>
      <c r="J786" s="9"/>
      <c r="K786" s="9"/>
    </row>
    <row r="787">
      <c r="A787" s="5">
        <v>41454.0</v>
      </c>
      <c r="B787" s="21">
        <v>41454.0</v>
      </c>
      <c r="C787" s="4">
        <f t="shared" si="1"/>
        <v>2013</v>
      </c>
      <c r="D787" s="4">
        <v>3127.0</v>
      </c>
      <c r="E787" s="9">
        <v>6032809.44</v>
      </c>
      <c r="H787" s="9"/>
      <c r="I787" s="9"/>
      <c r="J787" s="9"/>
      <c r="K787" s="9"/>
    </row>
    <row r="788">
      <c r="A788" s="5">
        <v>40335.0</v>
      </c>
      <c r="B788" s="21">
        <v>40335.0</v>
      </c>
      <c r="C788" s="4">
        <f t="shared" si="1"/>
        <v>2010</v>
      </c>
      <c r="D788" s="4">
        <v>2103.0</v>
      </c>
      <c r="E788" s="9">
        <v>443183.0</v>
      </c>
      <c r="H788" s="9"/>
      <c r="I788" s="9"/>
      <c r="J788" s="9"/>
      <c r="K788" s="9"/>
    </row>
    <row r="789">
      <c r="A789" s="5">
        <v>42519.0</v>
      </c>
      <c r="B789" s="21">
        <v>42519.0</v>
      </c>
      <c r="C789" s="4">
        <f t="shared" si="1"/>
        <v>2016</v>
      </c>
      <c r="D789" s="4">
        <v>4594.0</v>
      </c>
      <c r="E789" s="9">
        <v>80368.62</v>
      </c>
      <c r="H789" s="9"/>
      <c r="I789" s="9"/>
      <c r="J789" s="9"/>
      <c r="K789" s="9"/>
    </row>
    <row r="790">
      <c r="A790" s="5">
        <v>41140.0</v>
      </c>
      <c r="B790" s="21">
        <v>41140.0</v>
      </c>
      <c r="C790" s="4">
        <f t="shared" si="1"/>
        <v>2012</v>
      </c>
      <c r="D790" s="4">
        <v>8293.0</v>
      </c>
      <c r="E790" s="9">
        <v>4825466.100000001</v>
      </c>
      <c r="H790" s="9"/>
      <c r="I790" s="9"/>
      <c r="J790" s="9"/>
      <c r="K790" s="9"/>
    </row>
    <row r="791">
      <c r="A791" s="5">
        <v>42146.0</v>
      </c>
      <c r="B791" s="21">
        <v>42146.0</v>
      </c>
      <c r="C791" s="4">
        <f t="shared" si="1"/>
        <v>2015</v>
      </c>
      <c r="D791" s="4">
        <v>8293.0</v>
      </c>
      <c r="E791" s="9">
        <v>1485292.46</v>
      </c>
      <c r="H791" s="9"/>
      <c r="I791" s="9"/>
      <c r="J791" s="9"/>
      <c r="K791" s="9"/>
    </row>
    <row r="792">
      <c r="A792" s="5">
        <v>41229.0</v>
      </c>
      <c r="B792" s="21">
        <v>41229.0</v>
      </c>
      <c r="C792" s="4">
        <f t="shared" si="1"/>
        <v>2012</v>
      </c>
      <c r="D792" s="4">
        <v>8293.0</v>
      </c>
      <c r="E792" s="9">
        <v>2865054.9899999998</v>
      </c>
      <c r="H792" s="9"/>
      <c r="I792" s="9"/>
      <c r="J792" s="9"/>
      <c r="K792" s="9"/>
    </row>
    <row r="793">
      <c r="A793" s="5">
        <v>40972.0</v>
      </c>
      <c r="B793" s="21">
        <v>40972.0</v>
      </c>
      <c r="C793" s="4">
        <f t="shared" si="1"/>
        <v>2012</v>
      </c>
      <c r="D793" s="4">
        <v>2455.0</v>
      </c>
      <c r="E793" s="9">
        <v>347838.24</v>
      </c>
      <c r="H793" s="9"/>
      <c r="I793" s="9"/>
      <c r="J793" s="9"/>
      <c r="K793" s="9"/>
    </row>
    <row r="794">
      <c r="A794" s="5">
        <v>42400.0</v>
      </c>
      <c r="B794" s="21">
        <v>42400.0</v>
      </c>
      <c r="C794" s="4">
        <f t="shared" si="1"/>
        <v>2016</v>
      </c>
      <c r="D794" s="4">
        <v>4594.0</v>
      </c>
      <c r="E794" s="9">
        <v>1888509.0</v>
      </c>
      <c r="H794" s="9"/>
      <c r="I794" s="9"/>
      <c r="J794" s="9"/>
      <c r="K794" s="9"/>
    </row>
    <row r="795">
      <c r="A795" s="5">
        <v>41363.0</v>
      </c>
      <c r="B795" s="21">
        <v>41363.0</v>
      </c>
      <c r="C795" s="4">
        <f t="shared" si="1"/>
        <v>2013</v>
      </c>
      <c r="D795" s="4">
        <v>5988.0</v>
      </c>
      <c r="E795" s="9">
        <v>6222261.97</v>
      </c>
      <c r="H795" s="9"/>
      <c r="I795" s="9"/>
      <c r="J795" s="9"/>
      <c r="K795" s="9"/>
    </row>
    <row r="796">
      <c r="A796" s="5">
        <v>42415.0</v>
      </c>
      <c r="B796" s="21">
        <v>42415.0</v>
      </c>
      <c r="C796" s="4">
        <f t="shared" si="1"/>
        <v>2016</v>
      </c>
      <c r="D796" s="4">
        <v>7331.0</v>
      </c>
      <c r="E796" s="9">
        <v>222777.75</v>
      </c>
      <c r="H796" s="9"/>
      <c r="I796" s="9"/>
      <c r="J796" s="9"/>
      <c r="K796" s="9"/>
    </row>
    <row r="797">
      <c r="A797" s="5">
        <v>41998.0</v>
      </c>
      <c r="B797" s="21">
        <v>41998.0</v>
      </c>
      <c r="C797" s="4">
        <f t="shared" si="1"/>
        <v>2014</v>
      </c>
      <c r="D797" s="4">
        <v>7940.0</v>
      </c>
      <c r="E797" s="9">
        <v>272600.25</v>
      </c>
      <c r="H797" s="9"/>
      <c r="I797" s="9"/>
      <c r="J797" s="9"/>
      <c r="K797" s="9"/>
    </row>
    <row r="798">
      <c r="A798" s="5">
        <v>40866.0</v>
      </c>
      <c r="B798" s="21">
        <v>40866.0</v>
      </c>
      <c r="C798" s="4">
        <f t="shared" si="1"/>
        <v>2011</v>
      </c>
      <c r="D798" s="4">
        <v>2455.0</v>
      </c>
      <c r="E798" s="9">
        <v>1409045.0</v>
      </c>
      <c r="H798" s="9"/>
      <c r="I798" s="9"/>
      <c r="J798" s="9"/>
      <c r="K798" s="9"/>
    </row>
    <row r="799">
      <c r="A799" s="5">
        <v>40507.0</v>
      </c>
      <c r="B799" s="21">
        <v>40507.0</v>
      </c>
      <c r="C799" s="4">
        <f t="shared" si="1"/>
        <v>2010</v>
      </c>
      <c r="D799" s="4">
        <v>7940.0</v>
      </c>
      <c r="E799" s="9">
        <v>2500963.92</v>
      </c>
      <c r="H799" s="9"/>
      <c r="I799" s="9"/>
      <c r="J799" s="9"/>
      <c r="K799" s="9"/>
    </row>
    <row r="800">
      <c r="A800" s="5">
        <v>42688.0</v>
      </c>
      <c r="B800" s="21">
        <v>42688.0</v>
      </c>
      <c r="C800" s="4">
        <f t="shared" si="1"/>
        <v>2016</v>
      </c>
      <c r="D800" s="4">
        <v>3127.0</v>
      </c>
      <c r="E800" s="9">
        <v>1377296.4</v>
      </c>
      <c r="H800" s="9"/>
      <c r="I800" s="9"/>
      <c r="J800" s="9"/>
      <c r="K800" s="9"/>
    </row>
    <row r="801">
      <c r="A801" s="5">
        <v>41727.0</v>
      </c>
      <c r="B801" s="21">
        <v>41727.0</v>
      </c>
      <c r="C801" s="4">
        <f t="shared" si="1"/>
        <v>2014</v>
      </c>
      <c r="D801" s="4">
        <v>8293.0</v>
      </c>
      <c r="E801" s="9">
        <v>352364.1</v>
      </c>
      <c r="H801" s="9"/>
      <c r="I801" s="9"/>
      <c r="J801" s="9"/>
      <c r="K801" s="9"/>
    </row>
    <row r="802">
      <c r="A802" s="5">
        <v>41336.0</v>
      </c>
      <c r="B802" s="21">
        <v>41336.0</v>
      </c>
      <c r="C802" s="4">
        <f t="shared" si="1"/>
        <v>2013</v>
      </c>
      <c r="D802" s="4">
        <v>7331.0</v>
      </c>
      <c r="E802" s="9">
        <v>588582.08</v>
      </c>
      <c r="H802" s="9"/>
      <c r="I802" s="9"/>
      <c r="J802" s="9"/>
      <c r="K802" s="9"/>
    </row>
    <row r="803">
      <c r="A803" s="5">
        <v>42489.0</v>
      </c>
      <c r="B803" s="21">
        <v>42489.0</v>
      </c>
      <c r="C803" s="4">
        <f t="shared" si="1"/>
        <v>2016</v>
      </c>
      <c r="D803" s="4">
        <v>2455.0</v>
      </c>
      <c r="E803" s="9">
        <v>59236.17</v>
      </c>
      <c r="H803" s="9"/>
      <c r="I803" s="9"/>
      <c r="J803" s="9"/>
      <c r="K803" s="9"/>
    </row>
    <row r="804">
      <c r="A804" s="5">
        <v>42374.0</v>
      </c>
      <c r="B804" s="21">
        <v>42374.0</v>
      </c>
      <c r="C804" s="4">
        <f t="shared" si="1"/>
        <v>2016</v>
      </c>
      <c r="D804" s="4">
        <v>7331.0</v>
      </c>
      <c r="E804" s="9">
        <v>75712.95</v>
      </c>
      <c r="H804" s="9"/>
      <c r="I804" s="9"/>
      <c r="J804" s="9"/>
      <c r="K804" s="9"/>
    </row>
    <row r="805">
      <c r="A805" s="5">
        <v>40656.0</v>
      </c>
      <c r="B805" s="21">
        <v>40656.0</v>
      </c>
      <c r="C805" s="4">
        <f t="shared" si="1"/>
        <v>2011</v>
      </c>
      <c r="D805" s="4">
        <v>8681.0</v>
      </c>
      <c r="E805" s="9">
        <v>37960.0</v>
      </c>
      <c r="H805" s="9"/>
      <c r="I805" s="9"/>
      <c r="J805" s="9"/>
      <c r="K805" s="9"/>
    </row>
    <row r="806">
      <c r="A806" s="5">
        <v>41150.0</v>
      </c>
      <c r="B806" s="21">
        <v>41150.0</v>
      </c>
      <c r="C806" s="4">
        <f t="shared" si="1"/>
        <v>2012</v>
      </c>
      <c r="D806" s="4">
        <v>7940.0</v>
      </c>
      <c r="E806" s="9">
        <v>1744328.24</v>
      </c>
      <c r="H806" s="9"/>
      <c r="I806" s="9"/>
      <c r="J806" s="9"/>
      <c r="K806" s="9"/>
    </row>
    <row r="807">
      <c r="A807" s="5">
        <v>40643.0</v>
      </c>
      <c r="B807" s="21">
        <v>40643.0</v>
      </c>
      <c r="C807" s="4">
        <f t="shared" si="1"/>
        <v>2011</v>
      </c>
      <c r="D807" s="4">
        <v>5988.0</v>
      </c>
      <c r="E807" s="9">
        <v>5768418.180000001</v>
      </c>
      <c r="H807" s="9"/>
      <c r="I807" s="9"/>
      <c r="J807" s="9"/>
      <c r="K807" s="9"/>
    </row>
    <row r="808">
      <c r="A808" s="5">
        <v>41445.0</v>
      </c>
      <c r="B808" s="21">
        <v>41445.0</v>
      </c>
      <c r="C808" s="4">
        <f t="shared" si="1"/>
        <v>2013</v>
      </c>
      <c r="D808" s="4">
        <v>2103.0</v>
      </c>
      <c r="E808" s="9">
        <v>3872280.4</v>
      </c>
      <c r="H808" s="9"/>
      <c r="I808" s="9"/>
      <c r="J808" s="9"/>
      <c r="K808" s="9"/>
    </row>
    <row r="809">
      <c r="A809" s="5">
        <v>41018.0</v>
      </c>
      <c r="B809" s="21">
        <v>41018.0</v>
      </c>
      <c r="C809" s="4">
        <f t="shared" si="1"/>
        <v>2012</v>
      </c>
      <c r="D809" s="4">
        <v>3127.0</v>
      </c>
      <c r="E809" s="9">
        <v>577749.37</v>
      </c>
      <c r="H809" s="9"/>
      <c r="I809" s="9"/>
      <c r="J809" s="9"/>
      <c r="K809" s="9"/>
    </row>
    <row r="810">
      <c r="A810" s="5">
        <v>41537.0</v>
      </c>
      <c r="B810" s="21">
        <v>41537.0</v>
      </c>
      <c r="C810" s="4">
        <f t="shared" si="1"/>
        <v>2013</v>
      </c>
      <c r="D810" s="4">
        <v>4594.0</v>
      </c>
      <c r="E810" s="9">
        <v>1301162.16</v>
      </c>
      <c r="H810" s="9"/>
      <c r="I810" s="9"/>
      <c r="J810" s="9"/>
      <c r="K810" s="9"/>
    </row>
    <row r="811">
      <c r="A811" s="5">
        <v>41860.0</v>
      </c>
      <c r="B811" s="21">
        <v>41860.0</v>
      </c>
      <c r="C811" s="4">
        <f t="shared" si="1"/>
        <v>2014</v>
      </c>
      <c r="D811" s="4">
        <v>8681.0</v>
      </c>
      <c r="E811" s="9">
        <v>1247768.8</v>
      </c>
      <c r="H811" s="9"/>
      <c r="I811" s="9"/>
      <c r="J811" s="9"/>
      <c r="K811" s="9"/>
    </row>
    <row r="812">
      <c r="A812" s="5">
        <v>41504.0</v>
      </c>
      <c r="B812" s="21">
        <v>41504.0</v>
      </c>
      <c r="C812" s="4">
        <f t="shared" si="1"/>
        <v>2013</v>
      </c>
      <c r="D812" s="4">
        <v>7940.0</v>
      </c>
      <c r="E812" s="9">
        <v>894501.12</v>
      </c>
      <c r="H812" s="9"/>
      <c r="I812" s="9"/>
      <c r="J812" s="9"/>
      <c r="K812" s="9"/>
    </row>
    <row r="813">
      <c r="A813" s="5">
        <v>40460.0</v>
      </c>
      <c r="B813" s="21">
        <v>40460.0</v>
      </c>
      <c r="C813" s="4">
        <f t="shared" si="1"/>
        <v>2010</v>
      </c>
      <c r="D813" s="4">
        <v>8875.0</v>
      </c>
      <c r="E813" s="9">
        <v>2138991.12</v>
      </c>
      <c r="H813" s="9"/>
      <c r="I813" s="9"/>
      <c r="J813" s="9"/>
      <c r="K813" s="9"/>
    </row>
    <row r="814">
      <c r="A814" s="5">
        <v>41914.0</v>
      </c>
      <c r="B814" s="21">
        <v>41914.0</v>
      </c>
      <c r="C814" s="4">
        <f t="shared" si="1"/>
        <v>2014</v>
      </c>
      <c r="D814" s="4">
        <v>3127.0</v>
      </c>
      <c r="E814" s="9">
        <v>3942669.6</v>
      </c>
      <c r="H814" s="9"/>
      <c r="I814" s="9"/>
      <c r="J814" s="9"/>
      <c r="K814" s="9"/>
    </row>
    <row r="815">
      <c r="A815" s="5">
        <v>40306.0</v>
      </c>
      <c r="B815" s="21">
        <v>40306.0</v>
      </c>
      <c r="C815" s="4">
        <f t="shared" si="1"/>
        <v>2010</v>
      </c>
      <c r="D815" s="4">
        <v>3127.0</v>
      </c>
      <c r="E815" s="9">
        <v>352612.38</v>
      </c>
      <c r="H815" s="9"/>
      <c r="I815" s="9"/>
      <c r="J815" s="9"/>
      <c r="K815" s="9"/>
    </row>
    <row r="816">
      <c r="A816" s="5">
        <v>42577.0</v>
      </c>
      <c r="B816" s="21">
        <v>42577.0</v>
      </c>
      <c r="C816" s="4">
        <f t="shared" si="1"/>
        <v>2016</v>
      </c>
      <c r="D816" s="4">
        <v>2455.0</v>
      </c>
      <c r="E816" s="9">
        <v>1706802.08</v>
      </c>
      <c r="H816" s="9"/>
      <c r="I816" s="9"/>
      <c r="J816" s="9"/>
      <c r="K816" s="9"/>
    </row>
    <row r="817">
      <c r="A817" s="5">
        <v>40978.0</v>
      </c>
      <c r="B817" s="21">
        <v>40978.0</v>
      </c>
      <c r="C817" s="4">
        <f t="shared" si="1"/>
        <v>2012</v>
      </c>
      <c r="D817" s="4">
        <v>3127.0</v>
      </c>
      <c r="E817" s="9">
        <v>2678579.61</v>
      </c>
      <c r="H817" s="9"/>
      <c r="I817" s="9"/>
      <c r="J817" s="9"/>
      <c r="K817" s="9"/>
    </row>
    <row r="818">
      <c r="A818" s="5">
        <v>40241.0</v>
      </c>
      <c r="B818" s="21">
        <v>40241.0</v>
      </c>
      <c r="C818" s="4">
        <f t="shared" si="1"/>
        <v>2010</v>
      </c>
      <c r="D818" s="4">
        <v>1270.0</v>
      </c>
      <c r="E818" s="9">
        <v>104342.55</v>
      </c>
      <c r="H818" s="9"/>
      <c r="I818" s="9"/>
      <c r="J818" s="9"/>
      <c r="K818" s="9"/>
    </row>
    <row r="819">
      <c r="A819" s="5">
        <v>40564.0</v>
      </c>
      <c r="B819" s="21">
        <v>40564.0</v>
      </c>
      <c r="C819" s="4">
        <f t="shared" si="1"/>
        <v>2011</v>
      </c>
      <c r="D819" s="4">
        <v>7331.0</v>
      </c>
      <c r="E819" s="9">
        <v>324876.75</v>
      </c>
      <c r="H819" s="9"/>
      <c r="I819" s="9"/>
      <c r="J819" s="9"/>
      <c r="K819" s="9"/>
    </row>
    <row r="820">
      <c r="A820" s="5">
        <v>42304.0</v>
      </c>
      <c r="B820" s="21">
        <v>42304.0</v>
      </c>
      <c r="C820" s="4">
        <f t="shared" si="1"/>
        <v>2015</v>
      </c>
      <c r="D820" s="4">
        <v>1270.0</v>
      </c>
      <c r="E820" s="9">
        <v>98157.73000000001</v>
      </c>
      <c r="H820" s="9"/>
      <c r="I820" s="9"/>
      <c r="J820" s="9"/>
      <c r="K820" s="9"/>
    </row>
    <row r="821">
      <c r="A821" s="5">
        <v>42806.0</v>
      </c>
      <c r="B821" s="21">
        <v>42806.0</v>
      </c>
      <c r="C821" s="4">
        <f t="shared" si="1"/>
        <v>2017</v>
      </c>
      <c r="D821" s="4">
        <v>5988.0</v>
      </c>
      <c r="H821" s="9"/>
      <c r="I821" s="9"/>
      <c r="J821" s="9"/>
      <c r="K821" s="9"/>
    </row>
    <row r="822">
      <c r="A822" s="5">
        <v>42678.0</v>
      </c>
      <c r="B822" s="21">
        <v>42678.0</v>
      </c>
      <c r="C822" s="4">
        <f t="shared" si="1"/>
        <v>2016</v>
      </c>
      <c r="D822" s="4">
        <v>7940.0</v>
      </c>
      <c r="E822" s="9">
        <v>1898405.2999999998</v>
      </c>
      <c r="H822" s="9"/>
      <c r="I822" s="9"/>
      <c r="J822" s="9"/>
      <c r="K822" s="9"/>
    </row>
    <row r="823">
      <c r="A823" s="5">
        <v>41349.0</v>
      </c>
      <c r="B823" s="21">
        <v>41349.0</v>
      </c>
      <c r="C823" s="4">
        <f t="shared" si="1"/>
        <v>2013</v>
      </c>
      <c r="D823" s="4">
        <v>7331.0</v>
      </c>
      <c r="E823" s="9">
        <v>38803.47</v>
      </c>
      <c r="H823" s="9"/>
      <c r="I823" s="9"/>
      <c r="J823" s="9"/>
      <c r="K823" s="9"/>
    </row>
    <row r="824">
      <c r="A824" s="5">
        <v>40576.0</v>
      </c>
      <c r="B824" s="21">
        <v>40576.0</v>
      </c>
      <c r="C824" s="4">
        <f t="shared" si="1"/>
        <v>2011</v>
      </c>
      <c r="D824" s="4">
        <v>8681.0</v>
      </c>
      <c r="E824" s="9">
        <v>4037979.1999999997</v>
      </c>
      <c r="H824" s="9"/>
      <c r="I824" s="9"/>
      <c r="J824" s="9"/>
      <c r="K824" s="9"/>
    </row>
    <row r="825">
      <c r="A825" s="5">
        <v>41007.0</v>
      </c>
      <c r="B825" s="21">
        <v>41007.0</v>
      </c>
      <c r="C825" s="4">
        <f t="shared" si="1"/>
        <v>2012</v>
      </c>
      <c r="D825" s="4">
        <v>2455.0</v>
      </c>
      <c r="E825" s="9">
        <v>1470432.1800000002</v>
      </c>
      <c r="H825" s="9"/>
      <c r="I825" s="9"/>
      <c r="J825" s="9"/>
      <c r="K825" s="9"/>
    </row>
    <row r="826">
      <c r="A826" s="5">
        <v>42802.0</v>
      </c>
      <c r="B826" s="21">
        <v>42802.0</v>
      </c>
      <c r="C826" s="4">
        <f t="shared" si="1"/>
        <v>2017</v>
      </c>
      <c r="D826" s="4">
        <v>8875.0</v>
      </c>
      <c r="H826" s="9"/>
      <c r="I826" s="9"/>
      <c r="J826" s="9"/>
      <c r="K826" s="9"/>
    </row>
    <row r="827">
      <c r="A827" s="5">
        <v>42385.0</v>
      </c>
      <c r="B827" s="21">
        <v>42385.0</v>
      </c>
      <c r="C827" s="4">
        <f t="shared" si="1"/>
        <v>2016</v>
      </c>
      <c r="D827" s="4">
        <v>2455.0</v>
      </c>
      <c r="E827" s="9">
        <v>1632714.3</v>
      </c>
      <c r="H827" s="9"/>
      <c r="I827" s="9"/>
      <c r="J827" s="9"/>
      <c r="K827" s="9"/>
    </row>
    <row r="828">
      <c r="A828" s="5">
        <v>42927.0</v>
      </c>
      <c r="B828" s="21">
        <v>42927.0</v>
      </c>
      <c r="C828" s="4">
        <f t="shared" si="1"/>
        <v>2017</v>
      </c>
      <c r="D828" s="4">
        <v>1270.0</v>
      </c>
      <c r="H828" s="9"/>
      <c r="I828" s="9"/>
      <c r="J828" s="9"/>
      <c r="K828" s="9"/>
    </row>
    <row r="829">
      <c r="A829" s="5">
        <v>40753.0</v>
      </c>
      <c r="B829" s="21">
        <v>40753.0</v>
      </c>
      <c r="C829" s="4">
        <f t="shared" si="1"/>
        <v>2011</v>
      </c>
      <c r="D829" s="4">
        <v>8681.0</v>
      </c>
      <c r="E829" s="9">
        <v>1026347.72</v>
      </c>
      <c r="H829" s="9"/>
      <c r="I829" s="9"/>
      <c r="J829" s="9"/>
      <c r="K829" s="9"/>
    </row>
    <row r="830">
      <c r="A830" s="5">
        <v>41200.0</v>
      </c>
      <c r="B830" s="21">
        <v>41200.0</v>
      </c>
      <c r="C830" s="4">
        <f t="shared" si="1"/>
        <v>2012</v>
      </c>
      <c r="D830" s="4">
        <v>1270.0</v>
      </c>
      <c r="E830" s="9">
        <v>917245.6</v>
      </c>
      <c r="H830" s="9"/>
      <c r="I830" s="9"/>
      <c r="J830" s="9"/>
      <c r="K830" s="9"/>
    </row>
    <row r="831">
      <c r="A831" s="5">
        <v>41591.0</v>
      </c>
      <c r="B831" s="21">
        <v>41591.0</v>
      </c>
      <c r="C831" s="4">
        <f t="shared" si="1"/>
        <v>2013</v>
      </c>
      <c r="D831" s="4">
        <v>3127.0</v>
      </c>
      <c r="E831" s="9">
        <v>26142.66</v>
      </c>
      <c r="H831" s="9"/>
      <c r="I831" s="9"/>
      <c r="J831" s="9"/>
      <c r="K831" s="9"/>
    </row>
    <row r="832">
      <c r="A832" s="5">
        <v>40578.0</v>
      </c>
      <c r="B832" s="21">
        <v>40578.0</v>
      </c>
      <c r="C832" s="4">
        <f t="shared" si="1"/>
        <v>2011</v>
      </c>
      <c r="D832" s="4">
        <v>1270.0</v>
      </c>
      <c r="E832" s="9">
        <v>2046242.74</v>
      </c>
      <c r="H832" s="9"/>
      <c r="I832" s="9"/>
      <c r="J832" s="9"/>
      <c r="K832" s="9"/>
    </row>
    <row r="833">
      <c r="A833" s="5">
        <v>41656.0</v>
      </c>
      <c r="B833" s="21">
        <v>41656.0</v>
      </c>
      <c r="C833" s="4">
        <f t="shared" si="1"/>
        <v>2014</v>
      </c>
      <c r="D833" s="4">
        <v>7940.0</v>
      </c>
      <c r="E833" s="9">
        <v>1177480.58</v>
      </c>
      <c r="H833" s="9"/>
      <c r="I833" s="9"/>
      <c r="J833" s="9"/>
      <c r="K833" s="9"/>
    </row>
    <row r="834">
      <c r="A834" s="5">
        <v>41920.0</v>
      </c>
      <c r="B834" s="21">
        <v>41920.0</v>
      </c>
      <c r="C834" s="4">
        <f t="shared" si="1"/>
        <v>2014</v>
      </c>
      <c r="D834" s="4">
        <v>2103.0</v>
      </c>
      <c r="E834" s="9">
        <v>3589862.01</v>
      </c>
      <c r="H834" s="9"/>
      <c r="I834" s="9"/>
      <c r="J834" s="9"/>
      <c r="K834" s="9"/>
    </row>
    <row r="835">
      <c r="A835" s="5">
        <v>42419.0</v>
      </c>
      <c r="B835" s="21">
        <v>42419.0</v>
      </c>
      <c r="C835" s="4">
        <f t="shared" si="1"/>
        <v>2016</v>
      </c>
      <c r="D835" s="4">
        <v>8969.0</v>
      </c>
      <c r="E835" s="9">
        <v>1172272.1400000001</v>
      </c>
      <c r="H835" s="9"/>
      <c r="I835" s="9"/>
      <c r="J835" s="9"/>
      <c r="K835" s="9"/>
    </row>
    <row r="836">
      <c r="A836" s="5">
        <v>41393.0</v>
      </c>
      <c r="B836" s="21">
        <v>41393.0</v>
      </c>
      <c r="C836" s="4">
        <f t="shared" si="1"/>
        <v>2013</v>
      </c>
      <c r="D836" s="4">
        <v>7940.0</v>
      </c>
      <c r="E836" s="9">
        <v>280239.7</v>
      </c>
      <c r="H836" s="9"/>
      <c r="I836" s="9"/>
      <c r="J836" s="9"/>
      <c r="K836" s="9"/>
    </row>
    <row r="837">
      <c r="A837" s="5">
        <v>41265.0</v>
      </c>
      <c r="B837" s="21">
        <v>41265.0</v>
      </c>
      <c r="C837" s="4">
        <f t="shared" si="1"/>
        <v>2012</v>
      </c>
      <c r="D837" s="4">
        <v>1270.0</v>
      </c>
      <c r="E837" s="9">
        <v>905004.0</v>
      </c>
      <c r="H837" s="9"/>
      <c r="I837" s="9"/>
      <c r="J837" s="9"/>
      <c r="K837" s="9"/>
    </row>
    <row r="838">
      <c r="A838" s="5">
        <v>40938.0</v>
      </c>
      <c r="B838" s="21">
        <v>40938.0</v>
      </c>
      <c r="C838" s="4">
        <f t="shared" si="1"/>
        <v>2012</v>
      </c>
      <c r="D838" s="4">
        <v>8681.0</v>
      </c>
      <c r="E838" s="9">
        <v>6261689.899999999</v>
      </c>
      <c r="H838" s="9"/>
      <c r="I838" s="9"/>
      <c r="J838" s="9"/>
      <c r="K838" s="9"/>
    </row>
    <row r="839">
      <c r="A839" s="5">
        <v>40886.0</v>
      </c>
      <c r="B839" s="21">
        <v>40886.0</v>
      </c>
      <c r="C839" s="4">
        <f t="shared" si="1"/>
        <v>2011</v>
      </c>
      <c r="D839" s="4">
        <v>8293.0</v>
      </c>
      <c r="E839" s="9">
        <v>259462.35</v>
      </c>
      <c r="H839" s="9"/>
      <c r="I839" s="9"/>
      <c r="J839" s="9"/>
      <c r="K839" s="9"/>
    </row>
    <row r="840">
      <c r="A840" s="5">
        <v>41329.0</v>
      </c>
      <c r="B840" s="21">
        <v>41329.0</v>
      </c>
      <c r="C840" s="4">
        <f t="shared" si="1"/>
        <v>2013</v>
      </c>
      <c r="D840" s="4">
        <v>7331.0</v>
      </c>
      <c r="E840" s="9">
        <v>450250.57</v>
      </c>
      <c r="H840" s="9"/>
      <c r="I840" s="9"/>
      <c r="J840" s="9"/>
      <c r="K840" s="9"/>
    </row>
    <row r="841">
      <c r="A841" s="5">
        <v>41918.0</v>
      </c>
      <c r="B841" s="21">
        <v>41918.0</v>
      </c>
      <c r="C841" s="4">
        <f t="shared" si="1"/>
        <v>2014</v>
      </c>
      <c r="D841" s="4">
        <v>4594.0</v>
      </c>
      <c r="E841" s="9">
        <v>853338.34</v>
      </c>
      <c r="H841" s="9"/>
      <c r="I841" s="9"/>
      <c r="J841" s="9"/>
      <c r="K841" s="9"/>
    </row>
    <row r="842">
      <c r="A842" s="5">
        <v>40257.0</v>
      </c>
      <c r="B842" s="21">
        <v>40257.0</v>
      </c>
      <c r="C842" s="4">
        <f t="shared" si="1"/>
        <v>2010</v>
      </c>
      <c r="D842" s="4">
        <v>7940.0</v>
      </c>
      <c r="E842" s="9">
        <v>61297.5</v>
      </c>
      <c r="H842" s="9"/>
      <c r="I842" s="9"/>
      <c r="J842" s="9"/>
      <c r="K842" s="9"/>
    </row>
    <row r="843">
      <c r="A843" s="5">
        <v>42441.0</v>
      </c>
      <c r="B843" s="21">
        <v>42441.0</v>
      </c>
      <c r="C843" s="4">
        <f t="shared" si="1"/>
        <v>2016</v>
      </c>
      <c r="D843" s="4">
        <v>8969.0</v>
      </c>
      <c r="E843" s="9">
        <v>1401663.2</v>
      </c>
      <c r="H843" s="9"/>
      <c r="I843" s="9"/>
      <c r="J843" s="9"/>
      <c r="K843" s="9"/>
    </row>
    <row r="844">
      <c r="A844" s="5">
        <v>41095.0</v>
      </c>
      <c r="B844" s="21">
        <v>41095.0</v>
      </c>
      <c r="C844" s="4">
        <f t="shared" si="1"/>
        <v>2012</v>
      </c>
      <c r="D844" s="4">
        <v>5988.0</v>
      </c>
      <c r="E844" s="9">
        <v>1061218.08</v>
      </c>
      <c r="H844" s="9"/>
      <c r="I844" s="9"/>
      <c r="J844" s="9"/>
      <c r="K844" s="9"/>
    </row>
    <row r="845">
      <c r="A845" s="5">
        <v>42161.0</v>
      </c>
      <c r="B845" s="21">
        <v>42161.0</v>
      </c>
      <c r="C845" s="4">
        <f t="shared" si="1"/>
        <v>2015</v>
      </c>
      <c r="D845" s="4">
        <v>2103.0</v>
      </c>
      <c r="E845" s="9">
        <v>781392.3200000001</v>
      </c>
      <c r="H845" s="9"/>
      <c r="I845" s="9"/>
      <c r="J845" s="9"/>
      <c r="K845" s="9"/>
    </row>
    <row r="846">
      <c r="A846" s="5">
        <v>42138.0</v>
      </c>
      <c r="B846" s="21">
        <v>42138.0</v>
      </c>
      <c r="C846" s="4">
        <f t="shared" si="1"/>
        <v>2015</v>
      </c>
      <c r="D846" s="4">
        <v>8293.0</v>
      </c>
      <c r="E846" s="9">
        <v>930579.0900000001</v>
      </c>
      <c r="H846" s="9"/>
      <c r="I846" s="9"/>
      <c r="J846" s="9"/>
      <c r="K846" s="9"/>
    </row>
    <row r="847">
      <c r="A847" s="5">
        <v>42312.0</v>
      </c>
      <c r="B847" s="21">
        <v>42312.0</v>
      </c>
      <c r="C847" s="4">
        <f t="shared" si="1"/>
        <v>2015</v>
      </c>
      <c r="D847" s="4">
        <v>2103.0</v>
      </c>
      <c r="E847" s="9">
        <v>35919.65</v>
      </c>
      <c r="H847" s="9"/>
      <c r="I847" s="9"/>
      <c r="J847" s="9"/>
      <c r="K847" s="9"/>
    </row>
    <row r="848">
      <c r="A848" s="5">
        <v>41743.0</v>
      </c>
      <c r="B848" s="21">
        <v>41743.0</v>
      </c>
      <c r="C848" s="4">
        <f t="shared" si="1"/>
        <v>2014</v>
      </c>
      <c r="D848" s="4">
        <v>2455.0</v>
      </c>
      <c r="E848" s="9">
        <v>451922.89999999997</v>
      </c>
      <c r="H848" s="9"/>
      <c r="I848" s="9"/>
      <c r="J848" s="9"/>
      <c r="K848" s="9"/>
    </row>
    <row r="849">
      <c r="A849" s="5">
        <v>41068.0</v>
      </c>
      <c r="B849" s="21">
        <v>41068.0</v>
      </c>
      <c r="C849" s="4">
        <f t="shared" si="1"/>
        <v>2012</v>
      </c>
      <c r="D849" s="4">
        <v>3127.0</v>
      </c>
      <c r="E849" s="9">
        <v>960571.2</v>
      </c>
      <c r="H849" s="9"/>
      <c r="I849" s="9"/>
      <c r="J849" s="9"/>
      <c r="K849" s="9"/>
    </row>
    <row r="850">
      <c r="A850" s="5">
        <v>41653.0</v>
      </c>
      <c r="B850" s="21">
        <v>41653.0</v>
      </c>
      <c r="C850" s="4">
        <f t="shared" si="1"/>
        <v>2014</v>
      </c>
      <c r="D850" s="4">
        <v>3127.0</v>
      </c>
      <c r="E850" s="9">
        <v>319433.06</v>
      </c>
      <c r="H850" s="9"/>
      <c r="I850" s="9"/>
      <c r="J850" s="9"/>
      <c r="K850" s="9"/>
    </row>
    <row r="851">
      <c r="A851" s="5">
        <v>41498.0</v>
      </c>
      <c r="B851" s="21">
        <v>41498.0</v>
      </c>
      <c r="C851" s="4">
        <f t="shared" si="1"/>
        <v>2013</v>
      </c>
      <c r="D851" s="4">
        <v>4594.0</v>
      </c>
      <c r="E851" s="9">
        <v>127966.88</v>
      </c>
      <c r="H851" s="9"/>
      <c r="I851" s="9"/>
      <c r="J851" s="9"/>
      <c r="K851" s="9"/>
    </row>
    <row r="852">
      <c r="A852" s="5">
        <v>41445.0</v>
      </c>
      <c r="B852" s="21">
        <v>41445.0</v>
      </c>
      <c r="C852" s="4">
        <f t="shared" si="1"/>
        <v>2013</v>
      </c>
      <c r="D852" s="4">
        <v>2103.0</v>
      </c>
      <c r="E852" s="9">
        <v>191745.45</v>
      </c>
      <c r="H852" s="9"/>
      <c r="I852" s="9"/>
      <c r="J852" s="9"/>
      <c r="K852" s="9"/>
    </row>
    <row r="853">
      <c r="A853" s="5">
        <v>42797.0</v>
      </c>
      <c r="B853" s="21">
        <v>42797.0</v>
      </c>
      <c r="C853" s="4">
        <f t="shared" si="1"/>
        <v>2017</v>
      </c>
      <c r="D853" s="4">
        <v>8875.0</v>
      </c>
      <c r="H853" s="9"/>
      <c r="I853" s="9"/>
      <c r="J853" s="9"/>
      <c r="K853" s="9"/>
    </row>
    <row r="854">
      <c r="A854" s="5">
        <v>41028.0</v>
      </c>
      <c r="B854" s="21">
        <v>41028.0</v>
      </c>
      <c r="C854" s="4">
        <f t="shared" si="1"/>
        <v>2012</v>
      </c>
      <c r="D854" s="4">
        <v>2455.0</v>
      </c>
      <c r="E854" s="9">
        <v>989311.84</v>
      </c>
      <c r="H854" s="9"/>
      <c r="I854" s="9"/>
      <c r="J854" s="9"/>
      <c r="K854" s="9"/>
    </row>
    <row r="855">
      <c r="A855" s="5">
        <v>41712.0</v>
      </c>
      <c r="B855" s="21">
        <v>41712.0</v>
      </c>
      <c r="C855" s="4">
        <f t="shared" si="1"/>
        <v>2014</v>
      </c>
      <c r="D855" s="4">
        <v>8293.0</v>
      </c>
      <c r="E855" s="9">
        <v>414665.55000000005</v>
      </c>
      <c r="H855" s="9"/>
      <c r="I855" s="9"/>
      <c r="J855" s="9"/>
      <c r="K855" s="9"/>
    </row>
    <row r="856">
      <c r="A856" s="5">
        <v>42689.0</v>
      </c>
      <c r="B856" s="21">
        <v>42689.0</v>
      </c>
      <c r="C856" s="4">
        <f t="shared" si="1"/>
        <v>2016</v>
      </c>
      <c r="D856" s="4">
        <v>8969.0</v>
      </c>
      <c r="E856" s="9">
        <v>1993353.81</v>
      </c>
      <c r="H856" s="9"/>
      <c r="I856" s="9"/>
      <c r="J856" s="9"/>
      <c r="K856" s="9"/>
    </row>
    <row r="857">
      <c r="A857" s="5">
        <v>41028.0</v>
      </c>
      <c r="B857" s="21">
        <v>41028.0</v>
      </c>
      <c r="C857" s="4">
        <f t="shared" si="1"/>
        <v>2012</v>
      </c>
      <c r="D857" s="4">
        <v>4594.0</v>
      </c>
      <c r="E857" s="9">
        <v>786651.25</v>
      </c>
      <c r="H857" s="9"/>
      <c r="I857" s="9"/>
      <c r="J857" s="9"/>
      <c r="K857" s="9"/>
    </row>
    <row r="858">
      <c r="A858" s="5">
        <v>40744.0</v>
      </c>
      <c r="B858" s="21">
        <v>40744.0</v>
      </c>
      <c r="C858" s="4">
        <f t="shared" si="1"/>
        <v>2011</v>
      </c>
      <c r="D858" s="4">
        <v>8293.0</v>
      </c>
      <c r="E858" s="9">
        <v>1571959.4</v>
      </c>
      <c r="H858" s="9"/>
      <c r="I858" s="9"/>
      <c r="J858" s="9"/>
      <c r="K858" s="9"/>
    </row>
    <row r="859">
      <c r="A859" s="5">
        <v>40741.0</v>
      </c>
      <c r="B859" s="21">
        <v>40741.0</v>
      </c>
      <c r="C859" s="4">
        <f t="shared" si="1"/>
        <v>2011</v>
      </c>
      <c r="D859" s="4">
        <v>8969.0</v>
      </c>
      <c r="E859" s="9">
        <v>12968.7</v>
      </c>
      <c r="H859" s="9"/>
      <c r="I859" s="9"/>
      <c r="J859" s="9"/>
      <c r="K859" s="9"/>
    </row>
    <row r="860">
      <c r="A860" s="5">
        <v>41257.0</v>
      </c>
      <c r="B860" s="21">
        <v>41257.0</v>
      </c>
      <c r="C860" s="4">
        <f t="shared" si="1"/>
        <v>2012</v>
      </c>
      <c r="D860" s="4">
        <v>8681.0</v>
      </c>
      <c r="E860" s="9">
        <v>1810445.2</v>
      </c>
      <c r="H860" s="9"/>
      <c r="I860" s="9"/>
      <c r="J860" s="9"/>
      <c r="K860" s="9"/>
    </row>
    <row r="861">
      <c r="A861" s="5">
        <v>41164.0</v>
      </c>
      <c r="B861" s="21">
        <v>41164.0</v>
      </c>
      <c r="C861" s="4">
        <f t="shared" si="1"/>
        <v>2012</v>
      </c>
      <c r="D861" s="4">
        <v>8875.0</v>
      </c>
      <c r="E861" s="9">
        <v>777778.7999999999</v>
      </c>
      <c r="H861" s="9"/>
      <c r="I861" s="9"/>
      <c r="J861" s="9"/>
      <c r="K861" s="9"/>
    </row>
    <row r="862">
      <c r="A862" s="5">
        <v>42792.0</v>
      </c>
      <c r="B862" s="21">
        <v>42792.0</v>
      </c>
      <c r="C862" s="4">
        <f t="shared" si="1"/>
        <v>2017</v>
      </c>
      <c r="D862" s="4">
        <v>8875.0</v>
      </c>
      <c r="H862" s="9"/>
      <c r="I862" s="9"/>
      <c r="J862" s="9"/>
      <c r="K862" s="9"/>
    </row>
    <row r="863">
      <c r="A863" s="5">
        <v>40897.0</v>
      </c>
      <c r="B863" s="21">
        <v>40897.0</v>
      </c>
      <c r="C863" s="4">
        <f t="shared" si="1"/>
        <v>2011</v>
      </c>
      <c r="D863" s="4">
        <v>4594.0</v>
      </c>
      <c r="E863" s="9">
        <v>3936986.0</v>
      </c>
      <c r="H863" s="9"/>
      <c r="I863" s="9"/>
      <c r="J863" s="9"/>
      <c r="K863" s="9"/>
    </row>
    <row r="864">
      <c r="A864" s="5">
        <v>40980.0</v>
      </c>
      <c r="B864" s="21">
        <v>40980.0</v>
      </c>
      <c r="C864" s="4">
        <f t="shared" si="1"/>
        <v>2012</v>
      </c>
      <c r="D864" s="4">
        <v>2455.0</v>
      </c>
      <c r="E864" s="9">
        <v>1083401.92</v>
      </c>
      <c r="H864" s="9"/>
      <c r="I864" s="9"/>
      <c r="J864" s="9"/>
      <c r="K864" s="9"/>
    </row>
    <row r="865">
      <c r="A865" s="5">
        <v>40615.0</v>
      </c>
      <c r="B865" s="21">
        <v>40615.0</v>
      </c>
      <c r="C865" s="4">
        <f t="shared" si="1"/>
        <v>2011</v>
      </c>
      <c r="D865" s="4">
        <v>7940.0</v>
      </c>
      <c r="E865" s="9">
        <v>68538.18000000001</v>
      </c>
      <c r="H865" s="9"/>
      <c r="I865" s="9"/>
      <c r="J865" s="9"/>
      <c r="K865" s="9"/>
    </row>
    <row r="866">
      <c r="A866" s="5">
        <v>41536.0</v>
      </c>
      <c r="B866" s="21">
        <v>41536.0</v>
      </c>
      <c r="C866" s="4">
        <f t="shared" si="1"/>
        <v>2013</v>
      </c>
      <c r="D866" s="4">
        <v>8681.0</v>
      </c>
      <c r="E866" s="9">
        <v>676015.28</v>
      </c>
      <c r="H866" s="9"/>
      <c r="I866" s="9"/>
      <c r="J866" s="9"/>
      <c r="K866" s="9"/>
    </row>
    <row r="867">
      <c r="A867" s="5">
        <v>41525.0</v>
      </c>
      <c r="B867" s="21">
        <v>41525.0</v>
      </c>
      <c r="C867" s="4">
        <f t="shared" si="1"/>
        <v>2013</v>
      </c>
      <c r="D867" s="4">
        <v>2103.0</v>
      </c>
      <c r="E867" s="9">
        <v>157252.48</v>
      </c>
      <c r="H867" s="9"/>
      <c r="I867" s="9"/>
      <c r="J867" s="9"/>
      <c r="K867" s="9"/>
    </row>
    <row r="868">
      <c r="A868" s="5">
        <v>42335.0</v>
      </c>
      <c r="B868" s="21">
        <v>42335.0</v>
      </c>
      <c r="C868" s="4">
        <f t="shared" si="1"/>
        <v>2015</v>
      </c>
      <c r="D868" s="4">
        <v>8681.0</v>
      </c>
      <c r="E868" s="9">
        <v>2097031.26</v>
      </c>
      <c r="H868" s="9"/>
      <c r="I868" s="9"/>
      <c r="J868" s="9"/>
      <c r="K868" s="9"/>
    </row>
    <row r="869">
      <c r="A869" s="5">
        <v>42923.0</v>
      </c>
      <c r="B869" s="21">
        <v>42923.0</v>
      </c>
      <c r="C869" s="4">
        <f t="shared" si="1"/>
        <v>2017</v>
      </c>
      <c r="D869" s="4">
        <v>7940.0</v>
      </c>
      <c r="H869" s="9"/>
      <c r="I869" s="9"/>
      <c r="J869" s="9"/>
      <c r="K869" s="9"/>
    </row>
    <row r="870">
      <c r="A870" s="5">
        <v>42571.0</v>
      </c>
      <c r="B870" s="21">
        <v>42571.0</v>
      </c>
      <c r="C870" s="4">
        <f t="shared" si="1"/>
        <v>2016</v>
      </c>
      <c r="D870" s="4">
        <v>8293.0</v>
      </c>
      <c r="E870" s="9">
        <v>824736.16</v>
      </c>
      <c r="H870" s="9"/>
      <c r="I870" s="9"/>
      <c r="J870" s="9"/>
      <c r="K870" s="9"/>
    </row>
    <row r="871">
      <c r="A871" s="5">
        <v>40660.0</v>
      </c>
      <c r="B871" s="21">
        <v>40660.0</v>
      </c>
      <c r="C871" s="4">
        <f t="shared" si="1"/>
        <v>2011</v>
      </c>
      <c r="D871" s="4">
        <v>7940.0</v>
      </c>
      <c r="E871" s="9">
        <v>2320901.71</v>
      </c>
      <c r="H871" s="9"/>
      <c r="I871" s="9"/>
      <c r="J871" s="9"/>
      <c r="K871" s="9"/>
    </row>
    <row r="872">
      <c r="A872" s="5">
        <v>41584.0</v>
      </c>
      <c r="B872" s="21">
        <v>41584.0</v>
      </c>
      <c r="C872" s="4">
        <f t="shared" si="1"/>
        <v>2013</v>
      </c>
      <c r="D872" s="4">
        <v>2103.0</v>
      </c>
      <c r="E872" s="9">
        <v>302319.27</v>
      </c>
      <c r="H872" s="9"/>
      <c r="I872" s="9"/>
      <c r="J872" s="9"/>
      <c r="K872" s="9"/>
    </row>
    <row r="873">
      <c r="A873" s="5">
        <v>41734.0</v>
      </c>
      <c r="B873" s="21">
        <v>41734.0</v>
      </c>
      <c r="C873" s="4">
        <f t="shared" si="1"/>
        <v>2014</v>
      </c>
      <c r="D873" s="4">
        <v>3127.0</v>
      </c>
      <c r="E873" s="9">
        <v>873088.4</v>
      </c>
      <c r="H873" s="9"/>
      <c r="I873" s="9"/>
      <c r="J873" s="9"/>
      <c r="K873" s="9"/>
    </row>
    <row r="874">
      <c r="A874" s="5">
        <v>40823.0</v>
      </c>
      <c r="B874" s="21">
        <v>40823.0</v>
      </c>
      <c r="C874" s="4">
        <f t="shared" si="1"/>
        <v>2011</v>
      </c>
      <c r="D874" s="4">
        <v>2103.0</v>
      </c>
      <c r="E874" s="9">
        <v>1427781.04</v>
      </c>
      <c r="H874" s="9"/>
      <c r="I874" s="9"/>
      <c r="J874" s="9"/>
      <c r="K874" s="9"/>
    </row>
    <row r="875">
      <c r="A875" s="5">
        <v>40761.0</v>
      </c>
      <c r="B875" s="21">
        <v>40761.0</v>
      </c>
      <c r="C875" s="4">
        <f t="shared" si="1"/>
        <v>2011</v>
      </c>
      <c r="D875" s="4">
        <v>2103.0</v>
      </c>
      <c r="E875" s="9">
        <v>242820.16</v>
      </c>
      <c r="H875" s="9"/>
      <c r="I875" s="9"/>
      <c r="J875" s="9"/>
      <c r="K875" s="9"/>
    </row>
    <row r="876">
      <c r="A876" s="5">
        <v>40556.0</v>
      </c>
      <c r="B876" s="21">
        <v>40556.0</v>
      </c>
      <c r="C876" s="4">
        <f t="shared" si="1"/>
        <v>2011</v>
      </c>
      <c r="D876" s="4">
        <v>5988.0</v>
      </c>
      <c r="E876" s="9">
        <v>1111489.12</v>
      </c>
      <c r="H876" s="9"/>
      <c r="I876" s="9"/>
      <c r="J876" s="9"/>
      <c r="K876" s="9"/>
    </row>
    <row r="877">
      <c r="A877" s="5">
        <v>40704.0</v>
      </c>
      <c r="B877" s="21">
        <v>40704.0</v>
      </c>
      <c r="C877" s="4">
        <f t="shared" si="1"/>
        <v>2011</v>
      </c>
      <c r="D877" s="4">
        <v>2103.0</v>
      </c>
      <c r="E877" s="9">
        <v>2869231.2600000002</v>
      </c>
      <c r="H877" s="9"/>
      <c r="I877" s="9"/>
      <c r="J877" s="9"/>
      <c r="K877" s="9"/>
    </row>
    <row r="878">
      <c r="A878" s="5">
        <v>42204.0</v>
      </c>
      <c r="B878" s="21">
        <v>42204.0</v>
      </c>
      <c r="C878" s="4">
        <f t="shared" si="1"/>
        <v>2015</v>
      </c>
      <c r="D878" s="4">
        <v>5988.0</v>
      </c>
      <c r="E878" s="9">
        <v>2582195.28</v>
      </c>
      <c r="H878" s="9"/>
      <c r="I878" s="9"/>
      <c r="J878" s="9"/>
      <c r="K878" s="9"/>
    </row>
    <row r="879">
      <c r="A879" s="5">
        <v>41394.0</v>
      </c>
      <c r="B879" s="21">
        <v>41394.0</v>
      </c>
      <c r="C879" s="4">
        <f t="shared" si="1"/>
        <v>2013</v>
      </c>
      <c r="D879" s="4">
        <v>8875.0</v>
      </c>
      <c r="E879" s="9">
        <v>1366358.1400000001</v>
      </c>
      <c r="H879" s="9"/>
      <c r="I879" s="9"/>
      <c r="J879" s="9"/>
      <c r="K879" s="9"/>
    </row>
    <row r="880">
      <c r="A880" s="5">
        <v>42420.0</v>
      </c>
      <c r="B880" s="21">
        <v>42420.0</v>
      </c>
      <c r="C880" s="4">
        <f t="shared" si="1"/>
        <v>2016</v>
      </c>
      <c r="D880" s="4">
        <v>7331.0</v>
      </c>
      <c r="E880" s="9">
        <v>379516.5</v>
      </c>
      <c r="H880" s="9"/>
      <c r="I880" s="9"/>
      <c r="J880" s="9"/>
      <c r="K880" s="9"/>
    </row>
    <row r="881">
      <c r="A881" s="5">
        <v>41680.0</v>
      </c>
      <c r="B881" s="21">
        <v>41680.0</v>
      </c>
      <c r="C881" s="4">
        <f t="shared" si="1"/>
        <v>2014</v>
      </c>
      <c r="D881" s="4">
        <v>2103.0</v>
      </c>
      <c r="E881" s="9">
        <v>349967.86000000004</v>
      </c>
      <c r="H881" s="9"/>
      <c r="I881" s="9"/>
      <c r="J881" s="9"/>
      <c r="K881" s="9"/>
    </row>
    <row r="882">
      <c r="A882" s="5">
        <v>40812.0</v>
      </c>
      <c r="B882" s="21">
        <v>40812.0</v>
      </c>
      <c r="C882" s="4">
        <f t="shared" si="1"/>
        <v>2011</v>
      </c>
      <c r="D882" s="4">
        <v>7331.0</v>
      </c>
      <c r="E882" s="9">
        <v>84193.92</v>
      </c>
      <c r="H882" s="9"/>
      <c r="I882" s="9"/>
      <c r="J882" s="9"/>
      <c r="K882" s="9"/>
    </row>
    <row r="883">
      <c r="A883" s="5">
        <v>41647.0</v>
      </c>
      <c r="B883" s="21">
        <v>41647.0</v>
      </c>
      <c r="C883" s="4">
        <f t="shared" si="1"/>
        <v>2014</v>
      </c>
      <c r="D883" s="4">
        <v>1270.0</v>
      </c>
      <c r="E883" s="9">
        <v>6512.1</v>
      </c>
      <c r="H883" s="9"/>
      <c r="I883" s="9"/>
      <c r="J883" s="9"/>
      <c r="K883" s="9"/>
    </row>
    <row r="884">
      <c r="A884" s="5">
        <v>40729.0</v>
      </c>
      <c r="B884" s="21">
        <v>40729.0</v>
      </c>
      <c r="C884" s="4">
        <f t="shared" si="1"/>
        <v>2011</v>
      </c>
      <c r="D884" s="4">
        <v>1270.0</v>
      </c>
      <c r="E884" s="9">
        <v>1411386.24</v>
      </c>
      <c r="H884" s="9"/>
      <c r="I884" s="9"/>
      <c r="J884" s="9"/>
      <c r="K884" s="9"/>
    </row>
    <row r="885">
      <c r="A885" s="5">
        <v>41508.0</v>
      </c>
      <c r="B885" s="21">
        <v>41508.0</v>
      </c>
      <c r="C885" s="4">
        <f t="shared" si="1"/>
        <v>2013</v>
      </c>
      <c r="D885" s="4">
        <v>1270.0</v>
      </c>
      <c r="E885" s="9">
        <v>1545804.96</v>
      </c>
      <c r="H885" s="9"/>
      <c r="I885" s="9"/>
      <c r="J885" s="9"/>
      <c r="K885" s="9"/>
    </row>
    <row r="886">
      <c r="A886" s="5">
        <v>42580.0</v>
      </c>
      <c r="B886" s="21">
        <v>42580.0</v>
      </c>
      <c r="C886" s="4">
        <f t="shared" si="1"/>
        <v>2016</v>
      </c>
      <c r="D886" s="4">
        <v>7940.0</v>
      </c>
      <c r="E886" s="9">
        <v>19615.2</v>
      </c>
      <c r="H886" s="9"/>
      <c r="I886" s="9"/>
      <c r="J886" s="9"/>
      <c r="K886" s="9"/>
    </row>
    <row r="887">
      <c r="A887" s="5">
        <v>42419.0</v>
      </c>
      <c r="B887" s="21">
        <v>42419.0</v>
      </c>
      <c r="C887" s="4">
        <f t="shared" si="1"/>
        <v>2016</v>
      </c>
      <c r="D887" s="4">
        <v>5988.0</v>
      </c>
      <c r="E887" s="9">
        <v>248867.85</v>
      </c>
      <c r="H887" s="9"/>
      <c r="I887" s="9"/>
      <c r="J887" s="9"/>
      <c r="K887" s="9"/>
    </row>
    <row r="888">
      <c r="A888" s="5">
        <v>40452.0</v>
      </c>
      <c r="B888" s="21">
        <v>40452.0</v>
      </c>
      <c r="C888" s="4">
        <f t="shared" si="1"/>
        <v>2010</v>
      </c>
      <c r="D888" s="4">
        <v>2455.0</v>
      </c>
      <c r="E888" s="9">
        <v>852056.16</v>
      </c>
      <c r="H888" s="9"/>
      <c r="I888" s="9"/>
      <c r="J888" s="9"/>
      <c r="K888" s="9"/>
    </row>
    <row r="889">
      <c r="A889" s="5">
        <v>40646.0</v>
      </c>
      <c r="B889" s="21">
        <v>40646.0</v>
      </c>
      <c r="C889" s="4">
        <f t="shared" si="1"/>
        <v>2011</v>
      </c>
      <c r="D889" s="4">
        <v>8293.0</v>
      </c>
      <c r="E889" s="9">
        <v>814275.99</v>
      </c>
      <c r="H889" s="9"/>
      <c r="I889" s="9"/>
      <c r="J889" s="9"/>
      <c r="K889" s="9"/>
    </row>
    <row r="890">
      <c r="A890" s="5">
        <v>42675.0</v>
      </c>
      <c r="B890" s="21">
        <v>42675.0</v>
      </c>
      <c r="C890" s="4">
        <f t="shared" si="1"/>
        <v>2016</v>
      </c>
      <c r="D890" s="4">
        <v>2103.0</v>
      </c>
      <c r="E890" s="9">
        <v>146715.40000000002</v>
      </c>
      <c r="H890" s="9"/>
      <c r="I890" s="9"/>
      <c r="J890" s="9"/>
      <c r="K890" s="9"/>
    </row>
    <row r="891">
      <c r="A891" s="5">
        <v>41283.0</v>
      </c>
      <c r="B891" s="21">
        <v>41283.0</v>
      </c>
      <c r="C891" s="4">
        <f t="shared" si="1"/>
        <v>2013</v>
      </c>
      <c r="D891" s="4">
        <v>8969.0</v>
      </c>
      <c r="E891" s="9">
        <v>1040776.56</v>
      </c>
      <c r="H891" s="9"/>
      <c r="I891" s="9"/>
      <c r="J891" s="9"/>
      <c r="K891" s="9"/>
    </row>
    <row r="892">
      <c r="A892" s="5">
        <v>42379.0</v>
      </c>
      <c r="B892" s="21">
        <v>42379.0</v>
      </c>
      <c r="C892" s="4">
        <f t="shared" si="1"/>
        <v>2016</v>
      </c>
      <c r="D892" s="4">
        <v>1270.0</v>
      </c>
      <c r="E892" s="9">
        <v>148708.30000000002</v>
      </c>
      <c r="H892" s="9"/>
      <c r="I892" s="9"/>
      <c r="J892" s="9"/>
      <c r="K892" s="9"/>
    </row>
    <row r="893">
      <c r="A893" s="5">
        <v>40925.0</v>
      </c>
      <c r="B893" s="21">
        <v>40925.0</v>
      </c>
      <c r="C893" s="4">
        <f t="shared" si="1"/>
        <v>2012</v>
      </c>
      <c r="D893" s="4">
        <v>7940.0</v>
      </c>
      <c r="E893" s="9">
        <v>3389.32</v>
      </c>
      <c r="H893" s="9"/>
      <c r="I893" s="9"/>
      <c r="J893" s="9"/>
      <c r="K893" s="9"/>
    </row>
    <row r="894">
      <c r="A894" s="5">
        <v>40355.0</v>
      </c>
      <c r="B894" s="21">
        <v>40355.0</v>
      </c>
      <c r="C894" s="4">
        <f t="shared" si="1"/>
        <v>2010</v>
      </c>
      <c r="D894" s="4">
        <v>8969.0</v>
      </c>
      <c r="E894" s="9">
        <v>318764.79</v>
      </c>
      <c r="H894" s="9"/>
      <c r="I894" s="9"/>
      <c r="J894" s="9"/>
      <c r="K894" s="9"/>
    </row>
    <row r="895">
      <c r="A895" s="5">
        <v>41707.0</v>
      </c>
      <c r="B895" s="21">
        <v>41707.0</v>
      </c>
      <c r="C895" s="4">
        <f t="shared" si="1"/>
        <v>2014</v>
      </c>
      <c r="D895" s="4">
        <v>8969.0</v>
      </c>
      <c r="E895" s="9">
        <v>1855885.6</v>
      </c>
      <c r="H895" s="9"/>
      <c r="I895" s="9"/>
      <c r="J895" s="9"/>
      <c r="K895" s="9"/>
    </row>
    <row r="896">
      <c r="A896" s="5">
        <v>42219.0</v>
      </c>
      <c r="B896" s="21">
        <v>42219.0</v>
      </c>
      <c r="C896" s="4">
        <f t="shared" si="1"/>
        <v>2015</v>
      </c>
      <c r="D896" s="4">
        <v>7331.0</v>
      </c>
      <c r="E896" s="9">
        <v>2490227.04</v>
      </c>
      <c r="H896" s="9"/>
      <c r="I896" s="9"/>
      <c r="J896" s="9"/>
      <c r="K896" s="9"/>
    </row>
    <row r="897">
      <c r="A897" s="5">
        <v>42695.0</v>
      </c>
      <c r="B897" s="21">
        <v>42695.0</v>
      </c>
      <c r="C897" s="4">
        <f t="shared" si="1"/>
        <v>2016</v>
      </c>
      <c r="D897" s="4">
        <v>8681.0</v>
      </c>
      <c r="E897" s="9">
        <v>325545.12</v>
      </c>
      <c r="H897" s="9"/>
      <c r="I897" s="9"/>
      <c r="J897" s="9"/>
      <c r="K897" s="9"/>
    </row>
    <row r="898">
      <c r="A898" s="5">
        <v>41643.0</v>
      </c>
      <c r="B898" s="21">
        <v>41643.0</v>
      </c>
      <c r="C898" s="4">
        <f t="shared" si="1"/>
        <v>2014</v>
      </c>
      <c r="D898" s="4">
        <v>7940.0</v>
      </c>
      <c r="E898" s="9">
        <v>808341.24</v>
      </c>
      <c r="H898" s="9"/>
      <c r="I898" s="9"/>
      <c r="J898" s="9"/>
      <c r="K898" s="9"/>
    </row>
    <row r="899">
      <c r="A899" s="5">
        <v>41718.0</v>
      </c>
      <c r="B899" s="21">
        <v>41718.0</v>
      </c>
      <c r="C899" s="4">
        <f t="shared" si="1"/>
        <v>2014</v>
      </c>
      <c r="D899" s="4">
        <v>8293.0</v>
      </c>
      <c r="E899" s="9">
        <v>695895.04</v>
      </c>
      <c r="H899" s="9"/>
      <c r="I899" s="9"/>
      <c r="J899" s="9"/>
      <c r="K899" s="9"/>
    </row>
    <row r="900">
      <c r="A900" s="5">
        <v>40189.0</v>
      </c>
      <c r="B900" s="21">
        <v>40189.0</v>
      </c>
      <c r="C900" s="4">
        <f t="shared" si="1"/>
        <v>2010</v>
      </c>
      <c r="D900" s="4">
        <v>7331.0</v>
      </c>
      <c r="E900" s="9">
        <v>376705.55000000005</v>
      </c>
      <c r="H900" s="9"/>
      <c r="I900" s="9"/>
      <c r="J900" s="9"/>
      <c r="K900" s="9"/>
    </row>
    <row r="901">
      <c r="A901" s="5">
        <v>41314.0</v>
      </c>
      <c r="B901" s="21">
        <v>41314.0</v>
      </c>
      <c r="C901" s="4">
        <f t="shared" si="1"/>
        <v>2013</v>
      </c>
      <c r="D901" s="4">
        <v>8681.0</v>
      </c>
      <c r="E901" s="9">
        <v>6310876.11</v>
      </c>
      <c r="H901" s="9"/>
      <c r="I901" s="9"/>
      <c r="J901" s="9"/>
      <c r="K901" s="9"/>
    </row>
    <row r="902">
      <c r="A902" s="5">
        <v>42389.0</v>
      </c>
      <c r="B902" s="21">
        <v>42389.0</v>
      </c>
      <c r="C902" s="4">
        <f t="shared" si="1"/>
        <v>2016</v>
      </c>
      <c r="D902" s="4">
        <v>1270.0</v>
      </c>
      <c r="E902" s="9">
        <v>317867.55000000005</v>
      </c>
      <c r="H902" s="9"/>
      <c r="I902" s="9"/>
      <c r="J902" s="9"/>
      <c r="K902" s="9"/>
    </row>
    <row r="903">
      <c r="A903" s="5">
        <v>40458.0</v>
      </c>
      <c r="B903" s="21">
        <v>40458.0</v>
      </c>
      <c r="C903" s="4">
        <f t="shared" si="1"/>
        <v>2010</v>
      </c>
      <c r="D903" s="4">
        <v>8969.0</v>
      </c>
      <c r="E903" s="9">
        <v>95869.29000000001</v>
      </c>
      <c r="H903" s="9"/>
      <c r="I903" s="9"/>
      <c r="J903" s="9"/>
      <c r="K903" s="9"/>
    </row>
    <row r="904">
      <c r="A904" s="5">
        <v>42227.0</v>
      </c>
      <c r="B904" s="21">
        <v>42227.0</v>
      </c>
      <c r="C904" s="4">
        <f t="shared" si="1"/>
        <v>2015</v>
      </c>
      <c r="D904" s="4">
        <v>2103.0</v>
      </c>
      <c r="E904" s="9">
        <v>182018.2</v>
      </c>
      <c r="H904" s="9"/>
      <c r="I904" s="9"/>
      <c r="J904" s="9"/>
      <c r="K904" s="9"/>
    </row>
    <row r="905">
      <c r="A905" s="5">
        <v>41418.0</v>
      </c>
      <c r="B905" s="21">
        <v>41418.0</v>
      </c>
      <c r="C905" s="4">
        <f t="shared" si="1"/>
        <v>2013</v>
      </c>
      <c r="D905" s="4">
        <v>8293.0</v>
      </c>
      <c r="E905" s="9">
        <v>760491.26</v>
      </c>
      <c r="H905" s="9"/>
      <c r="I905" s="9"/>
      <c r="J905" s="9"/>
      <c r="K905" s="9"/>
    </row>
    <row r="906">
      <c r="A906" s="5">
        <v>41310.0</v>
      </c>
      <c r="B906" s="21">
        <v>41310.0</v>
      </c>
      <c r="C906" s="4">
        <f t="shared" si="1"/>
        <v>2013</v>
      </c>
      <c r="D906" s="4">
        <v>2103.0</v>
      </c>
      <c r="E906" s="9">
        <v>133705.0</v>
      </c>
      <c r="H906" s="9"/>
      <c r="I906" s="9"/>
      <c r="J906" s="9"/>
      <c r="K906" s="9"/>
    </row>
    <row r="907">
      <c r="A907" s="5">
        <v>42053.0</v>
      </c>
      <c r="B907" s="21">
        <v>42053.0</v>
      </c>
      <c r="C907" s="4">
        <f t="shared" si="1"/>
        <v>2015</v>
      </c>
      <c r="D907" s="4">
        <v>7940.0</v>
      </c>
      <c r="E907" s="9">
        <v>502445.94000000006</v>
      </c>
      <c r="H907" s="9"/>
      <c r="I907" s="9"/>
      <c r="J907" s="9"/>
      <c r="K907" s="9"/>
    </row>
    <row r="908">
      <c r="A908" s="5">
        <v>40868.0</v>
      </c>
      <c r="B908" s="21">
        <v>40868.0</v>
      </c>
      <c r="C908" s="4">
        <f t="shared" si="1"/>
        <v>2011</v>
      </c>
      <c r="D908" s="4">
        <v>8875.0</v>
      </c>
      <c r="E908" s="9">
        <v>1570434.5</v>
      </c>
      <c r="H908" s="9"/>
      <c r="I908" s="9"/>
      <c r="J908" s="9"/>
      <c r="K908" s="9"/>
    </row>
    <row r="909">
      <c r="A909" s="5">
        <v>42046.0</v>
      </c>
      <c r="B909" s="21">
        <v>42046.0</v>
      </c>
      <c r="C909" s="4">
        <f t="shared" si="1"/>
        <v>2015</v>
      </c>
      <c r="D909" s="4">
        <v>3127.0</v>
      </c>
      <c r="E909" s="9">
        <v>424392.80000000005</v>
      </c>
      <c r="H909" s="9"/>
      <c r="I909" s="9"/>
      <c r="J909" s="9"/>
      <c r="K909" s="9"/>
    </row>
    <row r="910">
      <c r="A910" s="5">
        <v>41316.0</v>
      </c>
      <c r="B910" s="21">
        <v>41316.0</v>
      </c>
      <c r="C910" s="4">
        <f t="shared" si="1"/>
        <v>2013</v>
      </c>
      <c r="D910" s="4">
        <v>8875.0</v>
      </c>
      <c r="E910" s="9">
        <v>5159536.83</v>
      </c>
      <c r="H910" s="9"/>
      <c r="I910" s="9"/>
      <c r="J910" s="9"/>
      <c r="K910" s="9"/>
    </row>
    <row r="911">
      <c r="A911" s="5">
        <v>40954.0</v>
      </c>
      <c r="B911" s="21">
        <v>40954.0</v>
      </c>
      <c r="C911" s="4">
        <f t="shared" si="1"/>
        <v>2012</v>
      </c>
      <c r="D911" s="4">
        <v>2455.0</v>
      </c>
      <c r="E911" s="9">
        <v>4211984.8</v>
      </c>
      <c r="H911" s="9"/>
      <c r="I911" s="9"/>
      <c r="J911" s="9"/>
      <c r="K911" s="9"/>
    </row>
    <row r="912">
      <c r="A912" s="5">
        <v>41660.0</v>
      </c>
      <c r="B912" s="21">
        <v>41660.0</v>
      </c>
      <c r="C912" s="4">
        <f t="shared" si="1"/>
        <v>2014</v>
      </c>
      <c r="D912" s="4">
        <v>8681.0</v>
      </c>
      <c r="E912" s="9">
        <v>611650.88</v>
      </c>
      <c r="H912" s="9"/>
      <c r="I912" s="9"/>
      <c r="J912" s="9"/>
      <c r="K912" s="9"/>
    </row>
    <row r="913">
      <c r="A913" s="5">
        <v>40956.0</v>
      </c>
      <c r="B913" s="21">
        <v>40956.0</v>
      </c>
      <c r="C913" s="4">
        <f t="shared" si="1"/>
        <v>2012</v>
      </c>
      <c r="D913" s="4">
        <v>8681.0</v>
      </c>
      <c r="E913" s="9">
        <v>41854.38</v>
      </c>
      <c r="H913" s="9"/>
      <c r="I913" s="9"/>
      <c r="J913" s="9"/>
      <c r="K913" s="9"/>
    </row>
    <row r="914">
      <c r="A914" s="5">
        <v>41896.0</v>
      </c>
      <c r="B914" s="21">
        <v>41896.0</v>
      </c>
      <c r="C914" s="4">
        <f t="shared" si="1"/>
        <v>2014</v>
      </c>
      <c r="D914" s="4">
        <v>2103.0</v>
      </c>
      <c r="E914" s="9">
        <v>623495.91</v>
      </c>
      <c r="H914" s="9"/>
      <c r="I914" s="9"/>
      <c r="J914" s="9"/>
      <c r="K914" s="9"/>
    </row>
    <row r="915">
      <c r="A915" s="5">
        <v>42456.0</v>
      </c>
      <c r="B915" s="21">
        <v>42456.0</v>
      </c>
      <c r="C915" s="4">
        <f t="shared" si="1"/>
        <v>2016</v>
      </c>
      <c r="D915" s="4">
        <v>7331.0</v>
      </c>
      <c r="E915" s="9">
        <v>714226.9800000001</v>
      </c>
      <c r="H915" s="9"/>
      <c r="I915" s="9"/>
      <c r="J915" s="9"/>
      <c r="K915" s="9"/>
    </row>
    <row r="916">
      <c r="A916" s="5">
        <v>41669.0</v>
      </c>
      <c r="B916" s="21">
        <v>41669.0</v>
      </c>
      <c r="C916" s="4">
        <f t="shared" si="1"/>
        <v>2014</v>
      </c>
      <c r="D916" s="4">
        <v>8875.0</v>
      </c>
      <c r="E916" s="9">
        <v>669236.64</v>
      </c>
      <c r="H916" s="9"/>
      <c r="I916" s="9"/>
      <c r="J916" s="9"/>
      <c r="K916" s="9"/>
    </row>
    <row r="917">
      <c r="A917" s="5">
        <v>42054.0</v>
      </c>
      <c r="B917" s="21">
        <v>42054.0</v>
      </c>
      <c r="C917" s="4">
        <f t="shared" si="1"/>
        <v>2015</v>
      </c>
      <c r="D917" s="4">
        <v>7331.0</v>
      </c>
      <c r="E917" s="9">
        <v>1256621.3</v>
      </c>
      <c r="H917" s="9"/>
      <c r="I917" s="9"/>
      <c r="J917" s="9"/>
      <c r="K917" s="9"/>
    </row>
    <row r="918">
      <c r="A918" s="5">
        <v>42018.0</v>
      </c>
      <c r="B918" s="21">
        <v>42018.0</v>
      </c>
      <c r="C918" s="4">
        <f t="shared" si="1"/>
        <v>2015</v>
      </c>
      <c r="D918" s="4">
        <v>3127.0</v>
      </c>
      <c r="E918" s="9">
        <v>529449.2</v>
      </c>
      <c r="H918" s="9"/>
      <c r="I918" s="9"/>
      <c r="J918" s="9"/>
      <c r="K918" s="9"/>
    </row>
    <row r="919">
      <c r="A919" s="5">
        <v>42274.0</v>
      </c>
      <c r="B919" s="21">
        <v>42274.0</v>
      </c>
      <c r="C919" s="4">
        <f t="shared" si="1"/>
        <v>2015</v>
      </c>
      <c r="D919" s="4">
        <v>8681.0</v>
      </c>
      <c r="E919" s="9">
        <v>262473.2</v>
      </c>
      <c r="H919" s="9"/>
      <c r="I919" s="9"/>
      <c r="J919" s="9"/>
      <c r="K919" s="9"/>
    </row>
    <row r="920">
      <c r="A920" s="5">
        <v>41143.0</v>
      </c>
      <c r="B920" s="21">
        <v>41143.0</v>
      </c>
      <c r="C920" s="4">
        <f t="shared" si="1"/>
        <v>2012</v>
      </c>
      <c r="D920" s="4">
        <v>8875.0</v>
      </c>
      <c r="E920" s="9">
        <v>943195.68</v>
      </c>
      <c r="H920" s="9"/>
      <c r="I920" s="9"/>
      <c r="J920" s="9"/>
      <c r="K920" s="9"/>
    </row>
    <row r="921">
      <c r="A921" s="5">
        <v>41264.0</v>
      </c>
      <c r="B921" s="21">
        <v>41264.0</v>
      </c>
      <c r="C921" s="4">
        <f t="shared" si="1"/>
        <v>2012</v>
      </c>
      <c r="D921" s="4">
        <v>3127.0</v>
      </c>
      <c r="E921" s="9">
        <v>611340.4</v>
      </c>
      <c r="H921" s="9"/>
      <c r="I921" s="9"/>
      <c r="J921" s="9"/>
      <c r="K921" s="9"/>
    </row>
    <row r="922">
      <c r="A922" s="5">
        <v>42521.0</v>
      </c>
      <c r="B922" s="21">
        <v>42521.0</v>
      </c>
      <c r="C922" s="4">
        <f t="shared" si="1"/>
        <v>2016</v>
      </c>
      <c r="D922" s="4">
        <v>1270.0</v>
      </c>
      <c r="E922" s="9">
        <v>277391.62</v>
      </c>
      <c r="H922" s="9"/>
      <c r="I922" s="9"/>
      <c r="J922" s="9"/>
      <c r="K922" s="9"/>
    </row>
    <row r="923">
      <c r="A923" s="5">
        <v>41912.0</v>
      </c>
      <c r="B923" s="21">
        <v>41912.0</v>
      </c>
      <c r="C923" s="4">
        <f t="shared" si="1"/>
        <v>2014</v>
      </c>
      <c r="D923" s="4">
        <v>3127.0</v>
      </c>
      <c r="E923" s="9">
        <v>43897.65</v>
      </c>
      <c r="H923" s="9"/>
      <c r="I923" s="9"/>
      <c r="J923" s="9"/>
      <c r="K923" s="9"/>
    </row>
    <row r="924">
      <c r="A924" s="5">
        <v>40800.0</v>
      </c>
      <c r="B924" s="21">
        <v>40800.0</v>
      </c>
      <c r="C924" s="4">
        <f t="shared" si="1"/>
        <v>2011</v>
      </c>
      <c r="D924" s="4">
        <v>2103.0</v>
      </c>
      <c r="E924" s="9">
        <v>1319771.2</v>
      </c>
      <c r="H924" s="9"/>
      <c r="I924" s="9"/>
      <c r="J924" s="9"/>
      <c r="K924" s="9"/>
    </row>
    <row r="925">
      <c r="A925" s="5">
        <v>40889.0</v>
      </c>
      <c r="B925" s="21">
        <v>40889.0</v>
      </c>
      <c r="C925" s="4">
        <f t="shared" si="1"/>
        <v>2011</v>
      </c>
      <c r="D925" s="4">
        <v>8293.0</v>
      </c>
      <c r="E925" s="9">
        <v>278869.29</v>
      </c>
      <c r="H925" s="9"/>
      <c r="I925" s="9"/>
      <c r="J925" s="9"/>
      <c r="K925" s="9"/>
    </row>
    <row r="926">
      <c r="A926" s="5">
        <v>42463.0</v>
      </c>
      <c r="B926" s="21">
        <v>42463.0</v>
      </c>
      <c r="C926" s="4">
        <f t="shared" si="1"/>
        <v>2016</v>
      </c>
      <c r="D926" s="4">
        <v>8969.0</v>
      </c>
      <c r="E926" s="9">
        <v>976744.64</v>
      </c>
      <c r="H926" s="9"/>
      <c r="I926" s="9"/>
      <c r="J926" s="9"/>
      <c r="K926" s="9"/>
    </row>
    <row r="927">
      <c r="A927" s="5">
        <v>41881.0</v>
      </c>
      <c r="B927" s="21">
        <v>41881.0</v>
      </c>
      <c r="C927" s="4">
        <f t="shared" si="1"/>
        <v>2014</v>
      </c>
      <c r="D927" s="4">
        <v>7331.0</v>
      </c>
      <c r="E927" s="9">
        <v>1600589.2</v>
      </c>
      <c r="H927" s="9"/>
      <c r="I927" s="9"/>
      <c r="J927" s="9"/>
      <c r="K927" s="9"/>
    </row>
    <row r="928">
      <c r="A928" s="5">
        <v>40707.0</v>
      </c>
      <c r="B928" s="21">
        <v>40707.0</v>
      </c>
      <c r="C928" s="4">
        <f t="shared" si="1"/>
        <v>2011</v>
      </c>
      <c r="D928" s="4">
        <v>3127.0</v>
      </c>
      <c r="E928" s="9">
        <v>85749.96</v>
      </c>
      <c r="H928" s="9"/>
      <c r="I928" s="9"/>
      <c r="J928" s="9"/>
      <c r="K928" s="9"/>
    </row>
    <row r="929">
      <c r="A929" s="5">
        <v>42670.0</v>
      </c>
      <c r="B929" s="21">
        <v>42670.0</v>
      </c>
      <c r="C929" s="4">
        <f t="shared" si="1"/>
        <v>2016</v>
      </c>
      <c r="D929" s="4">
        <v>4594.0</v>
      </c>
      <c r="E929" s="9">
        <v>65384.64</v>
      </c>
      <c r="H929" s="9"/>
      <c r="I929" s="9"/>
      <c r="J929" s="9"/>
      <c r="K929" s="9"/>
    </row>
    <row r="930">
      <c r="A930" s="5">
        <v>42324.0</v>
      </c>
      <c r="B930" s="21">
        <v>42324.0</v>
      </c>
      <c r="C930" s="4">
        <f t="shared" si="1"/>
        <v>2015</v>
      </c>
      <c r="D930" s="4">
        <v>2455.0</v>
      </c>
      <c r="E930" s="9">
        <v>988072.0</v>
      </c>
      <c r="H930" s="9"/>
      <c r="I930" s="9"/>
      <c r="J930" s="9"/>
      <c r="K930" s="9"/>
    </row>
    <row r="931">
      <c r="A931" s="5">
        <v>41265.0</v>
      </c>
      <c r="B931" s="21">
        <v>41265.0</v>
      </c>
      <c r="C931" s="4">
        <f t="shared" si="1"/>
        <v>2012</v>
      </c>
      <c r="D931" s="4">
        <v>8875.0</v>
      </c>
      <c r="E931" s="9">
        <v>1333244.04</v>
      </c>
      <c r="H931" s="9"/>
      <c r="I931" s="9"/>
      <c r="J931" s="9"/>
      <c r="K931" s="9"/>
    </row>
    <row r="932">
      <c r="A932" s="5">
        <v>42443.0</v>
      </c>
      <c r="B932" s="21">
        <v>42443.0</v>
      </c>
      <c r="C932" s="4">
        <f t="shared" si="1"/>
        <v>2016</v>
      </c>
      <c r="D932" s="4">
        <v>2103.0</v>
      </c>
      <c r="E932" s="9">
        <v>758008.4400000001</v>
      </c>
      <c r="H932" s="9"/>
      <c r="I932" s="9"/>
      <c r="J932" s="9"/>
      <c r="K932" s="9"/>
    </row>
    <row r="933">
      <c r="A933" s="5">
        <v>41949.0</v>
      </c>
      <c r="B933" s="21">
        <v>41949.0</v>
      </c>
      <c r="C933" s="4">
        <f t="shared" si="1"/>
        <v>2014</v>
      </c>
      <c r="D933" s="4">
        <v>5988.0</v>
      </c>
      <c r="E933" s="9">
        <v>3456966.6599999997</v>
      </c>
      <c r="H933" s="9"/>
      <c r="I933" s="9"/>
      <c r="J933" s="9"/>
      <c r="K933" s="9"/>
    </row>
    <row r="934">
      <c r="A934" s="5">
        <v>40228.0</v>
      </c>
      <c r="B934" s="21">
        <v>40228.0</v>
      </c>
      <c r="C934" s="4">
        <f t="shared" si="1"/>
        <v>2010</v>
      </c>
      <c r="D934" s="4">
        <v>8875.0</v>
      </c>
      <c r="E934" s="9">
        <v>2039838.15</v>
      </c>
      <c r="H934" s="9"/>
      <c r="I934" s="9"/>
      <c r="J934" s="9"/>
      <c r="K934" s="9"/>
    </row>
    <row r="935">
      <c r="A935" s="5">
        <v>40189.0</v>
      </c>
      <c r="B935" s="21">
        <v>40189.0</v>
      </c>
      <c r="C935" s="4">
        <f t="shared" si="1"/>
        <v>2010</v>
      </c>
      <c r="D935" s="4">
        <v>8969.0</v>
      </c>
      <c r="E935" s="9">
        <v>30126.57</v>
      </c>
      <c r="H935" s="9"/>
      <c r="I935" s="9"/>
      <c r="J935" s="9"/>
      <c r="K935" s="9"/>
    </row>
    <row r="936">
      <c r="A936" s="5">
        <v>40383.0</v>
      </c>
      <c r="B936" s="21">
        <v>40383.0</v>
      </c>
      <c r="C936" s="4">
        <f t="shared" si="1"/>
        <v>2010</v>
      </c>
      <c r="D936" s="4">
        <v>4594.0</v>
      </c>
      <c r="E936" s="9">
        <v>536346.24</v>
      </c>
      <c r="H936" s="9"/>
      <c r="I936" s="9"/>
      <c r="J936" s="9"/>
      <c r="K936" s="9"/>
    </row>
    <row r="937">
      <c r="A937" s="5">
        <v>42385.0</v>
      </c>
      <c r="B937" s="21">
        <v>42385.0</v>
      </c>
      <c r="C937" s="4">
        <f t="shared" si="1"/>
        <v>2016</v>
      </c>
      <c r="D937" s="4">
        <v>8875.0</v>
      </c>
      <c r="E937" s="9">
        <v>2048247.55</v>
      </c>
      <c r="H937" s="9"/>
      <c r="I937" s="9"/>
      <c r="J937" s="9"/>
      <c r="K937" s="9"/>
    </row>
    <row r="938">
      <c r="A938" s="5">
        <v>42178.0</v>
      </c>
      <c r="B938" s="21">
        <v>42178.0</v>
      </c>
      <c r="C938" s="4">
        <f t="shared" si="1"/>
        <v>2015</v>
      </c>
      <c r="D938" s="4">
        <v>7331.0</v>
      </c>
      <c r="E938" s="9">
        <v>55352.850000000006</v>
      </c>
      <c r="H938" s="9"/>
      <c r="I938" s="9"/>
      <c r="J938" s="9"/>
      <c r="K938" s="9"/>
    </row>
    <row r="939">
      <c r="A939" s="5">
        <v>42747.0</v>
      </c>
      <c r="B939" s="21">
        <v>42747.0</v>
      </c>
      <c r="C939" s="4">
        <f t="shared" si="1"/>
        <v>2017</v>
      </c>
      <c r="D939" s="4">
        <v>2455.0</v>
      </c>
      <c r="H939" s="9"/>
      <c r="I939" s="9"/>
      <c r="J939" s="9"/>
      <c r="K939" s="9"/>
    </row>
    <row r="940">
      <c r="A940" s="5">
        <v>40991.0</v>
      </c>
      <c r="B940" s="21">
        <v>40991.0</v>
      </c>
      <c r="C940" s="4">
        <f t="shared" si="1"/>
        <v>2012</v>
      </c>
      <c r="D940" s="4">
        <v>8875.0</v>
      </c>
      <c r="E940" s="9">
        <v>1262998.0</v>
      </c>
      <c r="H940" s="9"/>
      <c r="I940" s="9"/>
      <c r="J940" s="9"/>
      <c r="K940" s="9"/>
    </row>
    <row r="941">
      <c r="A941" s="5">
        <v>41869.0</v>
      </c>
      <c r="B941" s="21">
        <v>41869.0</v>
      </c>
      <c r="C941" s="4">
        <f t="shared" si="1"/>
        <v>2014</v>
      </c>
      <c r="D941" s="4">
        <v>8969.0</v>
      </c>
      <c r="E941" s="9">
        <v>5740416.15</v>
      </c>
      <c r="H941" s="9"/>
      <c r="I941" s="9"/>
      <c r="J941" s="9"/>
      <c r="K941" s="9"/>
    </row>
    <row r="942">
      <c r="A942" s="5">
        <v>41809.0</v>
      </c>
      <c r="B942" s="21">
        <v>41809.0</v>
      </c>
      <c r="C942" s="4">
        <f t="shared" si="1"/>
        <v>2014</v>
      </c>
      <c r="D942" s="4">
        <v>7940.0</v>
      </c>
      <c r="E942" s="9">
        <v>604784.35</v>
      </c>
      <c r="H942" s="9"/>
      <c r="I942" s="9"/>
      <c r="J942" s="9"/>
      <c r="K942" s="9"/>
    </row>
    <row r="943">
      <c r="A943" s="5">
        <v>41181.0</v>
      </c>
      <c r="B943" s="21">
        <v>41181.0</v>
      </c>
      <c r="C943" s="4">
        <f t="shared" si="1"/>
        <v>2012</v>
      </c>
      <c r="D943" s="4">
        <v>2103.0</v>
      </c>
      <c r="E943" s="9">
        <v>1167324.0</v>
      </c>
      <c r="H943" s="9"/>
      <c r="I943" s="9"/>
      <c r="J943" s="9"/>
      <c r="K943" s="9"/>
    </row>
    <row r="944">
      <c r="A944" s="5">
        <v>41408.0</v>
      </c>
      <c r="B944" s="21">
        <v>41408.0</v>
      </c>
      <c r="C944" s="4">
        <f t="shared" si="1"/>
        <v>2013</v>
      </c>
      <c r="D944" s="4">
        <v>3127.0</v>
      </c>
      <c r="E944" s="9">
        <v>3918735.28</v>
      </c>
      <c r="H944" s="9"/>
      <c r="I944" s="9"/>
      <c r="J944" s="9"/>
      <c r="K944" s="9"/>
    </row>
    <row r="945">
      <c r="A945" s="5">
        <v>40369.0</v>
      </c>
      <c r="B945" s="21">
        <v>40369.0</v>
      </c>
      <c r="C945" s="4">
        <f t="shared" si="1"/>
        <v>2010</v>
      </c>
      <c r="D945" s="4">
        <v>1270.0</v>
      </c>
      <c r="E945" s="9">
        <v>920918.8999999999</v>
      </c>
      <c r="H945" s="9"/>
      <c r="I945" s="9"/>
      <c r="J945" s="9"/>
      <c r="K945" s="9"/>
    </row>
    <row r="946">
      <c r="A946" s="5">
        <v>40411.0</v>
      </c>
      <c r="B946" s="21">
        <v>40411.0</v>
      </c>
      <c r="C946" s="4">
        <f t="shared" si="1"/>
        <v>2010</v>
      </c>
      <c r="D946" s="4">
        <v>8969.0</v>
      </c>
      <c r="E946" s="9">
        <v>413553.80000000005</v>
      </c>
      <c r="H946" s="9"/>
      <c r="I946" s="9"/>
      <c r="J946" s="9"/>
      <c r="K946" s="9"/>
    </row>
    <row r="947">
      <c r="A947" s="5">
        <v>40825.0</v>
      </c>
      <c r="B947" s="21">
        <v>40825.0</v>
      </c>
      <c r="C947" s="4">
        <f t="shared" si="1"/>
        <v>2011</v>
      </c>
      <c r="D947" s="4">
        <v>4594.0</v>
      </c>
      <c r="E947" s="9">
        <v>1671106.7999999998</v>
      </c>
      <c r="H947" s="9"/>
      <c r="I947" s="9"/>
      <c r="J947" s="9"/>
      <c r="K947" s="9"/>
    </row>
    <row r="948">
      <c r="A948" s="5">
        <v>42134.0</v>
      </c>
      <c r="B948" s="21">
        <v>42134.0</v>
      </c>
      <c r="C948" s="4">
        <f t="shared" si="1"/>
        <v>2015</v>
      </c>
      <c r="D948" s="4">
        <v>1270.0</v>
      </c>
      <c r="E948" s="9">
        <v>97707.5</v>
      </c>
      <c r="H948" s="9"/>
      <c r="I948" s="9"/>
      <c r="J948" s="9"/>
      <c r="K948" s="9"/>
    </row>
    <row r="949">
      <c r="A949" s="5">
        <v>40289.0</v>
      </c>
      <c r="B949" s="21">
        <v>40289.0</v>
      </c>
      <c r="C949" s="4">
        <f t="shared" si="1"/>
        <v>2010</v>
      </c>
      <c r="D949" s="4">
        <v>3127.0</v>
      </c>
      <c r="E949" s="9">
        <v>784165.4</v>
      </c>
      <c r="H949" s="9"/>
      <c r="I949" s="9"/>
      <c r="J949" s="9"/>
      <c r="K949" s="9"/>
    </row>
    <row r="950">
      <c r="A950" s="5">
        <v>42877.0</v>
      </c>
      <c r="B950" s="21">
        <v>42877.0</v>
      </c>
      <c r="C950" s="4">
        <f t="shared" si="1"/>
        <v>2017</v>
      </c>
      <c r="D950" s="4">
        <v>8875.0</v>
      </c>
      <c r="H950" s="9"/>
      <c r="I950" s="9"/>
      <c r="J950" s="9"/>
      <c r="K950" s="9"/>
    </row>
    <row r="951">
      <c r="A951" s="5">
        <v>40480.0</v>
      </c>
      <c r="B951" s="21">
        <v>40480.0</v>
      </c>
      <c r="C951" s="4">
        <f t="shared" si="1"/>
        <v>2010</v>
      </c>
      <c r="D951" s="4">
        <v>8293.0</v>
      </c>
      <c r="E951" s="9">
        <v>839256.0</v>
      </c>
      <c r="H951" s="9"/>
      <c r="I951" s="9"/>
      <c r="J951" s="9"/>
      <c r="K951" s="9"/>
    </row>
    <row r="952">
      <c r="A952" s="5">
        <v>40368.0</v>
      </c>
      <c r="B952" s="21">
        <v>40368.0</v>
      </c>
      <c r="C952" s="4">
        <f t="shared" si="1"/>
        <v>2010</v>
      </c>
      <c r="D952" s="4">
        <v>2455.0</v>
      </c>
      <c r="E952" s="9">
        <v>181174.56</v>
      </c>
      <c r="H952" s="9"/>
      <c r="I952" s="9"/>
      <c r="J952" s="9"/>
      <c r="K952" s="9"/>
    </row>
    <row r="953">
      <c r="A953" s="5">
        <v>42143.0</v>
      </c>
      <c r="B953" s="21">
        <v>42143.0</v>
      </c>
      <c r="C953" s="4">
        <f t="shared" si="1"/>
        <v>2015</v>
      </c>
      <c r="D953" s="4">
        <v>7331.0</v>
      </c>
      <c r="E953" s="9">
        <v>2772239.19</v>
      </c>
      <c r="H953" s="9"/>
      <c r="I953" s="9"/>
      <c r="J953" s="9"/>
      <c r="K953" s="9"/>
    </row>
    <row r="954">
      <c r="A954" s="5">
        <v>40785.0</v>
      </c>
      <c r="B954" s="21">
        <v>40785.0</v>
      </c>
      <c r="C954" s="4">
        <f t="shared" si="1"/>
        <v>2011</v>
      </c>
      <c r="D954" s="4">
        <v>1270.0</v>
      </c>
      <c r="E954" s="9">
        <v>440358.0</v>
      </c>
      <c r="H954" s="9"/>
      <c r="I954" s="9"/>
      <c r="J954" s="9"/>
      <c r="K954" s="9"/>
    </row>
    <row r="955">
      <c r="A955" s="5">
        <v>41118.0</v>
      </c>
      <c r="B955" s="21">
        <v>41118.0</v>
      </c>
      <c r="C955" s="4">
        <f t="shared" si="1"/>
        <v>2012</v>
      </c>
      <c r="D955" s="4">
        <v>8969.0</v>
      </c>
      <c r="E955" s="9">
        <v>1067788.7</v>
      </c>
      <c r="H955" s="9"/>
      <c r="I955" s="9"/>
      <c r="J955" s="9"/>
      <c r="K955" s="9"/>
    </row>
    <row r="956">
      <c r="A956" s="5">
        <v>42926.0</v>
      </c>
      <c r="B956" s="21">
        <v>42926.0</v>
      </c>
      <c r="C956" s="4">
        <f t="shared" si="1"/>
        <v>2017</v>
      </c>
      <c r="D956" s="4">
        <v>7940.0</v>
      </c>
      <c r="H956" s="9"/>
      <c r="I956" s="9"/>
      <c r="J956" s="9"/>
      <c r="K956" s="9"/>
    </row>
    <row r="957">
      <c r="A957" s="5">
        <v>42337.0</v>
      </c>
      <c r="B957" s="21">
        <v>42337.0</v>
      </c>
      <c r="C957" s="4">
        <f t="shared" si="1"/>
        <v>2015</v>
      </c>
      <c r="D957" s="4">
        <v>8969.0</v>
      </c>
      <c r="E957" s="9">
        <v>1156163.12</v>
      </c>
      <c r="H957" s="9"/>
      <c r="I957" s="9"/>
      <c r="J957" s="9"/>
      <c r="K957" s="9"/>
    </row>
    <row r="958">
      <c r="A958" s="5">
        <v>40752.0</v>
      </c>
      <c r="B958" s="21">
        <v>40752.0</v>
      </c>
      <c r="C958" s="4">
        <f t="shared" si="1"/>
        <v>2011</v>
      </c>
      <c r="D958" s="4">
        <v>2455.0</v>
      </c>
      <c r="E958" s="9">
        <v>301212.60000000003</v>
      </c>
      <c r="H958" s="9"/>
      <c r="I958" s="9"/>
      <c r="J958" s="9"/>
      <c r="K958" s="9"/>
    </row>
    <row r="959">
      <c r="A959" s="5">
        <v>41715.0</v>
      </c>
      <c r="B959" s="21">
        <v>41715.0</v>
      </c>
      <c r="C959" s="4">
        <f t="shared" si="1"/>
        <v>2014</v>
      </c>
      <c r="D959" s="4">
        <v>5988.0</v>
      </c>
      <c r="E959" s="9">
        <v>169586.30000000002</v>
      </c>
      <c r="H959" s="9"/>
      <c r="I959" s="9"/>
      <c r="J959" s="9"/>
      <c r="K959" s="9"/>
    </row>
    <row r="960">
      <c r="A960" s="5">
        <v>40528.0</v>
      </c>
      <c r="B960" s="21">
        <v>40528.0</v>
      </c>
      <c r="C960" s="4">
        <f t="shared" si="1"/>
        <v>2010</v>
      </c>
      <c r="D960" s="4">
        <v>8681.0</v>
      </c>
      <c r="E960" s="9">
        <v>135659.55000000002</v>
      </c>
      <c r="H960" s="9"/>
      <c r="I960" s="9"/>
      <c r="J960" s="9"/>
      <c r="K960" s="9"/>
    </row>
    <row r="961">
      <c r="A961" s="5">
        <v>41649.0</v>
      </c>
      <c r="B961" s="21">
        <v>41649.0</v>
      </c>
      <c r="C961" s="4">
        <f t="shared" si="1"/>
        <v>2014</v>
      </c>
      <c r="D961" s="4">
        <v>2103.0</v>
      </c>
      <c r="E961" s="9">
        <v>1598501.8399999999</v>
      </c>
      <c r="H961" s="9"/>
      <c r="I961" s="9"/>
      <c r="J961" s="9"/>
      <c r="K961" s="9"/>
    </row>
    <row r="962">
      <c r="A962" s="5">
        <v>42024.0</v>
      </c>
      <c r="B962" s="21">
        <v>42024.0</v>
      </c>
      <c r="C962" s="4">
        <f t="shared" si="1"/>
        <v>2015</v>
      </c>
      <c r="D962" s="4">
        <v>8681.0</v>
      </c>
      <c r="E962" s="9">
        <v>914346.1</v>
      </c>
      <c r="H962" s="9"/>
      <c r="I962" s="9"/>
      <c r="J962" s="9"/>
      <c r="K962" s="9"/>
    </row>
    <row r="963">
      <c r="A963" s="5">
        <v>42231.0</v>
      </c>
      <c r="B963" s="21">
        <v>42231.0</v>
      </c>
      <c r="C963" s="4">
        <f t="shared" si="1"/>
        <v>2015</v>
      </c>
      <c r="D963" s="4">
        <v>2455.0</v>
      </c>
      <c r="E963" s="9">
        <v>298880.8</v>
      </c>
      <c r="H963" s="9"/>
      <c r="I963" s="9"/>
      <c r="J963" s="9"/>
      <c r="K963" s="9"/>
    </row>
    <row r="964">
      <c r="A964" s="5">
        <v>41896.0</v>
      </c>
      <c r="B964" s="21">
        <v>41896.0</v>
      </c>
      <c r="C964" s="4">
        <f t="shared" si="1"/>
        <v>2014</v>
      </c>
      <c r="D964" s="4">
        <v>3127.0</v>
      </c>
      <c r="E964" s="9">
        <v>1825310.0</v>
      </c>
      <c r="H964" s="9"/>
      <c r="I964" s="9"/>
      <c r="J964" s="9"/>
      <c r="K964" s="9"/>
    </row>
    <row r="965">
      <c r="A965" s="5">
        <v>40901.0</v>
      </c>
      <c r="B965" s="21">
        <v>40901.0</v>
      </c>
      <c r="C965" s="4">
        <f t="shared" si="1"/>
        <v>2011</v>
      </c>
      <c r="D965" s="4">
        <v>7331.0</v>
      </c>
      <c r="E965" s="9">
        <v>1899433.7999999998</v>
      </c>
      <c r="H965" s="9"/>
      <c r="I965" s="9"/>
      <c r="J965" s="9"/>
      <c r="K965" s="9"/>
    </row>
    <row r="966">
      <c r="A966" s="5">
        <v>40859.0</v>
      </c>
      <c r="B966" s="21">
        <v>40859.0</v>
      </c>
      <c r="C966" s="4">
        <f t="shared" si="1"/>
        <v>2011</v>
      </c>
      <c r="D966" s="4">
        <v>3127.0</v>
      </c>
      <c r="E966" s="9">
        <v>983835.8400000001</v>
      </c>
      <c r="H966" s="9"/>
      <c r="I966" s="9"/>
      <c r="J966" s="9"/>
      <c r="K966" s="9"/>
    </row>
    <row r="967">
      <c r="A967" s="5">
        <v>41885.0</v>
      </c>
      <c r="B967" s="21">
        <v>41885.0</v>
      </c>
      <c r="C967" s="4">
        <f t="shared" si="1"/>
        <v>2014</v>
      </c>
      <c r="D967" s="4">
        <v>8293.0</v>
      </c>
      <c r="E967" s="9">
        <v>76062.35</v>
      </c>
      <c r="H967" s="9"/>
      <c r="I967" s="9"/>
      <c r="J967" s="9"/>
      <c r="K967" s="9"/>
    </row>
    <row r="968">
      <c r="A968" s="5">
        <v>40832.0</v>
      </c>
      <c r="B968" s="21">
        <v>40832.0</v>
      </c>
      <c r="C968" s="4">
        <f t="shared" si="1"/>
        <v>2011</v>
      </c>
      <c r="D968" s="4">
        <v>8681.0</v>
      </c>
      <c r="E968" s="9">
        <v>779871.09</v>
      </c>
      <c r="H968" s="9"/>
      <c r="I968" s="9"/>
      <c r="J968" s="9"/>
      <c r="K968" s="9"/>
    </row>
    <row r="969">
      <c r="A969" s="5">
        <v>41128.0</v>
      </c>
      <c r="B969" s="21">
        <v>41128.0</v>
      </c>
      <c r="C969" s="4">
        <f t="shared" si="1"/>
        <v>2012</v>
      </c>
      <c r="D969" s="4">
        <v>1270.0</v>
      </c>
      <c r="E969" s="9">
        <v>1005807.3600000001</v>
      </c>
      <c r="H969" s="9"/>
      <c r="I969" s="9"/>
      <c r="J969" s="9"/>
      <c r="K969" s="9"/>
    </row>
    <row r="970">
      <c r="A970" s="5">
        <v>41750.0</v>
      </c>
      <c r="B970" s="21">
        <v>41750.0</v>
      </c>
      <c r="C970" s="4">
        <f t="shared" si="1"/>
        <v>2014</v>
      </c>
      <c r="D970" s="4">
        <v>1270.0</v>
      </c>
      <c r="E970" s="9">
        <v>422188.86000000004</v>
      </c>
      <c r="H970" s="9"/>
      <c r="I970" s="9"/>
      <c r="J970" s="9"/>
      <c r="K970" s="9"/>
    </row>
    <row r="971">
      <c r="A971" s="5">
        <v>42828.0</v>
      </c>
      <c r="B971" s="21">
        <v>42828.0</v>
      </c>
      <c r="C971" s="4">
        <f t="shared" si="1"/>
        <v>2017</v>
      </c>
      <c r="D971" s="4">
        <v>7940.0</v>
      </c>
      <c r="H971" s="9"/>
      <c r="I971" s="9"/>
      <c r="J971" s="9"/>
      <c r="K971" s="9"/>
    </row>
    <row r="972">
      <c r="A972" s="5">
        <v>41357.0</v>
      </c>
      <c r="B972" s="21">
        <v>41357.0</v>
      </c>
      <c r="C972" s="4">
        <f t="shared" si="1"/>
        <v>2013</v>
      </c>
      <c r="D972" s="4">
        <v>4594.0</v>
      </c>
      <c r="E972" s="9">
        <v>1316478.96</v>
      </c>
      <c r="H972" s="9"/>
      <c r="I972" s="9"/>
      <c r="J972" s="9"/>
      <c r="K972" s="9"/>
    </row>
    <row r="973">
      <c r="A973" s="5">
        <v>41348.0</v>
      </c>
      <c r="B973" s="21">
        <v>41348.0</v>
      </c>
      <c r="C973" s="4">
        <f t="shared" si="1"/>
        <v>2013</v>
      </c>
      <c r="D973" s="4">
        <v>8681.0</v>
      </c>
      <c r="E973" s="9">
        <v>3146646.72</v>
      </c>
      <c r="H973" s="9"/>
      <c r="I973" s="9"/>
      <c r="J973" s="9"/>
      <c r="K973" s="9"/>
    </row>
    <row r="974">
      <c r="A974" s="5">
        <v>42118.0</v>
      </c>
      <c r="B974" s="21">
        <v>42118.0</v>
      </c>
      <c r="C974" s="4">
        <f t="shared" si="1"/>
        <v>2015</v>
      </c>
      <c r="D974" s="4">
        <v>3127.0</v>
      </c>
      <c r="E974" s="9">
        <v>3170272.88</v>
      </c>
      <c r="H974" s="9"/>
      <c r="I974" s="9"/>
      <c r="J974" s="9"/>
      <c r="K974" s="9"/>
    </row>
    <row r="975">
      <c r="A975" s="5">
        <v>40532.0</v>
      </c>
      <c r="B975" s="21">
        <v>40532.0</v>
      </c>
      <c r="C975" s="4">
        <f t="shared" si="1"/>
        <v>2010</v>
      </c>
      <c r="D975" s="4">
        <v>8875.0</v>
      </c>
      <c r="E975" s="9">
        <v>2623200.0</v>
      </c>
      <c r="H975" s="9"/>
      <c r="I975" s="9"/>
      <c r="J975" s="9"/>
      <c r="K975" s="9"/>
    </row>
    <row r="976">
      <c r="A976" s="5">
        <v>42213.0</v>
      </c>
      <c r="B976" s="21">
        <v>42213.0</v>
      </c>
      <c r="C976" s="4">
        <f t="shared" si="1"/>
        <v>2015</v>
      </c>
      <c r="D976" s="4">
        <v>8293.0</v>
      </c>
      <c r="E976" s="9">
        <v>1592436.64</v>
      </c>
      <c r="H976" s="9"/>
      <c r="I976" s="9"/>
      <c r="J976" s="9"/>
      <c r="K976" s="9"/>
    </row>
    <row r="977">
      <c r="A977" s="5">
        <v>41767.0</v>
      </c>
      <c r="B977" s="21">
        <v>41767.0</v>
      </c>
      <c r="C977" s="4">
        <f t="shared" si="1"/>
        <v>2014</v>
      </c>
      <c r="D977" s="4">
        <v>2455.0</v>
      </c>
      <c r="E977" s="9">
        <v>1387077.3</v>
      </c>
      <c r="H977" s="9"/>
      <c r="I977" s="9"/>
      <c r="J977" s="9"/>
      <c r="K977" s="9"/>
    </row>
    <row r="978">
      <c r="A978" s="5">
        <v>41557.0</v>
      </c>
      <c r="B978" s="21">
        <v>41557.0</v>
      </c>
      <c r="C978" s="4">
        <f t="shared" si="1"/>
        <v>2013</v>
      </c>
      <c r="D978" s="4">
        <v>1270.0</v>
      </c>
      <c r="E978" s="9">
        <v>154497.2</v>
      </c>
      <c r="H978" s="9"/>
      <c r="I978" s="9"/>
      <c r="J978" s="9"/>
      <c r="K978" s="9"/>
    </row>
    <row r="979">
      <c r="A979" s="5">
        <v>41279.0</v>
      </c>
      <c r="B979" s="21">
        <v>41279.0</v>
      </c>
      <c r="C979" s="4">
        <f t="shared" si="1"/>
        <v>2013</v>
      </c>
      <c r="D979" s="4">
        <v>8969.0</v>
      </c>
      <c r="E979" s="9">
        <v>774343.5000000001</v>
      </c>
      <c r="H979" s="9"/>
      <c r="I979" s="9"/>
      <c r="J979" s="9"/>
      <c r="K979" s="9"/>
    </row>
    <row r="980">
      <c r="A980" s="5">
        <v>42631.0</v>
      </c>
      <c r="B980" s="21">
        <v>42631.0</v>
      </c>
      <c r="C980" s="4">
        <f t="shared" si="1"/>
        <v>2016</v>
      </c>
      <c r="D980" s="4">
        <v>8969.0</v>
      </c>
      <c r="E980" s="9">
        <v>1001347.6</v>
      </c>
      <c r="H980" s="9"/>
      <c r="I980" s="9"/>
      <c r="J980" s="9"/>
      <c r="K980" s="9"/>
    </row>
    <row r="981">
      <c r="A981" s="5">
        <v>41089.0</v>
      </c>
      <c r="B981" s="21">
        <v>41089.0</v>
      </c>
      <c r="C981" s="4">
        <f t="shared" si="1"/>
        <v>2012</v>
      </c>
      <c r="D981" s="4">
        <v>2103.0</v>
      </c>
      <c r="E981" s="9">
        <v>114983.59999999999</v>
      </c>
      <c r="H981" s="9"/>
      <c r="I981" s="9"/>
      <c r="J981" s="9"/>
      <c r="K981" s="9"/>
    </row>
    <row r="982">
      <c r="A982" s="5">
        <v>40441.0</v>
      </c>
      <c r="B982" s="21">
        <v>40441.0</v>
      </c>
      <c r="C982" s="4">
        <f t="shared" si="1"/>
        <v>2010</v>
      </c>
      <c r="D982" s="4">
        <v>7331.0</v>
      </c>
      <c r="E982" s="9">
        <v>430530.1</v>
      </c>
      <c r="H982" s="9"/>
      <c r="I982" s="9"/>
      <c r="J982" s="9"/>
      <c r="K982" s="9"/>
    </row>
    <row r="983">
      <c r="A983" s="5">
        <v>41047.0</v>
      </c>
      <c r="B983" s="21">
        <v>41047.0</v>
      </c>
      <c r="C983" s="4">
        <f t="shared" si="1"/>
        <v>2012</v>
      </c>
      <c r="D983" s="4">
        <v>2103.0</v>
      </c>
      <c r="E983" s="9">
        <v>1919939.71</v>
      </c>
      <c r="H983" s="9"/>
      <c r="I983" s="9"/>
      <c r="J983" s="9"/>
      <c r="K983" s="9"/>
    </row>
    <row r="984">
      <c r="A984" s="5">
        <v>41036.0</v>
      </c>
      <c r="B984" s="21">
        <v>41036.0</v>
      </c>
      <c r="C984" s="4">
        <f t="shared" si="1"/>
        <v>2012</v>
      </c>
      <c r="D984" s="4">
        <v>2455.0</v>
      </c>
      <c r="E984" s="9">
        <v>3794478.6599999997</v>
      </c>
      <c r="H984" s="9"/>
      <c r="I984" s="9"/>
      <c r="J984" s="9"/>
      <c r="K984" s="9"/>
    </row>
    <row r="985">
      <c r="A985" s="5">
        <v>40473.0</v>
      </c>
      <c r="B985" s="21">
        <v>40473.0</v>
      </c>
      <c r="C985" s="4">
        <f t="shared" si="1"/>
        <v>2010</v>
      </c>
      <c r="D985" s="4">
        <v>8875.0</v>
      </c>
      <c r="E985" s="9">
        <v>417149.92000000004</v>
      </c>
      <c r="H985" s="9"/>
      <c r="I985" s="9"/>
      <c r="J985" s="9"/>
      <c r="K985" s="9"/>
    </row>
    <row r="986">
      <c r="A986" s="5">
        <v>40914.0</v>
      </c>
      <c r="B986" s="21">
        <v>40914.0</v>
      </c>
      <c r="C986" s="4">
        <f t="shared" si="1"/>
        <v>2012</v>
      </c>
      <c r="D986" s="4">
        <v>3127.0</v>
      </c>
      <c r="E986" s="9">
        <v>3346431.48</v>
      </c>
      <c r="H986" s="9"/>
      <c r="I986" s="9"/>
      <c r="J986" s="9"/>
      <c r="K986" s="9"/>
    </row>
    <row r="987">
      <c r="A987" s="5">
        <v>41283.0</v>
      </c>
      <c r="B987" s="21">
        <v>41283.0</v>
      </c>
      <c r="C987" s="4">
        <f t="shared" si="1"/>
        <v>2013</v>
      </c>
      <c r="D987" s="4">
        <v>8969.0</v>
      </c>
      <c r="E987" s="9">
        <v>247519.2</v>
      </c>
      <c r="H987" s="9"/>
      <c r="I987" s="9"/>
      <c r="J987" s="9"/>
      <c r="K987" s="9"/>
    </row>
    <row r="988">
      <c r="A988" s="5">
        <v>41243.0</v>
      </c>
      <c r="B988" s="21">
        <v>41243.0</v>
      </c>
      <c r="C988" s="4">
        <f t="shared" si="1"/>
        <v>2012</v>
      </c>
      <c r="D988" s="4">
        <v>8293.0</v>
      </c>
      <c r="E988" s="9">
        <v>6483446.760000001</v>
      </c>
      <c r="H988" s="9"/>
      <c r="I988" s="9"/>
      <c r="J988" s="9"/>
      <c r="K988" s="9"/>
    </row>
    <row r="989">
      <c r="A989" s="5">
        <v>42568.0</v>
      </c>
      <c r="B989" s="21">
        <v>42568.0</v>
      </c>
      <c r="C989" s="4">
        <f t="shared" si="1"/>
        <v>2016</v>
      </c>
      <c r="D989" s="4">
        <v>3127.0</v>
      </c>
      <c r="E989" s="9">
        <v>6510146.37</v>
      </c>
      <c r="H989" s="9"/>
      <c r="I989" s="9"/>
      <c r="J989" s="9"/>
      <c r="K989" s="9"/>
    </row>
    <row r="990">
      <c r="A990" s="5">
        <v>42798.0</v>
      </c>
      <c r="B990" s="21">
        <v>42798.0</v>
      </c>
      <c r="C990" s="4">
        <f t="shared" si="1"/>
        <v>2017</v>
      </c>
      <c r="D990" s="4">
        <v>8681.0</v>
      </c>
      <c r="H990" s="9"/>
      <c r="I990" s="9"/>
      <c r="J990" s="9"/>
      <c r="K990" s="9"/>
    </row>
    <row r="991">
      <c r="A991" s="5">
        <v>42670.0</v>
      </c>
      <c r="B991" s="21">
        <v>42670.0</v>
      </c>
      <c r="C991" s="4">
        <f t="shared" si="1"/>
        <v>2016</v>
      </c>
      <c r="D991" s="4">
        <v>8293.0</v>
      </c>
      <c r="E991" s="9">
        <v>2046715.0</v>
      </c>
      <c r="H991" s="9"/>
      <c r="I991" s="9"/>
      <c r="J991" s="9"/>
      <c r="K991" s="9"/>
    </row>
    <row r="992">
      <c r="A992" s="5">
        <v>40325.0</v>
      </c>
      <c r="B992" s="21">
        <v>40325.0</v>
      </c>
      <c r="C992" s="4">
        <f t="shared" si="1"/>
        <v>2010</v>
      </c>
      <c r="D992" s="4">
        <v>3127.0</v>
      </c>
      <c r="E992" s="9">
        <v>332629.84</v>
      </c>
      <c r="H992" s="9"/>
      <c r="I992" s="9"/>
      <c r="J992" s="9"/>
      <c r="K992" s="9"/>
    </row>
    <row r="993">
      <c r="A993" s="5">
        <v>41196.0</v>
      </c>
      <c r="B993" s="21">
        <v>41196.0</v>
      </c>
      <c r="C993" s="4">
        <f t="shared" si="1"/>
        <v>2012</v>
      </c>
      <c r="D993" s="4">
        <v>5988.0</v>
      </c>
      <c r="E993" s="9">
        <v>4077988.7399999998</v>
      </c>
      <c r="H993" s="9"/>
      <c r="I993" s="9"/>
      <c r="J993" s="9"/>
      <c r="K993" s="9"/>
    </row>
    <row r="994">
      <c r="A994" s="5">
        <v>42548.0</v>
      </c>
      <c r="B994" s="21">
        <v>42548.0</v>
      </c>
      <c r="C994" s="4">
        <f t="shared" si="1"/>
        <v>2016</v>
      </c>
      <c r="D994" s="4">
        <v>5988.0</v>
      </c>
      <c r="E994" s="9">
        <v>2303902.0</v>
      </c>
      <c r="H994" s="9"/>
      <c r="I994" s="9"/>
      <c r="J994" s="9"/>
      <c r="K994" s="9"/>
    </row>
    <row r="995">
      <c r="A995" s="5">
        <v>41547.0</v>
      </c>
      <c r="B995" s="21">
        <v>41547.0</v>
      </c>
      <c r="C995" s="4">
        <f t="shared" si="1"/>
        <v>2013</v>
      </c>
      <c r="D995" s="4">
        <v>5988.0</v>
      </c>
      <c r="E995" s="9">
        <v>42417.87</v>
      </c>
      <c r="H995" s="9"/>
      <c r="I995" s="9"/>
      <c r="J995" s="9"/>
      <c r="K995" s="9"/>
    </row>
    <row r="996">
      <c r="A996" s="5">
        <v>42524.0</v>
      </c>
      <c r="B996" s="21">
        <v>42524.0</v>
      </c>
      <c r="C996" s="4">
        <f t="shared" si="1"/>
        <v>2016</v>
      </c>
      <c r="D996" s="4">
        <v>7331.0</v>
      </c>
      <c r="E996" s="9">
        <v>5000641.59</v>
      </c>
      <c r="H996" s="9"/>
      <c r="I996" s="9"/>
      <c r="J996" s="9"/>
      <c r="K996" s="9"/>
    </row>
    <row r="997">
      <c r="A997" s="5">
        <v>40446.0</v>
      </c>
      <c r="B997" s="21">
        <v>40446.0</v>
      </c>
      <c r="C997" s="4">
        <f t="shared" si="1"/>
        <v>2010</v>
      </c>
      <c r="D997" s="4">
        <v>3127.0</v>
      </c>
      <c r="E997" s="9">
        <v>881328.21</v>
      </c>
      <c r="H997" s="9"/>
      <c r="I997" s="9"/>
      <c r="J997" s="9"/>
      <c r="K997" s="9"/>
    </row>
    <row r="998">
      <c r="A998" s="5">
        <v>41873.0</v>
      </c>
      <c r="B998" s="21">
        <v>41873.0</v>
      </c>
      <c r="C998" s="4">
        <f t="shared" si="1"/>
        <v>2014</v>
      </c>
      <c r="D998" s="4">
        <v>8293.0</v>
      </c>
      <c r="E998" s="9">
        <v>158147.55000000002</v>
      </c>
      <c r="H998" s="9"/>
      <c r="I998" s="9"/>
      <c r="J998" s="9"/>
      <c r="K998" s="9"/>
    </row>
    <row r="999">
      <c r="A999" s="5">
        <v>40991.0</v>
      </c>
      <c r="B999" s="21">
        <v>40991.0</v>
      </c>
      <c r="C999" s="4">
        <f t="shared" si="1"/>
        <v>2012</v>
      </c>
      <c r="D999" s="4">
        <v>8875.0</v>
      </c>
      <c r="E999" s="9">
        <v>168352.6</v>
      </c>
      <c r="H999" s="9"/>
      <c r="I999" s="9"/>
      <c r="J999" s="9"/>
      <c r="K999" s="9"/>
    </row>
    <row r="1000">
      <c r="A1000" s="5">
        <v>41485.0</v>
      </c>
      <c r="B1000" s="21">
        <v>41485.0</v>
      </c>
      <c r="C1000" s="4">
        <f t="shared" si="1"/>
        <v>2013</v>
      </c>
      <c r="D1000" s="4">
        <v>2455.0</v>
      </c>
      <c r="E1000" s="9">
        <v>666262.9600000001</v>
      </c>
      <c r="H1000" s="9"/>
      <c r="I1000" s="9"/>
      <c r="J1000" s="9"/>
      <c r="K1000" s="9"/>
    </row>
    <row r="1001">
      <c r="A1001" s="5">
        <v>42938.0</v>
      </c>
      <c r="B1001" s="21">
        <v>42938.0</v>
      </c>
      <c r="C1001" s="4">
        <f t="shared" si="1"/>
        <v>2017</v>
      </c>
      <c r="D1001" s="4">
        <v>8969.0</v>
      </c>
      <c r="H1001" s="9"/>
      <c r="I1001" s="9"/>
      <c r="J1001" s="9"/>
      <c r="K1001" s="9"/>
    </row>
    <row r="1002">
      <c r="A1002" s="5">
        <v>40958.0</v>
      </c>
      <c r="B1002" s="21">
        <v>40958.0</v>
      </c>
      <c r="C1002" s="4">
        <f t="shared" si="1"/>
        <v>2012</v>
      </c>
      <c r="D1002" s="4">
        <v>5988.0</v>
      </c>
      <c r="E1002" s="9">
        <v>809840.8999999999</v>
      </c>
      <c r="H1002" s="9"/>
      <c r="I1002" s="9"/>
      <c r="J1002" s="9"/>
      <c r="K1002" s="9"/>
    </row>
    <row r="1003">
      <c r="A1003" s="5">
        <v>42665.0</v>
      </c>
      <c r="B1003" s="21">
        <v>42665.0</v>
      </c>
      <c r="C1003" s="4">
        <f t="shared" si="1"/>
        <v>2016</v>
      </c>
      <c r="D1003" s="4">
        <v>2103.0</v>
      </c>
      <c r="E1003" s="9">
        <v>3847797.1999999997</v>
      </c>
      <c r="H1003" s="9"/>
      <c r="I1003" s="9"/>
      <c r="J1003" s="9"/>
      <c r="K1003" s="9"/>
    </row>
    <row r="1004">
      <c r="A1004" s="5">
        <v>41112.0</v>
      </c>
      <c r="B1004" s="21">
        <v>41112.0</v>
      </c>
      <c r="C1004" s="4">
        <f t="shared" si="1"/>
        <v>2012</v>
      </c>
      <c r="D1004" s="4">
        <v>2103.0</v>
      </c>
      <c r="E1004" s="9">
        <v>502445.94000000006</v>
      </c>
      <c r="H1004" s="9"/>
      <c r="I1004" s="9"/>
      <c r="J1004" s="9"/>
      <c r="K1004" s="9"/>
    </row>
    <row r="1005">
      <c r="A1005" s="5">
        <v>42391.0</v>
      </c>
      <c r="B1005" s="21">
        <v>42391.0</v>
      </c>
      <c r="C1005" s="4">
        <f t="shared" si="1"/>
        <v>2016</v>
      </c>
      <c r="D1005" s="4">
        <v>5988.0</v>
      </c>
      <c r="E1005" s="9">
        <v>1797681.76</v>
      </c>
      <c r="H1005" s="9"/>
      <c r="I1005" s="9"/>
      <c r="J1005" s="9"/>
      <c r="K1005" s="9"/>
    </row>
    <row r="1006">
      <c r="A1006" s="5">
        <v>40589.0</v>
      </c>
      <c r="B1006" s="21">
        <v>40589.0</v>
      </c>
      <c r="C1006" s="4">
        <f t="shared" si="1"/>
        <v>2011</v>
      </c>
      <c r="D1006" s="4">
        <v>7331.0</v>
      </c>
      <c r="E1006" s="9">
        <v>423116.21</v>
      </c>
      <c r="H1006" s="9"/>
      <c r="I1006" s="9"/>
      <c r="J1006" s="9"/>
      <c r="K1006" s="9"/>
    </row>
    <row r="1007">
      <c r="A1007" s="5">
        <v>41767.0</v>
      </c>
      <c r="B1007" s="21">
        <v>41767.0</v>
      </c>
      <c r="C1007" s="4">
        <f t="shared" si="1"/>
        <v>2014</v>
      </c>
      <c r="D1007" s="4">
        <v>2103.0</v>
      </c>
      <c r="E1007" s="9">
        <v>59814.63</v>
      </c>
      <c r="H1007" s="9"/>
      <c r="I1007" s="9"/>
      <c r="J1007" s="9"/>
      <c r="K1007" s="9"/>
    </row>
    <row r="1008">
      <c r="A1008" s="5">
        <v>41769.0</v>
      </c>
      <c r="B1008" s="21">
        <v>41769.0</v>
      </c>
      <c r="C1008" s="4">
        <f t="shared" si="1"/>
        <v>2014</v>
      </c>
      <c r="D1008" s="4">
        <v>1270.0</v>
      </c>
      <c r="E1008" s="9">
        <v>649560.32</v>
      </c>
      <c r="H1008" s="9"/>
      <c r="I1008" s="9"/>
      <c r="J1008" s="9"/>
      <c r="K1008" s="9"/>
    </row>
    <row r="1009">
      <c r="A1009" s="5">
        <v>42513.0</v>
      </c>
      <c r="B1009" s="21">
        <v>42513.0</v>
      </c>
      <c r="C1009" s="4">
        <f t="shared" si="1"/>
        <v>2016</v>
      </c>
      <c r="D1009" s="4">
        <v>8875.0</v>
      </c>
      <c r="E1009" s="9">
        <v>7172.13</v>
      </c>
      <c r="H1009" s="9"/>
      <c r="I1009" s="9"/>
      <c r="J1009" s="9"/>
      <c r="K1009" s="9"/>
    </row>
    <row r="1010">
      <c r="A1010" s="5">
        <v>42276.0</v>
      </c>
      <c r="B1010" s="21">
        <v>42276.0</v>
      </c>
      <c r="C1010" s="4">
        <f t="shared" si="1"/>
        <v>2015</v>
      </c>
      <c r="D1010" s="4">
        <v>3127.0</v>
      </c>
      <c r="E1010" s="9">
        <v>863322.8999999999</v>
      </c>
      <c r="H1010" s="9"/>
      <c r="I1010" s="9"/>
      <c r="J1010" s="9"/>
      <c r="K1010" s="9"/>
    </row>
    <row r="1011">
      <c r="A1011" s="5">
        <v>41200.0</v>
      </c>
      <c r="B1011" s="21">
        <v>41200.0</v>
      </c>
      <c r="C1011" s="4">
        <f t="shared" si="1"/>
        <v>2012</v>
      </c>
      <c r="D1011" s="4">
        <v>7331.0</v>
      </c>
      <c r="E1011" s="9">
        <v>432754.54</v>
      </c>
      <c r="H1011" s="9"/>
      <c r="I1011" s="9"/>
      <c r="J1011" s="9"/>
      <c r="K1011" s="9"/>
    </row>
    <row r="1012">
      <c r="A1012" s="5">
        <v>42631.0</v>
      </c>
      <c r="B1012" s="21">
        <v>42631.0</v>
      </c>
      <c r="C1012" s="4">
        <f t="shared" si="1"/>
        <v>2016</v>
      </c>
      <c r="D1012" s="4">
        <v>4594.0</v>
      </c>
      <c r="E1012" s="9">
        <v>1349626.1099999999</v>
      </c>
      <c r="H1012" s="9"/>
      <c r="I1012" s="9"/>
      <c r="J1012" s="9"/>
      <c r="K1012" s="9"/>
    </row>
    <row r="1013">
      <c r="A1013" s="5">
        <v>42739.0</v>
      </c>
      <c r="B1013" s="21">
        <v>42739.0</v>
      </c>
      <c r="C1013" s="4">
        <f t="shared" si="1"/>
        <v>2017</v>
      </c>
      <c r="D1013" s="4">
        <v>8969.0</v>
      </c>
      <c r="H1013" s="9"/>
      <c r="I1013" s="9"/>
      <c r="J1013" s="9"/>
      <c r="K1013" s="9"/>
    </row>
    <row r="1014">
      <c r="A1014" s="5">
        <v>42926.0</v>
      </c>
      <c r="B1014" s="21">
        <v>42926.0</v>
      </c>
      <c r="C1014" s="4">
        <f t="shared" si="1"/>
        <v>2017</v>
      </c>
      <c r="D1014" s="4">
        <v>4594.0</v>
      </c>
      <c r="H1014" s="9"/>
      <c r="I1014" s="9"/>
      <c r="J1014" s="9"/>
      <c r="K1014" s="9"/>
    </row>
    <row r="1015">
      <c r="A1015" s="5">
        <v>40910.0</v>
      </c>
      <c r="B1015" s="21">
        <v>40910.0</v>
      </c>
      <c r="C1015" s="4">
        <f t="shared" si="1"/>
        <v>2012</v>
      </c>
      <c r="D1015" s="4">
        <v>1270.0</v>
      </c>
      <c r="E1015" s="9">
        <v>1299523.86</v>
      </c>
      <c r="H1015" s="9"/>
      <c r="I1015" s="9"/>
      <c r="J1015" s="9"/>
      <c r="K1015" s="9"/>
    </row>
    <row r="1016">
      <c r="A1016" s="5">
        <v>42347.0</v>
      </c>
      <c r="B1016" s="21">
        <v>42347.0</v>
      </c>
      <c r="C1016" s="4">
        <f t="shared" si="1"/>
        <v>2015</v>
      </c>
      <c r="D1016" s="4">
        <v>7940.0</v>
      </c>
      <c r="E1016" s="9">
        <v>92908.14</v>
      </c>
      <c r="H1016" s="9"/>
      <c r="I1016" s="9"/>
      <c r="J1016" s="9"/>
      <c r="K1016" s="9"/>
    </row>
    <row r="1017">
      <c r="A1017" s="5">
        <v>42501.0</v>
      </c>
      <c r="B1017" s="21">
        <v>42501.0</v>
      </c>
      <c r="C1017" s="4">
        <f t="shared" si="1"/>
        <v>2016</v>
      </c>
      <c r="D1017" s="4">
        <v>8681.0</v>
      </c>
      <c r="E1017" s="9">
        <v>2477759.9699999997</v>
      </c>
      <c r="H1017" s="9"/>
      <c r="I1017" s="9"/>
      <c r="J1017" s="9"/>
      <c r="K1017" s="9"/>
    </row>
    <row r="1018">
      <c r="A1018" s="5">
        <v>41863.0</v>
      </c>
      <c r="B1018" s="21">
        <v>41863.0</v>
      </c>
      <c r="C1018" s="4">
        <f t="shared" si="1"/>
        <v>2014</v>
      </c>
      <c r="D1018" s="4">
        <v>7940.0</v>
      </c>
      <c r="E1018" s="9">
        <v>2270715.6</v>
      </c>
      <c r="H1018" s="9"/>
      <c r="I1018" s="9"/>
      <c r="J1018" s="9"/>
      <c r="K1018" s="9"/>
    </row>
    <row r="1019">
      <c r="A1019" s="5">
        <v>40476.0</v>
      </c>
      <c r="B1019" s="21">
        <v>40476.0</v>
      </c>
      <c r="C1019" s="4">
        <f t="shared" si="1"/>
        <v>2010</v>
      </c>
      <c r="D1019" s="4">
        <v>4594.0</v>
      </c>
      <c r="E1019" s="9">
        <v>1050180.8</v>
      </c>
      <c r="H1019" s="9"/>
      <c r="I1019" s="9"/>
      <c r="J1019" s="9"/>
      <c r="K1019" s="9"/>
    </row>
    <row r="1020">
      <c r="A1020" s="5">
        <v>41583.0</v>
      </c>
      <c r="B1020" s="21">
        <v>41583.0</v>
      </c>
      <c r="C1020" s="4">
        <f t="shared" si="1"/>
        <v>2013</v>
      </c>
      <c r="D1020" s="4">
        <v>8681.0</v>
      </c>
      <c r="E1020" s="9">
        <v>630303.66</v>
      </c>
      <c r="H1020" s="9"/>
      <c r="I1020" s="9"/>
      <c r="J1020" s="9"/>
      <c r="K1020" s="9"/>
    </row>
    <row r="1021">
      <c r="A1021" s="5">
        <v>41742.0</v>
      </c>
      <c r="B1021" s="21">
        <v>41742.0</v>
      </c>
      <c r="C1021" s="4">
        <f t="shared" si="1"/>
        <v>2014</v>
      </c>
      <c r="D1021" s="4">
        <v>8681.0</v>
      </c>
      <c r="E1021" s="9">
        <v>1462784.4600000002</v>
      </c>
      <c r="H1021" s="9"/>
      <c r="I1021" s="9"/>
      <c r="J1021" s="9"/>
      <c r="K1021" s="9"/>
    </row>
    <row r="1022">
      <c r="A1022" s="5">
        <v>40846.0</v>
      </c>
      <c r="B1022" s="21">
        <v>40846.0</v>
      </c>
      <c r="C1022" s="4">
        <f t="shared" si="1"/>
        <v>2011</v>
      </c>
      <c r="D1022" s="4">
        <v>2455.0</v>
      </c>
      <c r="E1022" s="9">
        <v>2358993.1</v>
      </c>
      <c r="H1022" s="9"/>
      <c r="I1022" s="9"/>
      <c r="J1022" s="9"/>
      <c r="K1022" s="9"/>
    </row>
    <row r="1023">
      <c r="A1023" s="5">
        <v>42593.0</v>
      </c>
      <c r="B1023" s="21">
        <v>42593.0</v>
      </c>
      <c r="C1023" s="4">
        <f t="shared" si="1"/>
        <v>2016</v>
      </c>
      <c r="D1023" s="4">
        <v>2103.0</v>
      </c>
      <c r="E1023" s="9">
        <v>993119.6</v>
      </c>
      <c r="H1023" s="9"/>
      <c r="I1023" s="9"/>
      <c r="J1023" s="9"/>
      <c r="K1023" s="9"/>
    </row>
    <row r="1024">
      <c r="A1024" s="5">
        <v>41132.0</v>
      </c>
      <c r="B1024" s="21">
        <v>41132.0</v>
      </c>
      <c r="C1024" s="4">
        <f t="shared" si="1"/>
        <v>2012</v>
      </c>
      <c r="D1024" s="4">
        <v>1270.0</v>
      </c>
      <c r="E1024" s="9">
        <v>102244.23000000001</v>
      </c>
      <c r="H1024" s="9"/>
      <c r="I1024" s="9"/>
      <c r="J1024" s="9"/>
      <c r="K1024" s="9"/>
    </row>
    <row r="1025">
      <c r="A1025" s="5">
        <v>41875.0</v>
      </c>
      <c r="B1025" s="21">
        <v>41875.0</v>
      </c>
      <c r="C1025" s="4">
        <f t="shared" si="1"/>
        <v>2014</v>
      </c>
      <c r="D1025" s="4">
        <v>8681.0</v>
      </c>
      <c r="E1025" s="9">
        <v>317915.0</v>
      </c>
      <c r="H1025" s="9"/>
      <c r="I1025" s="9"/>
      <c r="J1025" s="9"/>
      <c r="K1025" s="9"/>
    </row>
    <row r="1026">
      <c r="A1026" s="5">
        <v>41869.0</v>
      </c>
      <c r="B1026" s="21">
        <v>41869.0</v>
      </c>
      <c r="C1026" s="4">
        <f t="shared" si="1"/>
        <v>2014</v>
      </c>
      <c r="D1026" s="4">
        <v>8969.0</v>
      </c>
      <c r="E1026" s="9">
        <v>159293.52000000002</v>
      </c>
      <c r="H1026" s="9"/>
      <c r="I1026" s="9"/>
      <c r="J1026" s="9"/>
      <c r="K1026" s="9"/>
    </row>
    <row r="1027">
      <c r="A1027" s="5">
        <v>41540.0</v>
      </c>
      <c r="B1027" s="21">
        <v>41540.0</v>
      </c>
      <c r="C1027" s="4">
        <f t="shared" si="1"/>
        <v>2013</v>
      </c>
      <c r="D1027" s="4">
        <v>7940.0</v>
      </c>
      <c r="E1027" s="9">
        <v>28633.77</v>
      </c>
      <c r="H1027" s="9"/>
      <c r="I1027" s="9"/>
      <c r="J1027" s="9"/>
      <c r="K1027" s="9"/>
    </row>
    <row r="1028">
      <c r="A1028" s="5">
        <v>41882.0</v>
      </c>
      <c r="B1028" s="21">
        <v>41882.0</v>
      </c>
      <c r="C1028" s="4">
        <f t="shared" si="1"/>
        <v>2014</v>
      </c>
      <c r="D1028" s="4">
        <v>5988.0</v>
      </c>
      <c r="E1028" s="9">
        <v>15041.650000000001</v>
      </c>
      <c r="H1028" s="9"/>
      <c r="I1028" s="9"/>
      <c r="J1028" s="9"/>
      <c r="K1028" s="9"/>
    </row>
    <row r="1029">
      <c r="A1029" s="5">
        <v>41720.0</v>
      </c>
      <c r="B1029" s="21">
        <v>41720.0</v>
      </c>
      <c r="C1029" s="4">
        <f t="shared" si="1"/>
        <v>2014</v>
      </c>
      <c r="D1029" s="4">
        <v>7331.0</v>
      </c>
      <c r="E1029" s="9">
        <v>599734.74</v>
      </c>
      <c r="H1029" s="9"/>
      <c r="I1029" s="9"/>
      <c r="J1029" s="9"/>
      <c r="K1029" s="9"/>
    </row>
    <row r="1030">
      <c r="A1030" s="5">
        <v>41266.0</v>
      </c>
      <c r="B1030" s="21">
        <v>41266.0</v>
      </c>
      <c r="C1030" s="4">
        <f t="shared" si="1"/>
        <v>2012</v>
      </c>
      <c r="D1030" s="4">
        <v>1270.0</v>
      </c>
      <c r="E1030" s="9">
        <v>462813.32999999996</v>
      </c>
      <c r="H1030" s="9"/>
      <c r="I1030" s="9"/>
      <c r="J1030" s="9"/>
      <c r="K1030" s="9"/>
    </row>
    <row r="1031">
      <c r="A1031" s="5">
        <v>40993.0</v>
      </c>
      <c r="B1031" s="21">
        <v>40993.0</v>
      </c>
      <c r="C1031" s="4">
        <f t="shared" si="1"/>
        <v>2012</v>
      </c>
      <c r="D1031" s="4">
        <v>8293.0</v>
      </c>
      <c r="E1031" s="9">
        <v>1453690.0</v>
      </c>
      <c r="H1031" s="9"/>
      <c r="I1031" s="9"/>
      <c r="J1031" s="9"/>
      <c r="K1031" s="9"/>
    </row>
    <row r="1032">
      <c r="A1032" s="5">
        <v>40898.0</v>
      </c>
      <c r="B1032" s="21">
        <v>40898.0</v>
      </c>
      <c r="C1032" s="4">
        <f t="shared" si="1"/>
        <v>2011</v>
      </c>
      <c r="D1032" s="4">
        <v>8875.0</v>
      </c>
      <c r="E1032" s="9">
        <v>981334.4</v>
      </c>
      <c r="H1032" s="9"/>
      <c r="I1032" s="9"/>
      <c r="J1032" s="9"/>
      <c r="K1032" s="9"/>
    </row>
    <row r="1033">
      <c r="A1033" s="5">
        <v>40719.0</v>
      </c>
      <c r="B1033" s="21">
        <v>40719.0</v>
      </c>
      <c r="C1033" s="4">
        <f t="shared" si="1"/>
        <v>2011</v>
      </c>
      <c r="D1033" s="4">
        <v>5988.0</v>
      </c>
      <c r="E1033" s="9">
        <v>1670041.76</v>
      </c>
      <c r="H1033" s="9"/>
      <c r="I1033" s="9"/>
      <c r="J1033" s="9"/>
      <c r="K1033" s="9"/>
    </row>
    <row r="1034">
      <c r="A1034" s="5">
        <v>40190.0</v>
      </c>
      <c r="B1034" s="21">
        <v>40190.0</v>
      </c>
      <c r="C1034" s="4">
        <f t="shared" si="1"/>
        <v>2010</v>
      </c>
      <c r="D1034" s="4">
        <v>2455.0</v>
      </c>
      <c r="E1034" s="9">
        <v>123275.1</v>
      </c>
      <c r="H1034" s="9"/>
      <c r="I1034" s="9"/>
      <c r="J1034" s="9"/>
      <c r="K1034" s="9"/>
    </row>
    <row r="1035">
      <c r="A1035" s="5">
        <v>40463.0</v>
      </c>
      <c r="B1035" s="21">
        <v>40463.0</v>
      </c>
      <c r="C1035" s="4">
        <f t="shared" si="1"/>
        <v>2010</v>
      </c>
      <c r="D1035" s="4">
        <v>1270.0</v>
      </c>
      <c r="E1035" s="9">
        <v>854142.8400000001</v>
      </c>
      <c r="H1035" s="9"/>
      <c r="I1035" s="9"/>
      <c r="J1035" s="9"/>
      <c r="K1035" s="9"/>
    </row>
    <row r="1036">
      <c r="A1036" s="5">
        <v>42795.0</v>
      </c>
      <c r="B1036" s="21">
        <v>42795.0</v>
      </c>
      <c r="C1036" s="4">
        <f t="shared" si="1"/>
        <v>2017</v>
      </c>
      <c r="D1036" s="4">
        <v>8681.0</v>
      </c>
      <c r="H1036" s="9"/>
      <c r="I1036" s="9"/>
      <c r="J1036" s="9"/>
      <c r="K1036" s="9"/>
    </row>
    <row r="1037">
      <c r="A1037" s="5">
        <v>40897.0</v>
      </c>
      <c r="B1037" s="21">
        <v>40897.0</v>
      </c>
      <c r="C1037" s="4">
        <f t="shared" si="1"/>
        <v>2011</v>
      </c>
      <c r="D1037" s="4">
        <v>1270.0</v>
      </c>
      <c r="E1037" s="9">
        <v>48115.44</v>
      </c>
      <c r="H1037" s="9"/>
      <c r="I1037" s="9"/>
      <c r="J1037" s="9"/>
      <c r="K1037" s="9"/>
    </row>
    <row r="1038">
      <c r="A1038" s="5">
        <v>41440.0</v>
      </c>
      <c r="B1038" s="21">
        <v>41440.0</v>
      </c>
      <c r="C1038" s="4">
        <f t="shared" si="1"/>
        <v>2013</v>
      </c>
      <c r="D1038" s="4">
        <v>2103.0</v>
      </c>
      <c r="E1038" s="9">
        <v>923414.16</v>
      </c>
      <c r="H1038" s="9"/>
      <c r="I1038" s="9"/>
      <c r="J1038" s="9"/>
      <c r="K1038" s="9"/>
    </row>
    <row r="1039">
      <c r="A1039" s="5">
        <v>40282.0</v>
      </c>
      <c r="B1039" s="21">
        <v>40282.0</v>
      </c>
      <c r="C1039" s="4">
        <f t="shared" si="1"/>
        <v>2010</v>
      </c>
      <c r="D1039" s="4">
        <v>8875.0</v>
      </c>
      <c r="E1039" s="9">
        <v>410346.4</v>
      </c>
      <c r="H1039" s="9"/>
      <c r="I1039" s="9"/>
      <c r="J1039" s="9"/>
      <c r="K1039" s="9"/>
    </row>
    <row r="1040">
      <c r="A1040" s="5">
        <v>40719.0</v>
      </c>
      <c r="B1040" s="21">
        <v>40719.0</v>
      </c>
      <c r="C1040" s="4">
        <f t="shared" si="1"/>
        <v>2011</v>
      </c>
      <c r="D1040" s="4">
        <v>2455.0</v>
      </c>
      <c r="E1040" s="9">
        <v>788633.14</v>
      </c>
      <c r="H1040" s="9"/>
      <c r="I1040" s="9"/>
      <c r="J1040" s="9"/>
      <c r="K1040" s="9"/>
    </row>
    <row r="1041">
      <c r="A1041" s="5">
        <v>41330.0</v>
      </c>
      <c r="B1041" s="21">
        <v>41330.0</v>
      </c>
      <c r="C1041" s="4">
        <f t="shared" si="1"/>
        <v>2013</v>
      </c>
      <c r="D1041" s="4">
        <v>5988.0</v>
      </c>
      <c r="E1041" s="9">
        <v>6282874.08</v>
      </c>
      <c r="H1041" s="9"/>
      <c r="I1041" s="9"/>
      <c r="J1041" s="9"/>
      <c r="K1041" s="9"/>
    </row>
    <row r="1042">
      <c r="A1042" s="5">
        <v>41155.0</v>
      </c>
      <c r="B1042" s="21">
        <v>41155.0</v>
      </c>
      <c r="C1042" s="4">
        <f t="shared" si="1"/>
        <v>2012</v>
      </c>
      <c r="D1042" s="4">
        <v>1270.0</v>
      </c>
      <c r="E1042" s="9">
        <v>265970.1</v>
      </c>
      <c r="H1042" s="9"/>
      <c r="I1042" s="9"/>
      <c r="J1042" s="9"/>
      <c r="K1042" s="9"/>
    </row>
    <row r="1043">
      <c r="A1043" s="5">
        <v>41691.0</v>
      </c>
      <c r="B1043" s="21">
        <v>41691.0</v>
      </c>
      <c r="C1043" s="4">
        <f t="shared" si="1"/>
        <v>2014</v>
      </c>
      <c r="D1043" s="4">
        <v>7331.0</v>
      </c>
      <c r="E1043" s="9">
        <v>369236.07</v>
      </c>
      <c r="H1043" s="9"/>
      <c r="I1043" s="9"/>
      <c r="J1043" s="9"/>
      <c r="K1043" s="9"/>
    </row>
    <row r="1044">
      <c r="A1044" s="5">
        <v>42155.0</v>
      </c>
      <c r="B1044" s="21">
        <v>42155.0</v>
      </c>
      <c r="C1044" s="4">
        <f t="shared" si="1"/>
        <v>2015</v>
      </c>
      <c r="D1044" s="4">
        <v>8681.0</v>
      </c>
      <c r="E1044" s="9">
        <v>402696.8</v>
      </c>
      <c r="H1044" s="9"/>
      <c r="I1044" s="9"/>
      <c r="J1044" s="9"/>
      <c r="K1044" s="9"/>
    </row>
    <row r="1045">
      <c r="A1045" s="5">
        <v>42273.0</v>
      </c>
      <c r="B1045" s="21">
        <v>42273.0</v>
      </c>
      <c r="C1045" s="4">
        <f t="shared" si="1"/>
        <v>2015</v>
      </c>
      <c r="D1045" s="4">
        <v>4594.0</v>
      </c>
      <c r="E1045" s="9">
        <v>585350.26</v>
      </c>
      <c r="H1045" s="9"/>
      <c r="I1045" s="9"/>
      <c r="J1045" s="9"/>
      <c r="K1045" s="9"/>
    </row>
    <row r="1046">
      <c r="A1046" s="5">
        <v>42079.0</v>
      </c>
      <c r="B1046" s="21">
        <v>42079.0</v>
      </c>
      <c r="C1046" s="4">
        <f t="shared" si="1"/>
        <v>2015</v>
      </c>
      <c r="D1046" s="4">
        <v>5988.0</v>
      </c>
      <c r="E1046" s="9">
        <v>1689443.04</v>
      </c>
      <c r="H1046" s="9"/>
      <c r="I1046" s="9"/>
      <c r="J1046" s="9"/>
      <c r="K1046" s="9"/>
    </row>
    <row r="1047">
      <c r="A1047" s="5">
        <v>41596.0</v>
      </c>
      <c r="B1047" s="21">
        <v>41596.0</v>
      </c>
      <c r="C1047" s="4">
        <f t="shared" si="1"/>
        <v>2013</v>
      </c>
      <c r="D1047" s="4">
        <v>8969.0</v>
      </c>
      <c r="E1047" s="9">
        <v>28115.120000000003</v>
      </c>
      <c r="H1047" s="9"/>
      <c r="I1047" s="9"/>
      <c r="J1047" s="9"/>
      <c r="K1047" s="9"/>
    </row>
    <row r="1048">
      <c r="A1048" s="5">
        <v>41720.0</v>
      </c>
      <c r="B1048" s="21">
        <v>41720.0</v>
      </c>
      <c r="C1048" s="4">
        <f t="shared" si="1"/>
        <v>2014</v>
      </c>
      <c r="D1048" s="4">
        <v>5988.0</v>
      </c>
      <c r="E1048" s="9">
        <v>4090880.4</v>
      </c>
      <c r="H1048" s="9"/>
      <c r="I1048" s="9"/>
      <c r="J1048" s="9"/>
      <c r="K1048" s="9"/>
    </row>
    <row r="1049">
      <c r="A1049" s="5">
        <v>42703.0</v>
      </c>
      <c r="B1049" s="21">
        <v>42703.0</v>
      </c>
      <c r="C1049" s="4">
        <f t="shared" si="1"/>
        <v>2016</v>
      </c>
      <c r="D1049" s="4">
        <v>1270.0</v>
      </c>
      <c r="E1049" s="9">
        <v>6036716.7</v>
      </c>
      <c r="H1049" s="9"/>
      <c r="I1049" s="9"/>
      <c r="J1049" s="9"/>
      <c r="K1049" s="9"/>
    </row>
    <row r="1050">
      <c r="A1050" s="5">
        <v>41578.0</v>
      </c>
      <c r="B1050" s="21">
        <v>41578.0</v>
      </c>
      <c r="C1050" s="4">
        <f t="shared" si="1"/>
        <v>2013</v>
      </c>
      <c r="D1050" s="4">
        <v>5988.0</v>
      </c>
      <c r="E1050" s="9">
        <v>52716.950000000004</v>
      </c>
      <c r="H1050" s="9"/>
      <c r="I1050" s="9"/>
      <c r="J1050" s="9"/>
      <c r="K1050" s="9"/>
    </row>
    <row r="1051">
      <c r="A1051" s="5">
        <v>40610.0</v>
      </c>
      <c r="B1051" s="21">
        <v>40610.0</v>
      </c>
      <c r="C1051" s="4">
        <f t="shared" si="1"/>
        <v>2011</v>
      </c>
      <c r="D1051" s="4">
        <v>5988.0</v>
      </c>
      <c r="E1051" s="9">
        <v>5409.3</v>
      </c>
      <c r="H1051" s="9"/>
      <c r="I1051" s="9"/>
      <c r="J1051" s="9"/>
      <c r="K1051" s="9"/>
    </row>
    <row r="1052">
      <c r="A1052" s="5">
        <v>42078.0</v>
      </c>
      <c r="B1052" s="21">
        <v>42078.0</v>
      </c>
      <c r="C1052" s="4">
        <f t="shared" si="1"/>
        <v>2015</v>
      </c>
      <c r="D1052" s="4">
        <v>8681.0</v>
      </c>
      <c r="E1052" s="9">
        <v>4955890.32</v>
      </c>
      <c r="H1052" s="9"/>
      <c r="I1052" s="9"/>
      <c r="J1052" s="9"/>
      <c r="K1052" s="9"/>
    </row>
    <row r="1053">
      <c r="A1053" s="5">
        <v>40874.0</v>
      </c>
      <c r="B1053" s="21">
        <v>40874.0</v>
      </c>
      <c r="C1053" s="4">
        <f t="shared" si="1"/>
        <v>2011</v>
      </c>
      <c r="D1053" s="4">
        <v>8293.0</v>
      </c>
      <c r="E1053" s="9">
        <v>85154.91</v>
      </c>
      <c r="H1053" s="9"/>
      <c r="I1053" s="9"/>
      <c r="J1053" s="9"/>
      <c r="K1053" s="9"/>
    </row>
    <row r="1054">
      <c r="A1054" s="5">
        <v>40238.0</v>
      </c>
      <c r="B1054" s="21">
        <v>40238.0</v>
      </c>
      <c r="C1054" s="4">
        <f t="shared" si="1"/>
        <v>2010</v>
      </c>
      <c r="D1054" s="4">
        <v>8293.0</v>
      </c>
      <c r="E1054" s="9">
        <v>6359716.86</v>
      </c>
      <c r="H1054" s="9"/>
      <c r="I1054" s="9"/>
      <c r="J1054" s="9"/>
      <c r="K1054" s="9"/>
    </row>
    <row r="1055">
      <c r="A1055" s="5">
        <v>40959.0</v>
      </c>
      <c r="B1055" s="21">
        <v>40959.0</v>
      </c>
      <c r="C1055" s="4">
        <f t="shared" si="1"/>
        <v>2012</v>
      </c>
      <c r="D1055" s="4">
        <v>8681.0</v>
      </c>
      <c r="E1055" s="9">
        <v>791881.9700000001</v>
      </c>
      <c r="H1055" s="9"/>
      <c r="I1055" s="9"/>
      <c r="J1055" s="9"/>
      <c r="K1055" s="9"/>
    </row>
    <row r="1056">
      <c r="A1056" s="5">
        <v>42018.0</v>
      </c>
      <c r="B1056" s="21">
        <v>42018.0</v>
      </c>
      <c r="C1056" s="4">
        <f t="shared" si="1"/>
        <v>2015</v>
      </c>
      <c r="D1056" s="4">
        <v>2103.0</v>
      </c>
      <c r="E1056" s="9">
        <v>3118610.88</v>
      </c>
      <c r="H1056" s="9"/>
      <c r="I1056" s="9"/>
      <c r="J1056" s="9"/>
      <c r="K1056" s="9"/>
    </row>
    <row r="1057">
      <c r="A1057" s="5">
        <v>41034.0</v>
      </c>
      <c r="B1057" s="21">
        <v>41034.0</v>
      </c>
      <c r="C1057" s="4">
        <f t="shared" si="1"/>
        <v>2012</v>
      </c>
      <c r="D1057" s="4">
        <v>8681.0</v>
      </c>
      <c r="E1057" s="9">
        <v>170945.19999999998</v>
      </c>
      <c r="H1057" s="9"/>
      <c r="I1057" s="9"/>
      <c r="J1057" s="9"/>
      <c r="K1057" s="9"/>
    </row>
    <row r="1058">
      <c r="A1058" s="5">
        <v>41813.0</v>
      </c>
      <c r="B1058" s="21">
        <v>41813.0</v>
      </c>
      <c r="C1058" s="4">
        <f t="shared" si="1"/>
        <v>2014</v>
      </c>
      <c r="D1058" s="4">
        <v>8681.0</v>
      </c>
      <c r="E1058" s="9">
        <v>1003846.08</v>
      </c>
      <c r="H1058" s="9"/>
      <c r="I1058" s="9"/>
      <c r="J1058" s="9"/>
      <c r="K1058" s="9"/>
    </row>
    <row r="1059">
      <c r="A1059" s="5">
        <v>42133.0</v>
      </c>
      <c r="B1059" s="21">
        <v>42133.0</v>
      </c>
      <c r="C1059" s="4">
        <f t="shared" si="1"/>
        <v>2015</v>
      </c>
      <c r="D1059" s="4">
        <v>2455.0</v>
      </c>
      <c r="E1059" s="9">
        <v>412103.25</v>
      </c>
      <c r="H1059" s="9"/>
      <c r="I1059" s="9"/>
      <c r="J1059" s="9"/>
      <c r="K1059" s="9"/>
    </row>
    <row r="1060">
      <c r="A1060" s="5">
        <v>41570.0</v>
      </c>
      <c r="B1060" s="21">
        <v>41570.0</v>
      </c>
      <c r="C1060" s="4">
        <f t="shared" si="1"/>
        <v>2013</v>
      </c>
      <c r="D1060" s="4">
        <v>1270.0</v>
      </c>
      <c r="E1060" s="9">
        <v>1197142.6800000002</v>
      </c>
      <c r="H1060" s="9"/>
      <c r="I1060" s="9"/>
      <c r="J1060" s="9"/>
      <c r="K1060" s="9"/>
    </row>
    <row r="1061">
      <c r="A1061" s="5">
        <v>41557.0</v>
      </c>
      <c r="B1061" s="21">
        <v>41557.0</v>
      </c>
      <c r="C1061" s="4">
        <f t="shared" si="1"/>
        <v>2013</v>
      </c>
      <c r="D1061" s="4">
        <v>8969.0</v>
      </c>
      <c r="E1061" s="9">
        <v>613524.18</v>
      </c>
      <c r="H1061" s="9"/>
      <c r="I1061" s="9"/>
      <c r="J1061" s="9"/>
      <c r="K1061" s="9"/>
    </row>
    <row r="1062">
      <c r="A1062" s="5">
        <v>41579.0</v>
      </c>
      <c r="B1062" s="21">
        <v>41579.0</v>
      </c>
      <c r="C1062" s="4">
        <f t="shared" si="1"/>
        <v>2013</v>
      </c>
      <c r="D1062" s="4">
        <v>8293.0</v>
      </c>
      <c r="E1062" s="9">
        <v>133910.69999999998</v>
      </c>
      <c r="H1062" s="9"/>
      <c r="I1062" s="9"/>
      <c r="J1062" s="9"/>
      <c r="K1062" s="9"/>
    </row>
    <row r="1063">
      <c r="A1063" s="5">
        <v>41135.0</v>
      </c>
      <c r="B1063" s="21">
        <v>41135.0</v>
      </c>
      <c r="C1063" s="4">
        <f t="shared" si="1"/>
        <v>2012</v>
      </c>
      <c r="D1063" s="4">
        <v>4594.0</v>
      </c>
      <c r="E1063" s="9">
        <v>146530.72</v>
      </c>
      <c r="H1063" s="9"/>
      <c r="I1063" s="9"/>
      <c r="J1063" s="9"/>
      <c r="K1063" s="9"/>
    </row>
    <row r="1064">
      <c r="A1064" s="5">
        <v>41941.0</v>
      </c>
      <c r="B1064" s="21">
        <v>41941.0</v>
      </c>
      <c r="C1064" s="4">
        <f t="shared" si="1"/>
        <v>2014</v>
      </c>
      <c r="D1064" s="4">
        <v>1270.0</v>
      </c>
      <c r="E1064" s="9">
        <v>503347.89999999997</v>
      </c>
      <c r="H1064" s="9"/>
      <c r="I1064" s="9"/>
      <c r="J1064" s="9"/>
      <c r="K1064" s="9"/>
    </row>
    <row r="1065">
      <c r="A1065" s="5">
        <v>42249.0</v>
      </c>
      <c r="B1065" s="21">
        <v>42249.0</v>
      </c>
      <c r="C1065" s="4">
        <f t="shared" si="1"/>
        <v>2015</v>
      </c>
      <c r="D1065" s="4">
        <v>1270.0</v>
      </c>
      <c r="E1065" s="9">
        <v>929207.84</v>
      </c>
      <c r="H1065" s="9"/>
      <c r="I1065" s="9"/>
      <c r="J1065" s="9"/>
      <c r="K1065" s="9"/>
    </row>
    <row r="1066">
      <c r="A1066" s="5">
        <v>42262.0</v>
      </c>
      <c r="B1066" s="21">
        <v>42262.0</v>
      </c>
      <c r="C1066" s="4">
        <f t="shared" si="1"/>
        <v>2015</v>
      </c>
      <c r="D1066" s="4">
        <v>1270.0</v>
      </c>
      <c r="E1066" s="9">
        <v>1530195.03</v>
      </c>
      <c r="H1066" s="9"/>
      <c r="I1066" s="9"/>
      <c r="J1066" s="9"/>
      <c r="K1066" s="9"/>
    </row>
    <row r="1067">
      <c r="A1067" s="5">
        <v>42690.0</v>
      </c>
      <c r="B1067" s="21">
        <v>42690.0</v>
      </c>
      <c r="C1067" s="4">
        <f t="shared" si="1"/>
        <v>2016</v>
      </c>
      <c r="D1067" s="4">
        <v>8969.0</v>
      </c>
      <c r="E1067" s="9">
        <v>391977.08</v>
      </c>
      <c r="H1067" s="9"/>
      <c r="I1067" s="9"/>
      <c r="J1067" s="9"/>
      <c r="K1067" s="9"/>
    </row>
    <row r="1068">
      <c r="A1068" s="5">
        <v>42154.0</v>
      </c>
      <c r="B1068" s="21">
        <v>42154.0</v>
      </c>
      <c r="C1068" s="4">
        <f t="shared" si="1"/>
        <v>2015</v>
      </c>
      <c r="D1068" s="4">
        <v>8293.0</v>
      </c>
      <c r="E1068" s="9">
        <v>961559.16</v>
      </c>
      <c r="H1068" s="9"/>
      <c r="I1068" s="9"/>
      <c r="J1068" s="9"/>
      <c r="K1068" s="9"/>
    </row>
    <row r="1069">
      <c r="A1069" s="5">
        <v>40229.0</v>
      </c>
      <c r="B1069" s="21">
        <v>40229.0</v>
      </c>
      <c r="C1069" s="4">
        <f t="shared" si="1"/>
        <v>2010</v>
      </c>
      <c r="D1069" s="4">
        <v>7940.0</v>
      </c>
      <c r="E1069" s="9">
        <v>708264.0</v>
      </c>
      <c r="H1069" s="9"/>
      <c r="I1069" s="9"/>
      <c r="J1069" s="9"/>
      <c r="K1069" s="9"/>
    </row>
    <row r="1070">
      <c r="A1070" s="5">
        <v>40239.0</v>
      </c>
      <c r="B1070" s="21">
        <v>40239.0</v>
      </c>
      <c r="C1070" s="4">
        <f t="shared" si="1"/>
        <v>2010</v>
      </c>
      <c r="D1070" s="4">
        <v>8681.0</v>
      </c>
      <c r="E1070" s="9">
        <v>707046.23</v>
      </c>
      <c r="H1070" s="9"/>
      <c r="I1070" s="9"/>
      <c r="J1070" s="9"/>
      <c r="K1070" s="9"/>
    </row>
    <row r="1071">
      <c r="A1071" s="5">
        <v>42363.0</v>
      </c>
      <c r="B1071" s="21">
        <v>42363.0</v>
      </c>
      <c r="C1071" s="4">
        <f t="shared" si="1"/>
        <v>2015</v>
      </c>
      <c r="D1071" s="4">
        <v>5988.0</v>
      </c>
      <c r="E1071" s="9">
        <v>5598452.37</v>
      </c>
      <c r="H1071" s="9"/>
      <c r="I1071" s="9"/>
      <c r="J1071" s="9"/>
      <c r="K1071" s="9"/>
    </row>
    <row r="1072">
      <c r="A1072" s="5">
        <v>42211.0</v>
      </c>
      <c r="B1072" s="21">
        <v>42211.0</v>
      </c>
      <c r="C1072" s="4">
        <f t="shared" si="1"/>
        <v>2015</v>
      </c>
      <c r="D1072" s="4">
        <v>8969.0</v>
      </c>
      <c r="E1072" s="9">
        <v>3113738.4</v>
      </c>
      <c r="H1072" s="9"/>
      <c r="I1072" s="9"/>
      <c r="J1072" s="9"/>
      <c r="K1072" s="9"/>
    </row>
    <row r="1073">
      <c r="A1073" s="5">
        <v>42886.0</v>
      </c>
      <c r="B1073" s="21">
        <v>42886.0</v>
      </c>
      <c r="C1073" s="4">
        <f t="shared" si="1"/>
        <v>2017</v>
      </c>
      <c r="D1073" s="4">
        <v>1270.0</v>
      </c>
      <c r="H1073" s="9"/>
      <c r="I1073" s="9"/>
      <c r="J1073" s="9"/>
      <c r="K1073" s="9"/>
    </row>
    <row r="1074">
      <c r="A1074" s="5">
        <v>42452.0</v>
      </c>
      <c r="B1074" s="21">
        <v>42452.0</v>
      </c>
      <c r="C1074" s="4">
        <f t="shared" si="1"/>
        <v>2016</v>
      </c>
      <c r="D1074" s="4">
        <v>8681.0</v>
      </c>
      <c r="E1074" s="9">
        <v>565244.68</v>
      </c>
      <c r="H1074" s="9"/>
      <c r="I1074" s="9"/>
      <c r="J1074" s="9"/>
      <c r="K1074" s="9"/>
    </row>
    <row r="1075">
      <c r="A1075" s="5">
        <v>42399.0</v>
      </c>
      <c r="B1075" s="21">
        <v>42399.0</v>
      </c>
      <c r="C1075" s="4">
        <f t="shared" si="1"/>
        <v>2016</v>
      </c>
      <c r="D1075" s="4">
        <v>7940.0</v>
      </c>
      <c r="E1075" s="9">
        <v>818058.6</v>
      </c>
      <c r="H1075" s="9"/>
      <c r="I1075" s="9"/>
      <c r="J1075" s="9"/>
      <c r="K1075" s="9"/>
    </row>
    <row r="1076">
      <c r="A1076" s="5">
        <v>40704.0</v>
      </c>
      <c r="B1076" s="21">
        <v>40704.0</v>
      </c>
      <c r="C1076" s="4">
        <f t="shared" si="1"/>
        <v>2011</v>
      </c>
      <c r="D1076" s="4">
        <v>8969.0</v>
      </c>
      <c r="E1076" s="9">
        <v>228779.1</v>
      </c>
      <c r="H1076" s="9"/>
      <c r="I1076" s="9"/>
      <c r="J1076" s="9"/>
      <c r="K1076" s="9"/>
    </row>
    <row r="1077">
      <c r="A1077" s="5">
        <v>41073.0</v>
      </c>
      <c r="B1077" s="21">
        <v>41073.0</v>
      </c>
      <c r="C1077" s="4">
        <f t="shared" si="1"/>
        <v>2012</v>
      </c>
      <c r="D1077" s="4">
        <v>8293.0</v>
      </c>
      <c r="E1077" s="9">
        <v>786014.12</v>
      </c>
      <c r="H1077" s="9"/>
      <c r="I1077" s="9"/>
      <c r="J1077" s="9"/>
      <c r="K1077" s="9"/>
    </row>
    <row r="1078">
      <c r="A1078" s="5">
        <v>41494.0</v>
      </c>
      <c r="B1078" s="21">
        <v>41494.0</v>
      </c>
      <c r="C1078" s="4">
        <f t="shared" si="1"/>
        <v>2013</v>
      </c>
      <c r="D1078" s="4">
        <v>8875.0</v>
      </c>
      <c r="E1078" s="9">
        <v>511581.12</v>
      </c>
      <c r="H1078" s="9"/>
      <c r="I1078" s="9"/>
      <c r="J1078" s="9"/>
      <c r="K1078" s="9"/>
    </row>
    <row r="1079">
      <c r="A1079" s="5">
        <v>42727.0</v>
      </c>
      <c r="B1079" s="21">
        <v>42727.0</v>
      </c>
      <c r="C1079" s="4">
        <f t="shared" si="1"/>
        <v>2016</v>
      </c>
      <c r="D1079" s="4">
        <v>3127.0</v>
      </c>
      <c r="E1079" s="9">
        <v>237180.46000000002</v>
      </c>
      <c r="H1079" s="9"/>
      <c r="I1079" s="9"/>
      <c r="J1079" s="9"/>
      <c r="K1079" s="9"/>
    </row>
    <row r="1080">
      <c r="A1080" s="5">
        <v>41059.0</v>
      </c>
      <c r="B1080" s="21">
        <v>41059.0</v>
      </c>
      <c r="C1080" s="4">
        <f t="shared" si="1"/>
        <v>2012</v>
      </c>
      <c r="D1080" s="4">
        <v>7331.0</v>
      </c>
      <c r="E1080" s="9">
        <v>146024.8</v>
      </c>
      <c r="H1080" s="9"/>
      <c r="I1080" s="9"/>
      <c r="J1080" s="9"/>
      <c r="K1080" s="9"/>
    </row>
    <row r="1081">
      <c r="A1081" s="5">
        <v>42522.0</v>
      </c>
      <c r="B1081" s="21">
        <v>42522.0</v>
      </c>
      <c r="C1081" s="4">
        <f t="shared" si="1"/>
        <v>2016</v>
      </c>
      <c r="D1081" s="4">
        <v>5988.0</v>
      </c>
      <c r="E1081" s="9">
        <v>2558762.85</v>
      </c>
      <c r="H1081" s="9"/>
      <c r="I1081" s="9"/>
      <c r="J1081" s="9"/>
      <c r="K1081" s="9"/>
    </row>
    <row r="1082">
      <c r="A1082" s="5">
        <v>42523.0</v>
      </c>
      <c r="B1082" s="21">
        <v>42523.0</v>
      </c>
      <c r="C1082" s="4">
        <f t="shared" si="1"/>
        <v>2016</v>
      </c>
      <c r="D1082" s="4">
        <v>2455.0</v>
      </c>
      <c r="E1082" s="9">
        <v>603553.4400000001</v>
      </c>
      <c r="H1082" s="9"/>
      <c r="I1082" s="9"/>
      <c r="J1082" s="9"/>
      <c r="K1082" s="9"/>
    </row>
    <row r="1083">
      <c r="A1083" s="5">
        <v>42671.0</v>
      </c>
      <c r="B1083" s="21">
        <v>42671.0</v>
      </c>
      <c r="C1083" s="4">
        <f t="shared" si="1"/>
        <v>2016</v>
      </c>
      <c r="D1083" s="4">
        <v>7331.0</v>
      </c>
      <c r="E1083" s="9">
        <v>320265.42000000004</v>
      </c>
      <c r="H1083" s="9"/>
      <c r="I1083" s="9"/>
      <c r="J1083" s="9"/>
      <c r="K1083" s="9"/>
    </row>
    <row r="1084">
      <c r="A1084" s="5">
        <v>41345.0</v>
      </c>
      <c r="B1084" s="21">
        <v>41345.0</v>
      </c>
      <c r="C1084" s="4">
        <f t="shared" si="1"/>
        <v>2013</v>
      </c>
      <c r="D1084" s="4">
        <v>7331.0</v>
      </c>
      <c r="E1084" s="9">
        <v>1112621.32</v>
      </c>
      <c r="H1084" s="9"/>
      <c r="I1084" s="9"/>
      <c r="J1084" s="9"/>
      <c r="K1084" s="9"/>
    </row>
    <row r="1085">
      <c r="A1085" s="5">
        <v>41667.0</v>
      </c>
      <c r="B1085" s="21">
        <v>41667.0</v>
      </c>
      <c r="C1085" s="4">
        <f t="shared" si="1"/>
        <v>2014</v>
      </c>
      <c r="D1085" s="4">
        <v>8293.0</v>
      </c>
      <c r="E1085" s="9">
        <v>266587.2</v>
      </c>
      <c r="H1085" s="9"/>
      <c r="I1085" s="9"/>
      <c r="J1085" s="9"/>
      <c r="K1085" s="9"/>
    </row>
    <row r="1086">
      <c r="A1086" s="5">
        <v>41204.0</v>
      </c>
      <c r="B1086" s="21">
        <v>41204.0</v>
      </c>
      <c r="C1086" s="4">
        <f t="shared" si="1"/>
        <v>2012</v>
      </c>
      <c r="D1086" s="4">
        <v>4594.0</v>
      </c>
      <c r="E1086" s="9">
        <v>818891.7</v>
      </c>
      <c r="H1086" s="9"/>
      <c r="I1086" s="9"/>
      <c r="J1086" s="9"/>
      <c r="K1086" s="9"/>
    </row>
    <row r="1087">
      <c r="A1087" s="5">
        <v>41775.0</v>
      </c>
      <c r="B1087" s="21">
        <v>41775.0</v>
      </c>
      <c r="C1087" s="4">
        <f t="shared" si="1"/>
        <v>2014</v>
      </c>
      <c r="D1087" s="4">
        <v>2455.0</v>
      </c>
      <c r="E1087" s="9">
        <v>75797.52</v>
      </c>
      <c r="H1087" s="9"/>
      <c r="I1087" s="9"/>
      <c r="J1087" s="9"/>
      <c r="K1087" s="9"/>
    </row>
    <row r="1088">
      <c r="A1088" s="5">
        <v>40335.0</v>
      </c>
      <c r="B1088" s="21">
        <v>40335.0</v>
      </c>
      <c r="C1088" s="4">
        <f t="shared" si="1"/>
        <v>2010</v>
      </c>
      <c r="D1088" s="4">
        <v>3127.0</v>
      </c>
      <c r="E1088" s="9">
        <v>473799.68</v>
      </c>
      <c r="H1088" s="9"/>
      <c r="I1088" s="9"/>
      <c r="J1088" s="9"/>
      <c r="K1088" s="9"/>
    </row>
    <row r="1089">
      <c r="A1089" s="5">
        <v>40577.0</v>
      </c>
      <c r="B1089" s="21">
        <v>40577.0</v>
      </c>
      <c r="C1089" s="4">
        <f t="shared" si="1"/>
        <v>2011</v>
      </c>
      <c r="D1089" s="4">
        <v>1270.0</v>
      </c>
      <c r="E1089" s="9">
        <v>1638811.9</v>
      </c>
      <c r="H1089" s="9"/>
      <c r="I1089" s="9"/>
      <c r="J1089" s="9"/>
      <c r="K1089" s="9"/>
    </row>
    <row r="1090">
      <c r="A1090" s="5">
        <v>42518.0</v>
      </c>
      <c r="B1090" s="21">
        <v>42518.0</v>
      </c>
      <c r="C1090" s="4">
        <f t="shared" si="1"/>
        <v>2016</v>
      </c>
      <c r="D1090" s="4">
        <v>4594.0</v>
      </c>
      <c r="E1090" s="9">
        <v>453574.55000000005</v>
      </c>
      <c r="H1090" s="9"/>
      <c r="I1090" s="9"/>
      <c r="J1090" s="9"/>
      <c r="K1090" s="9"/>
    </row>
    <row r="1091">
      <c r="A1091" s="5">
        <v>41984.0</v>
      </c>
      <c r="B1091" s="21">
        <v>41984.0</v>
      </c>
      <c r="C1091" s="4">
        <f t="shared" si="1"/>
        <v>2014</v>
      </c>
      <c r="D1091" s="4">
        <v>4594.0</v>
      </c>
      <c r="E1091" s="9">
        <v>143020.71</v>
      </c>
      <c r="H1091" s="9"/>
      <c r="I1091" s="9"/>
      <c r="J1091" s="9"/>
      <c r="K1091" s="9"/>
    </row>
    <row r="1092">
      <c r="A1092" s="5">
        <v>40945.0</v>
      </c>
      <c r="B1092" s="21">
        <v>40945.0</v>
      </c>
      <c r="C1092" s="4">
        <f t="shared" si="1"/>
        <v>2012</v>
      </c>
      <c r="D1092" s="4">
        <v>3127.0</v>
      </c>
      <c r="E1092" s="9">
        <v>214459.52000000002</v>
      </c>
      <c r="H1092" s="9"/>
      <c r="I1092" s="9"/>
      <c r="J1092" s="9"/>
      <c r="K1092" s="9"/>
    </row>
    <row r="1093">
      <c r="A1093" s="5">
        <v>40277.0</v>
      </c>
      <c r="B1093" s="21">
        <v>40277.0</v>
      </c>
      <c r="C1093" s="4">
        <f t="shared" si="1"/>
        <v>2010</v>
      </c>
      <c r="D1093" s="4">
        <v>8681.0</v>
      </c>
      <c r="E1093" s="9">
        <v>1272570.8</v>
      </c>
      <c r="H1093" s="9"/>
      <c r="I1093" s="9"/>
      <c r="J1093" s="9"/>
      <c r="K1093" s="9"/>
    </row>
    <row r="1094">
      <c r="A1094" s="5">
        <v>41576.0</v>
      </c>
      <c r="B1094" s="21">
        <v>41576.0</v>
      </c>
      <c r="C1094" s="4">
        <f t="shared" si="1"/>
        <v>2013</v>
      </c>
      <c r="D1094" s="4">
        <v>8293.0</v>
      </c>
      <c r="E1094" s="9">
        <v>62156.46</v>
      </c>
      <c r="H1094" s="9"/>
      <c r="I1094" s="9"/>
      <c r="J1094" s="9"/>
      <c r="K1094" s="9"/>
    </row>
    <row r="1095">
      <c r="A1095" s="5">
        <v>41055.0</v>
      </c>
      <c r="B1095" s="21">
        <v>41055.0</v>
      </c>
      <c r="C1095" s="4">
        <f t="shared" si="1"/>
        <v>2012</v>
      </c>
      <c r="D1095" s="4">
        <v>2455.0</v>
      </c>
      <c r="E1095" s="9">
        <v>442787.16000000003</v>
      </c>
      <c r="H1095" s="9"/>
      <c r="I1095" s="9"/>
      <c r="J1095" s="9"/>
      <c r="K1095" s="9"/>
    </row>
    <row r="1096">
      <c r="A1096" s="5">
        <v>41907.0</v>
      </c>
      <c r="B1096" s="21">
        <v>41907.0</v>
      </c>
      <c r="C1096" s="4">
        <f t="shared" si="1"/>
        <v>2014</v>
      </c>
      <c r="D1096" s="4">
        <v>8875.0</v>
      </c>
      <c r="E1096" s="9">
        <v>61335.42</v>
      </c>
      <c r="H1096" s="9"/>
      <c r="I1096" s="9"/>
      <c r="J1096" s="9"/>
      <c r="K1096" s="9"/>
    </row>
    <row r="1097">
      <c r="A1097" s="5">
        <v>40960.0</v>
      </c>
      <c r="B1097" s="21">
        <v>40960.0</v>
      </c>
      <c r="C1097" s="4">
        <f t="shared" si="1"/>
        <v>2012</v>
      </c>
      <c r="D1097" s="4">
        <v>2103.0</v>
      </c>
      <c r="E1097" s="9">
        <v>243038.90000000002</v>
      </c>
      <c r="H1097" s="9"/>
      <c r="I1097" s="9"/>
      <c r="J1097" s="9"/>
      <c r="K1097" s="9"/>
    </row>
    <row r="1098">
      <c r="A1098" s="5">
        <v>41315.0</v>
      </c>
      <c r="B1098" s="21">
        <v>41315.0</v>
      </c>
      <c r="C1098" s="4">
        <f t="shared" si="1"/>
        <v>2013</v>
      </c>
      <c r="D1098" s="4">
        <v>5988.0</v>
      </c>
      <c r="E1098" s="9">
        <v>6672675.95</v>
      </c>
      <c r="H1098" s="9"/>
      <c r="I1098" s="9"/>
      <c r="J1098" s="9"/>
      <c r="K1098" s="9"/>
    </row>
    <row r="1099">
      <c r="A1099" s="5">
        <v>41966.0</v>
      </c>
      <c r="B1099" s="21">
        <v>41966.0</v>
      </c>
      <c r="C1099" s="4">
        <f t="shared" si="1"/>
        <v>2014</v>
      </c>
      <c r="D1099" s="4">
        <v>3127.0</v>
      </c>
      <c r="E1099" s="9">
        <v>4391760.24</v>
      </c>
      <c r="H1099" s="9"/>
      <c r="I1099" s="9"/>
      <c r="J1099" s="9"/>
      <c r="K1099" s="9"/>
    </row>
    <row r="1100">
      <c r="A1100" s="5">
        <v>42777.0</v>
      </c>
      <c r="B1100" s="21">
        <v>42777.0</v>
      </c>
      <c r="C1100" s="4">
        <f t="shared" si="1"/>
        <v>2017</v>
      </c>
      <c r="D1100" s="4">
        <v>7940.0</v>
      </c>
      <c r="H1100" s="9"/>
      <c r="I1100" s="9"/>
      <c r="J1100" s="9"/>
      <c r="K1100" s="9"/>
    </row>
    <row r="1101">
      <c r="A1101" s="5">
        <v>40196.0</v>
      </c>
      <c r="B1101" s="21">
        <v>40196.0</v>
      </c>
      <c r="C1101" s="4">
        <f t="shared" si="1"/>
        <v>2010</v>
      </c>
      <c r="D1101" s="4">
        <v>4594.0</v>
      </c>
      <c r="E1101" s="9">
        <v>408312.97</v>
      </c>
      <c r="H1101" s="9"/>
      <c r="I1101" s="9"/>
      <c r="J1101" s="9"/>
      <c r="K1101" s="9"/>
    </row>
    <row r="1102">
      <c r="A1102" s="5">
        <v>41623.0</v>
      </c>
      <c r="B1102" s="21">
        <v>41623.0</v>
      </c>
      <c r="C1102" s="4">
        <f t="shared" si="1"/>
        <v>2013</v>
      </c>
      <c r="D1102" s="4">
        <v>4594.0</v>
      </c>
      <c r="E1102" s="9">
        <v>55326.9</v>
      </c>
      <c r="H1102" s="9"/>
      <c r="I1102" s="9"/>
      <c r="J1102" s="9"/>
      <c r="K1102" s="9"/>
    </row>
    <row r="1103">
      <c r="A1103" s="5">
        <v>40254.0</v>
      </c>
      <c r="B1103" s="21">
        <v>40254.0</v>
      </c>
      <c r="C1103" s="4">
        <f t="shared" si="1"/>
        <v>2010</v>
      </c>
      <c r="D1103" s="4">
        <v>1270.0</v>
      </c>
      <c r="E1103" s="9">
        <v>2584652.49</v>
      </c>
      <c r="H1103" s="9"/>
      <c r="I1103" s="9"/>
      <c r="J1103" s="9"/>
      <c r="K1103" s="9"/>
    </row>
    <row r="1104">
      <c r="A1104" s="5">
        <v>41892.0</v>
      </c>
      <c r="B1104" s="21">
        <v>41892.0</v>
      </c>
      <c r="C1104" s="4">
        <f t="shared" si="1"/>
        <v>2014</v>
      </c>
      <c r="D1104" s="4">
        <v>7940.0</v>
      </c>
      <c r="E1104" s="9">
        <v>4496605.05</v>
      </c>
      <c r="H1104" s="9"/>
      <c r="I1104" s="9"/>
      <c r="J1104" s="9"/>
      <c r="K1104" s="9"/>
    </row>
    <row r="1105">
      <c r="A1105" s="5">
        <v>42287.0</v>
      </c>
      <c r="B1105" s="21">
        <v>42287.0</v>
      </c>
      <c r="C1105" s="4">
        <f t="shared" si="1"/>
        <v>2015</v>
      </c>
      <c r="D1105" s="4">
        <v>8875.0</v>
      </c>
      <c r="E1105" s="9">
        <v>775669.4400000001</v>
      </c>
      <c r="H1105" s="9"/>
      <c r="I1105" s="9"/>
      <c r="J1105" s="9"/>
      <c r="K1105" s="9"/>
    </row>
    <row r="1106">
      <c r="A1106" s="5">
        <v>41385.0</v>
      </c>
      <c r="B1106" s="21">
        <v>41385.0</v>
      </c>
      <c r="C1106" s="4">
        <f t="shared" si="1"/>
        <v>2013</v>
      </c>
      <c r="D1106" s="4">
        <v>5988.0</v>
      </c>
      <c r="E1106" s="9">
        <v>409960.1</v>
      </c>
      <c r="H1106" s="9"/>
      <c r="I1106" s="9"/>
      <c r="J1106" s="9"/>
      <c r="K1106" s="9"/>
    </row>
    <row r="1107">
      <c r="A1107" s="5">
        <v>42759.0</v>
      </c>
      <c r="B1107" s="21">
        <v>42759.0</v>
      </c>
      <c r="C1107" s="4">
        <f t="shared" si="1"/>
        <v>2017</v>
      </c>
      <c r="D1107" s="4">
        <v>8293.0</v>
      </c>
      <c r="H1107" s="9"/>
      <c r="I1107" s="9"/>
      <c r="J1107" s="9"/>
      <c r="K1107" s="9"/>
    </row>
    <row r="1108">
      <c r="A1108" s="5">
        <v>41112.0</v>
      </c>
      <c r="B1108" s="21">
        <v>41112.0</v>
      </c>
      <c r="C1108" s="4">
        <f t="shared" si="1"/>
        <v>2012</v>
      </c>
      <c r="D1108" s="4">
        <v>2103.0</v>
      </c>
      <c r="E1108" s="9">
        <v>362897.60000000003</v>
      </c>
      <c r="H1108" s="9"/>
      <c r="I1108" s="9"/>
      <c r="J1108" s="9"/>
      <c r="K1108" s="9"/>
    </row>
    <row r="1109">
      <c r="A1109" s="5">
        <v>40859.0</v>
      </c>
      <c r="B1109" s="21">
        <v>40859.0</v>
      </c>
      <c r="C1109" s="4">
        <f t="shared" si="1"/>
        <v>2011</v>
      </c>
      <c r="D1109" s="4">
        <v>5988.0</v>
      </c>
      <c r="E1109" s="9">
        <v>2974727.2800000003</v>
      </c>
      <c r="H1109" s="9"/>
      <c r="I1109" s="9"/>
      <c r="J1109" s="9"/>
      <c r="K1109" s="9"/>
    </row>
    <row r="1110">
      <c r="A1110" s="5">
        <v>41779.0</v>
      </c>
      <c r="B1110" s="21">
        <v>41779.0</v>
      </c>
      <c r="C1110" s="4">
        <f t="shared" si="1"/>
        <v>2014</v>
      </c>
      <c r="D1110" s="4">
        <v>8875.0</v>
      </c>
      <c r="E1110" s="9">
        <v>742912.02</v>
      </c>
      <c r="H1110" s="9"/>
      <c r="I1110" s="9"/>
      <c r="J1110" s="9"/>
      <c r="K1110" s="9"/>
    </row>
    <row r="1111">
      <c r="A1111" s="5">
        <v>41249.0</v>
      </c>
      <c r="B1111" s="21">
        <v>41249.0</v>
      </c>
      <c r="C1111" s="4">
        <f t="shared" si="1"/>
        <v>2012</v>
      </c>
      <c r="D1111" s="4">
        <v>4594.0</v>
      </c>
      <c r="E1111" s="9">
        <v>4086471.05</v>
      </c>
      <c r="H1111" s="9"/>
      <c r="I1111" s="9"/>
      <c r="J1111" s="9"/>
      <c r="K1111" s="9"/>
    </row>
    <row r="1112">
      <c r="A1112" s="5">
        <v>40647.0</v>
      </c>
      <c r="B1112" s="21">
        <v>40647.0</v>
      </c>
      <c r="C1112" s="4">
        <f t="shared" si="1"/>
        <v>2011</v>
      </c>
      <c r="D1112" s="4">
        <v>5988.0</v>
      </c>
      <c r="E1112" s="9">
        <v>1305812.56</v>
      </c>
      <c r="H1112" s="9"/>
      <c r="I1112" s="9"/>
      <c r="J1112" s="9"/>
      <c r="K1112" s="9"/>
    </row>
    <row r="1113">
      <c r="A1113" s="5">
        <v>41022.0</v>
      </c>
      <c r="B1113" s="21">
        <v>41022.0</v>
      </c>
      <c r="C1113" s="4">
        <f t="shared" si="1"/>
        <v>2012</v>
      </c>
      <c r="D1113" s="4">
        <v>7940.0</v>
      </c>
      <c r="E1113" s="9">
        <v>515155.04</v>
      </c>
      <c r="H1113" s="9"/>
      <c r="I1113" s="9"/>
      <c r="J1113" s="9"/>
      <c r="K1113" s="9"/>
    </row>
    <row r="1114">
      <c r="A1114" s="5">
        <v>42785.0</v>
      </c>
      <c r="B1114" s="21">
        <v>42785.0</v>
      </c>
      <c r="C1114" s="4">
        <f t="shared" si="1"/>
        <v>2017</v>
      </c>
      <c r="D1114" s="4">
        <v>8969.0</v>
      </c>
      <c r="H1114" s="9"/>
      <c r="I1114" s="9"/>
      <c r="J1114" s="9"/>
      <c r="K1114" s="9"/>
    </row>
    <row r="1115">
      <c r="A1115" s="5">
        <v>41137.0</v>
      </c>
      <c r="B1115" s="21">
        <v>41137.0</v>
      </c>
      <c r="C1115" s="4">
        <f t="shared" si="1"/>
        <v>2012</v>
      </c>
      <c r="D1115" s="4">
        <v>2455.0</v>
      </c>
      <c r="E1115" s="9">
        <v>252054.40000000002</v>
      </c>
      <c r="H1115" s="9"/>
      <c r="I1115" s="9"/>
      <c r="J1115" s="9"/>
      <c r="K1115" s="9"/>
    </row>
    <row r="1116">
      <c r="A1116" s="5">
        <v>40528.0</v>
      </c>
      <c r="B1116" s="21">
        <v>40528.0</v>
      </c>
      <c r="C1116" s="4">
        <f t="shared" si="1"/>
        <v>2010</v>
      </c>
      <c r="D1116" s="4">
        <v>5988.0</v>
      </c>
      <c r="E1116" s="9">
        <v>1970897.5999999999</v>
      </c>
      <c r="H1116" s="9"/>
      <c r="I1116" s="9"/>
      <c r="J1116" s="9"/>
      <c r="K1116" s="9"/>
    </row>
    <row r="1117">
      <c r="A1117" s="5">
        <v>42738.0</v>
      </c>
      <c r="B1117" s="21">
        <v>42738.0</v>
      </c>
      <c r="C1117" s="4">
        <f t="shared" si="1"/>
        <v>2017</v>
      </c>
      <c r="D1117" s="4">
        <v>8293.0</v>
      </c>
      <c r="H1117" s="9"/>
      <c r="I1117" s="9"/>
      <c r="J1117" s="9"/>
      <c r="K1117" s="9"/>
    </row>
    <row r="1118">
      <c r="A1118" s="5">
        <v>42008.0</v>
      </c>
      <c r="B1118" s="21">
        <v>42008.0</v>
      </c>
      <c r="C1118" s="4">
        <f t="shared" si="1"/>
        <v>2015</v>
      </c>
      <c r="D1118" s="4">
        <v>2103.0</v>
      </c>
      <c r="E1118" s="9">
        <v>4196117.9399999995</v>
      </c>
      <c r="H1118" s="9"/>
      <c r="I1118" s="9"/>
      <c r="J1118" s="9"/>
      <c r="K1118" s="9"/>
    </row>
    <row r="1119">
      <c r="A1119" s="5">
        <v>42156.0</v>
      </c>
      <c r="B1119" s="21">
        <v>42156.0</v>
      </c>
      <c r="C1119" s="4">
        <f t="shared" si="1"/>
        <v>2015</v>
      </c>
      <c r="D1119" s="4">
        <v>5988.0</v>
      </c>
      <c r="E1119" s="9">
        <v>570792.3</v>
      </c>
      <c r="H1119" s="9"/>
      <c r="I1119" s="9"/>
      <c r="J1119" s="9"/>
      <c r="K1119" s="9"/>
    </row>
    <row r="1120">
      <c r="A1120" s="5">
        <v>40876.0</v>
      </c>
      <c r="B1120" s="21">
        <v>40876.0</v>
      </c>
      <c r="C1120" s="4">
        <f t="shared" si="1"/>
        <v>2011</v>
      </c>
      <c r="D1120" s="4">
        <v>8875.0</v>
      </c>
      <c r="E1120" s="9">
        <v>627485.76</v>
      </c>
      <c r="H1120" s="9"/>
      <c r="I1120" s="9"/>
      <c r="J1120" s="9"/>
      <c r="K1120" s="9"/>
    </row>
    <row r="1121">
      <c r="A1121" s="5">
        <v>42301.0</v>
      </c>
      <c r="B1121" s="21">
        <v>42301.0</v>
      </c>
      <c r="C1121" s="4">
        <f t="shared" si="1"/>
        <v>2015</v>
      </c>
      <c r="D1121" s="4">
        <v>4594.0</v>
      </c>
      <c r="E1121" s="9">
        <v>218981.75</v>
      </c>
      <c r="H1121" s="9"/>
      <c r="I1121" s="9"/>
      <c r="J1121" s="9"/>
      <c r="K1121" s="9"/>
    </row>
    <row r="1122">
      <c r="A1122" s="5">
        <v>41593.0</v>
      </c>
      <c r="B1122" s="21">
        <v>41593.0</v>
      </c>
      <c r="C1122" s="4">
        <f t="shared" si="1"/>
        <v>2013</v>
      </c>
      <c r="D1122" s="4">
        <v>8875.0</v>
      </c>
      <c r="E1122" s="9">
        <v>6045833.640000001</v>
      </c>
      <c r="H1122" s="9"/>
      <c r="I1122" s="9"/>
      <c r="J1122" s="9"/>
      <c r="K1122" s="9"/>
    </row>
    <row r="1123">
      <c r="A1123" s="5">
        <v>41366.0</v>
      </c>
      <c r="B1123" s="21">
        <v>41366.0</v>
      </c>
      <c r="C1123" s="4">
        <f t="shared" si="1"/>
        <v>2013</v>
      </c>
      <c r="D1123" s="4">
        <v>8875.0</v>
      </c>
      <c r="E1123" s="9">
        <v>380359.2</v>
      </c>
      <c r="H1123" s="9"/>
      <c r="I1123" s="9"/>
      <c r="J1123" s="9"/>
      <c r="K1123" s="9"/>
    </row>
    <row r="1124">
      <c r="A1124" s="5">
        <v>42685.0</v>
      </c>
      <c r="B1124" s="21">
        <v>42685.0</v>
      </c>
      <c r="C1124" s="4">
        <f t="shared" si="1"/>
        <v>2016</v>
      </c>
      <c r="D1124" s="4">
        <v>8969.0</v>
      </c>
      <c r="E1124" s="9">
        <v>1971840.2</v>
      </c>
      <c r="H1124" s="9"/>
      <c r="I1124" s="9"/>
      <c r="J1124" s="9"/>
      <c r="K1124" s="9"/>
    </row>
    <row r="1125">
      <c r="A1125" s="5">
        <v>42918.0</v>
      </c>
      <c r="B1125" s="21">
        <v>42918.0</v>
      </c>
      <c r="C1125" s="4">
        <f t="shared" si="1"/>
        <v>2017</v>
      </c>
      <c r="D1125" s="4">
        <v>8681.0</v>
      </c>
      <c r="H1125" s="9"/>
      <c r="I1125" s="9"/>
      <c r="J1125" s="9"/>
      <c r="K1125" s="9"/>
    </row>
    <row r="1126">
      <c r="A1126" s="5">
        <v>40882.0</v>
      </c>
      <c r="B1126" s="21">
        <v>40882.0</v>
      </c>
      <c r="C1126" s="4">
        <f t="shared" si="1"/>
        <v>2011</v>
      </c>
      <c r="D1126" s="4">
        <v>1270.0</v>
      </c>
      <c r="E1126" s="9">
        <v>2047010.28</v>
      </c>
      <c r="H1126" s="9"/>
      <c r="I1126" s="9"/>
      <c r="J1126" s="9"/>
      <c r="K1126" s="9"/>
    </row>
    <row r="1127">
      <c r="A1127" s="5">
        <v>42825.0</v>
      </c>
      <c r="B1127" s="21">
        <v>42825.0</v>
      </c>
      <c r="C1127" s="4">
        <f t="shared" si="1"/>
        <v>2017</v>
      </c>
      <c r="D1127" s="4">
        <v>5988.0</v>
      </c>
      <c r="H1127" s="9"/>
      <c r="I1127" s="9"/>
      <c r="J1127" s="9"/>
      <c r="K1127" s="9"/>
    </row>
    <row r="1128">
      <c r="A1128" s="5">
        <v>40404.0</v>
      </c>
      <c r="B1128" s="21">
        <v>40404.0</v>
      </c>
      <c r="C1128" s="4">
        <f t="shared" si="1"/>
        <v>2010</v>
      </c>
      <c r="D1128" s="4">
        <v>2455.0</v>
      </c>
      <c r="E1128" s="9">
        <v>864951.2</v>
      </c>
      <c r="H1128" s="9"/>
      <c r="I1128" s="9"/>
      <c r="J1128" s="9"/>
      <c r="K1128" s="9"/>
    </row>
    <row r="1129">
      <c r="A1129" s="5">
        <v>40825.0</v>
      </c>
      <c r="B1129" s="21">
        <v>40825.0</v>
      </c>
      <c r="C1129" s="4">
        <f t="shared" si="1"/>
        <v>2011</v>
      </c>
      <c r="D1129" s="4">
        <v>4594.0</v>
      </c>
      <c r="E1129" s="9">
        <v>458020.38</v>
      </c>
      <c r="H1129" s="9"/>
      <c r="I1129" s="9"/>
      <c r="J1129" s="9"/>
      <c r="K1129" s="9"/>
    </row>
    <row r="1130">
      <c r="A1130" s="5">
        <v>40516.0</v>
      </c>
      <c r="B1130" s="21">
        <v>40516.0</v>
      </c>
      <c r="C1130" s="4">
        <f t="shared" si="1"/>
        <v>2010</v>
      </c>
      <c r="D1130" s="4">
        <v>2103.0</v>
      </c>
      <c r="E1130" s="9">
        <v>46406.100000000006</v>
      </c>
      <c r="H1130" s="9"/>
      <c r="I1130" s="9"/>
      <c r="J1130" s="9"/>
      <c r="K1130" s="9"/>
    </row>
    <row r="1131">
      <c r="A1131" s="5">
        <v>40838.0</v>
      </c>
      <c r="B1131" s="21">
        <v>40838.0</v>
      </c>
      <c r="C1131" s="4">
        <f t="shared" si="1"/>
        <v>2011</v>
      </c>
      <c r="D1131" s="4">
        <v>4594.0</v>
      </c>
      <c r="E1131" s="9">
        <v>1220238.4</v>
      </c>
      <c r="H1131" s="9"/>
      <c r="I1131" s="9"/>
      <c r="J1131" s="9"/>
      <c r="K1131" s="9"/>
    </row>
    <row r="1132">
      <c r="A1132" s="5">
        <v>40604.0</v>
      </c>
      <c r="B1132" s="21">
        <v>40604.0</v>
      </c>
      <c r="C1132" s="4">
        <f t="shared" si="1"/>
        <v>2011</v>
      </c>
      <c r="D1132" s="4">
        <v>8293.0</v>
      </c>
      <c r="E1132" s="9">
        <v>5807490.78</v>
      </c>
      <c r="H1132" s="9"/>
      <c r="I1132" s="9"/>
      <c r="J1132" s="9"/>
      <c r="K1132" s="9"/>
    </row>
    <row r="1133">
      <c r="A1133" s="5">
        <v>41616.0</v>
      </c>
      <c r="B1133" s="21">
        <v>41616.0</v>
      </c>
      <c r="C1133" s="4">
        <f t="shared" si="1"/>
        <v>2013</v>
      </c>
      <c r="D1133" s="4">
        <v>3127.0</v>
      </c>
      <c r="E1133" s="9">
        <v>84921.66</v>
      </c>
      <c r="H1133" s="9"/>
      <c r="I1133" s="9"/>
      <c r="J1133" s="9"/>
      <c r="K1133" s="9"/>
    </row>
    <row r="1134">
      <c r="A1134" s="5">
        <v>40685.0</v>
      </c>
      <c r="B1134" s="21">
        <v>40685.0</v>
      </c>
      <c r="C1134" s="4">
        <f t="shared" si="1"/>
        <v>2011</v>
      </c>
      <c r="D1134" s="4">
        <v>7331.0</v>
      </c>
      <c r="E1134" s="9">
        <v>882917.86</v>
      </c>
      <c r="H1134" s="9"/>
      <c r="I1134" s="9"/>
      <c r="J1134" s="9"/>
      <c r="K1134" s="9"/>
    </row>
    <row r="1135">
      <c r="A1135" s="5">
        <v>41278.0</v>
      </c>
      <c r="B1135" s="21">
        <v>41278.0</v>
      </c>
      <c r="C1135" s="4">
        <f t="shared" si="1"/>
        <v>2013</v>
      </c>
      <c r="D1135" s="4">
        <v>8875.0</v>
      </c>
      <c r="E1135" s="9">
        <v>1264583.04</v>
      </c>
      <c r="H1135" s="9"/>
      <c r="I1135" s="9"/>
      <c r="J1135" s="9"/>
      <c r="K1135" s="9"/>
    </row>
    <row r="1136">
      <c r="A1136" s="5">
        <v>40777.0</v>
      </c>
      <c r="B1136" s="21">
        <v>40777.0</v>
      </c>
      <c r="C1136" s="4">
        <f t="shared" si="1"/>
        <v>2011</v>
      </c>
      <c r="D1136" s="4">
        <v>4594.0</v>
      </c>
      <c r="E1136" s="9">
        <v>255277.42</v>
      </c>
      <c r="H1136" s="9"/>
      <c r="I1136" s="9"/>
      <c r="J1136" s="9"/>
      <c r="K1136" s="9"/>
    </row>
    <row r="1137">
      <c r="A1137" s="5">
        <v>41057.0</v>
      </c>
      <c r="B1137" s="21">
        <v>41057.0</v>
      </c>
      <c r="C1137" s="4">
        <f t="shared" si="1"/>
        <v>2012</v>
      </c>
      <c r="D1137" s="4">
        <v>8969.0</v>
      </c>
      <c r="E1137" s="9">
        <v>117011.70000000001</v>
      </c>
      <c r="H1137" s="9"/>
      <c r="I1137" s="9"/>
      <c r="J1137" s="9"/>
      <c r="K1137" s="9"/>
    </row>
    <row r="1138">
      <c r="A1138" s="5">
        <v>42711.0</v>
      </c>
      <c r="B1138" s="21">
        <v>42711.0</v>
      </c>
      <c r="C1138" s="4">
        <f t="shared" si="1"/>
        <v>2016</v>
      </c>
      <c r="D1138" s="4">
        <v>5988.0</v>
      </c>
      <c r="E1138" s="9">
        <v>1364047.24</v>
      </c>
      <c r="H1138" s="9"/>
      <c r="I1138" s="9"/>
      <c r="J1138" s="9"/>
      <c r="K1138" s="9"/>
    </row>
    <row r="1139">
      <c r="A1139" s="5">
        <v>40441.0</v>
      </c>
      <c r="B1139" s="21">
        <v>40441.0</v>
      </c>
      <c r="C1139" s="4">
        <f t="shared" si="1"/>
        <v>2010</v>
      </c>
      <c r="D1139" s="4">
        <v>5988.0</v>
      </c>
      <c r="E1139" s="9">
        <v>1148363.24</v>
      </c>
      <c r="H1139" s="9"/>
      <c r="I1139" s="9"/>
      <c r="J1139" s="9"/>
      <c r="K1139" s="9"/>
    </row>
    <row r="1140">
      <c r="A1140" s="5">
        <v>42471.0</v>
      </c>
      <c r="B1140" s="21">
        <v>42471.0</v>
      </c>
      <c r="C1140" s="4">
        <f t="shared" si="1"/>
        <v>2016</v>
      </c>
      <c r="D1140" s="4">
        <v>4594.0</v>
      </c>
      <c r="E1140" s="9">
        <v>1445686.2000000002</v>
      </c>
      <c r="H1140" s="9"/>
      <c r="I1140" s="9"/>
      <c r="J1140" s="9"/>
      <c r="K1140" s="9"/>
    </row>
    <row r="1141">
      <c r="A1141" s="5">
        <v>40194.0</v>
      </c>
      <c r="B1141" s="21">
        <v>40194.0</v>
      </c>
      <c r="C1141" s="4">
        <f t="shared" si="1"/>
        <v>2010</v>
      </c>
      <c r="D1141" s="4">
        <v>8293.0</v>
      </c>
      <c r="E1141" s="9">
        <v>2201739.1999999997</v>
      </c>
      <c r="H1141" s="9"/>
      <c r="I1141" s="9"/>
      <c r="J1141" s="9"/>
      <c r="K1141" s="9"/>
    </row>
    <row r="1142">
      <c r="A1142" s="5">
        <v>40631.0</v>
      </c>
      <c r="B1142" s="21">
        <v>40631.0</v>
      </c>
      <c r="C1142" s="4">
        <f t="shared" si="1"/>
        <v>2011</v>
      </c>
      <c r="D1142" s="4">
        <v>7331.0</v>
      </c>
      <c r="E1142" s="9">
        <v>216851.19999999998</v>
      </c>
      <c r="H1142" s="9"/>
      <c r="I1142" s="9"/>
      <c r="J1142" s="9"/>
      <c r="K1142" s="9"/>
    </row>
    <row r="1143">
      <c r="A1143" s="5">
        <v>42519.0</v>
      </c>
      <c r="B1143" s="21">
        <v>42519.0</v>
      </c>
      <c r="C1143" s="4">
        <f t="shared" si="1"/>
        <v>2016</v>
      </c>
      <c r="D1143" s="4">
        <v>2103.0</v>
      </c>
      <c r="E1143" s="9">
        <v>5409601.470000001</v>
      </c>
      <c r="H1143" s="9"/>
      <c r="I1143" s="9"/>
      <c r="J1143" s="9"/>
      <c r="K1143" s="9"/>
    </row>
    <row r="1144">
      <c r="A1144" s="5">
        <v>42022.0</v>
      </c>
      <c r="B1144" s="21">
        <v>42022.0</v>
      </c>
      <c r="C1144" s="4">
        <f t="shared" si="1"/>
        <v>2015</v>
      </c>
      <c r="D1144" s="4">
        <v>8875.0</v>
      </c>
      <c r="E1144" s="9">
        <v>473727.1</v>
      </c>
      <c r="H1144" s="9"/>
      <c r="I1144" s="9"/>
      <c r="J1144" s="9"/>
      <c r="K1144" s="9"/>
    </row>
    <row r="1145">
      <c r="A1145" s="5">
        <v>41367.0</v>
      </c>
      <c r="B1145" s="21">
        <v>41367.0</v>
      </c>
      <c r="C1145" s="4">
        <f t="shared" si="1"/>
        <v>2013</v>
      </c>
      <c r="D1145" s="4">
        <v>7331.0</v>
      </c>
      <c r="E1145" s="9">
        <v>4970685.930000001</v>
      </c>
      <c r="H1145" s="9"/>
      <c r="I1145" s="9"/>
      <c r="J1145" s="9"/>
      <c r="K1145" s="9"/>
    </row>
    <row r="1146">
      <c r="A1146" s="5">
        <v>42018.0</v>
      </c>
      <c r="B1146" s="21">
        <v>42018.0</v>
      </c>
      <c r="C1146" s="4">
        <f t="shared" si="1"/>
        <v>2015</v>
      </c>
      <c r="D1146" s="4">
        <v>4594.0</v>
      </c>
      <c r="E1146" s="9">
        <v>4505070.78</v>
      </c>
      <c r="H1146" s="9"/>
      <c r="I1146" s="9"/>
      <c r="J1146" s="9"/>
      <c r="K1146" s="9"/>
    </row>
    <row r="1147">
      <c r="A1147" s="5">
        <v>40324.0</v>
      </c>
      <c r="B1147" s="21">
        <v>40324.0</v>
      </c>
      <c r="C1147" s="4">
        <f t="shared" si="1"/>
        <v>2010</v>
      </c>
      <c r="D1147" s="4">
        <v>7331.0</v>
      </c>
      <c r="E1147" s="9">
        <v>689666.08</v>
      </c>
      <c r="H1147" s="9"/>
      <c r="I1147" s="9"/>
      <c r="J1147" s="9"/>
      <c r="K1147" s="9"/>
    </row>
    <row r="1148">
      <c r="A1148" s="5">
        <v>41209.0</v>
      </c>
      <c r="B1148" s="21">
        <v>41209.0</v>
      </c>
      <c r="C1148" s="4">
        <f t="shared" si="1"/>
        <v>2012</v>
      </c>
      <c r="D1148" s="4">
        <v>8969.0</v>
      </c>
      <c r="E1148" s="9">
        <v>451012.25</v>
      </c>
      <c r="H1148" s="9"/>
      <c r="I1148" s="9"/>
      <c r="J1148" s="9"/>
      <c r="K1148" s="9"/>
    </row>
    <row r="1149">
      <c r="A1149" s="5">
        <v>40659.0</v>
      </c>
      <c r="B1149" s="21">
        <v>40659.0</v>
      </c>
      <c r="C1149" s="4">
        <f t="shared" si="1"/>
        <v>2011</v>
      </c>
      <c r="D1149" s="4">
        <v>3127.0</v>
      </c>
      <c r="E1149" s="9">
        <v>605437.4400000001</v>
      </c>
      <c r="H1149" s="9"/>
      <c r="I1149" s="9"/>
      <c r="J1149" s="9"/>
      <c r="K1149" s="9"/>
    </row>
    <row r="1150">
      <c r="A1150" s="5">
        <v>41208.0</v>
      </c>
      <c r="B1150" s="21">
        <v>41208.0</v>
      </c>
      <c r="C1150" s="4">
        <f t="shared" si="1"/>
        <v>2012</v>
      </c>
      <c r="D1150" s="4">
        <v>8293.0</v>
      </c>
      <c r="E1150" s="9">
        <v>3032419.1999999997</v>
      </c>
      <c r="H1150" s="9"/>
      <c r="I1150" s="9"/>
      <c r="J1150" s="9"/>
      <c r="K1150" s="9"/>
    </row>
    <row r="1151">
      <c r="A1151" s="5">
        <v>40718.0</v>
      </c>
      <c r="B1151" s="21">
        <v>40718.0</v>
      </c>
      <c r="C1151" s="4">
        <f t="shared" si="1"/>
        <v>2011</v>
      </c>
      <c r="D1151" s="4">
        <v>7940.0</v>
      </c>
      <c r="E1151" s="9">
        <v>2929.62</v>
      </c>
      <c r="H1151" s="9"/>
      <c r="I1151" s="9"/>
      <c r="J1151" s="9"/>
      <c r="K1151" s="9"/>
    </row>
    <row r="1152">
      <c r="A1152" s="5">
        <v>41063.0</v>
      </c>
      <c r="B1152" s="21">
        <v>41063.0</v>
      </c>
      <c r="C1152" s="4">
        <f t="shared" si="1"/>
        <v>2012</v>
      </c>
      <c r="D1152" s="4">
        <v>8293.0</v>
      </c>
      <c r="E1152" s="9">
        <v>414855.35000000003</v>
      </c>
      <c r="H1152" s="9"/>
      <c r="I1152" s="9"/>
      <c r="J1152" s="9"/>
      <c r="K1152" s="9"/>
    </row>
    <row r="1153">
      <c r="A1153" s="5">
        <v>41510.0</v>
      </c>
      <c r="B1153" s="21">
        <v>41510.0</v>
      </c>
      <c r="C1153" s="4">
        <f t="shared" si="1"/>
        <v>2013</v>
      </c>
      <c r="D1153" s="4">
        <v>8293.0</v>
      </c>
      <c r="E1153" s="9">
        <v>198862.95</v>
      </c>
      <c r="H1153" s="9"/>
      <c r="I1153" s="9"/>
      <c r="J1153" s="9"/>
      <c r="K1153" s="9"/>
    </row>
    <row r="1154">
      <c r="A1154" s="5">
        <v>40352.0</v>
      </c>
      <c r="B1154" s="21">
        <v>40352.0</v>
      </c>
      <c r="C1154" s="4">
        <f t="shared" si="1"/>
        <v>2010</v>
      </c>
      <c r="D1154" s="4">
        <v>7940.0</v>
      </c>
      <c r="E1154" s="9">
        <v>278436.60000000003</v>
      </c>
      <c r="H1154" s="9"/>
      <c r="I1154" s="9"/>
      <c r="J1154" s="9"/>
      <c r="K1154" s="9"/>
    </row>
    <row r="1155">
      <c r="A1155" s="5">
        <v>40915.0</v>
      </c>
      <c r="B1155" s="21">
        <v>40915.0</v>
      </c>
      <c r="C1155" s="4">
        <f t="shared" si="1"/>
        <v>2012</v>
      </c>
      <c r="D1155" s="4">
        <v>5988.0</v>
      </c>
      <c r="E1155" s="9">
        <v>228870.00000000003</v>
      </c>
      <c r="H1155" s="9"/>
      <c r="I1155" s="9"/>
      <c r="J1155" s="9"/>
      <c r="K1155" s="9"/>
    </row>
    <row r="1156">
      <c r="A1156" s="5">
        <v>41201.0</v>
      </c>
      <c r="B1156" s="21">
        <v>41201.0</v>
      </c>
      <c r="C1156" s="4">
        <f t="shared" si="1"/>
        <v>2012</v>
      </c>
      <c r="D1156" s="4">
        <v>2103.0</v>
      </c>
      <c r="E1156" s="9">
        <v>2522206.8</v>
      </c>
      <c r="H1156" s="9"/>
      <c r="I1156" s="9"/>
      <c r="J1156" s="9"/>
      <c r="K1156" s="9"/>
    </row>
    <row r="1157">
      <c r="A1157" s="5">
        <v>40460.0</v>
      </c>
      <c r="B1157" s="21">
        <v>40460.0</v>
      </c>
      <c r="C1157" s="4">
        <f t="shared" si="1"/>
        <v>2010</v>
      </c>
      <c r="D1157" s="4">
        <v>7940.0</v>
      </c>
      <c r="E1157" s="9">
        <v>516572.70999999996</v>
      </c>
      <c r="H1157" s="9"/>
      <c r="I1157" s="9"/>
      <c r="J1157" s="9"/>
      <c r="K1157" s="9"/>
    </row>
    <row r="1158">
      <c r="A1158" s="5">
        <v>40378.0</v>
      </c>
      <c r="B1158" s="21">
        <v>40378.0</v>
      </c>
      <c r="C1158" s="4">
        <f t="shared" si="1"/>
        <v>2010</v>
      </c>
      <c r="D1158" s="4">
        <v>2103.0</v>
      </c>
      <c r="E1158" s="9">
        <v>1814922.27</v>
      </c>
      <c r="H1158" s="9"/>
      <c r="I1158" s="9"/>
      <c r="J1158" s="9"/>
      <c r="K1158" s="9"/>
    </row>
    <row r="1159">
      <c r="A1159" s="5">
        <v>40680.0</v>
      </c>
      <c r="B1159" s="21">
        <v>40680.0</v>
      </c>
      <c r="C1159" s="4">
        <f t="shared" si="1"/>
        <v>2011</v>
      </c>
      <c r="D1159" s="4">
        <v>3127.0</v>
      </c>
      <c r="E1159" s="9">
        <v>73794.74</v>
      </c>
      <c r="H1159" s="9"/>
      <c r="I1159" s="9"/>
      <c r="J1159" s="9"/>
      <c r="K1159" s="9"/>
    </row>
    <row r="1160">
      <c r="A1160" s="5">
        <v>42716.0</v>
      </c>
      <c r="B1160" s="21">
        <v>42716.0</v>
      </c>
      <c r="C1160" s="4">
        <f t="shared" si="1"/>
        <v>2016</v>
      </c>
      <c r="D1160" s="4">
        <v>8875.0</v>
      </c>
      <c r="E1160" s="9">
        <v>516025.56000000006</v>
      </c>
      <c r="H1160" s="9"/>
      <c r="I1160" s="9"/>
      <c r="J1160" s="9"/>
      <c r="K1160" s="9"/>
    </row>
    <row r="1161">
      <c r="A1161" s="5">
        <v>42919.0</v>
      </c>
      <c r="B1161" s="21">
        <v>42919.0</v>
      </c>
      <c r="C1161" s="4">
        <f t="shared" si="1"/>
        <v>2017</v>
      </c>
      <c r="D1161" s="4">
        <v>8293.0</v>
      </c>
      <c r="H1161" s="9"/>
      <c r="I1161" s="9"/>
      <c r="J1161" s="9"/>
      <c r="K1161" s="9"/>
    </row>
    <row r="1162">
      <c r="A1162" s="5">
        <v>41426.0</v>
      </c>
      <c r="B1162" s="21">
        <v>41426.0</v>
      </c>
      <c r="C1162" s="4">
        <f t="shared" si="1"/>
        <v>2013</v>
      </c>
      <c r="D1162" s="4">
        <v>8969.0</v>
      </c>
      <c r="E1162" s="9">
        <v>31933.850000000002</v>
      </c>
      <c r="H1162" s="9"/>
      <c r="I1162" s="9"/>
      <c r="J1162" s="9"/>
      <c r="K1162" s="9"/>
    </row>
    <row r="1163">
      <c r="A1163" s="5">
        <v>42745.0</v>
      </c>
      <c r="B1163" s="21">
        <v>42745.0</v>
      </c>
      <c r="C1163" s="4">
        <f t="shared" si="1"/>
        <v>2017</v>
      </c>
      <c r="D1163" s="4">
        <v>4594.0</v>
      </c>
      <c r="H1163" s="9"/>
      <c r="I1163" s="9"/>
      <c r="J1163" s="9"/>
      <c r="K1163" s="9"/>
    </row>
    <row r="1164">
      <c r="A1164" s="5">
        <v>40430.0</v>
      </c>
      <c r="B1164" s="21">
        <v>40430.0</v>
      </c>
      <c r="C1164" s="4">
        <f t="shared" si="1"/>
        <v>2010</v>
      </c>
      <c r="D1164" s="4">
        <v>7331.0</v>
      </c>
      <c r="E1164" s="9">
        <v>3478763.8200000003</v>
      </c>
      <c r="H1164" s="9"/>
      <c r="I1164" s="9"/>
      <c r="J1164" s="9"/>
      <c r="K1164" s="9"/>
    </row>
    <row r="1165">
      <c r="A1165" s="5">
        <v>41535.0</v>
      </c>
      <c r="B1165" s="21">
        <v>41535.0</v>
      </c>
      <c r="C1165" s="4">
        <f t="shared" si="1"/>
        <v>2013</v>
      </c>
      <c r="D1165" s="4">
        <v>5988.0</v>
      </c>
      <c r="E1165" s="9">
        <v>3424215.48</v>
      </c>
      <c r="H1165" s="9"/>
      <c r="I1165" s="9"/>
      <c r="J1165" s="9"/>
      <c r="K1165" s="9"/>
    </row>
    <row r="1166">
      <c r="A1166" s="5">
        <v>41798.0</v>
      </c>
      <c r="B1166" s="21">
        <v>41798.0</v>
      </c>
      <c r="C1166" s="4">
        <f t="shared" si="1"/>
        <v>2014</v>
      </c>
      <c r="D1166" s="4">
        <v>4594.0</v>
      </c>
      <c r="E1166" s="9">
        <v>416085.66000000003</v>
      </c>
      <c r="H1166" s="9"/>
      <c r="I1166" s="9"/>
      <c r="J1166" s="9"/>
      <c r="K1166" s="9"/>
    </row>
    <row r="1167">
      <c r="A1167" s="5">
        <v>41719.0</v>
      </c>
      <c r="B1167" s="21">
        <v>41719.0</v>
      </c>
      <c r="C1167" s="4">
        <f t="shared" si="1"/>
        <v>2014</v>
      </c>
      <c r="D1167" s="4">
        <v>8875.0</v>
      </c>
      <c r="E1167" s="9">
        <v>1850667.5999999999</v>
      </c>
      <c r="H1167" s="9"/>
      <c r="I1167" s="9"/>
      <c r="J1167" s="9"/>
      <c r="K1167" s="9"/>
    </row>
    <row r="1168">
      <c r="A1168" s="5">
        <v>41716.0</v>
      </c>
      <c r="B1168" s="21">
        <v>41716.0</v>
      </c>
      <c r="C1168" s="4">
        <f t="shared" si="1"/>
        <v>2014</v>
      </c>
      <c r="D1168" s="4">
        <v>8293.0</v>
      </c>
      <c r="E1168" s="9">
        <v>70033.73999999999</v>
      </c>
      <c r="H1168" s="9"/>
      <c r="I1168" s="9"/>
      <c r="J1168" s="9"/>
      <c r="K1168" s="9"/>
    </row>
    <row r="1169">
      <c r="A1169" s="5">
        <v>40988.0</v>
      </c>
      <c r="B1169" s="21">
        <v>40988.0</v>
      </c>
      <c r="C1169" s="4">
        <f t="shared" si="1"/>
        <v>2012</v>
      </c>
      <c r="D1169" s="4">
        <v>8969.0</v>
      </c>
      <c r="E1169" s="9">
        <v>503293.34</v>
      </c>
      <c r="H1169" s="9"/>
      <c r="I1169" s="9"/>
      <c r="J1169" s="9"/>
      <c r="K1169" s="9"/>
    </row>
    <row r="1170">
      <c r="A1170" s="5">
        <v>42936.0</v>
      </c>
      <c r="B1170" s="21">
        <v>42936.0</v>
      </c>
      <c r="C1170" s="4">
        <f t="shared" si="1"/>
        <v>2017</v>
      </c>
      <c r="D1170" s="4">
        <v>8293.0</v>
      </c>
      <c r="H1170" s="9"/>
      <c r="I1170" s="9"/>
      <c r="J1170" s="9"/>
      <c r="K1170" s="9"/>
    </row>
    <row r="1171">
      <c r="A1171" s="5">
        <v>42426.0</v>
      </c>
      <c r="B1171" s="21">
        <v>42426.0</v>
      </c>
      <c r="C1171" s="4">
        <f t="shared" si="1"/>
        <v>2016</v>
      </c>
      <c r="D1171" s="4">
        <v>8293.0</v>
      </c>
      <c r="E1171" s="9">
        <v>1234278.8</v>
      </c>
      <c r="H1171" s="9"/>
      <c r="I1171" s="9"/>
      <c r="J1171" s="9"/>
      <c r="K1171" s="9"/>
    </row>
    <row r="1172">
      <c r="A1172" s="5">
        <v>41853.0</v>
      </c>
      <c r="B1172" s="21">
        <v>41853.0</v>
      </c>
      <c r="C1172" s="4">
        <f t="shared" si="1"/>
        <v>2014</v>
      </c>
      <c r="D1172" s="4">
        <v>3127.0</v>
      </c>
      <c r="E1172" s="9">
        <v>1362352.58</v>
      </c>
      <c r="H1172" s="9"/>
      <c r="I1172" s="9"/>
      <c r="J1172" s="9"/>
      <c r="K1172" s="9"/>
    </row>
    <row r="1173">
      <c r="A1173" s="5">
        <v>41892.0</v>
      </c>
      <c r="B1173" s="21">
        <v>41892.0</v>
      </c>
      <c r="C1173" s="4">
        <f t="shared" si="1"/>
        <v>2014</v>
      </c>
      <c r="D1173" s="4">
        <v>8293.0</v>
      </c>
      <c r="E1173" s="9">
        <v>1045372.48</v>
      </c>
      <c r="H1173" s="9"/>
      <c r="I1173" s="9"/>
      <c r="J1173" s="9"/>
      <c r="K1173" s="9"/>
    </row>
    <row r="1174">
      <c r="A1174" s="5">
        <v>41369.0</v>
      </c>
      <c r="B1174" s="21">
        <v>41369.0</v>
      </c>
      <c r="C1174" s="4">
        <f t="shared" si="1"/>
        <v>2013</v>
      </c>
      <c r="D1174" s="4">
        <v>8681.0</v>
      </c>
      <c r="E1174" s="9">
        <v>124066.08</v>
      </c>
      <c r="H1174" s="9"/>
      <c r="I1174" s="9"/>
      <c r="J1174" s="9"/>
      <c r="K1174" s="9"/>
    </row>
    <row r="1175">
      <c r="A1175" s="5">
        <v>40989.0</v>
      </c>
      <c r="B1175" s="21">
        <v>40989.0</v>
      </c>
      <c r="C1175" s="4">
        <f t="shared" si="1"/>
        <v>2012</v>
      </c>
      <c r="D1175" s="4">
        <v>4594.0</v>
      </c>
      <c r="E1175" s="9">
        <v>389302.0</v>
      </c>
      <c r="H1175" s="9"/>
      <c r="I1175" s="9"/>
      <c r="J1175" s="9"/>
      <c r="K1175" s="9"/>
    </row>
    <row r="1176">
      <c r="A1176" s="5">
        <v>42295.0</v>
      </c>
      <c r="B1176" s="21">
        <v>42295.0</v>
      </c>
      <c r="C1176" s="4">
        <f t="shared" si="1"/>
        <v>2015</v>
      </c>
      <c r="D1176" s="4">
        <v>2103.0</v>
      </c>
      <c r="E1176" s="9">
        <v>1097809.2</v>
      </c>
      <c r="H1176" s="9"/>
      <c r="I1176" s="9"/>
      <c r="J1176" s="9"/>
      <c r="K1176" s="9"/>
    </row>
    <row r="1177">
      <c r="A1177" s="5">
        <v>41025.0</v>
      </c>
      <c r="B1177" s="21">
        <v>41025.0</v>
      </c>
      <c r="C1177" s="4">
        <f t="shared" si="1"/>
        <v>2012</v>
      </c>
      <c r="D1177" s="4">
        <v>8875.0</v>
      </c>
      <c r="E1177" s="9">
        <v>60113.19</v>
      </c>
      <c r="H1177" s="9"/>
      <c r="I1177" s="9"/>
      <c r="J1177" s="9"/>
      <c r="K1177" s="9"/>
    </row>
    <row r="1178">
      <c r="A1178" s="5">
        <v>41748.0</v>
      </c>
      <c r="B1178" s="21">
        <v>41748.0</v>
      </c>
      <c r="C1178" s="4">
        <f t="shared" si="1"/>
        <v>2014</v>
      </c>
      <c r="D1178" s="4">
        <v>3127.0</v>
      </c>
      <c r="E1178" s="9">
        <v>956200.0</v>
      </c>
      <c r="H1178" s="9"/>
      <c r="I1178" s="9"/>
      <c r="J1178" s="9"/>
      <c r="K1178" s="9"/>
    </row>
    <row r="1179">
      <c r="A1179" s="5">
        <v>41186.0</v>
      </c>
      <c r="B1179" s="21">
        <v>41186.0</v>
      </c>
      <c r="C1179" s="4">
        <f t="shared" si="1"/>
        <v>2012</v>
      </c>
      <c r="D1179" s="4">
        <v>5988.0</v>
      </c>
      <c r="E1179" s="9">
        <v>314742.23000000004</v>
      </c>
      <c r="H1179" s="9"/>
      <c r="I1179" s="9"/>
      <c r="J1179" s="9"/>
      <c r="K1179" s="9"/>
    </row>
    <row r="1180">
      <c r="A1180" s="5">
        <v>42337.0</v>
      </c>
      <c r="B1180" s="21">
        <v>42337.0</v>
      </c>
      <c r="C1180" s="4">
        <f t="shared" si="1"/>
        <v>2015</v>
      </c>
      <c r="D1180" s="4">
        <v>4594.0</v>
      </c>
      <c r="E1180" s="9">
        <v>351319.80000000005</v>
      </c>
      <c r="H1180" s="9"/>
      <c r="I1180" s="9"/>
      <c r="J1180" s="9"/>
      <c r="K1180" s="9"/>
    </row>
    <row r="1181">
      <c r="A1181" s="5">
        <v>41005.0</v>
      </c>
      <c r="B1181" s="21">
        <v>41005.0</v>
      </c>
      <c r="C1181" s="4">
        <f t="shared" si="1"/>
        <v>2012</v>
      </c>
      <c r="D1181" s="4">
        <v>8969.0</v>
      </c>
      <c r="E1181" s="9">
        <v>52891.77</v>
      </c>
      <c r="H1181" s="9"/>
      <c r="I1181" s="9"/>
      <c r="J1181" s="9"/>
      <c r="K1181" s="9"/>
    </row>
    <row r="1182">
      <c r="A1182" s="5">
        <v>42182.0</v>
      </c>
      <c r="B1182" s="21">
        <v>42182.0</v>
      </c>
      <c r="C1182" s="4">
        <f t="shared" si="1"/>
        <v>2015</v>
      </c>
      <c r="D1182" s="4">
        <v>7331.0</v>
      </c>
      <c r="E1182" s="9">
        <v>71561.1</v>
      </c>
      <c r="H1182" s="9"/>
      <c r="I1182" s="9"/>
      <c r="J1182" s="9"/>
      <c r="K1182" s="9"/>
    </row>
    <row r="1183">
      <c r="A1183" s="5">
        <v>40208.0</v>
      </c>
      <c r="B1183" s="21">
        <v>40208.0</v>
      </c>
      <c r="C1183" s="4">
        <f t="shared" si="1"/>
        <v>2010</v>
      </c>
      <c r="D1183" s="4">
        <v>1270.0</v>
      </c>
      <c r="H1183" s="9"/>
      <c r="I1183" s="9"/>
      <c r="J1183" s="9"/>
      <c r="K1183" s="9"/>
    </row>
    <row r="1184">
      <c r="A1184" s="5">
        <v>42109.0</v>
      </c>
      <c r="B1184" s="21">
        <v>42109.0</v>
      </c>
      <c r="C1184" s="4">
        <f t="shared" si="1"/>
        <v>2015</v>
      </c>
      <c r="D1184" s="4">
        <v>8293.0</v>
      </c>
      <c r="H1184" s="9"/>
      <c r="I1184" s="9"/>
      <c r="J1184" s="9"/>
      <c r="K1184" s="9"/>
    </row>
    <row r="1185">
      <c r="A1185" s="5">
        <v>42658.0</v>
      </c>
      <c r="B1185" s="21"/>
      <c r="C1185" s="4">
        <f t="shared" si="1"/>
        <v>1899</v>
      </c>
      <c r="D1185" s="4">
        <v>5988.0</v>
      </c>
      <c r="E1185" s="9">
        <v>254915.87000000002</v>
      </c>
      <c r="H1185" s="9"/>
      <c r="I1185" s="9"/>
      <c r="J1185" s="9"/>
      <c r="K1185" s="9"/>
    </row>
    <row r="1186">
      <c r="A1186" s="5">
        <v>42829.0</v>
      </c>
      <c r="B1186" s="21"/>
      <c r="C1186" s="4">
        <f t="shared" si="1"/>
        <v>1899</v>
      </c>
      <c r="D1186" s="4">
        <v>1270.0</v>
      </c>
      <c r="H1186" s="9"/>
      <c r="I1186" s="9"/>
      <c r="J1186" s="9"/>
      <c r="K1186" s="9"/>
    </row>
    <row r="1187">
      <c r="A1187" s="5">
        <v>41862.0</v>
      </c>
      <c r="B1187" s="21">
        <v>41862.0</v>
      </c>
      <c r="C1187" s="4">
        <f t="shared" si="1"/>
        <v>2014</v>
      </c>
      <c r="D1187" s="4">
        <v>7331.0</v>
      </c>
      <c r="E1187" s="9">
        <v>6340180.5600000005</v>
      </c>
      <c r="H1187" s="9"/>
      <c r="I1187" s="9"/>
      <c r="J1187" s="9"/>
      <c r="K1187" s="9"/>
    </row>
    <row r="1188">
      <c r="A1188" s="5">
        <v>42204.0</v>
      </c>
      <c r="B1188" s="21">
        <v>42204.0</v>
      </c>
      <c r="C1188" s="4">
        <f t="shared" si="1"/>
        <v>2015</v>
      </c>
      <c r="D1188" s="4">
        <v>7940.0</v>
      </c>
      <c r="E1188" s="9">
        <v>3332775.6</v>
      </c>
      <c r="H1188" s="9"/>
      <c r="I1188" s="9"/>
      <c r="J1188" s="9"/>
      <c r="K1188" s="9"/>
    </row>
    <row r="1189">
      <c r="A1189" s="5">
        <v>41020.0</v>
      </c>
      <c r="B1189" s="21">
        <v>41020.0</v>
      </c>
      <c r="C1189" s="4">
        <f t="shared" si="1"/>
        <v>2012</v>
      </c>
      <c r="D1189" s="4">
        <v>8875.0</v>
      </c>
      <c r="E1189" s="9">
        <v>353083.68</v>
      </c>
      <c r="H1189" s="9"/>
      <c r="I1189" s="9"/>
      <c r="J1189" s="9"/>
      <c r="K1189" s="9"/>
    </row>
    <row r="1190">
      <c r="A1190" s="5">
        <v>40684.0</v>
      </c>
      <c r="B1190" s="21">
        <v>40684.0</v>
      </c>
      <c r="C1190" s="4">
        <f t="shared" si="1"/>
        <v>2011</v>
      </c>
      <c r="D1190" s="4">
        <v>2455.0</v>
      </c>
      <c r="E1190" s="9">
        <v>919720.2</v>
      </c>
      <c r="H1190" s="9"/>
      <c r="I1190" s="9"/>
      <c r="J1190" s="9"/>
      <c r="K1190" s="9"/>
    </row>
    <row r="1191">
      <c r="A1191" s="5">
        <v>40355.0</v>
      </c>
      <c r="B1191" s="21">
        <v>40355.0</v>
      </c>
      <c r="C1191" s="4">
        <f t="shared" si="1"/>
        <v>2010</v>
      </c>
      <c r="D1191" s="4">
        <v>7331.0</v>
      </c>
      <c r="E1191" s="9">
        <v>1783007.5999999999</v>
      </c>
      <c r="H1191" s="9"/>
      <c r="I1191" s="9"/>
      <c r="J1191" s="9"/>
      <c r="K1191" s="9"/>
    </row>
    <row r="1192">
      <c r="A1192" s="5">
        <v>42342.0</v>
      </c>
      <c r="B1192" s="21">
        <v>42342.0</v>
      </c>
      <c r="C1192" s="4">
        <f t="shared" si="1"/>
        <v>2015</v>
      </c>
      <c r="D1192" s="4">
        <v>8681.0</v>
      </c>
      <c r="E1192" s="9">
        <v>714376.22</v>
      </c>
      <c r="H1192" s="9"/>
      <c r="I1192" s="9"/>
      <c r="J1192" s="9"/>
      <c r="K1192" s="9"/>
    </row>
    <row r="1193">
      <c r="A1193" s="5">
        <v>41828.0</v>
      </c>
      <c r="B1193" s="21">
        <v>41828.0</v>
      </c>
      <c r="C1193" s="4">
        <f t="shared" si="1"/>
        <v>2014</v>
      </c>
      <c r="D1193" s="4">
        <v>8293.0</v>
      </c>
      <c r="E1193" s="9">
        <v>357650.48000000004</v>
      </c>
      <c r="H1193" s="9"/>
      <c r="I1193" s="9"/>
      <c r="J1193" s="9"/>
      <c r="K1193" s="9"/>
    </row>
    <row r="1194">
      <c r="A1194" s="5">
        <v>42858.0</v>
      </c>
      <c r="B1194" s="21">
        <v>42858.0</v>
      </c>
      <c r="C1194" s="4">
        <f t="shared" si="1"/>
        <v>2017</v>
      </c>
      <c r="D1194" s="4">
        <v>8681.0</v>
      </c>
      <c r="H1194" s="9"/>
      <c r="I1194" s="9"/>
      <c r="J1194" s="9"/>
      <c r="K1194" s="9"/>
    </row>
    <row r="1195">
      <c r="A1195" s="5">
        <v>41799.0</v>
      </c>
      <c r="B1195" s="21">
        <v>41799.0</v>
      </c>
      <c r="C1195" s="4">
        <f t="shared" si="1"/>
        <v>2014</v>
      </c>
      <c r="D1195" s="4">
        <v>8293.0</v>
      </c>
      <c r="E1195" s="9">
        <v>5776525.88</v>
      </c>
      <c r="H1195" s="9"/>
      <c r="I1195" s="9"/>
      <c r="J1195" s="9"/>
      <c r="K1195" s="9"/>
    </row>
    <row r="1196">
      <c r="A1196" s="5">
        <v>40937.0</v>
      </c>
      <c r="B1196" s="21">
        <v>40937.0</v>
      </c>
      <c r="C1196" s="4">
        <f t="shared" si="1"/>
        <v>2012</v>
      </c>
      <c r="D1196" s="4">
        <v>8293.0</v>
      </c>
      <c r="E1196" s="9">
        <v>6745.59</v>
      </c>
      <c r="H1196" s="9"/>
      <c r="I1196" s="9"/>
      <c r="J1196" s="9"/>
      <c r="K1196" s="9"/>
    </row>
    <row r="1197">
      <c r="A1197" s="5">
        <v>41808.0</v>
      </c>
      <c r="B1197" s="21">
        <v>41808.0</v>
      </c>
      <c r="C1197" s="4">
        <f t="shared" si="1"/>
        <v>2014</v>
      </c>
      <c r="D1197" s="4">
        <v>8875.0</v>
      </c>
      <c r="E1197" s="9">
        <v>58079.25</v>
      </c>
      <c r="H1197" s="9"/>
      <c r="I1197" s="9"/>
      <c r="J1197" s="9"/>
      <c r="K1197" s="9"/>
    </row>
    <row r="1198">
      <c r="A1198" s="5">
        <v>40561.0</v>
      </c>
      <c r="B1198" s="21">
        <v>40561.0</v>
      </c>
      <c r="C1198" s="4">
        <f t="shared" si="1"/>
        <v>2011</v>
      </c>
      <c r="D1198" s="4">
        <v>8293.0</v>
      </c>
      <c r="E1198" s="9">
        <v>395590.65</v>
      </c>
      <c r="H1198" s="9"/>
      <c r="I1198" s="9"/>
      <c r="J1198" s="9"/>
      <c r="K1198" s="9"/>
    </row>
    <row r="1199">
      <c r="A1199" s="5">
        <v>41689.0</v>
      </c>
      <c r="B1199" s="21">
        <v>41689.0</v>
      </c>
      <c r="C1199" s="4">
        <f t="shared" si="1"/>
        <v>2014</v>
      </c>
      <c r="D1199" s="4">
        <v>1270.0</v>
      </c>
      <c r="E1199" s="9">
        <v>4672543.84</v>
      </c>
      <c r="H1199" s="9"/>
      <c r="I1199" s="9"/>
      <c r="J1199" s="9"/>
      <c r="K1199" s="9"/>
    </row>
    <row r="1200">
      <c r="A1200" s="5">
        <v>40623.0</v>
      </c>
      <c r="B1200" s="21">
        <v>40623.0</v>
      </c>
      <c r="C1200" s="4">
        <f t="shared" si="1"/>
        <v>2011</v>
      </c>
      <c r="D1200" s="4">
        <v>2103.0</v>
      </c>
      <c r="E1200" s="9">
        <v>3224083.38</v>
      </c>
      <c r="H1200" s="9"/>
      <c r="I1200" s="9"/>
      <c r="J1200" s="9"/>
      <c r="K1200" s="9"/>
    </row>
    <row r="1201">
      <c r="A1201" s="5">
        <v>40853.0</v>
      </c>
      <c r="B1201" s="21">
        <v>40853.0</v>
      </c>
      <c r="C1201" s="4">
        <f t="shared" si="1"/>
        <v>2011</v>
      </c>
      <c r="D1201" s="4">
        <v>5988.0</v>
      </c>
      <c r="E1201" s="9">
        <v>307657.82</v>
      </c>
      <c r="H1201" s="9"/>
      <c r="I1201" s="9"/>
      <c r="J1201" s="9"/>
      <c r="K1201" s="9"/>
    </row>
    <row r="1202">
      <c r="A1202" s="5">
        <v>42842.0</v>
      </c>
      <c r="B1202" s="21">
        <v>42842.0</v>
      </c>
      <c r="C1202" s="4">
        <f t="shared" si="1"/>
        <v>2017</v>
      </c>
      <c r="D1202" s="4">
        <v>3127.0</v>
      </c>
      <c r="H1202" s="9"/>
      <c r="I1202" s="9"/>
      <c r="J1202" s="9"/>
      <c r="K1202" s="9"/>
    </row>
    <row r="1203">
      <c r="A1203" s="5">
        <v>42352.0</v>
      </c>
      <c r="B1203" s="21">
        <v>42352.0</v>
      </c>
      <c r="C1203" s="4">
        <f t="shared" si="1"/>
        <v>2015</v>
      </c>
      <c r="D1203" s="4">
        <v>2103.0</v>
      </c>
      <c r="E1203" s="9">
        <v>4026612.0</v>
      </c>
      <c r="H1203" s="9"/>
      <c r="I1203" s="9"/>
      <c r="J1203" s="9"/>
      <c r="K1203" s="9"/>
    </row>
    <row r="1204">
      <c r="A1204" s="5">
        <v>41743.0</v>
      </c>
      <c r="B1204" s="21">
        <v>41743.0</v>
      </c>
      <c r="C1204" s="4">
        <f t="shared" si="1"/>
        <v>2014</v>
      </c>
      <c r="D1204" s="4">
        <v>2103.0</v>
      </c>
      <c r="E1204" s="9">
        <v>1905604.7999999998</v>
      </c>
      <c r="H1204" s="9"/>
      <c r="I1204" s="9"/>
      <c r="J1204" s="9"/>
      <c r="K1204" s="9"/>
    </row>
    <row r="1205">
      <c r="A1205" s="5">
        <v>42914.0</v>
      </c>
      <c r="B1205" s="21">
        <v>42914.0</v>
      </c>
      <c r="C1205" s="4">
        <f t="shared" si="1"/>
        <v>2017</v>
      </c>
      <c r="D1205" s="4">
        <v>8293.0</v>
      </c>
      <c r="H1205" s="9"/>
      <c r="I1205" s="9"/>
      <c r="J1205" s="9"/>
      <c r="K1205" s="9"/>
    </row>
    <row r="1206">
      <c r="A1206" s="5">
        <v>40826.0</v>
      </c>
      <c r="B1206" s="21">
        <v>40826.0</v>
      </c>
      <c r="C1206" s="4">
        <f t="shared" si="1"/>
        <v>2011</v>
      </c>
      <c r="D1206" s="4">
        <v>2103.0</v>
      </c>
      <c r="E1206" s="9">
        <v>680791.14</v>
      </c>
      <c r="H1206" s="9"/>
      <c r="I1206" s="9"/>
      <c r="J1206" s="9"/>
      <c r="K1206" s="9"/>
    </row>
    <row r="1207">
      <c r="A1207" s="5">
        <v>42394.0</v>
      </c>
      <c r="B1207" s="21">
        <v>42394.0</v>
      </c>
      <c r="C1207" s="4">
        <f t="shared" si="1"/>
        <v>2016</v>
      </c>
      <c r="D1207" s="4">
        <v>8969.0</v>
      </c>
      <c r="E1207" s="9">
        <v>0.0</v>
      </c>
      <c r="H1207" s="9"/>
      <c r="I1207" s="9"/>
      <c r="J1207" s="9"/>
      <c r="K1207" s="9"/>
    </row>
    <row r="1208">
      <c r="A1208" s="5">
        <v>41227.0</v>
      </c>
      <c r="B1208" s="21">
        <v>41227.0</v>
      </c>
      <c r="C1208" s="4">
        <f t="shared" si="1"/>
        <v>2012</v>
      </c>
      <c r="D1208" s="4">
        <v>8681.0</v>
      </c>
      <c r="E1208" s="9">
        <v>28950.99</v>
      </c>
      <c r="H1208" s="9"/>
      <c r="I1208" s="9"/>
      <c r="J1208" s="9"/>
      <c r="K1208" s="9"/>
    </row>
    <row r="1209">
      <c r="A1209" s="5">
        <v>41128.0</v>
      </c>
      <c r="B1209" s="21">
        <v>41128.0</v>
      </c>
      <c r="C1209" s="4">
        <f t="shared" si="1"/>
        <v>2012</v>
      </c>
      <c r="D1209" s="4">
        <v>2103.0</v>
      </c>
      <c r="E1209" s="9">
        <v>546142.7</v>
      </c>
      <c r="H1209" s="9"/>
      <c r="I1209" s="9"/>
      <c r="J1209" s="9"/>
      <c r="K1209" s="9"/>
    </row>
    <row r="1210">
      <c r="A1210" s="5">
        <v>42440.0</v>
      </c>
      <c r="B1210" s="21">
        <v>42440.0</v>
      </c>
      <c r="C1210" s="4">
        <f t="shared" si="1"/>
        <v>2016</v>
      </c>
      <c r="D1210" s="4">
        <v>8681.0</v>
      </c>
      <c r="E1210" s="9">
        <v>1883853.13</v>
      </c>
      <c r="H1210" s="9"/>
      <c r="I1210" s="9"/>
      <c r="J1210" s="9"/>
      <c r="K1210" s="9"/>
    </row>
    <row r="1211">
      <c r="A1211" s="5">
        <v>42087.0</v>
      </c>
      <c r="B1211" s="21">
        <v>42087.0</v>
      </c>
      <c r="C1211" s="4">
        <f t="shared" si="1"/>
        <v>2015</v>
      </c>
      <c r="D1211" s="4">
        <v>1270.0</v>
      </c>
      <c r="E1211" s="9">
        <v>739097.52</v>
      </c>
      <c r="H1211" s="9"/>
      <c r="I1211" s="9"/>
      <c r="J1211" s="9"/>
      <c r="K1211" s="9"/>
    </row>
    <row r="1212">
      <c r="A1212" s="5">
        <v>41141.0</v>
      </c>
      <c r="B1212" s="21">
        <v>41141.0</v>
      </c>
      <c r="C1212" s="4">
        <f t="shared" si="1"/>
        <v>2012</v>
      </c>
      <c r="D1212" s="4">
        <v>8875.0</v>
      </c>
      <c r="E1212" s="9">
        <v>535144.16</v>
      </c>
      <c r="H1212" s="9"/>
      <c r="I1212" s="9"/>
      <c r="J1212" s="9"/>
      <c r="K1212" s="9"/>
    </row>
    <row r="1213">
      <c r="A1213" s="5">
        <v>40387.0</v>
      </c>
      <c r="B1213" s="21">
        <v>40387.0</v>
      </c>
      <c r="C1213" s="4">
        <f t="shared" si="1"/>
        <v>2010</v>
      </c>
      <c r="D1213" s="4">
        <v>7940.0</v>
      </c>
      <c r="E1213" s="9">
        <v>1463724.06</v>
      </c>
      <c r="H1213" s="9"/>
      <c r="I1213" s="9"/>
      <c r="J1213" s="9"/>
      <c r="K1213" s="9"/>
    </row>
    <row r="1214">
      <c r="A1214" s="5">
        <v>40587.0</v>
      </c>
      <c r="B1214" s="21">
        <v>40587.0</v>
      </c>
      <c r="C1214" s="4">
        <f t="shared" si="1"/>
        <v>2011</v>
      </c>
      <c r="D1214" s="4">
        <v>2103.0</v>
      </c>
      <c r="E1214" s="9">
        <v>1046656.7999999999</v>
      </c>
      <c r="H1214" s="9"/>
      <c r="I1214" s="9"/>
      <c r="J1214" s="9"/>
      <c r="K1214" s="9"/>
    </row>
    <row r="1215">
      <c r="A1215" s="5">
        <v>42640.0</v>
      </c>
      <c r="B1215" s="21">
        <v>42640.0</v>
      </c>
      <c r="C1215" s="4">
        <f t="shared" si="1"/>
        <v>2016</v>
      </c>
      <c r="D1215" s="4">
        <v>2455.0</v>
      </c>
      <c r="E1215" s="9">
        <v>1074165.4</v>
      </c>
      <c r="H1215" s="9"/>
      <c r="I1215" s="9"/>
      <c r="J1215" s="9"/>
      <c r="K1215" s="9"/>
    </row>
    <row r="1216">
      <c r="A1216" s="5">
        <v>40600.0</v>
      </c>
      <c r="B1216" s="21">
        <v>40600.0</v>
      </c>
      <c r="C1216" s="4">
        <f t="shared" si="1"/>
        <v>2011</v>
      </c>
      <c r="D1216" s="4">
        <v>3127.0</v>
      </c>
      <c r="E1216" s="9">
        <v>946236.52</v>
      </c>
      <c r="H1216" s="9"/>
      <c r="I1216" s="9"/>
      <c r="J1216" s="9"/>
      <c r="K1216" s="9"/>
    </row>
    <row r="1217">
      <c r="A1217" s="5">
        <v>40565.0</v>
      </c>
      <c r="B1217" s="21">
        <v>40565.0</v>
      </c>
      <c r="C1217" s="4">
        <f t="shared" si="1"/>
        <v>2011</v>
      </c>
      <c r="D1217" s="4">
        <v>8293.0</v>
      </c>
      <c r="E1217" s="9">
        <v>3248974.8899999997</v>
      </c>
      <c r="H1217" s="9"/>
      <c r="I1217" s="9"/>
      <c r="J1217" s="9"/>
      <c r="K1217" s="9"/>
    </row>
    <row r="1218">
      <c r="A1218" s="5">
        <v>42850.0</v>
      </c>
      <c r="B1218" s="21">
        <v>42850.0</v>
      </c>
      <c r="C1218" s="4">
        <f t="shared" si="1"/>
        <v>2017</v>
      </c>
      <c r="D1218" s="4">
        <v>8875.0</v>
      </c>
      <c r="H1218" s="9"/>
      <c r="I1218" s="9"/>
      <c r="J1218" s="9"/>
      <c r="K1218" s="9"/>
    </row>
    <row r="1219">
      <c r="A1219" s="5">
        <v>42074.0</v>
      </c>
      <c r="B1219" s="21">
        <v>42074.0</v>
      </c>
      <c r="C1219" s="4">
        <f t="shared" si="1"/>
        <v>2015</v>
      </c>
      <c r="D1219" s="4">
        <v>2455.0</v>
      </c>
      <c r="E1219" s="9">
        <v>33028.2</v>
      </c>
      <c r="H1219" s="9"/>
      <c r="I1219" s="9"/>
      <c r="J1219" s="9"/>
      <c r="K1219" s="9"/>
    </row>
    <row r="1220">
      <c r="A1220" s="5">
        <v>42629.0</v>
      </c>
      <c r="B1220" s="21">
        <v>42629.0</v>
      </c>
      <c r="C1220" s="4">
        <f t="shared" si="1"/>
        <v>2016</v>
      </c>
      <c r="D1220" s="4">
        <v>8681.0</v>
      </c>
      <c r="E1220" s="9">
        <v>3938765.04</v>
      </c>
      <c r="H1220" s="9"/>
      <c r="I1220" s="9"/>
      <c r="J1220" s="9"/>
      <c r="K1220" s="9"/>
    </row>
    <row r="1221">
      <c r="A1221" s="5">
        <v>41764.0</v>
      </c>
      <c r="B1221" s="21">
        <v>41764.0</v>
      </c>
      <c r="C1221" s="4">
        <f t="shared" si="1"/>
        <v>2014</v>
      </c>
      <c r="D1221" s="4">
        <v>7331.0</v>
      </c>
      <c r="E1221" s="9">
        <v>414717.87</v>
      </c>
      <c r="H1221" s="9"/>
      <c r="I1221" s="9"/>
      <c r="J1221" s="9"/>
      <c r="K1221" s="9"/>
    </row>
    <row r="1222">
      <c r="A1222" s="5">
        <v>42082.0</v>
      </c>
      <c r="B1222" s="21">
        <v>42082.0</v>
      </c>
      <c r="C1222" s="4">
        <f t="shared" si="1"/>
        <v>2015</v>
      </c>
      <c r="D1222" s="4">
        <v>1270.0</v>
      </c>
      <c r="E1222" s="9">
        <v>37382.100000000006</v>
      </c>
      <c r="H1222" s="9"/>
      <c r="I1222" s="9"/>
      <c r="J1222" s="9"/>
      <c r="K1222" s="9"/>
    </row>
    <row r="1223">
      <c r="A1223" s="5">
        <v>41524.0</v>
      </c>
      <c r="B1223" s="21">
        <v>41524.0</v>
      </c>
      <c r="C1223" s="4">
        <f t="shared" si="1"/>
        <v>2013</v>
      </c>
      <c r="D1223" s="4">
        <v>1270.0</v>
      </c>
      <c r="E1223" s="9">
        <v>2889418.77</v>
      </c>
      <c r="H1223" s="9"/>
      <c r="I1223" s="9"/>
      <c r="J1223" s="9"/>
      <c r="K1223" s="9"/>
    </row>
    <row r="1224">
      <c r="A1224" s="5">
        <v>40375.0</v>
      </c>
      <c r="B1224" s="21">
        <v>40375.0</v>
      </c>
      <c r="C1224" s="4">
        <f t="shared" si="1"/>
        <v>2010</v>
      </c>
      <c r="D1224" s="4">
        <v>3127.0</v>
      </c>
      <c r="E1224" s="9">
        <v>459268.55000000005</v>
      </c>
      <c r="H1224" s="9"/>
      <c r="I1224" s="9"/>
      <c r="J1224" s="9"/>
      <c r="K1224" s="9"/>
    </row>
    <row r="1225">
      <c r="A1225" s="5">
        <v>41360.0</v>
      </c>
      <c r="B1225" s="21">
        <v>41360.0</v>
      </c>
      <c r="C1225" s="4">
        <f t="shared" si="1"/>
        <v>2013</v>
      </c>
      <c r="D1225" s="4">
        <v>4594.0</v>
      </c>
      <c r="E1225" s="9">
        <v>577262.8200000001</v>
      </c>
      <c r="H1225" s="9"/>
      <c r="I1225" s="9"/>
      <c r="J1225" s="9"/>
      <c r="K1225" s="9"/>
    </row>
    <row r="1226">
      <c r="A1226" s="5">
        <v>42833.0</v>
      </c>
      <c r="B1226" s="21">
        <v>42833.0</v>
      </c>
      <c r="C1226" s="4">
        <f t="shared" si="1"/>
        <v>2017</v>
      </c>
      <c r="D1226" s="4">
        <v>1270.0</v>
      </c>
      <c r="H1226" s="9"/>
      <c r="I1226" s="9"/>
      <c r="J1226" s="9"/>
      <c r="K1226" s="9"/>
    </row>
    <row r="1227">
      <c r="A1227" s="5">
        <v>41468.0</v>
      </c>
      <c r="B1227" s="21">
        <v>41468.0</v>
      </c>
      <c r="C1227" s="4">
        <f t="shared" si="1"/>
        <v>2013</v>
      </c>
      <c r="D1227" s="4">
        <v>8969.0</v>
      </c>
      <c r="E1227" s="9">
        <v>841565.28</v>
      </c>
      <c r="H1227" s="9"/>
      <c r="I1227" s="9"/>
      <c r="J1227" s="9"/>
      <c r="K1227" s="9"/>
    </row>
    <row r="1228">
      <c r="A1228" s="5">
        <v>42687.0</v>
      </c>
      <c r="B1228" s="21">
        <v>42687.0</v>
      </c>
      <c r="C1228" s="4">
        <f t="shared" si="1"/>
        <v>2016</v>
      </c>
      <c r="D1228" s="4">
        <v>2455.0</v>
      </c>
      <c r="E1228" s="9">
        <v>69928.35</v>
      </c>
      <c r="H1228" s="9"/>
      <c r="I1228" s="9"/>
      <c r="J1228" s="9"/>
      <c r="K1228" s="9"/>
    </row>
    <row r="1229">
      <c r="A1229" s="5">
        <v>40424.0</v>
      </c>
      <c r="B1229" s="21">
        <v>40424.0</v>
      </c>
      <c r="C1229" s="4">
        <f t="shared" si="1"/>
        <v>2010</v>
      </c>
      <c r="D1229" s="4">
        <v>2455.0</v>
      </c>
      <c r="E1229" s="9">
        <v>1683860.2</v>
      </c>
      <c r="H1229" s="9"/>
      <c r="I1229" s="9"/>
      <c r="J1229" s="9"/>
      <c r="K1229" s="9"/>
    </row>
    <row r="1230">
      <c r="A1230" s="5">
        <v>42026.0</v>
      </c>
      <c r="B1230" s="21">
        <v>42026.0</v>
      </c>
      <c r="C1230" s="4">
        <f t="shared" si="1"/>
        <v>2015</v>
      </c>
      <c r="D1230" s="4">
        <v>3127.0</v>
      </c>
      <c r="E1230" s="9">
        <v>85574.76</v>
      </c>
      <c r="H1230" s="9"/>
      <c r="I1230" s="9"/>
      <c r="J1230" s="9"/>
      <c r="K1230" s="9"/>
    </row>
    <row r="1231">
      <c r="A1231" s="5">
        <v>41631.0</v>
      </c>
      <c r="B1231" s="21">
        <v>41631.0</v>
      </c>
      <c r="C1231" s="4">
        <f t="shared" si="1"/>
        <v>2013</v>
      </c>
      <c r="D1231" s="4">
        <v>3127.0</v>
      </c>
      <c r="E1231" s="9">
        <v>1333460.0</v>
      </c>
      <c r="H1231" s="9"/>
      <c r="I1231" s="9"/>
      <c r="J1231" s="9"/>
      <c r="K1231" s="9"/>
    </row>
    <row r="1232">
      <c r="A1232" s="5">
        <v>42581.0</v>
      </c>
      <c r="B1232" s="21">
        <v>42581.0</v>
      </c>
      <c r="C1232" s="4">
        <f t="shared" si="1"/>
        <v>2016</v>
      </c>
      <c r="D1232" s="4">
        <v>7940.0</v>
      </c>
      <c r="E1232" s="9">
        <v>217892.18000000002</v>
      </c>
      <c r="H1232" s="9"/>
      <c r="I1232" s="9"/>
      <c r="J1232" s="9"/>
      <c r="K1232" s="9"/>
    </row>
    <row r="1233">
      <c r="A1233" s="5">
        <v>41430.0</v>
      </c>
      <c r="B1233" s="21">
        <v>41430.0</v>
      </c>
      <c r="C1233" s="4">
        <f t="shared" si="1"/>
        <v>2013</v>
      </c>
      <c r="D1233" s="4">
        <v>3127.0</v>
      </c>
      <c r="E1233" s="9">
        <v>1604434.8</v>
      </c>
      <c r="H1233" s="9"/>
      <c r="I1233" s="9"/>
      <c r="J1233" s="9"/>
      <c r="K1233" s="9"/>
    </row>
    <row r="1234">
      <c r="A1234" s="5">
        <v>41077.0</v>
      </c>
      <c r="B1234" s="21">
        <v>41077.0</v>
      </c>
      <c r="C1234" s="4">
        <f t="shared" si="1"/>
        <v>2012</v>
      </c>
      <c r="D1234" s="4">
        <v>3127.0</v>
      </c>
      <c r="E1234" s="9">
        <v>291525.99</v>
      </c>
      <c r="H1234" s="9"/>
      <c r="I1234" s="9"/>
      <c r="J1234" s="9"/>
      <c r="K1234" s="9"/>
    </row>
    <row r="1235">
      <c r="A1235" s="5">
        <v>40808.0</v>
      </c>
      <c r="B1235" s="21">
        <v>40808.0</v>
      </c>
      <c r="C1235" s="4">
        <f t="shared" si="1"/>
        <v>2011</v>
      </c>
      <c r="D1235" s="4">
        <v>3127.0</v>
      </c>
      <c r="E1235" s="9">
        <v>32319.12</v>
      </c>
      <c r="H1235" s="9"/>
      <c r="I1235" s="9"/>
      <c r="J1235" s="9"/>
      <c r="K1235" s="9"/>
    </row>
    <row r="1236">
      <c r="A1236" s="5">
        <v>42284.0</v>
      </c>
      <c r="B1236" s="21">
        <v>42284.0</v>
      </c>
      <c r="C1236" s="4">
        <f t="shared" si="1"/>
        <v>2015</v>
      </c>
      <c r="D1236" s="4">
        <v>7331.0</v>
      </c>
      <c r="E1236" s="9">
        <v>658535.28</v>
      </c>
      <c r="H1236" s="9"/>
      <c r="I1236" s="9"/>
      <c r="J1236" s="9"/>
      <c r="K1236" s="9"/>
    </row>
    <row r="1237">
      <c r="A1237" s="5">
        <v>40991.0</v>
      </c>
      <c r="B1237" s="21">
        <v>40991.0</v>
      </c>
      <c r="C1237" s="4">
        <f t="shared" si="1"/>
        <v>2012</v>
      </c>
      <c r="D1237" s="4">
        <v>7940.0</v>
      </c>
      <c r="E1237" s="9">
        <v>15560.06</v>
      </c>
      <c r="H1237" s="9"/>
      <c r="I1237" s="9"/>
      <c r="J1237" s="9"/>
      <c r="K1237" s="9"/>
    </row>
    <row r="1238">
      <c r="A1238" s="5">
        <v>41182.0</v>
      </c>
      <c r="B1238" s="21">
        <v>41182.0</v>
      </c>
      <c r="C1238" s="4">
        <f t="shared" si="1"/>
        <v>2012</v>
      </c>
      <c r="D1238" s="4">
        <v>5988.0</v>
      </c>
      <c r="E1238" s="9">
        <v>177323.06</v>
      </c>
      <c r="H1238" s="9"/>
      <c r="I1238" s="9"/>
      <c r="J1238" s="9"/>
      <c r="K1238" s="9"/>
    </row>
    <row r="1239">
      <c r="A1239" s="5">
        <v>42188.0</v>
      </c>
      <c r="B1239" s="21">
        <v>42188.0</v>
      </c>
      <c r="C1239" s="4">
        <f t="shared" si="1"/>
        <v>2015</v>
      </c>
      <c r="D1239" s="4">
        <v>8681.0</v>
      </c>
      <c r="E1239" s="9">
        <v>57939.3</v>
      </c>
      <c r="H1239" s="9"/>
      <c r="I1239" s="9"/>
      <c r="J1239" s="9"/>
      <c r="K1239" s="9"/>
    </row>
    <row r="1240">
      <c r="A1240" s="5">
        <v>42431.0</v>
      </c>
      <c r="B1240" s="21">
        <v>42431.0</v>
      </c>
      <c r="C1240" s="4">
        <f t="shared" si="1"/>
        <v>2016</v>
      </c>
      <c r="D1240" s="4">
        <v>8293.0</v>
      </c>
      <c r="E1240" s="9">
        <v>4149902.4</v>
      </c>
      <c r="H1240" s="9"/>
      <c r="I1240" s="9"/>
      <c r="J1240" s="9"/>
      <c r="K1240" s="9"/>
    </row>
    <row r="1241">
      <c r="A1241" s="5">
        <v>40428.0</v>
      </c>
      <c r="B1241" s="21">
        <v>40428.0</v>
      </c>
      <c r="C1241" s="4">
        <f t="shared" si="1"/>
        <v>2010</v>
      </c>
      <c r="D1241" s="4">
        <v>5988.0</v>
      </c>
      <c r="E1241" s="9">
        <v>1145186.08</v>
      </c>
      <c r="H1241" s="9"/>
      <c r="I1241" s="9"/>
      <c r="J1241" s="9"/>
      <c r="K1241" s="9"/>
    </row>
    <row r="1242">
      <c r="A1242" s="5">
        <v>41257.0</v>
      </c>
      <c r="B1242" s="21">
        <v>41257.0</v>
      </c>
      <c r="C1242" s="4">
        <f t="shared" si="1"/>
        <v>2012</v>
      </c>
      <c r="D1242" s="4">
        <v>8293.0</v>
      </c>
      <c r="E1242" s="9">
        <v>918039.1</v>
      </c>
      <c r="H1242" s="9"/>
      <c r="I1242" s="9"/>
      <c r="J1242" s="9"/>
      <c r="K1242" s="9"/>
    </row>
    <row r="1243">
      <c r="A1243" s="5">
        <v>42792.0</v>
      </c>
      <c r="B1243" s="21">
        <v>42792.0</v>
      </c>
      <c r="C1243" s="4">
        <f t="shared" si="1"/>
        <v>2017</v>
      </c>
      <c r="D1243" s="4">
        <v>2455.0</v>
      </c>
      <c r="H1243" s="9"/>
      <c r="I1243" s="9"/>
      <c r="J1243" s="9"/>
      <c r="K1243" s="9"/>
    </row>
    <row r="1244">
      <c r="A1244" s="5">
        <v>42130.0</v>
      </c>
      <c r="B1244" s="21">
        <v>42130.0</v>
      </c>
      <c r="C1244" s="4">
        <f t="shared" si="1"/>
        <v>2015</v>
      </c>
      <c r="D1244" s="4">
        <v>8293.0</v>
      </c>
      <c r="E1244" s="9">
        <v>625240.98</v>
      </c>
      <c r="H1244" s="9"/>
      <c r="I1244" s="9"/>
      <c r="J1244" s="9"/>
      <c r="K1244" s="9"/>
    </row>
    <row r="1245">
      <c r="A1245" s="5">
        <v>41098.0</v>
      </c>
      <c r="B1245" s="21">
        <v>41098.0</v>
      </c>
      <c r="C1245" s="4">
        <f t="shared" si="1"/>
        <v>2012</v>
      </c>
      <c r="D1245" s="4">
        <v>7331.0</v>
      </c>
      <c r="E1245" s="9">
        <v>1420888.48</v>
      </c>
      <c r="H1245" s="9"/>
      <c r="I1245" s="9"/>
      <c r="J1245" s="9"/>
      <c r="K1245" s="9"/>
    </row>
    <row r="1246">
      <c r="A1246" s="5">
        <v>42860.0</v>
      </c>
      <c r="B1246" s="21">
        <v>42860.0</v>
      </c>
      <c r="C1246" s="4">
        <f t="shared" si="1"/>
        <v>2017</v>
      </c>
      <c r="D1246" s="4">
        <v>8293.0</v>
      </c>
      <c r="H1246" s="9"/>
      <c r="I1246" s="9"/>
      <c r="J1246" s="9"/>
      <c r="K1246" s="9"/>
    </row>
    <row r="1247">
      <c r="A1247" s="5">
        <v>40817.0</v>
      </c>
      <c r="B1247" s="21">
        <v>40817.0</v>
      </c>
      <c r="C1247" s="4">
        <f t="shared" si="1"/>
        <v>2011</v>
      </c>
      <c r="D1247" s="4">
        <v>2103.0</v>
      </c>
      <c r="E1247" s="9">
        <v>49504.98</v>
      </c>
      <c r="H1247" s="9"/>
      <c r="I1247" s="9"/>
      <c r="J1247" s="9"/>
      <c r="K1247" s="9"/>
    </row>
    <row r="1248">
      <c r="A1248" s="5">
        <v>41838.0</v>
      </c>
      <c r="B1248" s="21">
        <v>41838.0</v>
      </c>
      <c r="C1248" s="4">
        <f t="shared" si="1"/>
        <v>2014</v>
      </c>
      <c r="D1248" s="4">
        <v>7940.0</v>
      </c>
      <c r="E1248" s="9">
        <v>1235555.2</v>
      </c>
      <c r="H1248" s="9"/>
      <c r="I1248" s="9"/>
      <c r="J1248" s="9"/>
      <c r="K1248" s="9"/>
    </row>
    <row r="1249">
      <c r="A1249" s="5">
        <v>41640.0</v>
      </c>
      <c r="B1249" s="21">
        <v>41640.0</v>
      </c>
      <c r="C1249" s="4">
        <f t="shared" si="1"/>
        <v>2014</v>
      </c>
      <c r="D1249" s="4">
        <v>7331.0</v>
      </c>
      <c r="E1249" s="9">
        <v>1338279.1800000002</v>
      </c>
      <c r="H1249" s="9"/>
      <c r="I1249" s="9"/>
      <c r="J1249" s="9"/>
      <c r="K1249" s="9"/>
    </row>
    <row r="1250">
      <c r="A1250" s="5">
        <v>42028.0</v>
      </c>
      <c r="B1250" s="21">
        <v>42028.0</v>
      </c>
      <c r="C1250" s="4">
        <f t="shared" si="1"/>
        <v>2015</v>
      </c>
      <c r="D1250" s="4">
        <v>4594.0</v>
      </c>
      <c r="E1250" s="9">
        <v>455399.56</v>
      </c>
      <c r="H1250" s="9"/>
      <c r="I1250" s="9"/>
      <c r="J1250" s="9"/>
      <c r="K1250" s="9"/>
    </row>
    <row r="1251">
      <c r="A1251" s="5">
        <v>40696.0</v>
      </c>
      <c r="B1251" s="21">
        <v>40696.0</v>
      </c>
      <c r="C1251" s="4">
        <f t="shared" si="1"/>
        <v>2011</v>
      </c>
      <c r="D1251" s="4">
        <v>8969.0</v>
      </c>
      <c r="E1251" s="9">
        <v>1303293.2</v>
      </c>
      <c r="H1251" s="9"/>
      <c r="I1251" s="9"/>
      <c r="J1251" s="9"/>
      <c r="K1251" s="9"/>
    </row>
    <row r="1252">
      <c r="A1252" s="5">
        <v>42879.0</v>
      </c>
      <c r="B1252" s="21">
        <v>42879.0</v>
      </c>
      <c r="C1252" s="4">
        <f t="shared" si="1"/>
        <v>2017</v>
      </c>
      <c r="D1252" s="4">
        <v>7331.0</v>
      </c>
      <c r="H1252" s="9"/>
      <c r="I1252" s="9"/>
      <c r="J1252" s="9"/>
      <c r="K1252" s="9"/>
    </row>
    <row r="1253">
      <c r="A1253" s="5"/>
      <c r="B1253" s="21" t="e">
        <v>#VALUE!</v>
      </c>
      <c r="C1253" s="4"/>
      <c r="D1253" s="4"/>
      <c r="H1253" s="9"/>
      <c r="I1253" s="9"/>
      <c r="J1253" s="9"/>
      <c r="K1253" s="9"/>
    </row>
    <row r="1254">
      <c r="A1254" s="5"/>
      <c r="B1254" s="21" t="e">
        <v>#VALUE!</v>
      </c>
      <c r="C1254" s="4"/>
      <c r="D1254" s="4"/>
      <c r="H1254" s="9"/>
      <c r="I1254" s="9"/>
      <c r="J1254" s="9"/>
      <c r="K1254" s="9"/>
    </row>
    <row r="1255">
      <c r="A1255" s="5">
        <v>40587.0</v>
      </c>
      <c r="B1255" s="21">
        <v>40587.0</v>
      </c>
      <c r="C1255" s="4">
        <f t="shared" ref="C1255:C1261" si="11">YEAR(B1255)</f>
        <v>2011</v>
      </c>
      <c r="D1255" s="4">
        <v>7940.0</v>
      </c>
      <c r="E1255" s="9">
        <v>5191789.63</v>
      </c>
      <c r="H1255" s="9"/>
      <c r="I1255" s="9"/>
      <c r="J1255" s="9"/>
      <c r="K1255" s="9"/>
    </row>
    <row r="1256">
      <c r="A1256" s="5">
        <v>41068.0</v>
      </c>
      <c r="B1256" s="21">
        <v>41068.0</v>
      </c>
      <c r="C1256" s="4">
        <f t="shared" si="11"/>
        <v>2012</v>
      </c>
      <c r="D1256" s="4">
        <v>1270.0</v>
      </c>
      <c r="E1256" s="9">
        <v>753295.6</v>
      </c>
      <c r="H1256" s="9"/>
      <c r="I1256" s="9"/>
      <c r="J1256" s="9"/>
      <c r="K1256" s="9"/>
    </row>
    <row r="1257">
      <c r="A1257" s="5">
        <v>42396.0</v>
      </c>
      <c r="B1257" s="21">
        <v>42396.0</v>
      </c>
      <c r="C1257" s="4">
        <f t="shared" si="11"/>
        <v>2016</v>
      </c>
      <c r="D1257" s="4">
        <v>3127.0</v>
      </c>
      <c r="E1257" s="9">
        <v>288989.2</v>
      </c>
      <c r="H1257" s="9"/>
      <c r="I1257" s="9"/>
      <c r="J1257" s="9"/>
      <c r="K1257" s="9"/>
    </row>
    <row r="1258">
      <c r="A1258" s="5">
        <v>41821.0</v>
      </c>
      <c r="B1258" s="21">
        <v>41821.0</v>
      </c>
      <c r="C1258" s="4">
        <f t="shared" si="11"/>
        <v>2014</v>
      </c>
      <c r="D1258" s="4">
        <v>5988.0</v>
      </c>
      <c r="E1258" s="9">
        <v>3960168.02</v>
      </c>
      <c r="H1258" s="9"/>
      <c r="I1258" s="9"/>
      <c r="J1258" s="9"/>
      <c r="K1258" s="9"/>
    </row>
    <row r="1259">
      <c r="A1259" s="5">
        <v>42143.0</v>
      </c>
      <c r="B1259" s="21">
        <v>42143.0</v>
      </c>
      <c r="C1259" s="4">
        <f t="shared" si="11"/>
        <v>2015</v>
      </c>
      <c r="D1259" s="4">
        <v>8681.0</v>
      </c>
      <c r="E1259" s="9">
        <v>1366820.32</v>
      </c>
      <c r="H1259" s="9"/>
      <c r="I1259" s="9"/>
      <c r="J1259" s="9"/>
      <c r="K1259" s="9"/>
    </row>
    <row r="1260">
      <c r="A1260" s="5">
        <v>41232.0</v>
      </c>
      <c r="B1260" s="21">
        <v>41232.0</v>
      </c>
      <c r="C1260" s="4">
        <f t="shared" si="11"/>
        <v>2012</v>
      </c>
      <c r="D1260" s="4">
        <v>8875.0</v>
      </c>
      <c r="E1260" s="9">
        <v>278106.39999999997</v>
      </c>
      <c r="H1260" s="9"/>
      <c r="I1260" s="9"/>
      <c r="J1260" s="9"/>
      <c r="K1260" s="9"/>
    </row>
    <row r="1261">
      <c r="A1261" s="5">
        <v>41854.0</v>
      </c>
      <c r="B1261" s="21">
        <v>41854.0</v>
      </c>
      <c r="C1261" s="4">
        <f t="shared" si="11"/>
        <v>2014</v>
      </c>
      <c r="D1261" s="4">
        <v>8681.0</v>
      </c>
      <c r="E1261" s="9">
        <v>157043.44999999998</v>
      </c>
      <c r="H1261" s="9"/>
      <c r="I1261" s="9"/>
      <c r="J1261" s="9"/>
      <c r="K1261" s="9"/>
    </row>
    <row r="1262">
      <c r="A1262" s="5">
        <v>40343.0</v>
      </c>
      <c r="B1262" s="21">
        <v>40343.0</v>
      </c>
      <c r="C1262" s="4"/>
      <c r="D1262" s="4">
        <v>8875.0</v>
      </c>
      <c r="E1262" s="9">
        <v>248897.0</v>
      </c>
      <c r="H1262" s="9"/>
      <c r="I1262" s="9"/>
      <c r="J1262" s="9"/>
      <c r="K1262" s="9"/>
    </row>
    <row r="1263">
      <c r="A1263" s="5">
        <v>41442.0</v>
      </c>
      <c r="B1263" s="21">
        <v>41442.0</v>
      </c>
      <c r="C1263" s="4"/>
      <c r="D1263" s="4">
        <v>1270.0</v>
      </c>
      <c r="E1263" s="9">
        <v>568840.8</v>
      </c>
      <c r="H1263" s="9"/>
      <c r="I1263" s="9"/>
      <c r="J1263" s="9"/>
      <c r="K1263" s="9"/>
    </row>
    <row r="1264">
      <c r="A1264" s="5">
        <v>42064.0</v>
      </c>
      <c r="B1264" s="21"/>
      <c r="C1264" s="4"/>
      <c r="D1264" s="4">
        <v>8969.0</v>
      </c>
      <c r="E1264" s="9">
        <v>4129037.4299999997</v>
      </c>
      <c r="H1264" s="9"/>
      <c r="I1264" s="9"/>
      <c r="J1264" s="9"/>
      <c r="K1264" s="9"/>
    </row>
    <row r="1265">
      <c r="A1265" s="5">
        <v>42895.0</v>
      </c>
      <c r="B1265" s="21"/>
      <c r="C1265" s="4"/>
      <c r="D1265" s="4">
        <v>7331.0</v>
      </c>
      <c r="E1265" s="9">
        <v>3785714.8</v>
      </c>
      <c r="H1265" s="9"/>
      <c r="I1265" s="9"/>
      <c r="J1265" s="9"/>
      <c r="K1265" s="9"/>
    </row>
    <row r="1266">
      <c r="A1266" s="5">
        <v>42313.0</v>
      </c>
      <c r="B1266" s="21"/>
      <c r="C1266" s="4"/>
      <c r="D1266" s="4">
        <v>8293.0</v>
      </c>
      <c r="E1266" s="9">
        <v>834765.18</v>
      </c>
      <c r="H1266" s="9"/>
      <c r="I1266" s="9"/>
      <c r="J1266" s="9"/>
      <c r="K1266" s="9"/>
    </row>
    <row r="1267">
      <c r="A1267" s="5">
        <v>40991.0</v>
      </c>
      <c r="B1267" s="21"/>
      <c r="C1267" s="4"/>
      <c r="D1267" s="4">
        <v>2455.0</v>
      </c>
      <c r="E1267" s="9">
        <v>44168.22</v>
      </c>
      <c r="H1267" s="9"/>
      <c r="I1267" s="9"/>
      <c r="J1267" s="9"/>
      <c r="K1267" s="9"/>
    </row>
    <row r="1268">
      <c r="A1268" s="5">
        <v>41070.0</v>
      </c>
      <c r="B1268" s="21"/>
      <c r="C1268" s="4"/>
      <c r="D1268" s="4">
        <v>7331.0</v>
      </c>
      <c r="E1268" s="9">
        <v>2021307.04</v>
      </c>
      <c r="H1268" s="9"/>
      <c r="I1268" s="9"/>
      <c r="J1268" s="9"/>
      <c r="K1268" s="9"/>
    </row>
    <row r="1269">
      <c r="A1269" s="5">
        <v>40300.0</v>
      </c>
      <c r="B1269" s="21"/>
      <c r="C1269" s="4"/>
      <c r="D1269" s="4">
        <v>4594.0</v>
      </c>
      <c r="E1269" s="9">
        <v>672317.84</v>
      </c>
      <c r="H1269" s="9"/>
      <c r="I1269" s="9"/>
      <c r="J1269" s="9"/>
      <c r="K1269" s="9"/>
    </row>
    <row r="1270">
      <c r="A1270" s="5">
        <v>41053.0</v>
      </c>
      <c r="B1270" s="21"/>
      <c r="C1270" s="4"/>
      <c r="D1270" s="4">
        <v>8293.0</v>
      </c>
      <c r="E1270" s="9">
        <v>86703.69</v>
      </c>
      <c r="H1270" s="9"/>
      <c r="I1270" s="9"/>
      <c r="J1270" s="9"/>
      <c r="K1270" s="9"/>
    </row>
    <row r="1271">
      <c r="A1271" s="5">
        <v>42576.0</v>
      </c>
      <c r="B1271" s="21"/>
      <c r="C1271" s="4"/>
      <c r="D1271" s="4">
        <v>4594.0</v>
      </c>
      <c r="E1271" s="9">
        <v>784715.4</v>
      </c>
      <c r="H1271" s="9"/>
      <c r="I1271" s="9"/>
      <c r="J1271" s="9"/>
      <c r="K1271" s="9"/>
    </row>
    <row r="1272">
      <c r="A1272" s="5">
        <v>41484.0</v>
      </c>
      <c r="B1272" s="21"/>
      <c r="C1272" s="4"/>
      <c r="D1272" s="4">
        <v>4594.0</v>
      </c>
      <c r="E1272" s="9">
        <v>3644936.4</v>
      </c>
      <c r="H1272" s="9"/>
      <c r="I1272" s="9"/>
      <c r="J1272" s="9"/>
      <c r="K1272" s="9"/>
    </row>
    <row r="1273">
      <c r="A1273" s="5">
        <v>42718.0</v>
      </c>
      <c r="B1273" s="21"/>
      <c r="C1273" s="4"/>
      <c r="D1273" s="4">
        <v>7331.0</v>
      </c>
      <c r="E1273" s="9">
        <v>420815.64</v>
      </c>
      <c r="H1273" s="9"/>
      <c r="I1273" s="9"/>
      <c r="J1273" s="9"/>
      <c r="K1273" s="9"/>
    </row>
    <row r="1274">
      <c r="A1274" s="5">
        <v>41053.0</v>
      </c>
      <c r="B1274" s="21"/>
      <c r="C1274" s="4"/>
      <c r="D1274" s="4">
        <v>3127.0</v>
      </c>
      <c r="E1274" s="9">
        <v>3843862.4</v>
      </c>
      <c r="H1274" s="9"/>
      <c r="I1274" s="9"/>
      <c r="J1274" s="9"/>
      <c r="K1274" s="9"/>
    </row>
    <row r="1275">
      <c r="A1275" s="5">
        <v>41774.0</v>
      </c>
      <c r="B1275" s="21"/>
      <c r="C1275" s="4"/>
      <c r="D1275" s="4">
        <v>8681.0</v>
      </c>
      <c r="E1275" s="9">
        <v>963588.7999999999</v>
      </c>
      <c r="H1275" s="9"/>
      <c r="I1275" s="9"/>
      <c r="J1275" s="9"/>
      <c r="K1275" s="9"/>
    </row>
    <row r="1276">
      <c r="A1276" s="5">
        <v>41165.0</v>
      </c>
      <c r="B1276" s="21"/>
      <c r="C1276" s="4"/>
      <c r="D1276" s="4">
        <v>7331.0</v>
      </c>
      <c r="E1276" s="9">
        <v>276492.59</v>
      </c>
      <c r="H1276" s="9"/>
      <c r="I1276" s="9"/>
      <c r="J1276" s="9"/>
      <c r="K1276" s="9"/>
    </row>
    <row r="1277">
      <c r="A1277" s="5">
        <v>42365.0</v>
      </c>
      <c r="B1277" s="21"/>
      <c r="C1277" s="4"/>
      <c r="D1277" s="4">
        <v>1270.0</v>
      </c>
      <c r="E1277" s="9">
        <v>1838426.0</v>
      </c>
      <c r="H1277" s="9"/>
      <c r="I1277" s="9"/>
      <c r="J1277" s="9"/>
      <c r="K1277" s="9"/>
    </row>
    <row r="1278">
      <c r="A1278" s="5">
        <v>40856.0</v>
      </c>
      <c r="B1278" s="21"/>
      <c r="C1278" s="4"/>
      <c r="D1278" s="4">
        <v>8681.0</v>
      </c>
      <c r="E1278" s="9">
        <v>97681.5</v>
      </c>
      <c r="H1278" s="9"/>
      <c r="I1278" s="9"/>
      <c r="J1278" s="9"/>
      <c r="K1278" s="9"/>
    </row>
    <row r="1279">
      <c r="A1279" s="5">
        <v>41615.0</v>
      </c>
      <c r="B1279" s="21"/>
      <c r="C1279" s="4"/>
      <c r="D1279" s="4">
        <v>8875.0</v>
      </c>
      <c r="E1279" s="9">
        <v>83130.3</v>
      </c>
      <c r="H1279" s="9"/>
      <c r="I1279" s="9"/>
      <c r="J1279" s="9"/>
      <c r="K1279" s="9"/>
    </row>
    <row r="1280">
      <c r="A1280" s="5">
        <v>41930.0</v>
      </c>
      <c r="B1280" s="21"/>
      <c r="C1280" s="4"/>
      <c r="D1280" s="4">
        <v>8969.0</v>
      </c>
      <c r="E1280" s="9">
        <v>939020.5</v>
      </c>
      <c r="H1280" s="9"/>
      <c r="I1280" s="9"/>
      <c r="J1280" s="9"/>
      <c r="K1280" s="9"/>
    </row>
    <row r="1281">
      <c r="A1281" s="5">
        <v>41582.0</v>
      </c>
      <c r="B1281" s="21"/>
      <c r="C1281" s="4"/>
      <c r="D1281" s="4">
        <v>1270.0</v>
      </c>
      <c r="E1281" s="9">
        <v>1499818.95</v>
      </c>
      <c r="H1281" s="9"/>
      <c r="I1281" s="9"/>
      <c r="J1281" s="9"/>
      <c r="K1281" s="9"/>
    </row>
    <row r="1282">
      <c r="A1282" s="5">
        <v>41716.0</v>
      </c>
      <c r="B1282" s="21"/>
      <c r="C1282" s="4"/>
      <c r="D1282" s="4">
        <v>5988.0</v>
      </c>
      <c r="E1282" s="9">
        <v>241757.34000000003</v>
      </c>
      <c r="H1282" s="9"/>
      <c r="I1282" s="9"/>
      <c r="J1282" s="9"/>
      <c r="K1282" s="9"/>
    </row>
    <row r="1283">
      <c r="A1283" s="5">
        <v>42098.0</v>
      </c>
      <c r="B1283" s="21"/>
      <c r="C1283" s="4"/>
      <c r="D1283" s="4">
        <v>8681.0</v>
      </c>
      <c r="E1283" s="9">
        <v>1245112.92</v>
      </c>
      <c r="H1283" s="9"/>
      <c r="I1283" s="9"/>
      <c r="J1283" s="9"/>
      <c r="K1283" s="9"/>
    </row>
    <row r="1284">
      <c r="A1284" s="5">
        <v>42417.0</v>
      </c>
      <c r="B1284" s="21"/>
      <c r="C1284" s="4"/>
      <c r="D1284" s="4">
        <v>3127.0</v>
      </c>
      <c r="E1284" s="9">
        <v>29090.94</v>
      </c>
      <c r="H1284" s="9"/>
      <c r="I1284" s="9"/>
      <c r="J1284" s="9"/>
      <c r="K1284" s="9"/>
    </row>
    <row r="1285">
      <c r="A1285" s="5">
        <v>41344.0</v>
      </c>
      <c r="B1285" s="21"/>
      <c r="C1285" s="4"/>
      <c r="D1285" s="4">
        <v>3127.0</v>
      </c>
      <c r="E1285" s="9">
        <v>1269313.02</v>
      </c>
      <c r="H1285" s="9"/>
      <c r="I1285" s="9"/>
      <c r="J1285" s="9"/>
      <c r="K1285" s="9"/>
    </row>
    <row r="1286">
      <c r="A1286" s="5">
        <v>42934.0</v>
      </c>
      <c r="B1286" s="21"/>
      <c r="C1286" s="4"/>
      <c r="D1286" s="4">
        <v>2103.0</v>
      </c>
      <c r="E1286" s="9">
        <v>1130635.12</v>
      </c>
      <c r="H1286" s="9"/>
      <c r="I1286" s="9"/>
      <c r="J1286" s="9"/>
      <c r="K1286" s="9"/>
    </row>
    <row r="1287">
      <c r="A1287" s="5">
        <v>40299.0</v>
      </c>
      <c r="B1287" s="21"/>
      <c r="C1287" s="4"/>
      <c r="D1287" s="4">
        <v>8969.0</v>
      </c>
      <c r="E1287" s="9">
        <v>255802.95</v>
      </c>
      <c r="H1287" s="9"/>
      <c r="I1287" s="9"/>
      <c r="J1287" s="9"/>
      <c r="K1287" s="9"/>
    </row>
    <row r="1288">
      <c r="A1288" s="5">
        <v>41950.0</v>
      </c>
      <c r="B1288" s="21"/>
      <c r="C1288" s="4"/>
      <c r="D1288" s="4">
        <v>5988.0</v>
      </c>
      <c r="E1288" s="9">
        <v>395666.0</v>
      </c>
      <c r="H1288" s="9"/>
      <c r="I1288" s="9"/>
      <c r="J1288" s="9"/>
      <c r="K1288" s="9"/>
    </row>
    <row r="1289">
      <c r="A1289" s="5">
        <v>40737.0</v>
      </c>
      <c r="B1289" s="21"/>
      <c r="C1289" s="4"/>
      <c r="D1289" s="4">
        <v>8969.0</v>
      </c>
      <c r="E1289" s="9">
        <v>37590.64</v>
      </c>
      <c r="H1289" s="9"/>
      <c r="I1289" s="9"/>
      <c r="J1289" s="9"/>
      <c r="K1289" s="9"/>
    </row>
    <row r="1290">
      <c r="A1290" s="5">
        <v>41709.0</v>
      </c>
      <c r="B1290" s="21"/>
      <c r="C1290" s="4"/>
      <c r="D1290" s="4">
        <v>2455.0</v>
      </c>
      <c r="E1290" s="9">
        <v>196110.85</v>
      </c>
      <c r="H1290" s="9"/>
      <c r="I1290" s="9"/>
      <c r="J1290" s="9"/>
      <c r="K1290" s="9"/>
    </row>
    <row r="1291">
      <c r="A1291" s="5">
        <v>40851.0</v>
      </c>
      <c r="B1291" s="21"/>
      <c r="C1291" s="4"/>
      <c r="D1291" s="4">
        <v>1270.0</v>
      </c>
      <c r="E1291" s="9">
        <v>2360318.88</v>
      </c>
      <c r="H1291" s="9"/>
      <c r="I1291" s="9"/>
      <c r="J1291" s="9"/>
      <c r="K1291" s="9"/>
    </row>
    <row r="1292">
      <c r="A1292" s="5">
        <v>40575.0</v>
      </c>
      <c r="B1292" s="21"/>
      <c r="C1292" s="4"/>
      <c r="D1292" s="4">
        <v>8875.0</v>
      </c>
      <c r="E1292" s="9">
        <v>1073909.89</v>
      </c>
      <c r="H1292" s="9"/>
      <c r="I1292" s="9"/>
      <c r="J1292" s="9"/>
      <c r="K1292" s="9"/>
    </row>
    <row r="1293">
      <c r="A1293" s="5">
        <v>40697.0</v>
      </c>
      <c r="B1293" s="21"/>
      <c r="C1293" s="4"/>
      <c r="D1293" s="4">
        <v>8293.0</v>
      </c>
      <c r="E1293" s="9">
        <v>3260365.92</v>
      </c>
      <c r="H1293" s="9"/>
      <c r="I1293" s="9"/>
      <c r="J1293" s="9"/>
      <c r="K1293" s="9"/>
    </row>
    <row r="1294">
      <c r="A1294" s="5">
        <v>40703.0</v>
      </c>
      <c r="B1294" s="21"/>
      <c r="C1294" s="4"/>
      <c r="D1294" s="4">
        <v>2103.0</v>
      </c>
      <c r="E1294" s="9">
        <v>1013572.0</v>
      </c>
      <c r="H1294" s="9"/>
      <c r="I1294" s="9"/>
      <c r="J1294" s="9"/>
      <c r="K1294" s="9"/>
    </row>
    <row r="1295">
      <c r="A1295" s="5">
        <v>42051.0</v>
      </c>
      <c r="B1295" s="21"/>
      <c r="C1295" s="4"/>
      <c r="D1295" s="4">
        <v>8681.0</v>
      </c>
      <c r="E1295" s="9">
        <v>2193110.48</v>
      </c>
      <c r="H1295" s="9"/>
      <c r="I1295" s="9"/>
      <c r="J1295" s="9"/>
      <c r="K1295" s="9"/>
    </row>
    <row r="1296">
      <c r="A1296" s="5">
        <v>40574.0</v>
      </c>
      <c r="B1296" s="21"/>
      <c r="C1296" s="4"/>
      <c r="D1296" s="4">
        <v>7940.0</v>
      </c>
      <c r="E1296" s="9">
        <v>4803324.96</v>
      </c>
      <c r="H1296" s="9"/>
      <c r="I1296" s="9"/>
      <c r="J1296" s="9"/>
      <c r="K1296" s="9"/>
    </row>
    <row r="1297">
      <c r="A1297" s="5">
        <v>42380.0</v>
      </c>
      <c r="B1297" s="21"/>
      <c r="C1297" s="4"/>
      <c r="D1297" s="4">
        <v>8969.0</v>
      </c>
      <c r="E1297" s="9">
        <v>2016803.5999999999</v>
      </c>
      <c r="H1297" s="9"/>
      <c r="I1297" s="9"/>
      <c r="J1297" s="9"/>
      <c r="K1297" s="9"/>
    </row>
    <row r="1298">
      <c r="A1298" s="5">
        <v>41946.0</v>
      </c>
      <c r="B1298" s="21"/>
      <c r="C1298" s="4"/>
      <c r="D1298" s="4">
        <v>4594.0</v>
      </c>
      <c r="E1298" s="9">
        <v>5126325.12</v>
      </c>
      <c r="H1298" s="9"/>
      <c r="I1298" s="9"/>
      <c r="J1298" s="9"/>
      <c r="K1298" s="9"/>
    </row>
    <row r="1299">
      <c r="A1299" s="5">
        <v>40952.0</v>
      </c>
      <c r="B1299" s="21"/>
      <c r="C1299" s="4"/>
      <c r="D1299" s="4">
        <v>1270.0</v>
      </c>
      <c r="E1299" s="9">
        <v>850791.2</v>
      </c>
      <c r="H1299" s="9"/>
      <c r="I1299" s="9"/>
      <c r="J1299" s="9"/>
      <c r="K1299" s="9"/>
    </row>
    <row r="1300">
      <c r="A1300" s="5">
        <v>41518.0</v>
      </c>
      <c r="B1300" s="21"/>
      <c r="C1300" s="4"/>
      <c r="D1300" s="4">
        <v>2455.0</v>
      </c>
      <c r="E1300" s="9">
        <v>3957971.6</v>
      </c>
      <c r="H1300" s="9"/>
      <c r="I1300" s="9"/>
      <c r="J1300" s="9"/>
      <c r="K1300" s="9"/>
    </row>
    <row r="1301">
      <c r="A1301" s="5">
        <v>40433.0</v>
      </c>
      <c r="B1301" s="21"/>
      <c r="C1301" s="4"/>
      <c r="D1301" s="4">
        <v>1270.0</v>
      </c>
      <c r="E1301" s="9">
        <v>3956062.53</v>
      </c>
      <c r="H1301" s="9"/>
      <c r="I1301" s="9"/>
      <c r="J1301" s="9"/>
      <c r="K1301" s="9"/>
    </row>
    <row r="1302">
      <c r="A1302" s="5">
        <v>41666.0</v>
      </c>
      <c r="B1302" s="21"/>
      <c r="C1302" s="4"/>
      <c r="D1302" s="4">
        <v>7331.0</v>
      </c>
      <c r="E1302" s="9">
        <v>1743553.5999999999</v>
      </c>
      <c r="H1302" s="9"/>
      <c r="I1302" s="9"/>
      <c r="J1302" s="9"/>
      <c r="K1302" s="9"/>
    </row>
    <row r="1303">
      <c r="A1303" s="5">
        <v>40670.0</v>
      </c>
      <c r="B1303" s="21"/>
      <c r="C1303" s="4"/>
      <c r="D1303" s="4">
        <v>8681.0</v>
      </c>
      <c r="E1303" s="9">
        <v>161472.35</v>
      </c>
      <c r="H1303" s="9"/>
      <c r="I1303" s="9"/>
      <c r="J1303" s="9"/>
      <c r="K1303" s="9"/>
    </row>
    <row r="1304">
      <c r="A1304" s="5">
        <v>42475.0</v>
      </c>
      <c r="B1304" s="21"/>
      <c r="C1304" s="4"/>
      <c r="D1304" s="4">
        <v>3127.0</v>
      </c>
      <c r="E1304" s="9">
        <v>1599934.5999999999</v>
      </c>
      <c r="H1304" s="9"/>
      <c r="I1304" s="9"/>
      <c r="J1304" s="9"/>
      <c r="K1304" s="9"/>
    </row>
    <row r="1305">
      <c r="A1305" s="5">
        <v>41169.0</v>
      </c>
      <c r="B1305" s="21"/>
      <c r="C1305" s="4"/>
      <c r="D1305" s="4">
        <v>8875.0</v>
      </c>
      <c r="E1305" s="9">
        <v>892623.64</v>
      </c>
      <c r="H1305" s="9"/>
      <c r="I1305" s="9"/>
      <c r="J1305" s="9"/>
      <c r="K1305" s="9"/>
    </row>
    <row r="1306">
      <c r="A1306" s="5">
        <v>41817.0</v>
      </c>
      <c r="B1306" s="21"/>
      <c r="C1306" s="4"/>
      <c r="D1306" s="4">
        <v>7940.0</v>
      </c>
      <c r="E1306" s="9">
        <v>504355.83</v>
      </c>
      <c r="H1306" s="9"/>
      <c r="I1306" s="9"/>
      <c r="J1306" s="9"/>
      <c r="K1306" s="9"/>
    </row>
    <row r="1307">
      <c r="A1307" s="5">
        <v>41073.0</v>
      </c>
      <c r="B1307" s="21"/>
      <c r="C1307" s="4"/>
      <c r="D1307" s="4">
        <v>8875.0</v>
      </c>
      <c r="E1307" s="9">
        <v>197266.3</v>
      </c>
      <c r="H1307" s="9"/>
      <c r="I1307" s="9"/>
      <c r="J1307" s="9"/>
      <c r="K1307" s="9"/>
    </row>
    <row r="1308">
      <c r="A1308" s="5">
        <v>42379.0</v>
      </c>
      <c r="B1308" s="21"/>
      <c r="C1308" s="4"/>
      <c r="D1308" s="4">
        <v>5988.0</v>
      </c>
      <c r="E1308" s="9">
        <v>747308.1</v>
      </c>
      <c r="H1308" s="9"/>
      <c r="I1308" s="9"/>
      <c r="J1308" s="9"/>
      <c r="K1308" s="9"/>
    </row>
    <row r="1309">
      <c r="A1309" s="5">
        <v>42070.0</v>
      </c>
      <c r="B1309" s="21"/>
      <c r="C1309" s="4"/>
      <c r="D1309" s="4">
        <v>4594.0</v>
      </c>
      <c r="E1309" s="9">
        <v>863470.0</v>
      </c>
      <c r="H1309" s="9"/>
      <c r="I1309" s="9"/>
      <c r="J1309" s="9"/>
      <c r="K1309" s="9"/>
    </row>
    <row r="1310">
      <c r="A1310" s="5">
        <v>41122.0</v>
      </c>
      <c r="B1310" s="21"/>
      <c r="C1310" s="4"/>
      <c r="D1310" s="4">
        <v>8681.0</v>
      </c>
      <c r="E1310" s="9">
        <v>176696.3</v>
      </c>
      <c r="H1310" s="9"/>
      <c r="I1310" s="9"/>
      <c r="J1310" s="9"/>
      <c r="K1310" s="9"/>
    </row>
    <row r="1311">
      <c r="A1311" s="5">
        <v>42181.0</v>
      </c>
      <c r="B1311" s="21"/>
      <c r="C1311" s="4"/>
      <c r="D1311" s="4">
        <v>1270.0</v>
      </c>
      <c r="E1311" s="9">
        <v>220172.94000000003</v>
      </c>
      <c r="H1311" s="9"/>
      <c r="I1311" s="9"/>
      <c r="J1311" s="9"/>
      <c r="K1311" s="9"/>
    </row>
    <row r="1312">
      <c r="A1312" s="5">
        <v>41846.0</v>
      </c>
      <c r="B1312" s="21"/>
      <c r="C1312" s="4"/>
      <c r="D1312" s="4">
        <v>8681.0</v>
      </c>
      <c r="E1312" s="9">
        <v>4784439.87</v>
      </c>
      <c r="H1312" s="9"/>
      <c r="I1312" s="9"/>
      <c r="J1312" s="9"/>
      <c r="K1312" s="9"/>
    </row>
    <row r="1313">
      <c r="A1313" s="5">
        <v>41310.0</v>
      </c>
      <c r="B1313" s="21"/>
      <c r="C1313" s="4"/>
      <c r="D1313" s="4">
        <v>8969.0</v>
      </c>
      <c r="E1313" s="9">
        <v>1756472.2999999998</v>
      </c>
      <c r="H1313" s="9"/>
      <c r="I1313" s="9"/>
      <c r="J1313" s="9"/>
      <c r="K1313" s="9"/>
    </row>
    <row r="1314">
      <c r="A1314" s="5">
        <v>42333.0</v>
      </c>
      <c r="B1314" s="21"/>
      <c r="C1314" s="4"/>
      <c r="D1314" s="4">
        <v>7940.0</v>
      </c>
      <c r="E1314" s="9">
        <v>21489.93</v>
      </c>
      <c r="H1314" s="9"/>
      <c r="I1314" s="9"/>
      <c r="J1314" s="9"/>
      <c r="K1314" s="9"/>
    </row>
    <row r="1315">
      <c r="A1315" s="5">
        <v>42701.0</v>
      </c>
      <c r="B1315" s="21"/>
      <c r="C1315" s="4"/>
      <c r="D1315" s="4">
        <v>8681.0</v>
      </c>
      <c r="E1315" s="9">
        <v>85267.65000000001</v>
      </c>
      <c r="H1315" s="9"/>
      <c r="I1315" s="9"/>
      <c r="J1315" s="9"/>
      <c r="K1315" s="9"/>
    </row>
    <row r="1316">
      <c r="A1316" s="5">
        <v>40191.0</v>
      </c>
      <c r="B1316" s="21"/>
      <c r="C1316" s="4"/>
      <c r="D1316" s="4">
        <v>5988.0</v>
      </c>
      <c r="E1316" s="9">
        <v>3495780.54</v>
      </c>
      <c r="H1316" s="9"/>
      <c r="I1316" s="9"/>
      <c r="J1316" s="9"/>
      <c r="K1316" s="9"/>
    </row>
    <row r="1317">
      <c r="A1317" s="5">
        <v>42457.0</v>
      </c>
      <c r="B1317" s="21"/>
      <c r="C1317" s="4"/>
      <c r="D1317" s="4">
        <v>5988.0</v>
      </c>
      <c r="E1317" s="9">
        <v>2380377.7399999998</v>
      </c>
      <c r="H1317" s="9"/>
      <c r="I1317" s="9"/>
      <c r="J1317" s="9"/>
      <c r="K1317" s="9"/>
    </row>
    <row r="1318">
      <c r="A1318" s="5">
        <v>41214.0</v>
      </c>
      <c r="B1318" s="21"/>
      <c r="C1318" s="4"/>
      <c r="D1318" s="4">
        <v>8293.0</v>
      </c>
      <c r="E1318" s="9">
        <v>569994.7</v>
      </c>
      <c r="H1318" s="9"/>
      <c r="I1318" s="9"/>
      <c r="J1318" s="9"/>
      <c r="K1318" s="9"/>
    </row>
    <row r="1319">
      <c r="A1319" s="5">
        <v>42503.0</v>
      </c>
      <c r="B1319" s="21"/>
      <c r="C1319" s="4"/>
      <c r="D1319" s="4">
        <v>8875.0</v>
      </c>
      <c r="E1319" s="9">
        <v>588144.96</v>
      </c>
      <c r="H1319" s="9"/>
      <c r="I1319" s="9"/>
      <c r="J1319" s="9"/>
      <c r="K1319" s="9"/>
    </row>
    <row r="1320">
      <c r="A1320" s="5">
        <v>41261.0</v>
      </c>
      <c r="B1320" s="21"/>
      <c r="C1320" s="4"/>
      <c r="D1320" s="4">
        <v>5988.0</v>
      </c>
      <c r="E1320" s="9">
        <v>521273.94</v>
      </c>
      <c r="H1320" s="9"/>
      <c r="I1320" s="9"/>
      <c r="J1320" s="9"/>
      <c r="K1320" s="9"/>
    </row>
    <row r="1321">
      <c r="A1321" s="5">
        <v>40852.0</v>
      </c>
      <c r="B1321" s="21"/>
      <c r="C1321" s="4"/>
      <c r="D1321" s="4">
        <v>8969.0</v>
      </c>
      <c r="E1321" s="9">
        <v>3442075.6</v>
      </c>
      <c r="H1321" s="9"/>
      <c r="I1321" s="9"/>
      <c r="J1321" s="9"/>
      <c r="K1321" s="9"/>
    </row>
    <row r="1322">
      <c r="A1322" s="5">
        <v>41438.0</v>
      </c>
      <c r="B1322" s="21"/>
      <c r="C1322" s="4"/>
      <c r="D1322" s="4">
        <v>8293.0</v>
      </c>
      <c r="E1322" s="9">
        <v>853061.58</v>
      </c>
      <c r="H1322" s="9"/>
      <c r="I1322" s="9"/>
      <c r="J1322" s="9"/>
      <c r="K1322" s="9"/>
    </row>
    <row r="1323">
      <c r="A1323" s="5">
        <v>41687.0</v>
      </c>
      <c r="B1323" s="21"/>
      <c r="C1323" s="4"/>
      <c r="D1323" s="4">
        <v>3127.0</v>
      </c>
      <c r="E1323" s="9">
        <v>262272.0</v>
      </c>
      <c r="H1323" s="9"/>
      <c r="I1323" s="9"/>
      <c r="J1323" s="9"/>
      <c r="K1323" s="9"/>
    </row>
    <row r="1324">
      <c r="A1324" s="5">
        <v>40447.0</v>
      </c>
      <c r="B1324" s="21"/>
      <c r="C1324" s="4"/>
      <c r="D1324" s="4">
        <v>8293.0</v>
      </c>
      <c r="E1324" s="9">
        <v>4934218.17</v>
      </c>
      <c r="H1324" s="9"/>
      <c r="I1324" s="9"/>
      <c r="J1324" s="9"/>
      <c r="K1324" s="9"/>
    </row>
    <row r="1325">
      <c r="A1325" s="5">
        <v>40970.0</v>
      </c>
      <c r="B1325" s="21"/>
      <c r="C1325" s="4"/>
      <c r="D1325" s="4">
        <v>4594.0</v>
      </c>
      <c r="E1325" s="9">
        <v>296380.08</v>
      </c>
      <c r="H1325" s="9"/>
      <c r="I1325" s="9"/>
      <c r="J1325" s="9"/>
      <c r="K1325" s="9"/>
    </row>
    <row r="1326">
      <c r="A1326" s="5">
        <v>40342.0</v>
      </c>
      <c r="B1326" s="21"/>
      <c r="C1326" s="4"/>
      <c r="D1326" s="4">
        <v>8875.0</v>
      </c>
      <c r="E1326" s="9">
        <v>283323.95</v>
      </c>
      <c r="H1326" s="9"/>
      <c r="I1326" s="9"/>
      <c r="J1326" s="9"/>
      <c r="K1326" s="9"/>
    </row>
    <row r="1327">
      <c r="A1327" s="5">
        <v>40782.0</v>
      </c>
      <c r="B1327" s="21"/>
      <c r="C1327" s="4"/>
      <c r="D1327" s="4">
        <v>4594.0</v>
      </c>
      <c r="E1327" s="9">
        <v>345008.95</v>
      </c>
      <c r="H1327" s="9"/>
      <c r="I1327" s="9"/>
      <c r="J1327" s="9"/>
      <c r="K1327" s="9"/>
    </row>
    <row r="1328">
      <c r="A1328" s="5">
        <v>42811.0</v>
      </c>
      <c r="B1328" s="21"/>
      <c r="C1328" s="4"/>
      <c r="D1328" s="4">
        <v>7940.0</v>
      </c>
      <c r="E1328" s="9">
        <v>814602.91</v>
      </c>
      <c r="H1328" s="9"/>
      <c r="I1328" s="9"/>
      <c r="J1328" s="9"/>
      <c r="K1328" s="9"/>
    </row>
    <row r="1329">
      <c r="A1329" s="5">
        <v>42802.0</v>
      </c>
      <c r="B1329" s="21"/>
      <c r="C1329" s="4"/>
      <c r="D1329" s="4">
        <v>5988.0</v>
      </c>
      <c r="E1329" s="9">
        <v>68015.7</v>
      </c>
      <c r="H1329" s="9"/>
      <c r="I1329" s="9"/>
      <c r="J1329" s="9"/>
      <c r="K1329" s="9"/>
    </row>
    <row r="1330">
      <c r="A1330" s="5">
        <v>42939.0</v>
      </c>
      <c r="B1330" s="21"/>
      <c r="C1330" s="4"/>
      <c r="D1330" s="4">
        <v>5988.0</v>
      </c>
      <c r="E1330" s="9">
        <v>248732.90000000002</v>
      </c>
      <c r="H1330" s="9"/>
      <c r="I1330" s="9"/>
      <c r="J1330" s="9"/>
      <c r="K1330" s="9"/>
    </row>
    <row r="1331">
      <c r="A1331" s="5">
        <v>41071.0</v>
      </c>
      <c r="B1331" s="21"/>
      <c r="C1331" s="4"/>
      <c r="D1331" s="4">
        <v>4594.0</v>
      </c>
      <c r="E1331" s="9">
        <v>538454.8200000001</v>
      </c>
      <c r="H1331" s="9"/>
      <c r="I1331" s="9"/>
      <c r="J1331" s="9"/>
      <c r="K1331" s="9"/>
    </row>
    <row r="1332">
      <c r="B1332" s="21"/>
    </row>
    <row r="1333">
      <c r="B1333" s="21"/>
    </row>
    <row r="1334">
      <c r="B1334" s="21"/>
      <c r="C1334" s="1"/>
      <c r="D1334" s="1" t="s">
        <v>11</v>
      </c>
      <c r="H1334" s="1"/>
      <c r="I1334" s="1" t="s">
        <v>16</v>
      </c>
      <c r="J1334" s="1" t="s">
        <v>17</v>
      </c>
      <c r="K1334" s="1" t="s">
        <v>18</v>
      </c>
    </row>
    <row r="1335">
      <c r="B1335" s="21"/>
      <c r="C1335" s="4"/>
      <c r="D1335" s="4">
        <v>7331.0</v>
      </c>
      <c r="H1335" s="9"/>
      <c r="I1335" s="9">
        <v>1447182.32</v>
      </c>
      <c r="J1335" s="9">
        <v>903751.98</v>
      </c>
      <c r="K1335" s="9">
        <v>543430.3400000001</v>
      </c>
    </row>
    <row r="1336">
      <c r="B1336" s="21"/>
      <c r="C1336" s="4"/>
      <c r="D1336" s="4">
        <v>8293.0</v>
      </c>
      <c r="H1336" s="9"/>
      <c r="I1336" s="9">
        <v>535132.7999999999</v>
      </c>
      <c r="J1336" s="9">
        <v>322315.92</v>
      </c>
      <c r="K1336" s="9">
        <v>212816.87999999995</v>
      </c>
    </row>
    <row r="1337">
      <c r="B1337" s="21"/>
      <c r="C1337" s="4"/>
      <c r="D1337" s="4">
        <v>8681.0</v>
      </c>
      <c r="H1337" s="9"/>
      <c r="I1337" s="9">
        <v>5714367.75</v>
      </c>
      <c r="J1337" s="9">
        <v>4606524.0</v>
      </c>
      <c r="K1337" s="9">
        <v>1107843.75</v>
      </c>
    </row>
    <row r="1338">
      <c r="B1338" s="21"/>
      <c r="C1338" s="4"/>
      <c r="D1338" s="4">
        <v>1270.0</v>
      </c>
      <c r="H1338" s="9"/>
      <c r="I1338" s="9">
        <v>191128.6</v>
      </c>
      <c r="J1338" s="9">
        <v>128050.12</v>
      </c>
      <c r="K1338" s="9">
        <v>63078.48000000001</v>
      </c>
    </row>
    <row r="1339">
      <c r="B1339" s="21"/>
      <c r="C1339" s="4"/>
      <c r="D1339" s="4">
        <v>2455.0</v>
      </c>
      <c r="H1339" s="9"/>
      <c r="I1339" s="9">
        <v>938278.08</v>
      </c>
      <c r="J1339" s="9">
        <v>307722.24000000005</v>
      </c>
      <c r="K1339" s="9">
        <v>630555.8399999999</v>
      </c>
    </row>
    <row r="1340">
      <c r="B1340" s="21"/>
      <c r="C1340" s="4"/>
      <c r="D1340" s="4">
        <v>7940.0</v>
      </c>
      <c r="H1340" s="9"/>
      <c r="I1340" s="9">
        <v>1168804.23</v>
      </c>
      <c r="J1340" s="9">
        <v>878942.4600000001</v>
      </c>
      <c r="K1340" s="9">
        <v>289861.7699999999</v>
      </c>
    </row>
    <row r="1341">
      <c r="B1341" s="21"/>
      <c r="C1341" s="4"/>
      <c r="D1341" s="4">
        <v>5988.0</v>
      </c>
      <c r="H1341" s="9"/>
      <c r="I1341" s="9">
        <v>44061.16</v>
      </c>
      <c r="J1341" s="9">
        <v>26005.980000000003</v>
      </c>
      <c r="K1341" s="9">
        <v>18055.18</v>
      </c>
    </row>
    <row r="1342">
      <c r="B1342" s="21"/>
      <c r="C1342" s="4"/>
      <c r="D1342" s="4">
        <v>2455.0</v>
      </c>
      <c r="H1342" s="9"/>
      <c r="I1342" s="9">
        <v>128076.16</v>
      </c>
      <c r="J1342" s="9">
        <v>42004.48</v>
      </c>
      <c r="K1342" s="9">
        <v>86071.68</v>
      </c>
    </row>
    <row r="1343">
      <c r="B1343" s="21"/>
      <c r="C1343" s="4"/>
      <c r="D1343" s="4">
        <v>5988.0</v>
      </c>
      <c r="H1343" s="9"/>
      <c r="I1343" s="9">
        <v>818058.6</v>
      </c>
      <c r="J1343" s="9">
        <v>482838.30000000005</v>
      </c>
      <c r="K1343" s="9">
        <v>335220.29999999993</v>
      </c>
    </row>
    <row r="1344">
      <c r="B1344" s="21"/>
      <c r="C1344" s="4"/>
      <c r="D1344" s="4">
        <v>7940.0</v>
      </c>
      <c r="H1344" s="9"/>
      <c r="I1344" s="9">
        <v>3698206.1799999997</v>
      </c>
      <c r="J1344" s="9">
        <v>2781056.3600000003</v>
      </c>
      <c r="K1344" s="9">
        <v>917149.8199999994</v>
      </c>
    </row>
    <row r="1345">
      <c r="B1345" s="21"/>
      <c r="C1345" s="4"/>
      <c r="D1345" s="4">
        <v>8293.0</v>
      </c>
      <c r="H1345" s="9"/>
      <c r="I1345" s="9">
        <v>4205426.8</v>
      </c>
      <c r="J1345" s="9">
        <v>2532971.27</v>
      </c>
      <c r="K1345" s="9">
        <v>1672455.5299999998</v>
      </c>
    </row>
    <row r="1346">
      <c r="B1346" s="21"/>
      <c r="C1346" s="4"/>
      <c r="D1346" s="4">
        <v>2455.0</v>
      </c>
      <c r="H1346" s="9"/>
      <c r="I1346" s="9">
        <v>1075643.04</v>
      </c>
      <c r="J1346" s="9">
        <v>352773.12000000005</v>
      </c>
      <c r="K1346" s="9">
        <v>722869.9199999999</v>
      </c>
    </row>
    <row r="1347">
      <c r="B1347" s="21"/>
      <c r="C1347" s="4"/>
      <c r="D1347" s="4">
        <v>8969.0</v>
      </c>
      <c r="H1347" s="9"/>
      <c r="I1347" s="9">
        <v>288528.78</v>
      </c>
      <c r="J1347" s="9">
        <v>184259.04</v>
      </c>
      <c r="K1347" s="9">
        <v>104269.74000000002</v>
      </c>
    </row>
    <row r="1348">
      <c r="B1348" s="21"/>
      <c r="C1348" s="4"/>
      <c r="D1348" s="4">
        <v>8293.0</v>
      </c>
      <c r="H1348" s="9"/>
      <c r="I1348" s="9">
        <v>4179632.0</v>
      </c>
      <c r="J1348" s="9">
        <v>2517434.8</v>
      </c>
      <c r="K1348" s="9">
        <v>1662197.2000000002</v>
      </c>
    </row>
    <row r="1349">
      <c r="B1349" s="21"/>
      <c r="C1349" s="4"/>
      <c r="D1349" s="4">
        <v>8293.0</v>
      </c>
      <c r="H1349" s="9"/>
      <c r="I1349" s="9">
        <v>2189934.8</v>
      </c>
      <c r="J1349" s="9">
        <v>1319019.97</v>
      </c>
      <c r="K1349" s="9">
        <v>870914.8299999998</v>
      </c>
    </row>
    <row r="1350">
      <c r="B1350" s="21"/>
      <c r="C1350" s="4"/>
      <c r="D1350" s="4">
        <v>1270.0</v>
      </c>
      <c r="H1350" s="9"/>
      <c r="I1350" s="9">
        <v>107426.8</v>
      </c>
      <c r="J1350" s="9">
        <v>71972.56</v>
      </c>
      <c r="K1350" s="9">
        <v>35454.240000000005</v>
      </c>
    </row>
    <row r="1351">
      <c r="B1351" s="21"/>
      <c r="C1351" s="4"/>
      <c r="D1351" s="4">
        <v>8681.0</v>
      </c>
      <c r="H1351" s="9"/>
      <c r="I1351" s="9">
        <v>873923.8200000001</v>
      </c>
      <c r="J1351" s="9">
        <v>704496.3200000001</v>
      </c>
      <c r="K1351" s="9">
        <v>169427.5</v>
      </c>
    </row>
    <row r="1352">
      <c r="B1352" s="21"/>
      <c r="C1352" s="4"/>
      <c r="D1352" s="4">
        <v>8875.0</v>
      </c>
      <c r="H1352" s="9"/>
      <c r="I1352" s="9">
        <v>364934.85</v>
      </c>
      <c r="J1352" s="9">
        <v>315456.85</v>
      </c>
      <c r="K1352" s="9">
        <v>49478.0</v>
      </c>
    </row>
    <row r="1353">
      <c r="B1353" s="21"/>
      <c r="C1353" s="4"/>
      <c r="D1353" s="4">
        <v>1270.0</v>
      </c>
      <c r="H1353" s="9"/>
      <c r="I1353" s="9">
        <v>53333.8</v>
      </c>
      <c r="J1353" s="9">
        <v>35731.96</v>
      </c>
      <c r="K1353" s="9">
        <v>17601.840000000004</v>
      </c>
    </row>
    <row r="1354">
      <c r="B1354" s="21"/>
      <c r="C1354" s="4"/>
      <c r="D1354" s="4">
        <v>8875.0</v>
      </c>
      <c r="H1354" s="9"/>
      <c r="I1354" s="9">
        <v>536644.08</v>
      </c>
      <c r="J1354" s="9">
        <v>463885.68</v>
      </c>
      <c r="K1354" s="9">
        <v>72758.39999999997</v>
      </c>
    </row>
    <row r="1355">
      <c r="B1355" s="21"/>
      <c r="C1355" s="4"/>
      <c r="D1355" s="4">
        <v>7940.0</v>
      </c>
      <c r="H1355" s="9"/>
      <c r="I1355" s="9">
        <v>3666129.2199999997</v>
      </c>
      <c r="J1355" s="9">
        <v>2756934.44</v>
      </c>
      <c r="K1355" s="9">
        <v>909194.7799999998</v>
      </c>
    </row>
    <row r="1356">
      <c r="B1356" s="21"/>
      <c r="C1356" s="4"/>
      <c r="D1356" s="4">
        <v>7331.0</v>
      </c>
      <c r="H1356" s="9"/>
      <c r="I1356" s="9">
        <v>11742.88</v>
      </c>
      <c r="J1356" s="9">
        <v>7333.32</v>
      </c>
      <c r="K1356" s="9">
        <v>4409.5599999999995</v>
      </c>
    </row>
    <row r="1357">
      <c r="B1357" s="21"/>
      <c r="C1357" s="4"/>
      <c r="D1357" s="4">
        <v>7331.0</v>
      </c>
      <c r="H1357" s="9"/>
      <c r="I1357" s="9">
        <v>276978.8</v>
      </c>
      <c r="J1357" s="9">
        <v>172970.69999999998</v>
      </c>
      <c r="K1357" s="9">
        <v>104008.1</v>
      </c>
    </row>
    <row r="1358">
      <c r="B1358" s="21"/>
      <c r="C1358" s="4"/>
      <c r="D1358" s="4">
        <v>2455.0</v>
      </c>
      <c r="H1358" s="9"/>
      <c r="I1358" s="9">
        <v>536455.52</v>
      </c>
      <c r="J1358" s="9">
        <v>175938.56000000003</v>
      </c>
      <c r="K1358" s="9">
        <v>360516.95999999996</v>
      </c>
    </row>
    <row r="1359">
      <c r="B1359" s="21"/>
      <c r="C1359" s="4"/>
      <c r="D1359" s="4">
        <v>8875.0</v>
      </c>
      <c r="H1359" s="9"/>
      <c r="I1359" s="9">
        <v>758558.22</v>
      </c>
      <c r="J1359" s="9">
        <v>655712.62</v>
      </c>
      <c r="K1359" s="9">
        <v>102845.59999999998</v>
      </c>
    </row>
    <row r="1360">
      <c r="B1360" s="21"/>
      <c r="C1360" s="4"/>
      <c r="D1360" s="4">
        <v>3127.0</v>
      </c>
      <c r="H1360" s="9"/>
      <c r="I1360" s="9">
        <v>361164.87</v>
      </c>
      <c r="J1360" s="9">
        <v>250424.73</v>
      </c>
      <c r="K1360" s="9">
        <v>110740.13999999998</v>
      </c>
    </row>
    <row r="1361">
      <c r="B1361" s="21"/>
      <c r="C1361" s="4"/>
      <c r="D1361" s="4">
        <v>7940.0</v>
      </c>
      <c r="H1361" s="9"/>
      <c r="I1361" s="9">
        <v>2156507.29</v>
      </c>
      <c r="J1361" s="9">
        <v>1621696.58</v>
      </c>
      <c r="K1361" s="9">
        <v>534810.71</v>
      </c>
    </row>
    <row r="1362">
      <c r="B1362" s="21"/>
      <c r="C1362" s="4"/>
      <c r="D1362" s="4">
        <v>8293.0</v>
      </c>
      <c r="H1362" s="9"/>
      <c r="I1362" s="9">
        <v>4275816.0</v>
      </c>
      <c r="J1362" s="9">
        <v>2575367.4</v>
      </c>
      <c r="K1362" s="9">
        <v>1700448.6</v>
      </c>
    </row>
    <row r="1363">
      <c r="B1363" s="21"/>
      <c r="C1363" s="4"/>
      <c r="D1363" s="4">
        <v>1270.0</v>
      </c>
      <c r="H1363" s="9"/>
      <c r="I1363" s="9">
        <v>73310.25</v>
      </c>
      <c r="J1363" s="9">
        <v>49115.549999999996</v>
      </c>
      <c r="K1363" s="9">
        <v>24194.700000000004</v>
      </c>
    </row>
    <row r="1364">
      <c r="B1364" s="21"/>
      <c r="C1364" s="4"/>
      <c r="D1364" s="4">
        <v>8293.0</v>
      </c>
      <c r="H1364" s="9"/>
      <c r="I1364" s="9">
        <v>3006187.1999999997</v>
      </c>
      <c r="J1364" s="9">
        <v>1810657.0799999998</v>
      </c>
      <c r="K1364" s="9">
        <v>1195530.1199999999</v>
      </c>
    </row>
    <row r="1365">
      <c r="B1365" s="21"/>
      <c r="C1365" s="4"/>
      <c r="D1365" s="4">
        <v>8969.0</v>
      </c>
      <c r="H1365" s="9"/>
      <c r="I1365" s="9">
        <v>556306.68</v>
      </c>
      <c r="J1365" s="9">
        <v>355266.24</v>
      </c>
      <c r="K1365" s="9">
        <v>201040.44000000006</v>
      </c>
    </row>
    <row r="1366">
      <c r="B1366" s="21"/>
      <c r="C1366" s="4"/>
      <c r="D1366" s="4">
        <v>1270.0</v>
      </c>
      <c r="H1366" s="9"/>
      <c r="I1366" s="9">
        <v>278341.7</v>
      </c>
      <c r="J1366" s="9">
        <v>186480.13999999998</v>
      </c>
      <c r="K1366" s="9">
        <v>91861.56000000003</v>
      </c>
    </row>
    <row r="1367">
      <c r="B1367" s="21"/>
      <c r="C1367" s="4"/>
      <c r="D1367" s="4">
        <v>7331.0</v>
      </c>
      <c r="H1367" s="9"/>
      <c r="I1367" s="9">
        <v>1599839.76</v>
      </c>
      <c r="J1367" s="9">
        <v>999085.1399999999</v>
      </c>
      <c r="K1367" s="9">
        <v>600754.6200000001</v>
      </c>
    </row>
    <row r="1368">
      <c r="B1368" s="21"/>
      <c r="C1368" s="4"/>
      <c r="D1368" s="4">
        <v>5988.0</v>
      </c>
      <c r="H1368" s="9"/>
      <c r="I1368" s="9">
        <v>851797.74</v>
      </c>
      <c r="J1368" s="9">
        <v>502751.97000000003</v>
      </c>
      <c r="K1368" s="9">
        <v>349045.76999999996</v>
      </c>
    </row>
    <row r="1369">
      <c r="B1369" s="21"/>
      <c r="C1369" s="4"/>
      <c r="D1369" s="4">
        <v>4594.0</v>
      </c>
      <c r="H1369" s="9"/>
      <c r="I1369" s="9">
        <v>68668.8</v>
      </c>
      <c r="J1369" s="9">
        <v>50931.2</v>
      </c>
      <c r="K1369" s="9">
        <v>17737.600000000006</v>
      </c>
    </row>
    <row r="1370">
      <c r="B1370" s="21"/>
      <c r="C1370" s="4"/>
      <c r="D1370" s="4">
        <v>7331.0</v>
      </c>
      <c r="H1370" s="9"/>
      <c r="I1370" s="9">
        <v>1159737.04</v>
      </c>
      <c r="J1370" s="9">
        <v>724245.0599999999</v>
      </c>
      <c r="K1370" s="9">
        <v>435491.9800000001</v>
      </c>
    </row>
    <row r="1371">
      <c r="B1371" s="21"/>
      <c r="C1371" s="4"/>
      <c r="D1371" s="4">
        <v>1270.0</v>
      </c>
      <c r="H1371" s="9"/>
      <c r="I1371" s="9">
        <v>377464.75</v>
      </c>
      <c r="J1371" s="9">
        <v>252889.44999999998</v>
      </c>
      <c r="K1371" s="9">
        <v>124575.30000000002</v>
      </c>
    </row>
    <row r="1372">
      <c r="B1372" s="21"/>
      <c r="C1372" s="4"/>
      <c r="D1372" s="4">
        <v>7331.0</v>
      </c>
      <c r="H1372" s="9"/>
      <c r="I1372" s="9">
        <v>180482.96</v>
      </c>
      <c r="J1372" s="9">
        <v>112709.93999999999</v>
      </c>
      <c r="K1372" s="9">
        <v>67773.02</v>
      </c>
    </row>
    <row r="1373">
      <c r="B1373" s="21"/>
      <c r="C1373" s="4"/>
      <c r="D1373" s="4">
        <v>2103.0</v>
      </c>
      <c r="H1373" s="9"/>
      <c r="I1373" s="9">
        <v>1052361.2</v>
      </c>
      <c r="J1373" s="9">
        <v>599134.76</v>
      </c>
      <c r="K1373" s="9">
        <v>453226.43999999994</v>
      </c>
    </row>
    <row r="1374">
      <c r="B1374" s="21"/>
      <c r="C1374" s="4"/>
      <c r="D1374" s="4">
        <v>1270.0</v>
      </c>
      <c r="H1374" s="9"/>
      <c r="I1374" s="9">
        <v>167688.30000000002</v>
      </c>
      <c r="J1374" s="9">
        <v>112345.86</v>
      </c>
      <c r="K1374" s="9">
        <v>55342.44000000002</v>
      </c>
    </row>
    <row r="1375">
      <c r="B1375" s="21"/>
      <c r="C1375" s="4"/>
      <c r="D1375" s="4">
        <v>8969.0</v>
      </c>
      <c r="H1375" s="9"/>
      <c r="I1375" s="9">
        <v>1380543.84</v>
      </c>
      <c r="J1375" s="9">
        <v>881637.12</v>
      </c>
      <c r="K1375" s="9">
        <v>498906.7200000001</v>
      </c>
    </row>
    <row r="1376">
      <c r="B1376" s="21"/>
      <c r="C1376" s="4"/>
      <c r="D1376" s="4">
        <v>8875.0</v>
      </c>
      <c r="H1376" s="9"/>
      <c r="I1376" s="9">
        <v>791043.75</v>
      </c>
      <c r="J1376" s="9">
        <v>683793.75</v>
      </c>
      <c r="K1376" s="9">
        <v>107250.0</v>
      </c>
    </row>
    <row r="1377">
      <c r="B1377" s="21"/>
      <c r="C1377" s="4"/>
      <c r="D1377" s="4">
        <v>7940.0</v>
      </c>
      <c r="H1377" s="9"/>
      <c r="I1377" s="9">
        <v>5639530.53</v>
      </c>
      <c r="J1377" s="9">
        <v>4240935.0600000005</v>
      </c>
      <c r="K1377" s="9">
        <v>1398595.4699999997</v>
      </c>
    </row>
    <row r="1378">
      <c r="B1378" s="21"/>
      <c r="C1378" s="4"/>
      <c r="D1378" s="4">
        <v>8875.0</v>
      </c>
      <c r="H1378" s="9"/>
      <c r="I1378" s="9">
        <v>1553398.98</v>
      </c>
      <c r="J1378" s="9">
        <v>1342788.58</v>
      </c>
      <c r="K1378" s="9">
        <v>210610.3999999999</v>
      </c>
    </row>
    <row r="1379">
      <c r="B1379" s="21"/>
      <c r="C1379" s="4"/>
      <c r="D1379" s="4">
        <v>2103.0</v>
      </c>
      <c r="H1379" s="9"/>
      <c r="I1379" s="9">
        <v>434232.69999999995</v>
      </c>
      <c r="J1379" s="9">
        <v>247219.21</v>
      </c>
      <c r="K1379" s="9">
        <v>187013.48999999996</v>
      </c>
    </row>
    <row r="1380">
      <c r="B1380" s="21"/>
      <c r="C1380" s="4"/>
      <c r="D1380" s="4">
        <v>7331.0</v>
      </c>
      <c r="H1380" s="9"/>
      <c r="I1380" s="9">
        <v>1830357.6</v>
      </c>
      <c r="J1380" s="9">
        <v>1143041.4</v>
      </c>
      <c r="K1380" s="9">
        <v>687316.2000000002</v>
      </c>
    </row>
    <row r="1381">
      <c r="B1381" s="21"/>
      <c r="C1381" s="4"/>
      <c r="D1381" s="4">
        <v>8969.0</v>
      </c>
      <c r="H1381" s="9"/>
      <c r="I1381" s="9">
        <v>923719.3200000001</v>
      </c>
      <c r="J1381" s="9">
        <v>589901.76</v>
      </c>
      <c r="K1381" s="9">
        <v>333817.56000000006</v>
      </c>
    </row>
    <row r="1382">
      <c r="B1382" s="21"/>
      <c r="C1382" s="4"/>
      <c r="D1382" s="4">
        <v>8681.0</v>
      </c>
      <c r="H1382" s="9"/>
      <c r="I1382" s="9">
        <v>1966654.2000000002</v>
      </c>
      <c r="J1382" s="9">
        <v>1585379.2000000002</v>
      </c>
      <c r="K1382" s="9">
        <v>381275.0</v>
      </c>
    </row>
    <row r="1383">
      <c r="B1383" s="21"/>
      <c r="C1383" s="4"/>
      <c r="D1383" s="4">
        <v>2103.0</v>
      </c>
      <c r="H1383" s="9"/>
      <c r="I1383" s="9">
        <v>1908484.5999999999</v>
      </c>
      <c r="J1383" s="9">
        <v>1086546.58</v>
      </c>
      <c r="K1383" s="9">
        <v>821938.0199999998</v>
      </c>
    </row>
    <row r="1384">
      <c r="B1384" s="21"/>
      <c r="C1384" s="4"/>
      <c r="D1384" s="4">
        <v>7940.0</v>
      </c>
      <c r="H1384" s="9"/>
      <c r="I1384" s="9">
        <v>2905637.96</v>
      </c>
      <c r="J1384" s="9">
        <v>2185043.92</v>
      </c>
      <c r="K1384" s="9">
        <v>720594.04</v>
      </c>
    </row>
    <row r="1385">
      <c r="B1385" s="21"/>
      <c r="C1385" s="4"/>
      <c r="D1385" s="4">
        <v>4594.0</v>
      </c>
      <c r="H1385" s="9"/>
      <c r="I1385" s="9">
        <v>49057.14</v>
      </c>
      <c r="J1385" s="9">
        <v>36385.36</v>
      </c>
      <c r="K1385" s="9">
        <v>12671.779999999999</v>
      </c>
    </row>
    <row r="1386">
      <c r="B1386" s="21"/>
      <c r="C1386" s="4"/>
      <c r="D1386" s="4">
        <v>5988.0</v>
      </c>
      <c r="H1386" s="9"/>
      <c r="I1386" s="9">
        <v>100601.18000000001</v>
      </c>
      <c r="J1386" s="9">
        <v>59377.29</v>
      </c>
      <c r="K1386" s="9">
        <v>41223.89000000001</v>
      </c>
    </row>
    <row r="1387">
      <c r="B1387" s="21"/>
      <c r="C1387" s="4"/>
      <c r="D1387" s="4">
        <v>8293.0</v>
      </c>
      <c r="H1387" s="9"/>
      <c r="I1387" s="9">
        <v>3274190.8</v>
      </c>
      <c r="J1387" s="9">
        <v>1972078.3699999999</v>
      </c>
      <c r="K1387" s="9">
        <v>1302112.43</v>
      </c>
    </row>
    <row r="1388">
      <c r="B1388" s="21"/>
      <c r="C1388" s="4"/>
      <c r="D1388" s="4">
        <v>3127.0</v>
      </c>
      <c r="H1388" s="9"/>
      <c r="I1388" s="9">
        <v>358794.7</v>
      </c>
      <c r="J1388" s="9">
        <v>248781.30000000002</v>
      </c>
      <c r="K1388" s="9">
        <v>110013.4</v>
      </c>
    </row>
    <row r="1389">
      <c r="B1389" s="21"/>
      <c r="C1389" s="4"/>
      <c r="D1389" s="4">
        <v>7940.0</v>
      </c>
      <c r="H1389" s="9"/>
      <c r="I1389" s="9">
        <v>5024053.859999999</v>
      </c>
      <c r="J1389" s="9">
        <v>3778095.72</v>
      </c>
      <c r="K1389" s="9">
        <v>1245958.1399999992</v>
      </c>
    </row>
    <row r="1390">
      <c r="B1390" s="21"/>
      <c r="C1390" s="4"/>
      <c r="D1390" s="4">
        <v>1270.0</v>
      </c>
      <c r="H1390" s="9"/>
      <c r="I1390" s="9">
        <v>59549.75</v>
      </c>
      <c r="J1390" s="9">
        <v>39896.45</v>
      </c>
      <c r="K1390" s="9">
        <v>19653.300000000003</v>
      </c>
    </row>
    <row r="1391">
      <c r="B1391" s="21"/>
      <c r="C1391" s="4"/>
      <c r="D1391" s="4">
        <v>4594.0</v>
      </c>
      <c r="H1391" s="9"/>
      <c r="I1391" s="9">
        <v>9171.39</v>
      </c>
      <c r="J1391" s="9">
        <v>6802.36</v>
      </c>
      <c r="K1391" s="9">
        <v>2369.0299999999997</v>
      </c>
    </row>
    <row r="1392">
      <c r="B1392" s="21"/>
      <c r="C1392" s="4"/>
      <c r="D1392" s="4">
        <v>2455.0</v>
      </c>
      <c r="H1392" s="9"/>
      <c r="I1392" s="9">
        <v>276587.68</v>
      </c>
      <c r="J1392" s="9">
        <v>90711.04000000001</v>
      </c>
      <c r="K1392" s="9">
        <v>185876.63999999998</v>
      </c>
    </row>
    <row r="1393">
      <c r="B1393" s="21"/>
      <c r="C1393" s="4"/>
      <c r="D1393" s="4">
        <v>1270.0</v>
      </c>
      <c r="H1393" s="9"/>
      <c r="I1393" s="9">
        <v>432127.15</v>
      </c>
      <c r="J1393" s="9">
        <v>289511.52999999997</v>
      </c>
      <c r="K1393" s="9">
        <v>142615.62000000005</v>
      </c>
    </row>
    <row r="1394">
      <c r="B1394" s="21"/>
      <c r="C1394" s="4"/>
      <c r="D1394" s="4">
        <v>5988.0</v>
      </c>
      <c r="H1394" s="9"/>
      <c r="I1394" s="9">
        <v>1015563.52</v>
      </c>
      <c r="J1394" s="9">
        <v>599410.56</v>
      </c>
      <c r="K1394" s="9">
        <v>416152.95999999996</v>
      </c>
    </row>
    <row r="1395">
      <c r="B1395" s="21"/>
      <c r="C1395" s="4"/>
      <c r="D1395" s="4">
        <v>2455.0</v>
      </c>
      <c r="H1395" s="9"/>
      <c r="I1395" s="9">
        <v>73982.56</v>
      </c>
      <c r="J1395" s="9">
        <v>24263.680000000004</v>
      </c>
      <c r="K1395" s="9">
        <v>49718.87999999999</v>
      </c>
    </row>
    <row r="1396">
      <c r="B1396" s="21"/>
      <c r="C1396" s="4"/>
      <c r="D1396" s="4">
        <v>7940.0</v>
      </c>
      <c r="H1396" s="9"/>
      <c r="I1396" s="9">
        <v>2536752.92</v>
      </c>
      <c r="J1396" s="9">
        <v>1907641.84</v>
      </c>
      <c r="K1396" s="9">
        <v>629111.0799999998</v>
      </c>
    </row>
    <row r="1397">
      <c r="B1397" s="21"/>
      <c r="C1397" s="4"/>
      <c r="D1397" s="4">
        <v>4594.0</v>
      </c>
      <c r="H1397" s="9"/>
      <c r="I1397" s="9">
        <v>82719.78</v>
      </c>
      <c r="J1397" s="9">
        <v>61352.72</v>
      </c>
      <c r="K1397" s="9">
        <v>21367.059999999998</v>
      </c>
    </row>
    <row r="1398">
      <c r="B1398" s="21"/>
      <c r="C1398" s="4"/>
      <c r="D1398" s="4">
        <v>7331.0</v>
      </c>
      <c r="H1398" s="9"/>
      <c r="I1398" s="9">
        <v>201926.48</v>
      </c>
      <c r="J1398" s="9">
        <v>126101.21999999999</v>
      </c>
      <c r="K1398" s="9">
        <v>75825.26000000002</v>
      </c>
    </row>
    <row r="1399">
      <c r="B1399" s="21"/>
      <c r="C1399" s="4"/>
      <c r="D1399" s="4">
        <v>8969.0</v>
      </c>
      <c r="H1399" s="9"/>
      <c r="I1399" s="9">
        <v>310805.46</v>
      </c>
      <c r="J1399" s="9">
        <v>198485.28</v>
      </c>
      <c r="K1399" s="9">
        <v>112320.18000000002</v>
      </c>
    </row>
    <row r="1400">
      <c r="B1400" s="21"/>
      <c r="C1400" s="4"/>
      <c r="D1400" s="4">
        <v>2455.0</v>
      </c>
      <c r="H1400" s="9"/>
      <c r="I1400" s="9">
        <v>34204.64</v>
      </c>
      <c r="J1400" s="9">
        <v>11217.920000000002</v>
      </c>
      <c r="K1400" s="9">
        <v>22986.719999999998</v>
      </c>
    </row>
    <row r="1401">
      <c r="B1401" s="21"/>
      <c r="C1401" s="4"/>
      <c r="D1401" s="4">
        <v>8875.0</v>
      </c>
      <c r="H1401" s="9"/>
      <c r="I1401" s="9">
        <v>2988668.76</v>
      </c>
      <c r="J1401" s="9">
        <v>2583463.96</v>
      </c>
      <c r="K1401" s="9">
        <v>405204.7999999998</v>
      </c>
    </row>
    <row r="1402">
      <c r="B1402" s="21"/>
      <c r="C1402" s="4"/>
      <c r="D1402" s="4">
        <v>4594.0</v>
      </c>
      <c r="H1402" s="9"/>
      <c r="I1402" s="9">
        <v>85966.62</v>
      </c>
      <c r="J1402" s="9">
        <v>63760.88</v>
      </c>
      <c r="K1402" s="9">
        <v>22205.739999999998</v>
      </c>
    </row>
    <row r="1403">
      <c r="B1403" s="21"/>
      <c r="C1403" s="4"/>
      <c r="D1403" s="4">
        <v>8969.0</v>
      </c>
      <c r="H1403" s="9"/>
      <c r="I1403" s="9">
        <v>607115.8200000001</v>
      </c>
      <c r="J1403" s="9">
        <v>387713.76</v>
      </c>
      <c r="K1403" s="9">
        <v>219402.06000000006</v>
      </c>
    </row>
    <row r="1404">
      <c r="B1404" s="21"/>
      <c r="C1404" s="4"/>
      <c r="D1404" s="4">
        <v>2103.0</v>
      </c>
      <c r="H1404" s="9"/>
      <c r="I1404" s="9">
        <v>740520.0</v>
      </c>
      <c r="J1404" s="9">
        <v>421596.0</v>
      </c>
      <c r="K1404" s="9">
        <v>318924.0</v>
      </c>
    </row>
    <row r="1405">
      <c r="B1405" s="21"/>
      <c r="C1405" s="4"/>
      <c r="D1405" s="4">
        <v>1270.0</v>
      </c>
      <c r="H1405" s="9"/>
      <c r="I1405" s="9">
        <v>313739.4</v>
      </c>
      <c r="J1405" s="9">
        <v>210195.47999999998</v>
      </c>
      <c r="K1405" s="9">
        <v>103543.92000000004</v>
      </c>
    </row>
    <row r="1406">
      <c r="B1406" s="21"/>
      <c r="C1406" s="4"/>
      <c r="D1406" s="4">
        <v>4594.0</v>
      </c>
      <c r="H1406" s="9"/>
      <c r="I1406" s="9">
        <v>32878.92</v>
      </c>
      <c r="J1406" s="9">
        <v>24386.079999999998</v>
      </c>
      <c r="K1406" s="9">
        <v>8492.84</v>
      </c>
    </row>
    <row r="1407">
      <c r="B1407" s="21"/>
      <c r="C1407" s="4"/>
      <c r="D1407" s="4">
        <v>2103.0</v>
      </c>
      <c r="H1407" s="9"/>
      <c r="I1407" s="9">
        <v>1533493.5</v>
      </c>
      <c r="J1407" s="9">
        <v>873055.05</v>
      </c>
      <c r="K1407" s="9">
        <v>660438.45</v>
      </c>
    </row>
    <row r="1408">
      <c r="B1408" s="21"/>
      <c r="C1408" s="4"/>
      <c r="D1408" s="4">
        <v>7940.0</v>
      </c>
      <c r="H1408" s="9"/>
      <c r="I1408" s="9">
        <v>702351.77</v>
      </c>
      <c r="J1408" s="9">
        <v>528169.54</v>
      </c>
      <c r="K1408" s="9">
        <v>174182.22999999998</v>
      </c>
    </row>
    <row r="1409">
      <c r="B1409" s="21"/>
      <c r="C1409" s="4"/>
      <c r="D1409" s="4">
        <v>5988.0</v>
      </c>
      <c r="H1409" s="9"/>
      <c r="I1409" s="9">
        <v>939303.8200000001</v>
      </c>
      <c r="J1409" s="9">
        <v>554400.2100000001</v>
      </c>
      <c r="K1409" s="9">
        <v>384903.61</v>
      </c>
    </row>
    <row r="1410">
      <c r="B1410" s="21"/>
      <c r="C1410" s="4"/>
      <c r="D1410" s="4">
        <v>2103.0</v>
      </c>
      <c r="H1410" s="9"/>
      <c r="I1410" s="9">
        <v>1037962.2</v>
      </c>
      <c r="J1410" s="9">
        <v>590937.0599999999</v>
      </c>
      <c r="K1410" s="9">
        <v>447025.14</v>
      </c>
    </row>
    <row r="1411">
      <c r="B1411" s="21"/>
      <c r="C1411" s="4"/>
      <c r="D1411" s="4">
        <v>7940.0</v>
      </c>
      <c r="H1411" s="9"/>
      <c r="I1411" s="9">
        <v>4985962.47</v>
      </c>
      <c r="J1411" s="9">
        <v>3749450.94</v>
      </c>
      <c r="K1411" s="9">
        <v>1236511.5299999998</v>
      </c>
    </row>
    <row r="1412">
      <c r="B1412" s="21"/>
      <c r="C1412" s="4"/>
      <c r="D1412" s="4">
        <v>8875.0</v>
      </c>
      <c r="H1412" s="9"/>
      <c r="I1412" s="9">
        <v>144286.38</v>
      </c>
      <c r="J1412" s="9">
        <v>124723.98</v>
      </c>
      <c r="K1412" s="9">
        <v>19562.40000000001</v>
      </c>
    </row>
    <row r="1413">
      <c r="B1413" s="21"/>
      <c r="C1413" s="4"/>
      <c r="D1413" s="4">
        <v>3127.0</v>
      </c>
      <c r="H1413" s="9"/>
      <c r="I1413" s="9">
        <v>290877.07</v>
      </c>
      <c r="J1413" s="9">
        <v>201688.53</v>
      </c>
      <c r="K1413" s="9">
        <v>89188.54000000001</v>
      </c>
    </row>
    <row r="1414">
      <c r="B1414" s="21"/>
      <c r="C1414" s="4"/>
      <c r="D1414" s="4">
        <v>8875.0</v>
      </c>
      <c r="H1414" s="9"/>
      <c r="I1414" s="9">
        <v>2218719.51</v>
      </c>
      <c r="J1414" s="9">
        <v>1917904.71</v>
      </c>
      <c r="K1414" s="9">
        <v>300814.7999999998</v>
      </c>
    </row>
    <row r="1415">
      <c r="B1415" s="21"/>
      <c r="C1415" s="4"/>
      <c r="D1415" s="4">
        <v>8969.0</v>
      </c>
      <c r="H1415" s="9"/>
      <c r="I1415" s="9">
        <v>266557.26</v>
      </c>
      <c r="J1415" s="9">
        <v>170227.68</v>
      </c>
      <c r="K1415" s="9">
        <v>96329.58000000002</v>
      </c>
    </row>
    <row r="1416">
      <c r="B1416" s="21"/>
      <c r="C1416" s="4"/>
      <c r="D1416" s="4">
        <v>8875.0</v>
      </c>
      <c r="H1416" s="9"/>
      <c r="I1416" s="9">
        <v>3117767.1</v>
      </c>
      <c r="J1416" s="9">
        <v>2695059.1</v>
      </c>
      <c r="K1416" s="9">
        <v>422708.0</v>
      </c>
    </row>
    <row r="1417">
      <c r="B1417" s="21"/>
      <c r="C1417" s="4"/>
      <c r="D1417" s="4">
        <v>3127.0</v>
      </c>
      <c r="H1417" s="9"/>
      <c r="I1417" s="9">
        <v>526913.31</v>
      </c>
      <c r="J1417" s="9">
        <v>365351.49</v>
      </c>
      <c r="K1417" s="9">
        <v>161561.82000000007</v>
      </c>
    </row>
    <row r="1418">
      <c r="B1418" s="21"/>
      <c r="C1418" s="4"/>
      <c r="D1418" s="4">
        <v>7331.0</v>
      </c>
      <c r="H1418" s="9"/>
      <c r="I1418" s="9">
        <v>1272060.24</v>
      </c>
      <c r="J1418" s="9">
        <v>794389.86</v>
      </c>
      <c r="K1418" s="9">
        <v>477670.38</v>
      </c>
    </row>
    <row r="1419">
      <c r="B1419" s="21"/>
      <c r="C1419" s="4"/>
      <c r="D1419" s="4">
        <v>3127.0</v>
      </c>
      <c r="H1419" s="9"/>
      <c r="I1419" s="9">
        <v>375385.89</v>
      </c>
      <c r="J1419" s="9">
        <v>260285.31</v>
      </c>
      <c r="K1419" s="9">
        <v>115100.58000000002</v>
      </c>
    </row>
    <row r="1420">
      <c r="B1420" s="21"/>
      <c r="C1420" s="4"/>
      <c r="D1420" s="4">
        <v>5988.0</v>
      </c>
      <c r="H1420" s="9"/>
      <c r="I1420" s="9">
        <v>1406875.92</v>
      </c>
      <c r="J1420" s="9">
        <v>830372.76</v>
      </c>
      <c r="K1420" s="9">
        <v>576503.1599999999</v>
      </c>
    </row>
    <row r="1421">
      <c r="B1421" s="21"/>
      <c r="C1421" s="4"/>
      <c r="D1421" s="4">
        <v>8681.0</v>
      </c>
      <c r="H1421" s="9"/>
      <c r="I1421" s="9">
        <v>4859329.0200000005</v>
      </c>
      <c r="J1421" s="9">
        <v>3917251.5200000005</v>
      </c>
      <c r="K1421" s="9">
        <v>942077.5</v>
      </c>
    </row>
    <row r="1422">
      <c r="B1422" s="21"/>
      <c r="C1422" s="4"/>
      <c r="D1422" s="4">
        <v>2455.0</v>
      </c>
      <c r="H1422" s="9"/>
      <c r="I1422" s="9">
        <v>594046.08</v>
      </c>
      <c r="J1422" s="9">
        <v>194826.24000000002</v>
      </c>
      <c r="K1422" s="9">
        <v>399219.83999999997</v>
      </c>
    </row>
    <row r="1423">
      <c r="B1423" s="21"/>
      <c r="C1423" s="4"/>
      <c r="D1423" s="4">
        <v>8969.0</v>
      </c>
      <c r="H1423" s="9"/>
      <c r="I1423" s="9">
        <v>1146486.12</v>
      </c>
      <c r="J1423" s="9">
        <v>732164.16</v>
      </c>
      <c r="K1423" s="9">
        <v>414321.9600000001</v>
      </c>
    </row>
    <row r="1424">
      <c r="B1424" s="21"/>
      <c r="C1424" s="4"/>
      <c r="D1424" s="4">
        <v>8875.0</v>
      </c>
      <c r="H1424" s="9"/>
      <c r="I1424" s="9">
        <v>4166163.75</v>
      </c>
      <c r="J1424" s="9">
        <v>3601313.75</v>
      </c>
      <c r="K1424" s="9">
        <v>564850.0</v>
      </c>
    </row>
    <row r="1425">
      <c r="B1425" s="21"/>
      <c r="C1425" s="4"/>
      <c r="D1425" s="4">
        <v>2103.0</v>
      </c>
      <c r="H1425" s="9"/>
      <c r="I1425" s="9">
        <v>1707721.4</v>
      </c>
      <c r="J1425" s="9">
        <v>972247.22</v>
      </c>
      <c r="K1425" s="9">
        <v>735474.1799999999</v>
      </c>
    </row>
    <row r="1426">
      <c r="B1426" s="21"/>
      <c r="C1426" s="4"/>
      <c r="D1426" s="4">
        <v>3127.0</v>
      </c>
      <c r="H1426" s="9"/>
      <c r="I1426" s="9">
        <v>98484.65000000001</v>
      </c>
      <c r="J1426" s="9">
        <v>68287.35</v>
      </c>
      <c r="K1426" s="9">
        <v>30197.300000000003</v>
      </c>
    </row>
    <row r="1427">
      <c r="B1427" s="21"/>
      <c r="C1427" s="4"/>
      <c r="D1427" s="4">
        <v>7940.0</v>
      </c>
      <c r="H1427" s="9"/>
      <c r="I1427" s="9">
        <v>1180833.09</v>
      </c>
      <c r="J1427" s="9">
        <v>887988.18</v>
      </c>
      <c r="K1427" s="9">
        <v>292844.91000000003</v>
      </c>
    </row>
    <row r="1428">
      <c r="B1428" s="21"/>
      <c r="C1428" s="4"/>
      <c r="D1428" s="4">
        <v>4594.0</v>
      </c>
      <c r="H1428" s="9"/>
      <c r="I1428" s="9">
        <v>81478.89</v>
      </c>
      <c r="J1428" s="9">
        <v>60432.36</v>
      </c>
      <c r="K1428" s="9">
        <v>21046.53</v>
      </c>
    </row>
    <row r="1429">
      <c r="B1429" s="21"/>
      <c r="C1429" s="4"/>
      <c r="D1429" s="4">
        <v>1270.0</v>
      </c>
      <c r="H1429" s="9"/>
      <c r="I1429" s="9">
        <v>420549.35000000003</v>
      </c>
      <c r="J1429" s="9">
        <v>281754.77</v>
      </c>
      <c r="K1429" s="9">
        <v>138794.58000000002</v>
      </c>
    </row>
    <row r="1430">
      <c r="B1430" s="21"/>
      <c r="C1430" s="4"/>
      <c r="D1430" s="4">
        <v>4594.0</v>
      </c>
      <c r="H1430" s="9"/>
      <c r="I1430" s="9">
        <v>28381.86</v>
      </c>
      <c r="J1430" s="9">
        <v>21050.64</v>
      </c>
      <c r="K1430" s="9">
        <v>7331.220000000001</v>
      </c>
    </row>
    <row r="1431">
      <c r="B1431" s="21"/>
      <c r="C1431" s="4"/>
      <c r="D1431" s="4">
        <v>8681.0</v>
      </c>
      <c r="H1431" s="9"/>
      <c r="I1431" s="9">
        <v>4344873.12</v>
      </c>
      <c r="J1431" s="9">
        <v>3502533.12</v>
      </c>
      <c r="K1431" s="9">
        <v>842340.0</v>
      </c>
    </row>
    <row r="1432">
      <c r="B1432" s="21"/>
      <c r="C1432" s="4"/>
      <c r="D1432" s="4">
        <v>2103.0</v>
      </c>
      <c r="H1432" s="9"/>
      <c r="I1432" s="9">
        <v>1770871.2999999998</v>
      </c>
      <c r="J1432" s="9">
        <v>1008199.99</v>
      </c>
      <c r="K1432" s="9">
        <v>762671.3099999998</v>
      </c>
    </row>
    <row r="1433">
      <c r="B1433" s="21"/>
      <c r="C1433" s="4"/>
      <c r="D1433" s="4">
        <v>5988.0</v>
      </c>
      <c r="H1433" s="9"/>
      <c r="I1433" s="9">
        <v>957020.72</v>
      </c>
      <c r="J1433" s="9">
        <v>564857.16</v>
      </c>
      <c r="K1433" s="9">
        <v>392163.55999999994</v>
      </c>
    </row>
    <row r="1434">
      <c r="B1434" s="21"/>
      <c r="C1434" s="4"/>
      <c r="D1434" s="4">
        <v>8969.0</v>
      </c>
      <c r="H1434" s="9"/>
      <c r="I1434" s="9">
        <v>1048682.34</v>
      </c>
      <c r="J1434" s="9">
        <v>669705.12</v>
      </c>
      <c r="K1434" s="9">
        <v>378977.2200000001</v>
      </c>
    </row>
    <row r="1435">
      <c r="B1435" s="21"/>
      <c r="C1435" s="4"/>
      <c r="D1435" s="4">
        <v>1270.0</v>
      </c>
      <c r="H1435" s="9"/>
      <c r="I1435" s="9">
        <v>303442.75</v>
      </c>
      <c r="J1435" s="9">
        <v>203297.05</v>
      </c>
      <c r="K1435" s="9">
        <v>100145.70000000001</v>
      </c>
    </row>
    <row r="1436">
      <c r="B1436" s="21"/>
      <c r="C1436" s="4"/>
      <c r="D1436" s="4">
        <v>5988.0</v>
      </c>
      <c r="H1436" s="9"/>
      <c r="I1436" s="9">
        <v>831461.8200000001</v>
      </c>
      <c r="J1436" s="9">
        <v>490749.21</v>
      </c>
      <c r="K1436" s="9">
        <v>340712.61000000004</v>
      </c>
    </row>
    <row r="1437">
      <c r="B1437" s="21"/>
      <c r="C1437" s="4"/>
      <c r="D1437" s="4">
        <v>5988.0</v>
      </c>
      <c r="H1437" s="9"/>
      <c r="I1437" s="9">
        <v>403945.32</v>
      </c>
      <c r="J1437" s="9">
        <v>238418.46000000002</v>
      </c>
      <c r="K1437" s="9">
        <v>165526.86</v>
      </c>
    </row>
    <row r="1438">
      <c r="B1438" s="21"/>
      <c r="C1438" s="4"/>
      <c r="D1438" s="4">
        <v>8681.0</v>
      </c>
      <c r="H1438" s="9"/>
      <c r="I1438" s="9">
        <v>3802415.1900000004</v>
      </c>
      <c r="J1438" s="9">
        <v>3065241.4400000004</v>
      </c>
      <c r="K1438" s="9">
        <v>737173.75</v>
      </c>
    </row>
    <row r="1439">
      <c r="B1439" s="21"/>
      <c r="C1439" s="4"/>
      <c r="D1439" s="4">
        <v>8969.0</v>
      </c>
      <c r="H1439" s="9"/>
      <c r="I1439" s="9">
        <v>168600.90000000002</v>
      </c>
      <c r="J1439" s="9">
        <v>107671.2</v>
      </c>
      <c r="K1439" s="9">
        <v>60929.700000000026</v>
      </c>
    </row>
    <row r="1440">
      <c r="B1440" s="21"/>
      <c r="C1440" s="4"/>
      <c r="D1440" s="4">
        <v>3127.0</v>
      </c>
      <c r="H1440" s="9"/>
      <c r="I1440" s="9">
        <v>518822.04000000004</v>
      </c>
      <c r="J1440" s="9">
        <v>359741.16000000003</v>
      </c>
      <c r="K1440" s="9">
        <v>159080.88</v>
      </c>
    </row>
    <row r="1441">
      <c r="B1441" s="21"/>
      <c r="C1441" s="4"/>
      <c r="D1441" s="4">
        <v>8293.0</v>
      </c>
      <c r="H1441" s="9"/>
      <c r="I1441" s="9">
        <v>3324468.8</v>
      </c>
      <c r="J1441" s="9">
        <v>2002361.3199999998</v>
      </c>
      <c r="K1441" s="9">
        <v>1322107.48</v>
      </c>
    </row>
    <row r="1442">
      <c r="B1442" s="21"/>
      <c r="C1442" s="4"/>
      <c r="D1442" s="4">
        <v>8681.0</v>
      </c>
      <c r="H1442" s="9"/>
      <c r="I1442" s="9">
        <v>4894494.36</v>
      </c>
      <c r="J1442" s="9">
        <v>3945599.3600000003</v>
      </c>
      <c r="K1442" s="9">
        <v>948895.0</v>
      </c>
    </row>
    <row r="1443">
      <c r="B1443" s="21"/>
      <c r="C1443" s="4"/>
      <c r="D1443" s="4">
        <v>1270.0</v>
      </c>
      <c r="H1443" s="9"/>
      <c r="I1443" s="9">
        <v>439814.05000000005</v>
      </c>
      <c r="J1443" s="9">
        <v>294661.51</v>
      </c>
      <c r="K1443" s="9">
        <v>145152.54000000004</v>
      </c>
    </row>
    <row r="1444">
      <c r="B1444" s="21"/>
      <c r="C1444" s="4"/>
      <c r="D1444" s="4">
        <v>4594.0</v>
      </c>
      <c r="H1444" s="9"/>
      <c r="I1444" s="9">
        <v>41863.71</v>
      </c>
      <c r="J1444" s="9">
        <v>31050.04</v>
      </c>
      <c r="K1444" s="9">
        <v>10813.669999999998</v>
      </c>
    </row>
    <row r="1445">
      <c r="B1445" s="21"/>
      <c r="C1445" s="4"/>
      <c r="D1445" s="4">
        <v>7940.0</v>
      </c>
      <c r="H1445" s="9"/>
      <c r="I1445" s="9">
        <v>1736833.73</v>
      </c>
      <c r="J1445" s="9">
        <v>1306101.46</v>
      </c>
      <c r="K1445" s="9">
        <v>430732.27</v>
      </c>
    </row>
    <row r="1446">
      <c r="B1446" s="21"/>
      <c r="C1446" s="4"/>
      <c r="D1446" s="4">
        <v>8681.0</v>
      </c>
      <c r="H1446" s="9"/>
      <c r="I1446" s="9">
        <v>1769337.57</v>
      </c>
      <c r="J1446" s="9">
        <v>1426316.32</v>
      </c>
      <c r="K1446" s="9">
        <v>343021.25</v>
      </c>
    </row>
    <row r="1447">
      <c r="B1447" s="21"/>
      <c r="C1447" s="4"/>
      <c r="D1447" s="4">
        <v>8875.0</v>
      </c>
      <c r="H1447" s="9"/>
      <c r="I1447" s="9">
        <v>2010305.8499999999</v>
      </c>
      <c r="J1447" s="9">
        <v>1737747.85</v>
      </c>
      <c r="K1447" s="9">
        <v>272557.99999999977</v>
      </c>
    </row>
    <row r="1448">
      <c r="B1448" s="21"/>
      <c r="C1448" s="4"/>
      <c r="D1448" s="4">
        <v>2455.0</v>
      </c>
      <c r="H1448" s="9"/>
      <c r="I1448" s="9">
        <v>268500.96</v>
      </c>
      <c r="J1448" s="9">
        <v>88058.88</v>
      </c>
      <c r="K1448" s="9">
        <v>180442.08000000002</v>
      </c>
    </row>
    <row r="1449">
      <c r="B1449" s="21"/>
      <c r="C1449" s="4"/>
      <c r="D1449" s="4">
        <v>5988.0</v>
      </c>
      <c r="H1449" s="9"/>
      <c r="I1449" s="9">
        <v>1022496.22</v>
      </c>
      <c r="J1449" s="9">
        <v>603502.41</v>
      </c>
      <c r="K1449" s="9">
        <v>418993.80999999994</v>
      </c>
    </row>
    <row r="1450">
      <c r="B1450" s="21"/>
      <c r="C1450" s="4"/>
      <c r="D1450" s="4">
        <v>8681.0</v>
      </c>
      <c r="H1450" s="9"/>
      <c r="I1450" s="9">
        <v>1245764.73</v>
      </c>
      <c r="J1450" s="9">
        <v>1004248.4800000001</v>
      </c>
      <c r="K1450" s="9">
        <v>241516.24999999988</v>
      </c>
    </row>
    <row r="1451">
      <c r="B1451" s="21"/>
      <c r="C1451" s="4"/>
      <c r="D1451" s="4">
        <v>3127.0</v>
      </c>
      <c r="H1451" s="9"/>
      <c r="I1451" s="9">
        <v>164195.57</v>
      </c>
      <c r="J1451" s="9">
        <v>113850.03</v>
      </c>
      <c r="K1451" s="9">
        <v>50345.54000000001</v>
      </c>
    </row>
    <row r="1452">
      <c r="B1452" s="21"/>
      <c r="C1452" s="4"/>
      <c r="D1452" s="4">
        <v>2103.0</v>
      </c>
      <c r="H1452" s="9"/>
      <c r="I1452" s="9">
        <v>1155211.2</v>
      </c>
      <c r="J1452" s="9">
        <v>657689.76</v>
      </c>
      <c r="K1452" s="9">
        <v>497521.43999999994</v>
      </c>
    </row>
    <row r="1453">
      <c r="B1453" s="21"/>
      <c r="C1453" s="4"/>
      <c r="D1453" s="4">
        <v>1270.0</v>
      </c>
      <c r="H1453" s="9"/>
      <c r="I1453" s="9">
        <v>361521.55000000005</v>
      </c>
      <c r="J1453" s="9">
        <v>242208.00999999998</v>
      </c>
      <c r="K1453" s="9">
        <v>119313.54000000007</v>
      </c>
    </row>
    <row r="1454">
      <c r="B1454" s="21"/>
      <c r="C1454" s="4"/>
      <c r="D1454" s="4">
        <v>1270.0</v>
      </c>
      <c r="H1454" s="9"/>
      <c r="I1454" s="9">
        <v>243798.1</v>
      </c>
      <c r="J1454" s="9">
        <v>163337.02</v>
      </c>
      <c r="K1454" s="9">
        <v>80461.08000000002</v>
      </c>
    </row>
    <row r="1455">
      <c r="B1455" s="21"/>
      <c r="C1455" s="4"/>
      <c r="D1455" s="4">
        <v>2455.0</v>
      </c>
      <c r="H1455" s="9"/>
      <c r="I1455" s="9">
        <v>1067993.44</v>
      </c>
      <c r="J1455" s="9">
        <v>350264.32</v>
      </c>
      <c r="K1455" s="9">
        <v>717729.1199999999</v>
      </c>
    </row>
    <row r="1456">
      <c r="B1456" s="21"/>
      <c r="C1456" s="4"/>
      <c r="D1456" s="4">
        <v>5988.0</v>
      </c>
      <c r="H1456" s="9"/>
      <c r="I1456" s="9">
        <v>1038364.4</v>
      </c>
      <c r="J1456" s="9">
        <v>612868.2000000001</v>
      </c>
      <c r="K1456" s="9">
        <v>425496.19999999995</v>
      </c>
    </row>
    <row r="1457">
      <c r="B1457" s="21"/>
      <c r="C1457" s="4"/>
      <c r="D1457" s="4">
        <v>5988.0</v>
      </c>
      <c r="H1457" s="9"/>
      <c r="I1457" s="9">
        <v>772764.96</v>
      </c>
      <c r="J1457" s="9">
        <v>456104.88000000006</v>
      </c>
      <c r="K1457" s="9">
        <v>316660.0799999999</v>
      </c>
    </row>
    <row r="1458">
      <c r="B1458" s="21"/>
      <c r="C1458" s="4"/>
      <c r="D1458" s="4">
        <v>8293.0</v>
      </c>
      <c r="H1458" s="9"/>
      <c r="I1458" s="9">
        <v>752858.4</v>
      </c>
      <c r="J1458" s="9">
        <v>453454.25999999995</v>
      </c>
      <c r="K1458" s="9">
        <v>299404.1400000001</v>
      </c>
    </row>
    <row r="1459">
      <c r="B1459" s="21"/>
      <c r="C1459" s="4"/>
      <c r="D1459" s="4">
        <v>1270.0</v>
      </c>
      <c r="H1459" s="9"/>
      <c r="I1459" s="9">
        <v>152504.30000000002</v>
      </c>
      <c r="J1459" s="9">
        <v>102173.06</v>
      </c>
      <c r="K1459" s="9">
        <v>50331.24000000002</v>
      </c>
    </row>
    <row r="1460">
      <c r="B1460" s="21"/>
      <c r="C1460" s="4"/>
      <c r="D1460" s="4">
        <v>2455.0</v>
      </c>
      <c r="H1460" s="9"/>
      <c r="I1460" s="9">
        <v>863530.56</v>
      </c>
      <c r="J1460" s="9">
        <v>283207.68000000005</v>
      </c>
      <c r="K1460" s="9">
        <v>580322.88</v>
      </c>
    </row>
    <row r="1461">
      <c r="B1461" s="21"/>
      <c r="C1461" s="4"/>
      <c r="D1461" s="4">
        <v>8969.0</v>
      </c>
      <c r="H1461" s="9"/>
      <c r="I1461" s="9">
        <v>350934.0</v>
      </c>
      <c r="J1461" s="9">
        <v>224112.0</v>
      </c>
      <c r="K1461" s="9">
        <v>126822.0</v>
      </c>
    </row>
    <row r="1462">
      <c r="B1462" s="21"/>
      <c r="C1462" s="4"/>
      <c r="D1462" s="4">
        <v>5988.0</v>
      </c>
      <c r="H1462" s="9"/>
      <c r="I1462" s="9">
        <v>1245729.16</v>
      </c>
      <c r="J1462" s="9">
        <v>735259.9800000001</v>
      </c>
      <c r="K1462" s="9">
        <v>510469.1799999998</v>
      </c>
    </row>
    <row r="1463">
      <c r="B1463" s="21"/>
      <c r="C1463" s="4"/>
      <c r="D1463" s="4">
        <v>4594.0</v>
      </c>
      <c r="H1463" s="9"/>
      <c r="I1463" s="9">
        <v>17596.38</v>
      </c>
      <c r="J1463" s="9">
        <v>13051.119999999999</v>
      </c>
      <c r="K1463" s="9">
        <v>4545.260000000002</v>
      </c>
    </row>
    <row r="1464">
      <c r="B1464" s="21"/>
      <c r="C1464" s="4"/>
      <c r="D1464" s="4">
        <v>8293.0</v>
      </c>
      <c r="H1464" s="9"/>
      <c r="I1464" s="9">
        <v>1302418.8</v>
      </c>
      <c r="J1464" s="9">
        <v>784460.07</v>
      </c>
      <c r="K1464" s="9">
        <v>517958.7300000001</v>
      </c>
    </row>
    <row r="1465">
      <c r="B1465" s="21"/>
      <c r="C1465" s="4"/>
      <c r="D1465" s="4">
        <v>8969.0</v>
      </c>
      <c r="H1465" s="9"/>
      <c r="I1465" s="9">
        <v>1507490.4000000001</v>
      </c>
      <c r="J1465" s="9">
        <v>962707.2</v>
      </c>
      <c r="K1465" s="9">
        <v>544783.2000000002</v>
      </c>
    </row>
    <row r="1466">
      <c r="B1466" s="21"/>
      <c r="C1466" s="4"/>
      <c r="D1466" s="4">
        <v>8293.0</v>
      </c>
      <c r="H1466" s="9"/>
      <c r="I1466" s="9">
        <v>3645373.6</v>
      </c>
      <c r="J1466" s="9">
        <v>2195645.54</v>
      </c>
      <c r="K1466" s="9">
        <v>1449728.06</v>
      </c>
    </row>
    <row r="1467">
      <c r="B1467" s="21"/>
      <c r="C1467" s="4"/>
      <c r="D1467" s="4">
        <v>5988.0</v>
      </c>
      <c r="H1467" s="9"/>
      <c r="I1467" s="9">
        <v>187953.2</v>
      </c>
      <c r="J1467" s="9">
        <v>110934.6</v>
      </c>
      <c r="K1467" s="9">
        <v>77018.6</v>
      </c>
    </row>
    <row r="1468">
      <c r="B1468" s="21"/>
      <c r="C1468" s="4"/>
      <c r="D1468" s="4">
        <v>8681.0</v>
      </c>
      <c r="H1468" s="9"/>
      <c r="I1468" s="9">
        <v>1436569.26</v>
      </c>
      <c r="J1468" s="9">
        <v>1158061.76</v>
      </c>
      <c r="K1468" s="9">
        <v>278507.5</v>
      </c>
    </row>
    <row r="1469">
      <c r="B1469" s="21"/>
      <c r="C1469" s="4"/>
      <c r="D1469" s="4">
        <v>3127.0</v>
      </c>
      <c r="H1469" s="9"/>
      <c r="I1469" s="9">
        <v>67754.17</v>
      </c>
      <c r="J1469" s="9">
        <v>46979.43</v>
      </c>
      <c r="K1469" s="9">
        <v>20774.739999999998</v>
      </c>
    </row>
    <row r="1470">
      <c r="B1470" s="21"/>
      <c r="C1470" s="4"/>
      <c r="D1470" s="4">
        <v>8681.0</v>
      </c>
      <c r="H1470" s="9"/>
      <c r="I1470" s="9">
        <v>5294988.510000001</v>
      </c>
      <c r="J1470" s="9">
        <v>4268449.760000001</v>
      </c>
      <c r="K1470" s="9">
        <v>1026538.75</v>
      </c>
    </row>
    <row r="1471">
      <c r="B1471" s="21"/>
      <c r="C1471" s="4"/>
      <c r="D1471" s="4">
        <v>4594.0</v>
      </c>
      <c r="H1471" s="9"/>
      <c r="I1471" s="9">
        <v>50587.26</v>
      </c>
      <c r="J1471" s="9">
        <v>37520.24</v>
      </c>
      <c r="K1471" s="9">
        <v>13067.020000000004</v>
      </c>
    </row>
    <row r="1472">
      <c r="B1472" s="21"/>
      <c r="C1472" s="4"/>
      <c r="D1472" s="4">
        <v>8293.0</v>
      </c>
      <c r="H1472" s="9"/>
      <c r="I1472" s="9">
        <v>1678848.0</v>
      </c>
      <c r="J1472" s="9">
        <v>1011187.2</v>
      </c>
      <c r="K1472" s="9">
        <v>667660.8</v>
      </c>
    </row>
    <row r="1473">
      <c r="B1473" s="21"/>
      <c r="C1473" s="4"/>
      <c r="D1473" s="4">
        <v>2103.0</v>
      </c>
      <c r="H1473" s="9"/>
      <c r="I1473" s="9">
        <v>1710395.5</v>
      </c>
      <c r="J1473" s="9">
        <v>973769.65</v>
      </c>
      <c r="K1473" s="9">
        <v>736625.85</v>
      </c>
    </row>
    <row r="1474">
      <c r="B1474" s="21"/>
      <c r="C1474" s="4"/>
      <c r="D1474" s="4">
        <v>1270.0</v>
      </c>
      <c r="H1474" s="9"/>
      <c r="I1474" s="9">
        <v>137984.6</v>
      </c>
      <c r="J1474" s="9">
        <v>92445.31999999999</v>
      </c>
      <c r="K1474" s="9">
        <v>45539.28000000001</v>
      </c>
    </row>
    <row r="1475">
      <c r="B1475" s="21"/>
      <c r="C1475" s="4"/>
      <c r="D1475" s="4">
        <v>2455.0</v>
      </c>
      <c r="H1475" s="9"/>
      <c r="I1475" s="9">
        <v>684748.48</v>
      </c>
      <c r="J1475" s="9">
        <v>224573.44000000003</v>
      </c>
      <c r="K1475" s="9">
        <v>460175.0399999999</v>
      </c>
    </row>
    <row r="1476">
      <c r="B1476" s="21"/>
      <c r="C1476" s="4"/>
      <c r="D1476" s="4">
        <v>7940.0</v>
      </c>
      <c r="H1476" s="9"/>
      <c r="I1476" s="9">
        <v>3845225.58</v>
      </c>
      <c r="J1476" s="9">
        <v>2891615.16</v>
      </c>
      <c r="K1476" s="9">
        <v>953610.4199999999</v>
      </c>
    </row>
    <row r="1477">
      <c r="B1477" s="21"/>
      <c r="C1477" s="4"/>
      <c r="D1477" s="4">
        <v>2455.0</v>
      </c>
      <c r="H1477" s="9"/>
      <c r="I1477" s="9">
        <v>778947.84</v>
      </c>
      <c r="J1477" s="9">
        <v>255467.52000000002</v>
      </c>
      <c r="K1477" s="9">
        <v>523480.31999999995</v>
      </c>
    </row>
    <row r="1478">
      <c r="B1478" s="21"/>
      <c r="C1478" s="4"/>
      <c r="D1478" s="4">
        <v>1270.0</v>
      </c>
      <c r="H1478" s="9"/>
      <c r="I1478" s="9">
        <v>208590.2</v>
      </c>
      <c r="J1478" s="9">
        <v>139748.84</v>
      </c>
      <c r="K1478" s="9">
        <v>68841.36000000002</v>
      </c>
    </row>
    <row r="1479">
      <c r="B1479" s="21"/>
      <c r="C1479" s="4"/>
      <c r="D1479" s="4">
        <v>1270.0</v>
      </c>
      <c r="H1479" s="9"/>
      <c r="I1479" s="9">
        <v>469660.10000000003</v>
      </c>
      <c r="J1479" s="9">
        <v>314657.42</v>
      </c>
      <c r="K1479" s="9">
        <v>155002.68000000005</v>
      </c>
    </row>
    <row r="1480">
      <c r="B1480" s="21"/>
      <c r="C1480" s="4"/>
      <c r="D1480" s="4">
        <v>7940.0</v>
      </c>
      <c r="H1480" s="9"/>
      <c r="I1480" s="9">
        <v>4361130.02</v>
      </c>
      <c r="J1480" s="9">
        <v>3279576.04</v>
      </c>
      <c r="K1480" s="9">
        <v>1081553.9799999995</v>
      </c>
    </row>
    <row r="1481">
      <c r="B1481" s="21"/>
      <c r="C1481" s="4"/>
      <c r="D1481" s="4">
        <v>4594.0</v>
      </c>
      <c r="H1481" s="9"/>
      <c r="I1481" s="9">
        <v>28129.95</v>
      </c>
      <c r="J1481" s="9">
        <v>20863.8</v>
      </c>
      <c r="K1481" s="9">
        <v>7266.1500000000015</v>
      </c>
    </row>
    <row r="1482">
      <c r="B1482" s="21"/>
      <c r="C1482" s="4"/>
      <c r="D1482" s="4">
        <v>8293.0</v>
      </c>
      <c r="H1482" s="9"/>
      <c r="I1482" s="9">
        <v>1800826.8</v>
      </c>
      <c r="J1482" s="9">
        <v>1084656.27</v>
      </c>
      <c r="K1482" s="9">
        <v>716170.53</v>
      </c>
    </row>
    <row r="1483">
      <c r="B1483" s="21"/>
      <c r="C1483" s="4"/>
      <c r="D1483" s="4">
        <v>8875.0</v>
      </c>
      <c r="H1483" s="9"/>
      <c r="I1483" s="9">
        <v>2921166.36</v>
      </c>
      <c r="J1483" s="9">
        <v>2525113.56</v>
      </c>
      <c r="K1483" s="9">
        <v>396052.7999999998</v>
      </c>
    </row>
    <row r="1484">
      <c r="B1484" s="21"/>
      <c r="C1484" s="4"/>
      <c r="D1484" s="4">
        <v>4594.0</v>
      </c>
      <c r="H1484" s="9"/>
      <c r="I1484" s="9">
        <v>64600.92</v>
      </c>
      <c r="J1484" s="9">
        <v>47914.08</v>
      </c>
      <c r="K1484" s="9">
        <v>16686.839999999997</v>
      </c>
    </row>
    <row r="1485">
      <c r="B1485" s="21"/>
      <c r="C1485" s="4"/>
      <c r="D1485" s="4">
        <v>8293.0</v>
      </c>
      <c r="H1485" s="9"/>
      <c r="I1485" s="9">
        <v>786522.7999999999</v>
      </c>
      <c r="J1485" s="9">
        <v>473730.67</v>
      </c>
      <c r="K1485" s="9">
        <v>312792.12999999995</v>
      </c>
    </row>
    <row r="1486">
      <c r="B1486" s="21"/>
      <c r="C1486" s="4"/>
      <c r="D1486" s="4">
        <v>8681.0</v>
      </c>
      <c r="H1486" s="9"/>
      <c r="I1486" s="9">
        <v>5904521.07</v>
      </c>
      <c r="J1486" s="9">
        <v>4759812.32</v>
      </c>
      <c r="K1486" s="9">
        <v>1144708.75</v>
      </c>
    </row>
    <row r="1487">
      <c r="B1487" s="21"/>
      <c r="C1487" s="4"/>
      <c r="D1487" s="4">
        <v>1270.0</v>
      </c>
      <c r="H1487" s="9"/>
      <c r="I1487" s="9">
        <v>37438.05</v>
      </c>
      <c r="J1487" s="9">
        <v>25082.309999999998</v>
      </c>
      <c r="K1487" s="9">
        <v>12355.740000000005</v>
      </c>
    </row>
    <row r="1488">
      <c r="B1488" s="21"/>
      <c r="C1488" s="4"/>
      <c r="D1488" s="4">
        <v>5988.0</v>
      </c>
      <c r="H1488" s="9"/>
      <c r="I1488" s="9">
        <v>361886.94</v>
      </c>
      <c r="J1488" s="9">
        <v>213594.57</v>
      </c>
      <c r="K1488" s="9">
        <v>148292.37</v>
      </c>
    </row>
    <row r="1489">
      <c r="B1489" s="21"/>
      <c r="C1489" s="4"/>
      <c r="D1489" s="4">
        <v>4594.0</v>
      </c>
      <c r="H1489" s="9"/>
      <c r="I1489" s="9">
        <v>42012.99</v>
      </c>
      <c r="J1489" s="9">
        <v>31160.76</v>
      </c>
      <c r="K1489" s="9">
        <v>10852.23</v>
      </c>
    </row>
    <row r="1490">
      <c r="B1490" s="21"/>
      <c r="C1490" s="4"/>
      <c r="D1490" s="4">
        <v>5988.0</v>
      </c>
      <c r="H1490" s="9"/>
      <c r="I1490" s="9">
        <v>768451.28</v>
      </c>
      <c r="J1490" s="9">
        <v>453558.84</v>
      </c>
      <c r="K1490" s="9">
        <v>314892.44</v>
      </c>
    </row>
    <row r="1491">
      <c r="B1491" s="21"/>
      <c r="C1491" s="4"/>
      <c r="D1491" s="4">
        <v>8681.0</v>
      </c>
      <c r="H1491" s="9"/>
      <c r="I1491" s="9">
        <v>3528906.99</v>
      </c>
      <c r="J1491" s="9">
        <v>2844758.24</v>
      </c>
      <c r="K1491" s="9">
        <v>684148.75</v>
      </c>
    </row>
    <row r="1492">
      <c r="B1492" s="21"/>
      <c r="C1492" s="4"/>
      <c r="D1492" s="4">
        <v>2103.0</v>
      </c>
      <c r="H1492" s="9"/>
      <c r="I1492" s="9">
        <v>762118.5</v>
      </c>
      <c r="J1492" s="9">
        <v>433892.55</v>
      </c>
      <c r="K1492" s="9">
        <v>328225.95</v>
      </c>
    </row>
    <row r="1493">
      <c r="B1493" s="21"/>
      <c r="C1493" s="4"/>
      <c r="D1493" s="4">
        <v>7940.0</v>
      </c>
      <c r="H1493" s="9"/>
      <c r="I1493" s="9">
        <v>137663.62</v>
      </c>
      <c r="J1493" s="9">
        <v>103523.24</v>
      </c>
      <c r="K1493" s="9">
        <v>34140.37999999999</v>
      </c>
    </row>
    <row r="1494">
      <c r="B1494" s="21"/>
      <c r="C1494" s="4"/>
      <c r="D1494" s="4">
        <v>8875.0</v>
      </c>
      <c r="H1494" s="9"/>
      <c r="I1494" s="9">
        <v>1055568.78</v>
      </c>
      <c r="J1494" s="9">
        <v>912454.38</v>
      </c>
      <c r="K1494" s="9">
        <v>143114.40000000002</v>
      </c>
    </row>
    <row r="1495">
      <c r="B1495" s="21"/>
      <c r="C1495" s="4"/>
      <c r="D1495" s="4">
        <v>8969.0</v>
      </c>
      <c r="H1495" s="9"/>
      <c r="I1495" s="9">
        <v>763662.9</v>
      </c>
      <c r="J1495" s="9">
        <v>487687.2</v>
      </c>
      <c r="K1495" s="9">
        <v>275975.7</v>
      </c>
    </row>
    <row r="1496">
      <c r="B1496" s="21"/>
      <c r="C1496" s="4"/>
      <c r="D1496" s="4">
        <v>4594.0</v>
      </c>
      <c r="H1496" s="9"/>
      <c r="I1496" s="9">
        <v>33420.06</v>
      </c>
      <c r="J1496" s="9">
        <v>24787.44</v>
      </c>
      <c r="K1496" s="9">
        <v>8632.619999999999</v>
      </c>
    </row>
    <row r="1497">
      <c r="B1497" s="21"/>
      <c r="C1497" s="4"/>
      <c r="D1497" s="4">
        <v>5988.0</v>
      </c>
      <c r="H1497" s="9"/>
      <c r="I1497" s="9">
        <v>1144049.56</v>
      </c>
      <c r="J1497" s="9">
        <v>675246.18</v>
      </c>
      <c r="K1497" s="9">
        <v>468803.38</v>
      </c>
    </row>
    <row r="1498">
      <c r="B1498" s="21"/>
      <c r="C1498" s="4"/>
      <c r="D1498" s="4">
        <v>8293.0</v>
      </c>
      <c r="H1498" s="9"/>
      <c r="I1498" s="9">
        <v>1086442.0</v>
      </c>
      <c r="J1498" s="9">
        <v>654375.0499999999</v>
      </c>
      <c r="K1498" s="9">
        <v>432066.95000000007</v>
      </c>
    </row>
    <row r="1499">
      <c r="B1499" s="21"/>
      <c r="C1499" s="4"/>
      <c r="D1499" s="4">
        <v>2455.0</v>
      </c>
      <c r="H1499" s="9"/>
      <c r="I1499" s="9">
        <v>894019.68</v>
      </c>
      <c r="J1499" s="9">
        <v>293207.04000000004</v>
      </c>
      <c r="K1499" s="9">
        <v>600812.64</v>
      </c>
    </row>
    <row r="1500">
      <c r="B1500" s="21"/>
      <c r="C1500" s="4"/>
      <c r="D1500" s="4">
        <v>4594.0</v>
      </c>
      <c r="H1500" s="9"/>
      <c r="I1500" s="9">
        <v>77532.3</v>
      </c>
      <c r="J1500" s="9">
        <v>57505.2</v>
      </c>
      <c r="K1500" s="9">
        <v>20027.100000000006</v>
      </c>
    </row>
    <row r="1501">
      <c r="B1501" s="21"/>
      <c r="C1501" s="4"/>
      <c r="D1501" s="4">
        <v>2103.0</v>
      </c>
      <c r="H1501" s="9"/>
      <c r="I1501" s="9">
        <v>1383949.5999999999</v>
      </c>
      <c r="J1501" s="9">
        <v>787916.08</v>
      </c>
      <c r="K1501" s="9">
        <v>596033.5199999999</v>
      </c>
    </row>
    <row r="1502">
      <c r="B1502" s="21"/>
      <c r="C1502" s="4"/>
      <c r="D1502" s="4">
        <v>8969.0</v>
      </c>
      <c r="H1502" s="9"/>
      <c r="I1502" s="9">
        <v>1300591.9200000002</v>
      </c>
      <c r="J1502" s="9">
        <v>830578.5599999999</v>
      </c>
      <c r="K1502" s="9">
        <v>470013.3600000002</v>
      </c>
    </row>
    <row r="1503">
      <c r="B1503" s="21"/>
      <c r="C1503" s="4"/>
      <c r="D1503" s="4">
        <v>8293.0</v>
      </c>
      <c r="H1503" s="9"/>
      <c r="I1503" s="9">
        <v>7432.4</v>
      </c>
      <c r="J1503" s="9">
        <v>4476.61</v>
      </c>
      <c r="K1503" s="9">
        <v>2955.79</v>
      </c>
    </row>
    <row r="1504">
      <c r="B1504" s="21"/>
      <c r="C1504" s="4"/>
      <c r="D1504" s="4">
        <v>8969.0</v>
      </c>
      <c r="H1504" s="9"/>
      <c r="I1504" s="9">
        <v>435768.48000000004</v>
      </c>
      <c r="J1504" s="9">
        <v>278288.64</v>
      </c>
      <c r="K1504" s="9">
        <v>157479.84000000003</v>
      </c>
    </row>
    <row r="1505">
      <c r="B1505" s="21"/>
      <c r="C1505" s="4"/>
      <c r="D1505" s="4">
        <v>1270.0</v>
      </c>
      <c r="H1505" s="9"/>
      <c r="I1505" s="9">
        <v>182255.45</v>
      </c>
      <c r="J1505" s="9">
        <v>122105.39</v>
      </c>
      <c r="K1505" s="9">
        <v>60150.06000000001</v>
      </c>
    </row>
    <row r="1506">
      <c r="B1506" s="21"/>
      <c r="C1506" s="4"/>
      <c r="D1506" s="4">
        <v>1270.0</v>
      </c>
      <c r="H1506" s="9"/>
      <c r="I1506" s="9">
        <v>343632.9</v>
      </c>
      <c r="J1506" s="9">
        <v>230223.18</v>
      </c>
      <c r="K1506" s="9">
        <v>113409.72000000003</v>
      </c>
    </row>
    <row r="1507">
      <c r="B1507" s="21"/>
      <c r="C1507" s="4"/>
      <c r="D1507" s="4">
        <v>8681.0</v>
      </c>
      <c r="H1507" s="9"/>
      <c r="I1507" s="9">
        <v>1302.42</v>
      </c>
      <c r="J1507" s="9">
        <v>1049.92</v>
      </c>
      <c r="K1507" s="9">
        <v>252.5</v>
      </c>
    </row>
    <row r="1508">
      <c r="B1508" s="21"/>
      <c r="C1508" s="4"/>
      <c r="D1508" s="4">
        <v>2455.0</v>
      </c>
      <c r="H1508" s="9"/>
      <c r="I1508" s="9">
        <v>195501.92</v>
      </c>
      <c r="J1508" s="9">
        <v>64117.76000000001</v>
      </c>
      <c r="K1508" s="9">
        <v>131384.16</v>
      </c>
    </row>
    <row r="1509">
      <c r="B1509" s="21"/>
      <c r="C1509" s="4"/>
      <c r="D1509" s="4">
        <v>8969.0</v>
      </c>
      <c r="H1509" s="9"/>
      <c r="I1509" s="9">
        <v>451331.64</v>
      </c>
      <c r="J1509" s="9">
        <v>288227.52</v>
      </c>
      <c r="K1509" s="9">
        <v>163104.12</v>
      </c>
    </row>
    <row r="1510">
      <c r="B1510" s="21"/>
      <c r="C1510" s="4"/>
      <c r="D1510" s="4">
        <v>7331.0</v>
      </c>
      <c r="H1510" s="9"/>
      <c r="I1510" s="9">
        <v>135553.68</v>
      </c>
      <c r="J1510" s="9">
        <v>84652.01999999999</v>
      </c>
      <c r="K1510" s="9">
        <v>50901.66</v>
      </c>
    </row>
    <row r="1511">
      <c r="B1511" s="21"/>
      <c r="C1511" s="4"/>
      <c r="D1511" s="4">
        <v>5988.0</v>
      </c>
      <c r="H1511" s="9"/>
      <c r="I1511" s="9">
        <v>1256975.54</v>
      </c>
      <c r="J1511" s="9">
        <v>741897.8700000001</v>
      </c>
      <c r="K1511" s="9">
        <v>515077.6699999999</v>
      </c>
    </row>
    <row r="1512">
      <c r="B1512" s="21"/>
      <c r="C1512" s="4"/>
      <c r="D1512" s="4">
        <v>8293.0</v>
      </c>
      <c r="H1512" s="9"/>
      <c r="I1512" s="9">
        <v>3414969.1999999997</v>
      </c>
      <c r="J1512" s="9">
        <v>2056870.63</v>
      </c>
      <c r="K1512" s="9">
        <v>1358098.5699999998</v>
      </c>
    </row>
    <row r="1513">
      <c r="B1513" s="21"/>
      <c r="C1513" s="4"/>
      <c r="D1513" s="4">
        <v>1270.0</v>
      </c>
      <c r="H1513" s="9"/>
      <c r="I1513" s="9">
        <v>376231.05000000005</v>
      </c>
      <c r="J1513" s="9">
        <v>252062.91</v>
      </c>
      <c r="K1513" s="9">
        <v>124168.14000000004</v>
      </c>
    </row>
    <row r="1514">
      <c r="B1514" s="21"/>
      <c r="C1514" s="4"/>
      <c r="D1514" s="4">
        <v>7940.0</v>
      </c>
      <c r="H1514" s="9"/>
      <c r="I1514" s="9">
        <v>2742580.08</v>
      </c>
      <c r="J1514" s="9">
        <v>2062424.1600000001</v>
      </c>
      <c r="K1514" s="9">
        <v>680155.9199999999</v>
      </c>
    </row>
    <row r="1515">
      <c r="B1515" s="21"/>
      <c r="C1515" s="4"/>
      <c r="D1515" s="4">
        <v>8681.0</v>
      </c>
      <c r="H1515" s="9"/>
      <c r="I1515" s="9">
        <v>5621244.720000001</v>
      </c>
      <c r="J1515" s="9">
        <v>4531454.720000001</v>
      </c>
      <c r="K1515" s="9">
        <v>1089790.0</v>
      </c>
    </row>
    <row r="1516">
      <c r="B1516" s="21"/>
      <c r="C1516" s="4"/>
      <c r="D1516" s="4">
        <v>4594.0</v>
      </c>
      <c r="H1516" s="9"/>
      <c r="I1516" s="9">
        <v>25237.65</v>
      </c>
      <c r="J1516" s="9">
        <v>18718.6</v>
      </c>
      <c r="K1516" s="9">
        <v>6519.050000000003</v>
      </c>
    </row>
    <row r="1517">
      <c r="B1517" s="21"/>
      <c r="C1517" s="4"/>
      <c r="D1517" s="4">
        <v>3127.0</v>
      </c>
      <c r="H1517" s="9"/>
      <c r="I1517" s="9">
        <v>778723.4400000001</v>
      </c>
      <c r="J1517" s="9">
        <v>539951.76</v>
      </c>
      <c r="K1517" s="9">
        <v>238771.68000000005</v>
      </c>
    </row>
    <row r="1518">
      <c r="B1518" s="21"/>
      <c r="C1518" s="4"/>
      <c r="D1518" s="4">
        <v>8969.0</v>
      </c>
      <c r="H1518" s="9"/>
      <c r="I1518" s="9">
        <v>336133.74000000005</v>
      </c>
      <c r="J1518" s="9">
        <v>214660.32</v>
      </c>
      <c r="K1518" s="9">
        <v>121473.42000000004</v>
      </c>
    </row>
    <row r="1519">
      <c r="B1519" s="21"/>
      <c r="C1519" s="4"/>
      <c r="D1519" s="4">
        <v>3127.0</v>
      </c>
      <c r="H1519" s="9"/>
      <c r="I1519" s="9">
        <v>551023.66</v>
      </c>
      <c r="J1519" s="9">
        <v>382069.14</v>
      </c>
      <c r="K1519" s="9">
        <v>168954.52000000002</v>
      </c>
    </row>
    <row r="1520">
      <c r="B1520" s="21"/>
      <c r="C1520" s="4"/>
      <c r="D1520" s="4">
        <v>3127.0</v>
      </c>
      <c r="H1520" s="9"/>
      <c r="I1520" s="9">
        <v>276492.59</v>
      </c>
      <c r="J1520" s="9">
        <v>191714.61000000002</v>
      </c>
      <c r="K1520" s="9">
        <v>84777.98000000001</v>
      </c>
    </row>
    <row r="1521">
      <c r="B1521" s="21"/>
      <c r="C1521" s="4"/>
      <c r="D1521" s="4">
        <v>8875.0</v>
      </c>
      <c r="H1521" s="9"/>
      <c r="I1521" s="9">
        <v>2620358.79</v>
      </c>
      <c r="J1521" s="9">
        <v>2265089.59</v>
      </c>
      <c r="K1521" s="9">
        <v>355269.2000000002</v>
      </c>
    </row>
    <row r="1522">
      <c r="B1522" s="21"/>
      <c r="C1522" s="4"/>
      <c r="D1522" s="4">
        <v>8681.0</v>
      </c>
      <c r="H1522" s="9"/>
      <c r="I1522" s="9">
        <v>438915.54000000004</v>
      </c>
      <c r="J1522" s="9">
        <v>353823.04000000004</v>
      </c>
      <c r="K1522" s="9">
        <v>85092.5</v>
      </c>
    </row>
    <row r="1523">
      <c r="B1523" s="21"/>
      <c r="C1523" s="4"/>
      <c r="D1523" s="4">
        <v>8875.0</v>
      </c>
      <c r="H1523" s="9"/>
      <c r="I1523" s="9">
        <v>3519406.38</v>
      </c>
      <c r="J1523" s="9">
        <v>3042243.98</v>
      </c>
      <c r="K1523" s="9">
        <v>477162.3999999999</v>
      </c>
    </row>
    <row r="1524">
      <c r="B1524" s="21"/>
      <c r="C1524" s="4"/>
      <c r="D1524" s="4">
        <v>5988.0</v>
      </c>
      <c r="H1524" s="9"/>
      <c r="I1524" s="9">
        <v>867819.98</v>
      </c>
      <c r="J1524" s="9">
        <v>512208.69000000006</v>
      </c>
      <c r="K1524" s="9">
        <v>355611.2899999999</v>
      </c>
    </row>
    <row r="1525">
      <c r="B1525" s="21"/>
      <c r="C1525" s="4"/>
      <c r="D1525" s="4">
        <v>7331.0</v>
      </c>
      <c r="H1525" s="9"/>
      <c r="I1525" s="9">
        <v>1786194.16</v>
      </c>
      <c r="J1525" s="9">
        <v>1115461.74</v>
      </c>
      <c r="K1525" s="9">
        <v>670732.4199999999</v>
      </c>
    </row>
    <row r="1526">
      <c r="B1526" s="21"/>
      <c r="C1526" s="4"/>
      <c r="D1526" s="4">
        <v>8681.0</v>
      </c>
      <c r="H1526" s="9"/>
      <c r="I1526" s="9">
        <v>4337058.600000001</v>
      </c>
      <c r="J1526" s="9">
        <v>3496233.6</v>
      </c>
      <c r="K1526" s="9">
        <v>840825.0000000005</v>
      </c>
    </row>
    <row r="1527">
      <c r="B1527" s="21"/>
      <c r="C1527" s="4"/>
      <c r="D1527" s="4">
        <v>4594.0</v>
      </c>
      <c r="H1527" s="9"/>
      <c r="I1527" s="9">
        <v>14209.59</v>
      </c>
      <c r="J1527" s="9">
        <v>10539.16</v>
      </c>
      <c r="K1527" s="9">
        <v>3670.4300000000003</v>
      </c>
    </row>
    <row r="1528">
      <c r="B1528" s="21"/>
      <c r="C1528" s="4"/>
      <c r="D1528" s="4">
        <v>7331.0</v>
      </c>
      <c r="H1528" s="9"/>
      <c r="I1528" s="9">
        <v>2402184.8</v>
      </c>
      <c r="J1528" s="9">
        <v>1500142.2</v>
      </c>
      <c r="K1528" s="9">
        <v>902042.5999999999</v>
      </c>
    </row>
    <row r="1529">
      <c r="B1529" s="21"/>
      <c r="C1529" s="4"/>
      <c r="D1529" s="4">
        <v>2103.0</v>
      </c>
      <c r="H1529" s="9"/>
      <c r="I1529" s="9">
        <v>146047.0</v>
      </c>
      <c r="J1529" s="9">
        <v>83148.1</v>
      </c>
      <c r="K1529" s="9">
        <v>62898.899999999994</v>
      </c>
    </row>
    <row r="1530">
      <c r="B1530" s="21"/>
      <c r="C1530" s="4"/>
      <c r="D1530" s="4">
        <v>7331.0</v>
      </c>
      <c r="H1530" s="9"/>
      <c r="I1530" s="9">
        <v>1696846.16</v>
      </c>
      <c r="J1530" s="9">
        <v>1059664.74</v>
      </c>
      <c r="K1530" s="9">
        <v>637181.4199999999</v>
      </c>
    </row>
    <row r="1531">
      <c r="B1531" s="21"/>
      <c r="C1531" s="4"/>
      <c r="D1531" s="4">
        <v>8681.0</v>
      </c>
      <c r="H1531" s="9"/>
      <c r="I1531" s="9">
        <v>3813485.7600000002</v>
      </c>
      <c r="J1531" s="9">
        <v>3074165.7600000002</v>
      </c>
      <c r="K1531" s="9">
        <v>739320.0</v>
      </c>
    </row>
    <row r="1532">
      <c r="B1532" s="21"/>
      <c r="C1532" s="4"/>
      <c r="D1532" s="4">
        <v>7940.0</v>
      </c>
      <c r="H1532" s="9"/>
      <c r="I1532" s="9">
        <v>3404835.65</v>
      </c>
      <c r="J1532" s="9">
        <v>2560441.3000000003</v>
      </c>
      <c r="K1532" s="9">
        <v>844394.3499999996</v>
      </c>
    </row>
    <row r="1533">
      <c r="B1533" s="21"/>
      <c r="C1533" s="4"/>
      <c r="D1533" s="4">
        <v>5988.0</v>
      </c>
      <c r="H1533" s="9"/>
      <c r="I1533" s="9">
        <v>467572.10000000003</v>
      </c>
      <c r="J1533" s="9">
        <v>275972.55000000005</v>
      </c>
      <c r="K1533" s="9">
        <v>191599.55</v>
      </c>
    </row>
    <row r="1534">
      <c r="B1534" s="21"/>
      <c r="C1534" s="4"/>
      <c r="D1534" s="4">
        <v>7331.0</v>
      </c>
      <c r="H1534" s="9"/>
      <c r="I1534" s="9">
        <v>121002.72</v>
      </c>
      <c r="J1534" s="9">
        <v>75565.07999999999</v>
      </c>
      <c r="K1534" s="9">
        <v>45437.640000000014</v>
      </c>
    </row>
    <row r="1535">
      <c r="B1535" s="21"/>
      <c r="C1535" s="4"/>
      <c r="D1535" s="4">
        <v>7940.0</v>
      </c>
      <c r="H1535" s="9"/>
      <c r="I1535" s="9">
        <v>4841616.149999999</v>
      </c>
      <c r="J1535" s="9">
        <v>3640902.3000000003</v>
      </c>
      <c r="K1535" s="9">
        <v>1200713.8499999992</v>
      </c>
    </row>
    <row r="1536">
      <c r="B1536" s="21"/>
      <c r="C1536" s="4"/>
      <c r="D1536" s="4">
        <v>2455.0</v>
      </c>
      <c r="H1536" s="9"/>
      <c r="I1536" s="9">
        <v>101302.56</v>
      </c>
      <c r="J1536" s="9">
        <v>33223.68</v>
      </c>
      <c r="K1536" s="9">
        <v>68078.88</v>
      </c>
    </row>
    <row r="1537">
      <c r="B1537" s="21"/>
      <c r="C1537" s="4"/>
      <c r="D1537" s="4">
        <v>5988.0</v>
      </c>
      <c r="H1537" s="9"/>
      <c r="I1537" s="9">
        <v>1195967.78</v>
      </c>
      <c r="J1537" s="9">
        <v>705889.5900000001</v>
      </c>
      <c r="K1537" s="9">
        <v>490078.18999999994</v>
      </c>
    </row>
    <row r="1538">
      <c r="B1538" s="21"/>
      <c r="C1538" s="4"/>
      <c r="D1538" s="4">
        <v>8969.0</v>
      </c>
      <c r="H1538" s="9"/>
      <c r="I1538" s="9">
        <v>119775.3</v>
      </c>
      <c r="J1538" s="9">
        <v>76490.4</v>
      </c>
      <c r="K1538" s="9">
        <v>43284.90000000001</v>
      </c>
    </row>
    <row r="1539">
      <c r="B1539" s="21"/>
      <c r="C1539" s="4"/>
      <c r="D1539" s="4">
        <v>7940.0</v>
      </c>
      <c r="H1539" s="9"/>
      <c r="I1539" s="9">
        <v>2059608.14</v>
      </c>
      <c r="J1539" s="9">
        <v>1548828.28</v>
      </c>
      <c r="K1539" s="9">
        <v>510779.85999999987</v>
      </c>
    </row>
    <row r="1540">
      <c r="B1540" s="21"/>
      <c r="C1540" s="4"/>
      <c r="D1540" s="4">
        <v>7940.0</v>
      </c>
      <c r="H1540" s="9"/>
      <c r="I1540" s="9">
        <v>1336.54</v>
      </c>
      <c r="J1540" s="9">
        <v>1005.08</v>
      </c>
      <c r="K1540" s="9">
        <v>331.4599999999999</v>
      </c>
    </row>
    <row r="1541">
      <c r="B1541" s="21"/>
      <c r="C1541" s="4"/>
      <c r="D1541" s="4">
        <v>8293.0</v>
      </c>
      <c r="H1541" s="9"/>
      <c r="I1541" s="9">
        <v>620824.0</v>
      </c>
      <c r="J1541" s="9">
        <v>373928.6</v>
      </c>
      <c r="K1541" s="9">
        <v>246895.40000000002</v>
      </c>
    </row>
    <row r="1542">
      <c r="B1542" s="21"/>
      <c r="C1542" s="4"/>
      <c r="D1542" s="4">
        <v>8681.0</v>
      </c>
      <c r="H1542" s="9"/>
      <c r="I1542" s="9">
        <v>2208253.1100000003</v>
      </c>
      <c r="J1542" s="9">
        <v>1780139.36</v>
      </c>
      <c r="K1542" s="9">
        <v>428113.75000000023</v>
      </c>
    </row>
    <row r="1543">
      <c r="B1543" s="21"/>
      <c r="C1543" s="4"/>
      <c r="D1543" s="4">
        <v>8969.0</v>
      </c>
      <c r="H1543" s="9"/>
      <c r="I1543" s="9">
        <v>64388.76</v>
      </c>
      <c r="J1543" s="9">
        <v>41119.68</v>
      </c>
      <c r="K1543" s="9">
        <v>23269.08</v>
      </c>
    </row>
    <row r="1544">
      <c r="B1544" s="21"/>
      <c r="C1544" s="4"/>
      <c r="D1544" s="4">
        <v>8875.0</v>
      </c>
      <c r="H1544" s="9"/>
      <c r="I1544" s="9">
        <v>693587.16</v>
      </c>
      <c r="J1544" s="9">
        <v>599550.36</v>
      </c>
      <c r="K1544" s="9">
        <v>94036.80000000005</v>
      </c>
    </row>
    <row r="1545">
      <c r="B1545" s="21"/>
      <c r="C1545" s="4"/>
      <c r="D1545" s="4">
        <v>1270.0</v>
      </c>
      <c r="H1545" s="9"/>
      <c r="I1545" s="9">
        <v>246028.25000000003</v>
      </c>
      <c r="J1545" s="9">
        <v>164831.15</v>
      </c>
      <c r="K1545" s="9">
        <v>81197.10000000003</v>
      </c>
    </row>
    <row r="1546">
      <c r="B1546" s="21"/>
      <c r="C1546" s="4"/>
      <c r="D1546" s="4">
        <v>8875.0</v>
      </c>
      <c r="H1546" s="9"/>
      <c r="I1546" s="9">
        <v>3654411.1799999997</v>
      </c>
      <c r="J1546" s="9">
        <v>3158944.78</v>
      </c>
      <c r="K1546" s="9">
        <v>495466.3999999999</v>
      </c>
    </row>
    <row r="1547">
      <c r="B1547" s="21"/>
      <c r="C1547" s="4"/>
      <c r="D1547" s="4">
        <v>2455.0</v>
      </c>
      <c r="H1547" s="9"/>
      <c r="I1547" s="9">
        <v>756982.56</v>
      </c>
      <c r="J1547" s="9">
        <v>248263.68000000002</v>
      </c>
      <c r="K1547" s="9">
        <v>508718.88</v>
      </c>
    </row>
    <row r="1548">
      <c r="B1548" s="21"/>
      <c r="C1548" s="4"/>
      <c r="D1548" s="4">
        <v>4594.0</v>
      </c>
      <c r="H1548" s="9"/>
      <c r="I1548" s="9">
        <v>77131.11</v>
      </c>
      <c r="J1548" s="9">
        <v>57207.64</v>
      </c>
      <c r="K1548" s="9">
        <v>19923.47</v>
      </c>
    </row>
    <row r="1549">
      <c r="B1549" s="21"/>
      <c r="C1549" s="4"/>
      <c r="D1549" s="4">
        <v>1270.0</v>
      </c>
      <c r="H1549" s="9"/>
      <c r="I1549" s="9">
        <v>133192.15</v>
      </c>
      <c r="J1549" s="9">
        <v>89234.53</v>
      </c>
      <c r="K1549" s="9">
        <v>43957.619999999995</v>
      </c>
    </row>
    <row r="1550">
      <c r="B1550" s="21"/>
      <c r="C1550" s="4"/>
      <c r="D1550" s="4">
        <v>8969.0</v>
      </c>
      <c r="H1550" s="9"/>
      <c r="I1550" s="9">
        <v>186910.50000000003</v>
      </c>
      <c r="J1550" s="9">
        <v>119364.0</v>
      </c>
      <c r="K1550" s="9">
        <v>67546.50000000003</v>
      </c>
    </row>
    <row r="1551">
      <c r="B1551" s="21"/>
      <c r="C1551" s="4"/>
      <c r="D1551" s="4">
        <v>2455.0</v>
      </c>
      <c r="H1551" s="9"/>
      <c r="I1551" s="9">
        <v>672399.84</v>
      </c>
      <c r="J1551" s="9">
        <v>220523.52000000002</v>
      </c>
      <c r="K1551" s="9">
        <v>451876.31999999995</v>
      </c>
    </row>
    <row r="1552">
      <c r="B1552" s="21"/>
      <c r="C1552" s="4"/>
      <c r="D1552" s="4">
        <v>8681.0</v>
      </c>
      <c r="H1552" s="9"/>
      <c r="I1552" s="9">
        <v>3061338.21</v>
      </c>
      <c r="J1552" s="9">
        <v>2467836.96</v>
      </c>
      <c r="K1552" s="9">
        <v>593501.25</v>
      </c>
    </row>
    <row r="1553">
      <c r="B1553" s="21"/>
      <c r="C1553" s="4"/>
      <c r="D1553" s="4">
        <v>2455.0</v>
      </c>
      <c r="H1553" s="9"/>
      <c r="I1553" s="9">
        <v>929317.12</v>
      </c>
      <c r="J1553" s="9">
        <v>304783.36000000004</v>
      </c>
      <c r="K1553" s="9">
        <v>624533.76</v>
      </c>
    </row>
    <row r="1554">
      <c r="B1554" s="21"/>
      <c r="C1554" s="4"/>
      <c r="D1554" s="4">
        <v>3127.0</v>
      </c>
      <c r="H1554" s="9"/>
      <c r="I1554" s="9">
        <v>778886.9</v>
      </c>
      <c r="J1554" s="9">
        <v>540065.1</v>
      </c>
      <c r="K1554" s="9">
        <v>238821.80000000005</v>
      </c>
    </row>
    <row r="1555">
      <c r="B1555" s="21"/>
      <c r="C1555" s="4"/>
      <c r="D1555" s="4">
        <v>8681.0</v>
      </c>
      <c r="H1555" s="9"/>
      <c r="I1555" s="9">
        <v>2635446.87</v>
      </c>
      <c r="J1555" s="9">
        <v>2124513.12</v>
      </c>
      <c r="K1555" s="9">
        <v>510933.75</v>
      </c>
    </row>
    <row r="1556">
      <c r="B1556" s="21"/>
      <c r="C1556" s="4"/>
      <c r="D1556" s="4">
        <v>5988.0</v>
      </c>
      <c r="H1556" s="9"/>
      <c r="I1556" s="9">
        <v>1149133.54</v>
      </c>
      <c r="J1556" s="9">
        <v>678246.87</v>
      </c>
      <c r="K1556" s="9">
        <v>470886.67000000004</v>
      </c>
    </row>
    <row r="1557">
      <c r="B1557" s="21"/>
      <c r="C1557" s="4"/>
      <c r="D1557" s="4">
        <v>8681.0</v>
      </c>
      <c r="H1557" s="9"/>
      <c r="I1557" s="9">
        <v>4080481.8600000003</v>
      </c>
      <c r="J1557" s="9">
        <v>3289399.3600000003</v>
      </c>
      <c r="K1557" s="9">
        <v>791082.5</v>
      </c>
    </row>
    <row r="1558">
      <c r="B1558" s="21"/>
      <c r="C1558" s="4"/>
      <c r="D1558" s="4">
        <v>7940.0</v>
      </c>
      <c r="H1558" s="9"/>
      <c r="I1558" s="9">
        <v>400962.0</v>
      </c>
      <c r="J1558" s="9">
        <v>301524.0</v>
      </c>
      <c r="K1558" s="9">
        <v>99438.0</v>
      </c>
    </row>
    <row r="1559">
      <c r="B1559" s="21"/>
      <c r="C1559" s="4"/>
      <c r="D1559" s="4">
        <v>8969.0</v>
      </c>
      <c r="H1559" s="9"/>
      <c r="I1559" s="9">
        <v>810199.8</v>
      </c>
      <c r="J1559" s="9">
        <v>517406.39999999997</v>
      </c>
      <c r="K1559" s="9">
        <v>292793.4000000001</v>
      </c>
    </row>
    <row r="1560">
      <c r="B1560" s="21"/>
      <c r="C1560" s="4"/>
      <c r="D1560" s="4">
        <v>4594.0</v>
      </c>
      <c r="H1560" s="9"/>
      <c r="I1560" s="9">
        <v>87646.02</v>
      </c>
      <c r="J1560" s="9">
        <v>65006.479999999996</v>
      </c>
      <c r="K1560" s="9">
        <v>22639.540000000008</v>
      </c>
    </row>
    <row r="1561">
      <c r="B1561" s="21"/>
      <c r="C1561" s="4"/>
      <c r="D1561" s="4">
        <v>8875.0</v>
      </c>
      <c r="H1561" s="9"/>
      <c r="I1561" s="9">
        <v>1179604.44</v>
      </c>
      <c r="J1561" s="9">
        <v>1019673.24</v>
      </c>
      <c r="K1561" s="9">
        <v>159931.19999999995</v>
      </c>
    </row>
    <row r="1562">
      <c r="B1562" s="21"/>
      <c r="C1562" s="4"/>
      <c r="D1562" s="4">
        <v>5988.0</v>
      </c>
      <c r="H1562" s="9"/>
      <c r="I1562" s="9">
        <v>836083.62</v>
      </c>
      <c r="J1562" s="9">
        <v>493477.11000000004</v>
      </c>
      <c r="K1562" s="9">
        <v>342606.50999999995</v>
      </c>
    </row>
    <row r="1563">
      <c r="B1563" s="21"/>
      <c r="C1563" s="4"/>
      <c r="D1563" s="4">
        <v>8293.0</v>
      </c>
      <c r="H1563" s="9"/>
      <c r="I1563" s="9">
        <v>3173197.6</v>
      </c>
      <c r="J1563" s="9">
        <v>1911249.14</v>
      </c>
      <c r="K1563" s="9">
        <v>1261948.4600000002</v>
      </c>
    </row>
    <row r="1564">
      <c r="B1564" s="21"/>
      <c r="C1564" s="4"/>
      <c r="D1564" s="4">
        <v>7940.0</v>
      </c>
      <c r="H1564" s="9"/>
      <c r="I1564" s="9">
        <v>3923413.17</v>
      </c>
      <c r="J1564" s="9">
        <v>2950412.3400000003</v>
      </c>
      <c r="K1564" s="9">
        <v>973000.8299999996</v>
      </c>
    </row>
    <row r="1565">
      <c r="B1565" s="21"/>
      <c r="C1565" s="4"/>
      <c r="D1565" s="4">
        <v>4594.0</v>
      </c>
      <c r="H1565" s="9"/>
      <c r="I1565" s="9">
        <v>72232.86</v>
      </c>
      <c r="J1565" s="9">
        <v>53574.64</v>
      </c>
      <c r="K1565" s="9">
        <v>18658.22</v>
      </c>
    </row>
    <row r="1566">
      <c r="B1566" s="21"/>
      <c r="C1566" s="4"/>
      <c r="D1566" s="4">
        <v>2103.0</v>
      </c>
      <c r="H1566" s="9"/>
      <c r="I1566" s="9">
        <v>914953.6</v>
      </c>
      <c r="J1566" s="9">
        <v>520905.27999999997</v>
      </c>
      <c r="K1566" s="9">
        <v>394048.32</v>
      </c>
    </row>
    <row r="1567">
      <c r="B1567" s="21"/>
      <c r="C1567" s="4"/>
      <c r="D1567" s="4">
        <v>7331.0</v>
      </c>
      <c r="H1567" s="9"/>
      <c r="I1567" s="9">
        <v>698446.08</v>
      </c>
      <c r="J1567" s="9">
        <v>436173.11999999994</v>
      </c>
      <c r="K1567" s="9">
        <v>262272.96</v>
      </c>
    </row>
    <row r="1568">
      <c r="B1568" s="21"/>
      <c r="C1568" s="4"/>
      <c r="D1568" s="4">
        <v>8875.0</v>
      </c>
      <c r="H1568" s="9"/>
      <c r="I1568" s="9">
        <v>2730893.9699999997</v>
      </c>
      <c r="J1568" s="9">
        <v>2360638.37</v>
      </c>
      <c r="K1568" s="9">
        <v>370255.5999999996</v>
      </c>
    </row>
    <row r="1569">
      <c r="B1569" s="21"/>
      <c r="C1569" s="4"/>
      <c r="D1569" s="4">
        <v>7331.0</v>
      </c>
      <c r="H1569" s="9"/>
      <c r="I1569" s="9">
        <v>1383872.8800000001</v>
      </c>
      <c r="J1569" s="9">
        <v>864215.82</v>
      </c>
      <c r="K1569" s="9">
        <v>519657.0600000002</v>
      </c>
    </row>
    <row r="1570">
      <c r="B1570" s="21"/>
      <c r="C1570" s="4"/>
      <c r="D1570" s="4">
        <v>7331.0</v>
      </c>
      <c r="H1570" s="9"/>
      <c r="I1570" s="9">
        <v>1339454.16</v>
      </c>
      <c r="J1570" s="9">
        <v>836476.74</v>
      </c>
      <c r="K1570" s="9">
        <v>502977.4199999999</v>
      </c>
    </row>
    <row r="1571">
      <c r="B1571" s="21"/>
      <c r="C1571" s="4"/>
      <c r="D1571" s="4">
        <v>7940.0</v>
      </c>
      <c r="H1571" s="9"/>
      <c r="I1571" s="9">
        <v>3513763.6599999997</v>
      </c>
      <c r="J1571" s="9">
        <v>2642355.3200000003</v>
      </c>
      <c r="K1571" s="9">
        <v>871408.3399999994</v>
      </c>
    </row>
    <row r="1572">
      <c r="B1572" s="21"/>
      <c r="C1572" s="4"/>
      <c r="D1572" s="4">
        <v>1270.0</v>
      </c>
      <c r="H1572" s="9"/>
      <c r="I1572" s="9">
        <v>79146.6</v>
      </c>
      <c r="J1572" s="9">
        <v>53025.72</v>
      </c>
      <c r="K1572" s="9">
        <v>26120.880000000005</v>
      </c>
    </row>
    <row r="1573">
      <c r="B1573" s="21"/>
      <c r="C1573" s="4"/>
      <c r="D1573" s="4">
        <v>1270.0</v>
      </c>
      <c r="H1573" s="9"/>
      <c r="I1573" s="9">
        <v>275020.2</v>
      </c>
      <c r="J1573" s="9">
        <v>184254.84</v>
      </c>
      <c r="K1573" s="9">
        <v>90765.36000000002</v>
      </c>
    </row>
    <row r="1574">
      <c r="B1574" s="21"/>
      <c r="C1574" s="4"/>
      <c r="D1574" s="4">
        <v>8681.0</v>
      </c>
      <c r="H1574" s="9"/>
      <c r="I1574" s="9">
        <v>2996868.4200000004</v>
      </c>
      <c r="J1574" s="9">
        <v>2415865.9200000004</v>
      </c>
      <c r="K1574" s="9">
        <v>581002.5</v>
      </c>
    </row>
    <row r="1575">
      <c r="B1575" s="21"/>
      <c r="C1575" s="4"/>
      <c r="D1575" s="4">
        <v>3127.0</v>
      </c>
      <c r="H1575" s="9"/>
      <c r="I1575" s="9">
        <v>0.0</v>
      </c>
      <c r="J1575" s="9">
        <v>0.0</v>
      </c>
      <c r="K1575" s="9">
        <v>0.0</v>
      </c>
    </row>
    <row r="1576">
      <c r="B1576" s="21"/>
      <c r="C1576" s="4"/>
      <c r="D1576" s="4">
        <v>8681.0</v>
      </c>
      <c r="H1576" s="9"/>
      <c r="I1576" s="9">
        <v>1893718.6800000002</v>
      </c>
      <c r="J1576" s="9">
        <v>1526583.6800000002</v>
      </c>
      <c r="K1576" s="9">
        <v>367135.0</v>
      </c>
    </row>
    <row r="1577">
      <c r="B1577" s="21"/>
      <c r="C1577" s="4"/>
      <c r="D1577" s="4">
        <v>8293.0</v>
      </c>
      <c r="H1577" s="9"/>
      <c r="I1577" s="9">
        <v>2739932.4</v>
      </c>
      <c r="J1577" s="9">
        <v>1650289.1099999999</v>
      </c>
      <c r="K1577" s="9">
        <v>1089643.29</v>
      </c>
    </row>
    <row r="1578">
      <c r="B1578" s="21"/>
      <c r="C1578" s="4"/>
      <c r="D1578" s="4">
        <v>3127.0</v>
      </c>
      <c r="H1578" s="9"/>
      <c r="I1578" s="9">
        <v>42744.79</v>
      </c>
      <c r="J1578" s="9">
        <v>29638.41</v>
      </c>
      <c r="K1578" s="9">
        <v>13106.380000000001</v>
      </c>
    </row>
    <row r="1579">
      <c r="B1579" s="21"/>
      <c r="C1579" s="4"/>
      <c r="D1579" s="4">
        <v>8969.0</v>
      </c>
      <c r="H1579" s="9"/>
      <c r="I1579" s="9">
        <v>52945.26</v>
      </c>
      <c r="J1579" s="9">
        <v>33811.68</v>
      </c>
      <c r="K1579" s="9">
        <v>19133.58</v>
      </c>
    </row>
    <row r="1580">
      <c r="B1580" s="21"/>
      <c r="C1580" s="4"/>
      <c r="D1580" s="4">
        <v>8875.0</v>
      </c>
      <c r="H1580" s="9"/>
      <c r="I1580" s="9">
        <v>3692803.17</v>
      </c>
      <c r="J1580" s="9">
        <v>3192131.57</v>
      </c>
      <c r="K1580" s="9">
        <v>500671.6000000001</v>
      </c>
    </row>
    <row r="1581">
      <c r="B1581" s="21"/>
      <c r="C1581" s="4"/>
      <c r="D1581" s="4">
        <v>7940.0</v>
      </c>
      <c r="H1581" s="9"/>
      <c r="I1581" s="9">
        <v>910183.74</v>
      </c>
      <c r="J1581" s="9">
        <v>684459.48</v>
      </c>
      <c r="K1581" s="9">
        <v>225724.26</v>
      </c>
    </row>
    <row r="1582">
      <c r="B1582" s="21"/>
      <c r="C1582" s="4"/>
      <c r="D1582" s="4">
        <v>8681.0</v>
      </c>
      <c r="H1582" s="9"/>
      <c r="I1582" s="9">
        <v>991141.6200000001</v>
      </c>
      <c r="J1582" s="9">
        <v>798989.1200000001</v>
      </c>
      <c r="K1582" s="9">
        <v>192152.5</v>
      </c>
    </row>
    <row r="1583">
      <c r="B1583" s="21"/>
      <c r="C1583" s="4"/>
      <c r="D1583" s="4">
        <v>7940.0</v>
      </c>
      <c r="H1583" s="9"/>
      <c r="I1583" s="9">
        <v>6468853.6</v>
      </c>
      <c r="J1583" s="9">
        <v>4864587.2</v>
      </c>
      <c r="K1583" s="9">
        <v>1604266.3999999994</v>
      </c>
    </row>
    <row r="1584">
      <c r="B1584" s="21"/>
      <c r="C1584" s="4"/>
      <c r="D1584" s="4">
        <v>7331.0</v>
      </c>
      <c r="H1584" s="9"/>
      <c r="I1584" s="9">
        <v>392875.92</v>
      </c>
      <c r="J1584" s="9">
        <v>245347.37999999998</v>
      </c>
      <c r="K1584" s="9">
        <v>147528.54</v>
      </c>
    </row>
    <row r="1585">
      <c r="B1585" s="21"/>
      <c r="C1585" s="4"/>
      <c r="D1585" s="4">
        <v>2455.0</v>
      </c>
      <c r="H1585" s="9"/>
      <c r="I1585" s="9">
        <v>966144.48</v>
      </c>
      <c r="J1585" s="9">
        <v>316861.44</v>
      </c>
      <c r="K1585" s="9">
        <v>649283.04</v>
      </c>
    </row>
    <row r="1586">
      <c r="B1586" s="21"/>
      <c r="C1586" s="4"/>
      <c r="D1586" s="4">
        <v>2455.0</v>
      </c>
      <c r="H1586" s="9"/>
      <c r="I1586" s="9">
        <v>541810.24</v>
      </c>
      <c r="J1586" s="9">
        <v>177694.72000000003</v>
      </c>
      <c r="K1586" s="9">
        <v>364115.51999999996</v>
      </c>
    </row>
    <row r="1587">
      <c r="B1587" s="21"/>
      <c r="C1587" s="4"/>
      <c r="D1587" s="4">
        <v>1270.0</v>
      </c>
      <c r="H1587" s="9"/>
      <c r="I1587" s="9">
        <v>221781.30000000002</v>
      </c>
      <c r="J1587" s="9">
        <v>148586.46</v>
      </c>
      <c r="K1587" s="9">
        <v>73194.84000000003</v>
      </c>
    </row>
    <row r="1588">
      <c r="B1588" s="21"/>
      <c r="C1588" s="4"/>
      <c r="D1588" s="4">
        <v>8875.0</v>
      </c>
      <c r="H1588" s="9"/>
      <c r="I1588" s="9">
        <v>3840464.67</v>
      </c>
      <c r="J1588" s="9">
        <v>3319773.07</v>
      </c>
      <c r="K1588" s="9">
        <v>520691.6000000001</v>
      </c>
    </row>
    <row r="1589">
      <c r="B1589" s="21"/>
      <c r="C1589" s="4"/>
      <c r="D1589" s="4">
        <v>2455.0</v>
      </c>
      <c r="H1589" s="9"/>
      <c r="I1589" s="9">
        <v>415482.56</v>
      </c>
      <c r="J1589" s="9">
        <v>136263.68000000002</v>
      </c>
      <c r="K1589" s="9">
        <v>279218.88</v>
      </c>
    </row>
    <row r="1590">
      <c r="B1590" s="21"/>
      <c r="C1590" s="4"/>
      <c r="D1590" s="4">
        <v>8969.0</v>
      </c>
      <c r="H1590" s="9"/>
      <c r="I1590" s="9">
        <v>467505.12000000005</v>
      </c>
      <c r="J1590" s="9">
        <v>298556.16</v>
      </c>
      <c r="K1590" s="9">
        <v>168948.96000000008</v>
      </c>
    </row>
    <row r="1591">
      <c r="B1591" s="21"/>
      <c r="C1591" s="4"/>
      <c r="D1591" s="4">
        <v>4594.0</v>
      </c>
      <c r="H1591" s="9"/>
      <c r="I1591" s="9">
        <v>53041.05</v>
      </c>
      <c r="J1591" s="9">
        <v>39340.2</v>
      </c>
      <c r="K1591" s="9">
        <v>13700.850000000006</v>
      </c>
    </row>
    <row r="1592">
      <c r="B1592" s="21"/>
      <c r="C1592" s="4"/>
      <c r="D1592" s="4">
        <v>2455.0</v>
      </c>
      <c r="H1592" s="9"/>
      <c r="I1592" s="9">
        <v>710975.68</v>
      </c>
      <c r="J1592" s="9">
        <v>233175.04</v>
      </c>
      <c r="K1592" s="9">
        <v>477800.64</v>
      </c>
    </row>
    <row r="1593">
      <c r="B1593" s="21"/>
      <c r="C1593" s="4"/>
      <c r="D1593" s="4">
        <v>8875.0</v>
      </c>
      <c r="H1593" s="9"/>
      <c r="I1593" s="9">
        <v>441296.94</v>
      </c>
      <c r="J1593" s="9">
        <v>381465.74</v>
      </c>
      <c r="K1593" s="9">
        <v>59831.20000000001</v>
      </c>
    </row>
    <row r="1594">
      <c r="B1594" s="21"/>
      <c r="C1594" s="4"/>
      <c r="D1594" s="4">
        <v>8293.0</v>
      </c>
      <c r="H1594" s="9"/>
      <c r="I1594" s="9">
        <v>1252140.8</v>
      </c>
      <c r="J1594" s="9">
        <v>754177.12</v>
      </c>
      <c r="K1594" s="9">
        <v>497963.68000000005</v>
      </c>
    </row>
    <row r="1595">
      <c r="B1595" s="21"/>
      <c r="C1595" s="4"/>
      <c r="D1595" s="4">
        <v>2103.0</v>
      </c>
      <c r="H1595" s="9"/>
      <c r="I1595" s="9">
        <v>116631.9</v>
      </c>
      <c r="J1595" s="9">
        <v>66401.37</v>
      </c>
      <c r="K1595" s="9">
        <v>50230.53</v>
      </c>
    </row>
    <row r="1596">
      <c r="B1596" s="21"/>
      <c r="C1596" s="4"/>
      <c r="D1596" s="4">
        <v>2455.0</v>
      </c>
      <c r="H1596" s="9"/>
      <c r="I1596" s="9">
        <v>816103.04</v>
      </c>
      <c r="J1596" s="9">
        <v>267653.12000000005</v>
      </c>
      <c r="K1596" s="9">
        <v>548449.9199999999</v>
      </c>
    </row>
    <row r="1597">
      <c r="B1597" s="21"/>
      <c r="C1597" s="4"/>
      <c r="D1597" s="4">
        <v>7940.0</v>
      </c>
      <c r="H1597" s="9"/>
      <c r="I1597" s="9">
        <v>4879707.54</v>
      </c>
      <c r="J1597" s="9">
        <v>3669547.08</v>
      </c>
      <c r="K1597" s="9">
        <v>1210160.46</v>
      </c>
    </row>
    <row r="1598">
      <c r="B1598" s="21"/>
      <c r="C1598" s="4"/>
      <c r="D1598" s="4">
        <v>2455.0</v>
      </c>
      <c r="H1598" s="9"/>
      <c r="I1598" s="9">
        <v>681907.2</v>
      </c>
      <c r="J1598" s="9">
        <v>223641.60000000003</v>
      </c>
      <c r="K1598" s="9">
        <v>458265.5999999999</v>
      </c>
    </row>
    <row r="1599">
      <c r="B1599" s="21"/>
      <c r="C1599" s="4"/>
      <c r="D1599" s="4">
        <v>8875.0</v>
      </c>
      <c r="H1599" s="9"/>
      <c r="I1599" s="9">
        <v>1942381.5599999998</v>
      </c>
      <c r="J1599" s="9">
        <v>1679032.76</v>
      </c>
      <c r="K1599" s="9">
        <v>263348.7999999998</v>
      </c>
    </row>
    <row r="1600">
      <c r="B1600" s="21"/>
      <c r="C1600" s="4"/>
      <c r="D1600" s="4">
        <v>8969.0</v>
      </c>
      <c r="H1600" s="9"/>
      <c r="I1600" s="9">
        <v>910444.8600000001</v>
      </c>
      <c r="J1600" s="9">
        <v>581424.48</v>
      </c>
      <c r="K1600" s="9">
        <v>329020.3800000001</v>
      </c>
    </row>
    <row r="1601">
      <c r="B1601" s="21"/>
      <c r="C1601" s="4"/>
      <c r="D1601" s="4">
        <v>3127.0</v>
      </c>
      <c r="H1601" s="9"/>
      <c r="I1601" s="9">
        <v>470029.23000000004</v>
      </c>
      <c r="J1601" s="9">
        <v>325909.17</v>
      </c>
      <c r="K1601" s="9">
        <v>144120.06000000006</v>
      </c>
    </row>
    <row r="1602">
      <c r="B1602" s="21"/>
      <c r="C1602" s="4"/>
      <c r="D1602" s="4">
        <v>3127.0</v>
      </c>
      <c r="H1602" s="9"/>
      <c r="I1602" s="9">
        <v>771939.8500000001</v>
      </c>
      <c r="J1602" s="9">
        <v>535248.15</v>
      </c>
      <c r="K1602" s="9">
        <v>236691.70000000007</v>
      </c>
    </row>
    <row r="1603">
      <c r="B1603" s="21"/>
      <c r="C1603" s="4"/>
      <c r="D1603" s="4">
        <v>5988.0</v>
      </c>
      <c r="H1603" s="9"/>
      <c r="I1603" s="9">
        <v>904178.14</v>
      </c>
      <c r="J1603" s="9">
        <v>533668.17</v>
      </c>
      <c r="K1603" s="9">
        <v>370509.97</v>
      </c>
    </row>
    <row r="1604">
      <c r="B1604" s="21"/>
      <c r="C1604" s="4"/>
      <c r="D1604" s="4">
        <v>8969.0</v>
      </c>
      <c r="H1604" s="9"/>
      <c r="I1604" s="9">
        <v>1068975.48</v>
      </c>
      <c r="J1604" s="9">
        <v>682664.64</v>
      </c>
      <c r="K1604" s="9">
        <v>386310.83999999997</v>
      </c>
    </row>
    <row r="1605">
      <c r="B1605" s="21"/>
      <c r="C1605" s="4"/>
      <c r="D1605" s="4">
        <v>8969.0</v>
      </c>
      <c r="H1605" s="9"/>
      <c r="I1605" s="9">
        <v>935010.2400000001</v>
      </c>
      <c r="J1605" s="9">
        <v>597112.32</v>
      </c>
      <c r="K1605" s="9">
        <v>337897.92000000016</v>
      </c>
    </row>
    <row r="1606">
      <c r="B1606" s="21"/>
      <c r="C1606" s="4"/>
      <c r="D1606" s="4">
        <v>2455.0</v>
      </c>
      <c r="H1606" s="9"/>
      <c r="I1606" s="9">
        <v>836647.68</v>
      </c>
      <c r="J1606" s="9">
        <v>274391.04000000004</v>
      </c>
      <c r="K1606" s="9">
        <v>562256.64</v>
      </c>
    </row>
    <row r="1607">
      <c r="B1607" s="21"/>
      <c r="C1607" s="4"/>
      <c r="D1607" s="4">
        <v>4594.0</v>
      </c>
      <c r="H1607" s="9"/>
      <c r="I1607" s="9">
        <v>43123.26</v>
      </c>
      <c r="J1607" s="9">
        <v>31984.239999999998</v>
      </c>
      <c r="K1607" s="9">
        <v>11139.020000000004</v>
      </c>
    </row>
    <row r="1608">
      <c r="B1608" s="21"/>
      <c r="C1608" s="4"/>
      <c r="D1608" s="4">
        <v>3127.0</v>
      </c>
      <c r="H1608" s="9"/>
      <c r="I1608" s="9">
        <v>812477.93</v>
      </c>
      <c r="J1608" s="9">
        <v>563356.47</v>
      </c>
      <c r="K1608" s="9">
        <v>249121.46000000008</v>
      </c>
    </row>
    <row r="1609">
      <c r="B1609" s="21"/>
      <c r="C1609" s="4"/>
      <c r="D1609" s="4">
        <v>7940.0</v>
      </c>
      <c r="H1609" s="9"/>
      <c r="I1609" s="9">
        <v>5866074.06</v>
      </c>
      <c r="J1609" s="9">
        <v>4411296.12</v>
      </c>
      <c r="K1609" s="9">
        <v>1454777.9399999995</v>
      </c>
    </row>
    <row r="1610">
      <c r="B1610" s="21"/>
      <c r="C1610" s="4"/>
      <c r="D1610" s="4">
        <v>5988.0</v>
      </c>
      <c r="H1610" s="9"/>
      <c r="I1610" s="9">
        <v>1472505.48</v>
      </c>
      <c r="J1610" s="9">
        <v>869108.9400000001</v>
      </c>
      <c r="K1610" s="9">
        <v>603396.5399999999</v>
      </c>
    </row>
    <row r="1611">
      <c r="B1611" s="21"/>
      <c r="C1611" s="4"/>
      <c r="D1611" s="4">
        <v>7331.0</v>
      </c>
      <c r="H1611" s="9"/>
      <c r="I1611" s="9">
        <v>39057.840000000004</v>
      </c>
      <c r="J1611" s="9">
        <v>24391.26</v>
      </c>
      <c r="K1611" s="9">
        <v>14666.580000000005</v>
      </c>
    </row>
    <row r="1612">
      <c r="B1612" s="21"/>
      <c r="C1612" s="4"/>
      <c r="D1612" s="4">
        <v>7331.0</v>
      </c>
      <c r="H1612" s="9"/>
      <c r="I1612" s="9">
        <v>165676.72</v>
      </c>
      <c r="J1612" s="9">
        <v>103463.57999999999</v>
      </c>
      <c r="K1612" s="9">
        <v>62213.140000000014</v>
      </c>
    </row>
    <row r="1613">
      <c r="B1613" s="21"/>
      <c r="C1613" s="4"/>
      <c r="D1613" s="4">
        <v>2103.0</v>
      </c>
      <c r="H1613" s="9"/>
      <c r="I1613" s="9">
        <v>251571.09999999998</v>
      </c>
      <c r="J1613" s="9">
        <v>143225.53</v>
      </c>
      <c r="K1613" s="9">
        <v>108345.56999999998</v>
      </c>
    </row>
    <row r="1614">
      <c r="B1614" s="21"/>
      <c r="C1614" s="4"/>
      <c r="D1614" s="4">
        <v>8969.0</v>
      </c>
      <c r="H1614" s="9"/>
      <c r="I1614" s="9">
        <v>26091.180000000004</v>
      </c>
      <c r="J1614" s="9">
        <v>16662.239999999998</v>
      </c>
      <c r="K1614" s="9">
        <v>9428.940000000006</v>
      </c>
    </row>
    <row r="1615">
      <c r="B1615" s="21"/>
      <c r="C1615" s="4"/>
      <c r="D1615" s="4">
        <v>4594.0</v>
      </c>
      <c r="H1615" s="9"/>
      <c r="I1615" s="9">
        <v>51837.48</v>
      </c>
      <c r="J1615" s="9">
        <v>38447.52</v>
      </c>
      <c r="K1615" s="9">
        <v>13389.960000000006</v>
      </c>
    </row>
    <row r="1616">
      <c r="B1616" s="21"/>
      <c r="C1616" s="4"/>
      <c r="D1616" s="4">
        <v>1270.0</v>
      </c>
      <c r="H1616" s="9"/>
      <c r="I1616" s="9">
        <v>397773.35000000003</v>
      </c>
      <c r="J1616" s="9">
        <v>266495.57</v>
      </c>
      <c r="K1616" s="9">
        <v>131277.78000000003</v>
      </c>
    </row>
    <row r="1617">
      <c r="B1617" s="21"/>
      <c r="C1617" s="4"/>
      <c r="D1617" s="4">
        <v>8681.0</v>
      </c>
      <c r="H1617" s="9"/>
      <c r="I1617" s="9">
        <v>2367799.56</v>
      </c>
      <c r="J1617" s="9">
        <v>1908754.56</v>
      </c>
      <c r="K1617" s="9">
        <v>459045.0</v>
      </c>
    </row>
    <row r="1618">
      <c r="B1618" s="21"/>
      <c r="C1618" s="4"/>
      <c r="D1618" s="4">
        <v>2103.0</v>
      </c>
      <c r="H1618" s="9"/>
      <c r="I1618" s="9">
        <v>608872.0</v>
      </c>
      <c r="J1618" s="9">
        <v>346645.6</v>
      </c>
      <c r="K1618" s="9">
        <v>262226.4</v>
      </c>
    </row>
    <row r="1619">
      <c r="B1619" s="21"/>
      <c r="C1619" s="4"/>
      <c r="D1619" s="4">
        <v>8293.0</v>
      </c>
      <c r="H1619" s="9"/>
      <c r="I1619" s="9">
        <v>2440013.1999999997</v>
      </c>
      <c r="J1619" s="9">
        <v>1469644.73</v>
      </c>
      <c r="K1619" s="9">
        <v>970368.4699999997</v>
      </c>
    </row>
    <row r="1620">
      <c r="B1620" s="21"/>
      <c r="C1620" s="4"/>
      <c r="D1620" s="4">
        <v>8681.0</v>
      </c>
      <c r="H1620" s="9"/>
      <c r="I1620" s="9">
        <v>162151.29</v>
      </c>
      <c r="J1620" s="9">
        <v>130715.04000000001</v>
      </c>
      <c r="K1620" s="9">
        <v>31436.25</v>
      </c>
    </row>
    <row r="1621">
      <c r="B1621" s="21"/>
      <c r="C1621" s="4"/>
      <c r="D1621" s="4">
        <v>4594.0</v>
      </c>
      <c r="H1621" s="9"/>
      <c r="I1621" s="9">
        <v>2929.62</v>
      </c>
      <c r="J1621" s="9">
        <v>2172.88</v>
      </c>
      <c r="K1621" s="9">
        <v>756.7399999999998</v>
      </c>
    </row>
    <row r="1622">
      <c r="B1622" s="21"/>
      <c r="C1622" s="4"/>
      <c r="D1622" s="4">
        <v>1270.0</v>
      </c>
      <c r="H1622" s="9"/>
      <c r="I1622" s="9">
        <v>84698.25</v>
      </c>
      <c r="J1622" s="9">
        <v>56745.15</v>
      </c>
      <c r="K1622" s="9">
        <v>27953.1</v>
      </c>
    </row>
    <row r="1623">
      <c r="B1623" s="21"/>
      <c r="C1623" s="4"/>
      <c r="D1623" s="4">
        <v>2103.0</v>
      </c>
      <c r="H1623" s="9"/>
      <c r="I1623" s="9">
        <v>186158.5</v>
      </c>
      <c r="J1623" s="9">
        <v>105984.55</v>
      </c>
      <c r="K1623" s="9">
        <v>80173.95</v>
      </c>
    </row>
    <row r="1624">
      <c r="B1624" s="21"/>
      <c r="C1624" s="4"/>
      <c r="D1624" s="4">
        <v>3127.0</v>
      </c>
      <c r="H1624" s="9"/>
      <c r="I1624" s="9">
        <v>190757.82</v>
      </c>
      <c r="J1624" s="9">
        <v>132267.78</v>
      </c>
      <c r="K1624" s="9">
        <v>58490.04000000001</v>
      </c>
    </row>
    <row r="1625">
      <c r="B1625" s="21"/>
      <c r="C1625" s="4"/>
      <c r="D1625" s="4">
        <v>2103.0</v>
      </c>
      <c r="H1625" s="9"/>
      <c r="I1625" s="9">
        <v>1419947.0999999999</v>
      </c>
      <c r="J1625" s="9">
        <v>808410.33</v>
      </c>
      <c r="K1625" s="9">
        <v>611536.7699999999</v>
      </c>
    </row>
    <row r="1626">
      <c r="B1626" s="21"/>
      <c r="C1626" s="4"/>
      <c r="D1626" s="4">
        <v>7331.0</v>
      </c>
      <c r="H1626" s="9"/>
      <c r="I1626" s="9">
        <v>1775727.68</v>
      </c>
      <c r="J1626" s="9">
        <v>1108925.52</v>
      </c>
      <c r="K1626" s="9">
        <v>666802.1599999999</v>
      </c>
    </row>
    <row r="1627">
      <c r="B1627" s="21"/>
      <c r="C1627" s="4"/>
      <c r="D1627" s="4">
        <v>1270.0</v>
      </c>
      <c r="H1627" s="9"/>
      <c r="I1627" s="9">
        <v>226716.1</v>
      </c>
      <c r="J1627" s="9">
        <v>151892.62</v>
      </c>
      <c r="K1627" s="9">
        <v>74823.48000000001</v>
      </c>
    </row>
    <row r="1628">
      <c r="B1628" s="21"/>
      <c r="C1628" s="4"/>
      <c r="D1628" s="4">
        <v>7940.0</v>
      </c>
      <c r="H1628" s="9"/>
      <c r="I1628" s="9">
        <v>4683904.43</v>
      </c>
      <c r="J1628" s="9">
        <v>3522302.8600000003</v>
      </c>
      <c r="K1628" s="9">
        <v>1161601.5699999994</v>
      </c>
    </row>
    <row r="1629">
      <c r="B1629" s="21"/>
      <c r="C1629" s="4"/>
      <c r="D1629" s="4">
        <v>8681.0</v>
      </c>
      <c r="H1629" s="9"/>
      <c r="I1629" s="9">
        <v>3879257.97</v>
      </c>
      <c r="J1629" s="9">
        <v>3127186.72</v>
      </c>
      <c r="K1629" s="9">
        <v>752071.25</v>
      </c>
    </row>
    <row r="1630">
      <c r="B1630" s="21"/>
      <c r="C1630" s="4"/>
      <c r="D1630" s="4">
        <v>5988.0</v>
      </c>
      <c r="H1630" s="9"/>
      <c r="I1630" s="9">
        <v>510554.84</v>
      </c>
      <c r="J1630" s="9">
        <v>301342.02</v>
      </c>
      <c r="K1630" s="9">
        <v>209212.82</v>
      </c>
    </row>
    <row r="1631">
      <c r="B1631" s="21"/>
      <c r="C1631" s="4"/>
      <c r="D1631" s="4">
        <v>2103.0</v>
      </c>
      <c r="H1631" s="9"/>
      <c r="I1631" s="9">
        <v>1855825.4</v>
      </c>
      <c r="J1631" s="9">
        <v>1056566.42</v>
      </c>
      <c r="K1631" s="9">
        <v>799258.98</v>
      </c>
    </row>
    <row r="1632">
      <c r="B1632" s="21"/>
      <c r="C1632" s="4"/>
      <c r="D1632" s="4">
        <v>8875.0</v>
      </c>
      <c r="H1632" s="9"/>
      <c r="I1632" s="9">
        <v>4117224.51</v>
      </c>
      <c r="J1632" s="9">
        <v>3559009.71</v>
      </c>
      <c r="K1632" s="9">
        <v>558214.7999999998</v>
      </c>
    </row>
    <row r="1633">
      <c r="B1633" s="21"/>
      <c r="C1633" s="4"/>
      <c r="D1633" s="4">
        <v>7940.0</v>
      </c>
      <c r="H1633" s="9"/>
      <c r="I1633" s="9">
        <v>5493179.399999999</v>
      </c>
      <c r="J1633" s="9">
        <v>4130878.8000000003</v>
      </c>
      <c r="K1633" s="9">
        <v>1362300.5999999992</v>
      </c>
    </row>
    <row r="1634">
      <c r="B1634" s="21"/>
      <c r="C1634" s="4"/>
      <c r="D1634" s="4">
        <v>7940.0</v>
      </c>
      <c r="H1634" s="9"/>
      <c r="I1634" s="9">
        <v>967654.96</v>
      </c>
      <c r="J1634" s="9">
        <v>727677.92</v>
      </c>
      <c r="K1634" s="9">
        <v>239977.03999999992</v>
      </c>
    </row>
    <row r="1635">
      <c r="B1635" s="21"/>
      <c r="C1635" s="4"/>
      <c r="D1635" s="4">
        <v>3127.0</v>
      </c>
      <c r="H1635" s="9"/>
      <c r="I1635" s="9">
        <v>252954.35</v>
      </c>
      <c r="J1635" s="9">
        <v>175393.65</v>
      </c>
      <c r="K1635" s="9">
        <v>77560.70000000001</v>
      </c>
    </row>
    <row r="1636">
      <c r="B1636" s="21"/>
      <c r="C1636" s="4"/>
      <c r="D1636" s="4">
        <v>2455.0</v>
      </c>
      <c r="H1636" s="9"/>
      <c r="I1636" s="9">
        <v>321501.76</v>
      </c>
      <c r="J1636" s="9">
        <v>105441.28000000001</v>
      </c>
      <c r="K1636" s="9">
        <v>216060.47999999998</v>
      </c>
    </row>
    <row r="1637">
      <c r="B1637" s="21"/>
      <c r="C1637" s="4"/>
      <c r="D1637" s="4">
        <v>8875.0</v>
      </c>
      <c r="H1637" s="9"/>
      <c r="I1637" s="9">
        <v>563645.04</v>
      </c>
      <c r="J1637" s="9">
        <v>487225.84</v>
      </c>
      <c r="K1637" s="9">
        <v>76419.20000000001</v>
      </c>
    </row>
    <row r="1638">
      <c r="B1638" s="21"/>
      <c r="C1638" s="4"/>
      <c r="D1638" s="4">
        <v>8875.0</v>
      </c>
      <c r="H1638" s="9"/>
      <c r="I1638" s="9">
        <v>2423758.05</v>
      </c>
      <c r="J1638" s="9">
        <v>2095144.05</v>
      </c>
      <c r="K1638" s="9">
        <v>328613.99999999977</v>
      </c>
    </row>
    <row r="1639">
      <c r="B1639" s="21"/>
      <c r="C1639" s="4"/>
      <c r="D1639" s="4">
        <v>8969.0</v>
      </c>
      <c r="H1639" s="9"/>
      <c r="I1639" s="9">
        <v>1425097.2000000002</v>
      </c>
      <c r="J1639" s="9">
        <v>910089.6</v>
      </c>
      <c r="K1639" s="9">
        <v>515007.6000000002</v>
      </c>
    </row>
    <row r="1640">
      <c r="B1640" s="21"/>
      <c r="C1640" s="4"/>
      <c r="D1640" s="4">
        <v>8875.0</v>
      </c>
      <c r="H1640" s="9"/>
      <c r="I1640" s="9">
        <v>1271154.57</v>
      </c>
      <c r="J1640" s="9">
        <v>1098810.97</v>
      </c>
      <c r="K1640" s="9">
        <v>172343.6000000001</v>
      </c>
    </row>
    <row r="1641">
      <c r="B1641" s="21"/>
      <c r="C1641" s="4"/>
      <c r="D1641" s="4">
        <v>7940.0</v>
      </c>
      <c r="H1641" s="9"/>
      <c r="I1641" s="9">
        <v>6285079.35</v>
      </c>
      <c r="J1641" s="9">
        <v>4726388.7</v>
      </c>
      <c r="K1641" s="9">
        <v>1558690.6499999994</v>
      </c>
    </row>
    <row r="1642">
      <c r="B1642" s="21"/>
      <c r="C1642" s="4"/>
      <c r="D1642" s="4">
        <v>4594.0</v>
      </c>
      <c r="H1642" s="9"/>
      <c r="I1642" s="9">
        <v>64899.48</v>
      </c>
      <c r="J1642" s="9">
        <v>48135.52</v>
      </c>
      <c r="K1642" s="9">
        <v>16763.960000000006</v>
      </c>
    </row>
    <row r="1643">
      <c r="B1643" s="21"/>
      <c r="C1643" s="4"/>
      <c r="D1643" s="4">
        <v>8969.0</v>
      </c>
      <c r="H1643" s="9"/>
      <c r="I1643" s="9">
        <v>730705.6200000001</v>
      </c>
      <c r="J1643" s="9">
        <v>466640.16</v>
      </c>
      <c r="K1643" s="9">
        <v>264065.46000000014</v>
      </c>
    </row>
    <row r="1644">
      <c r="B1644" s="21"/>
      <c r="C1644" s="4"/>
      <c r="D1644" s="4">
        <v>7331.0</v>
      </c>
      <c r="H1644" s="9"/>
      <c r="I1644" s="9">
        <v>206776.8</v>
      </c>
      <c r="J1644" s="9">
        <v>129130.2</v>
      </c>
      <c r="K1644" s="9">
        <v>77646.59999999999</v>
      </c>
    </row>
    <row r="1645">
      <c r="B1645" s="21"/>
      <c r="C1645" s="4"/>
      <c r="D1645" s="4">
        <v>8681.0</v>
      </c>
      <c r="H1645" s="9"/>
      <c r="I1645" s="9">
        <v>3567979.5900000003</v>
      </c>
      <c r="J1645" s="9">
        <v>2876255.8400000003</v>
      </c>
      <c r="K1645" s="9">
        <v>691723.75</v>
      </c>
    </row>
    <row r="1646">
      <c r="B1646" s="21"/>
      <c r="C1646" s="4"/>
      <c r="D1646" s="4">
        <v>8681.0</v>
      </c>
      <c r="H1646" s="9"/>
      <c r="I1646" s="9">
        <v>2530602.06</v>
      </c>
      <c r="J1646" s="9">
        <v>2039994.56</v>
      </c>
      <c r="K1646" s="9">
        <v>490607.5</v>
      </c>
    </row>
    <row r="1647">
      <c r="B1647" s="21"/>
      <c r="C1647" s="4"/>
      <c r="D1647" s="4">
        <v>8875.0</v>
      </c>
      <c r="H1647" s="9"/>
      <c r="I1647" s="9">
        <v>267478.26</v>
      </c>
      <c r="J1647" s="9">
        <v>231213.46</v>
      </c>
      <c r="K1647" s="9">
        <v>36264.80000000002</v>
      </c>
    </row>
    <row r="1648">
      <c r="B1648" s="21"/>
      <c r="C1648" s="4"/>
      <c r="D1648" s="4">
        <v>7940.0</v>
      </c>
      <c r="H1648" s="9"/>
      <c r="I1648" s="9">
        <v>5026726.9399999995</v>
      </c>
      <c r="J1648" s="9">
        <v>3780105.8800000004</v>
      </c>
      <c r="K1648" s="9">
        <v>1246621.0599999991</v>
      </c>
    </row>
    <row r="1649">
      <c r="B1649" s="21"/>
      <c r="C1649" s="4"/>
      <c r="D1649" s="4">
        <v>2455.0</v>
      </c>
      <c r="H1649" s="9"/>
      <c r="I1649" s="9">
        <v>291340.48</v>
      </c>
      <c r="J1649" s="9">
        <v>95549.44</v>
      </c>
      <c r="K1649" s="9">
        <v>195791.03999999998</v>
      </c>
    </row>
    <row r="1650">
      <c r="B1650" s="21"/>
      <c r="C1650" s="4"/>
      <c r="D1650" s="4">
        <v>2455.0</v>
      </c>
      <c r="H1650" s="9"/>
      <c r="I1650" s="9">
        <v>470013.28</v>
      </c>
      <c r="J1650" s="9">
        <v>154147.84000000003</v>
      </c>
      <c r="K1650" s="9">
        <v>315865.44</v>
      </c>
    </row>
    <row r="1651">
      <c r="B1651" s="21"/>
      <c r="C1651" s="4"/>
      <c r="D1651" s="4">
        <v>5988.0</v>
      </c>
      <c r="H1651" s="9"/>
      <c r="I1651" s="9">
        <v>602528.66</v>
      </c>
      <c r="J1651" s="9">
        <v>355627.23000000004</v>
      </c>
      <c r="K1651" s="9">
        <v>246901.43</v>
      </c>
    </row>
    <row r="1652">
      <c r="B1652" s="21"/>
      <c r="C1652" s="4"/>
      <c r="D1652" s="4">
        <v>8875.0</v>
      </c>
      <c r="H1652" s="9"/>
      <c r="I1652" s="9">
        <v>255665.34</v>
      </c>
      <c r="J1652" s="9">
        <v>221002.13999999998</v>
      </c>
      <c r="K1652" s="9">
        <v>34663.20000000001</v>
      </c>
    </row>
    <row r="1653">
      <c r="B1653" s="21"/>
      <c r="C1653" s="4"/>
      <c r="D1653" s="4">
        <v>1270.0</v>
      </c>
      <c r="H1653" s="9"/>
      <c r="I1653" s="9">
        <v>412198.15</v>
      </c>
      <c r="J1653" s="9">
        <v>276159.73</v>
      </c>
      <c r="K1653" s="9">
        <v>136038.42000000004</v>
      </c>
    </row>
    <row r="1654">
      <c r="B1654" s="21"/>
      <c r="C1654" s="4"/>
      <c r="D1654" s="4">
        <v>4594.0</v>
      </c>
      <c r="H1654" s="9"/>
      <c r="I1654" s="9">
        <v>52630.53</v>
      </c>
      <c r="J1654" s="9">
        <v>39035.72</v>
      </c>
      <c r="K1654" s="9">
        <v>13594.809999999998</v>
      </c>
    </row>
    <row r="1655">
      <c r="B1655" s="21"/>
      <c r="C1655" s="4"/>
      <c r="D1655" s="4">
        <v>7331.0</v>
      </c>
      <c r="H1655" s="9"/>
      <c r="I1655" s="9">
        <v>2413417.12</v>
      </c>
      <c r="J1655" s="9">
        <v>1507156.68</v>
      </c>
      <c r="K1655" s="9">
        <v>906260.4400000002</v>
      </c>
    </row>
    <row r="1656">
      <c r="B1656" s="21"/>
      <c r="C1656" s="4"/>
      <c r="D1656" s="4">
        <v>7331.0</v>
      </c>
      <c r="H1656" s="9"/>
      <c r="I1656" s="9">
        <v>379090.8</v>
      </c>
      <c r="J1656" s="9">
        <v>236738.69999999998</v>
      </c>
      <c r="K1656" s="9">
        <v>142352.1</v>
      </c>
    </row>
    <row r="1657">
      <c r="B1657" s="21"/>
      <c r="C1657" s="4"/>
      <c r="D1657" s="4">
        <v>3127.0</v>
      </c>
      <c r="H1657" s="9"/>
      <c r="I1657" s="9">
        <v>690700.23</v>
      </c>
      <c r="J1657" s="9">
        <v>478918.17000000004</v>
      </c>
      <c r="K1657" s="9">
        <v>211782.05999999994</v>
      </c>
    </row>
    <row r="1658">
      <c r="B1658" s="21"/>
      <c r="C1658" s="4"/>
      <c r="D1658" s="4">
        <v>1270.0</v>
      </c>
      <c r="H1658" s="9"/>
      <c r="I1658" s="9">
        <v>53428.700000000004</v>
      </c>
      <c r="J1658" s="9">
        <v>35795.54</v>
      </c>
      <c r="K1658" s="9">
        <v>17633.160000000003</v>
      </c>
    </row>
    <row r="1659">
      <c r="B1659" s="21"/>
      <c r="C1659" s="4"/>
      <c r="D1659" s="4">
        <v>2455.0</v>
      </c>
      <c r="H1659" s="9"/>
      <c r="I1659" s="9">
        <v>179765.6</v>
      </c>
      <c r="J1659" s="9">
        <v>58956.8</v>
      </c>
      <c r="K1659" s="9">
        <v>120808.8</v>
      </c>
    </row>
    <row r="1660">
      <c r="B1660" s="21"/>
      <c r="C1660" s="4"/>
      <c r="D1660" s="4">
        <v>8969.0</v>
      </c>
      <c r="H1660" s="9"/>
      <c r="I1660" s="9">
        <v>569733.7200000001</v>
      </c>
      <c r="J1660" s="9">
        <v>363840.95999999996</v>
      </c>
      <c r="K1660" s="9">
        <v>205892.76000000013</v>
      </c>
    </row>
    <row r="1661">
      <c r="B1661" s="21"/>
      <c r="C1661" s="4"/>
      <c r="D1661" s="4">
        <v>8875.0</v>
      </c>
      <c r="H1661" s="9"/>
      <c r="I1661" s="9">
        <v>2324613.9</v>
      </c>
      <c r="J1661" s="9">
        <v>2009441.9</v>
      </c>
      <c r="K1661" s="9">
        <v>315172.0</v>
      </c>
    </row>
    <row r="1662">
      <c r="B1662" s="21"/>
      <c r="C1662" s="4"/>
      <c r="D1662" s="4">
        <v>3127.0</v>
      </c>
      <c r="H1662" s="9"/>
      <c r="I1662" s="9">
        <v>229007.46000000002</v>
      </c>
      <c r="J1662" s="9">
        <v>158789.34</v>
      </c>
      <c r="K1662" s="9">
        <v>70218.12000000002</v>
      </c>
    </row>
    <row r="1663">
      <c r="B1663" s="21"/>
      <c r="C1663" s="4"/>
      <c r="D1663" s="4">
        <v>8293.0</v>
      </c>
      <c r="H1663" s="9"/>
      <c r="I1663" s="9">
        <v>1826184.4</v>
      </c>
      <c r="J1663" s="9">
        <v>1099929.41</v>
      </c>
      <c r="K1663" s="9">
        <v>726254.99</v>
      </c>
    </row>
    <row r="1664">
      <c r="B1664" s="21"/>
      <c r="C1664" s="4"/>
      <c r="D1664" s="4">
        <v>2103.0</v>
      </c>
      <c r="H1664" s="9"/>
      <c r="I1664" s="9">
        <v>1179689.5</v>
      </c>
      <c r="J1664" s="9">
        <v>671625.85</v>
      </c>
      <c r="K1664" s="9">
        <v>508063.65</v>
      </c>
    </row>
    <row r="1665">
      <c r="B1665" s="21"/>
      <c r="C1665" s="4"/>
      <c r="D1665" s="4">
        <v>7940.0</v>
      </c>
      <c r="H1665" s="9"/>
      <c r="I1665" s="9">
        <v>5134986.68</v>
      </c>
      <c r="J1665" s="9">
        <v>3861517.3600000003</v>
      </c>
      <c r="K1665" s="9">
        <v>1273469.3199999994</v>
      </c>
    </row>
    <row r="1666">
      <c r="B1666" s="21"/>
      <c r="C1666" s="4"/>
      <c r="D1666" s="4">
        <v>2455.0</v>
      </c>
      <c r="H1666" s="9"/>
      <c r="I1666" s="9">
        <v>774576.64</v>
      </c>
      <c r="J1666" s="9">
        <v>254033.92</v>
      </c>
      <c r="K1666" s="9">
        <v>520542.72</v>
      </c>
    </row>
    <row r="1667">
      <c r="B1667" s="21"/>
      <c r="C1667" s="4"/>
      <c r="D1667" s="4">
        <v>7331.0</v>
      </c>
      <c r="H1667" s="9"/>
      <c r="I1667" s="9">
        <v>326503.12</v>
      </c>
      <c r="J1667" s="9">
        <v>203898.18</v>
      </c>
      <c r="K1667" s="9">
        <v>122604.94</v>
      </c>
    </row>
    <row r="1668">
      <c r="B1668" s="21"/>
      <c r="C1668" s="4"/>
      <c r="D1668" s="4">
        <v>8969.0</v>
      </c>
      <c r="H1668" s="9"/>
      <c r="I1668" s="9">
        <v>1469497.9800000002</v>
      </c>
      <c r="J1668" s="9">
        <v>938444.64</v>
      </c>
      <c r="K1668" s="9">
        <v>531053.3400000002</v>
      </c>
    </row>
    <row r="1669">
      <c r="B1669" s="21"/>
      <c r="C1669" s="4"/>
      <c r="D1669" s="4">
        <v>8293.0</v>
      </c>
      <c r="H1669" s="9"/>
      <c r="I1669" s="9">
        <v>1960404.8</v>
      </c>
      <c r="J1669" s="9">
        <v>1180771.72</v>
      </c>
      <c r="K1669" s="9">
        <v>779633.0800000001</v>
      </c>
    </row>
    <row r="1670">
      <c r="B1670" s="21"/>
      <c r="C1670" s="4"/>
      <c r="D1670" s="4">
        <v>8293.0</v>
      </c>
      <c r="H1670" s="9"/>
      <c r="I1670" s="9">
        <v>1201862.8</v>
      </c>
      <c r="J1670" s="9">
        <v>723894.1699999999</v>
      </c>
      <c r="K1670" s="9">
        <v>477968.6300000001</v>
      </c>
    </row>
    <row r="1671">
      <c r="B1671" s="21"/>
      <c r="C1671" s="4"/>
      <c r="D1671" s="4">
        <v>2103.0</v>
      </c>
      <c r="H1671" s="9"/>
      <c r="I1671" s="9">
        <v>1819827.9</v>
      </c>
      <c r="J1671" s="9">
        <v>1036072.17</v>
      </c>
      <c r="K1671" s="9">
        <v>783755.7299999999</v>
      </c>
    </row>
    <row r="1672">
      <c r="B1672" s="21"/>
      <c r="C1672" s="4"/>
      <c r="D1672" s="4">
        <v>5988.0</v>
      </c>
      <c r="H1672" s="9"/>
      <c r="I1672" s="9">
        <v>1511174.54</v>
      </c>
      <c r="J1672" s="9">
        <v>891932.3700000001</v>
      </c>
      <c r="K1672" s="9">
        <v>619242.1699999999</v>
      </c>
    </row>
    <row r="1673">
      <c r="B1673" s="21"/>
      <c r="C1673" s="4"/>
      <c r="D1673" s="4">
        <v>5988.0</v>
      </c>
      <c r="H1673" s="9"/>
      <c r="I1673" s="9">
        <v>811742.14</v>
      </c>
      <c r="J1673" s="9">
        <v>479110.17000000004</v>
      </c>
      <c r="K1673" s="9">
        <v>332631.97</v>
      </c>
    </row>
    <row r="1674">
      <c r="B1674" s="21"/>
      <c r="C1674" s="4"/>
      <c r="D1674" s="4">
        <v>1270.0</v>
      </c>
      <c r="H1674" s="9"/>
      <c r="I1674" s="9">
        <v>27948.050000000003</v>
      </c>
      <c r="J1674" s="9">
        <v>18724.31</v>
      </c>
      <c r="K1674" s="9">
        <v>9223.740000000002</v>
      </c>
    </row>
    <row r="1675">
      <c r="B1675" s="21"/>
      <c r="C1675" s="4"/>
      <c r="D1675" s="4">
        <v>7331.0</v>
      </c>
      <c r="H1675" s="9"/>
      <c r="I1675" s="9">
        <v>714018.16</v>
      </c>
      <c r="J1675" s="9">
        <v>445897.74</v>
      </c>
      <c r="K1675" s="9">
        <v>268120.42000000004</v>
      </c>
    </row>
    <row r="1676">
      <c r="B1676" s="21"/>
      <c r="C1676" s="4"/>
      <c r="D1676" s="4">
        <v>5988.0</v>
      </c>
      <c r="H1676" s="9"/>
      <c r="I1676" s="9">
        <v>998462.86</v>
      </c>
      <c r="J1676" s="9">
        <v>589317.3300000001</v>
      </c>
      <c r="K1676" s="9">
        <v>409145.5299999999</v>
      </c>
    </row>
    <row r="1677">
      <c r="B1677" s="21"/>
      <c r="C1677" s="4"/>
      <c r="D1677" s="4">
        <v>5988.0</v>
      </c>
      <c r="H1677" s="9"/>
      <c r="I1677" s="9">
        <v>1270378.76</v>
      </c>
      <c r="J1677" s="9">
        <v>749808.78</v>
      </c>
      <c r="K1677" s="9">
        <v>520569.98</v>
      </c>
    </row>
    <row r="1678">
      <c r="B1678" s="21"/>
      <c r="C1678" s="4"/>
      <c r="D1678" s="4">
        <v>2455.0</v>
      </c>
      <c r="H1678" s="9"/>
      <c r="I1678" s="9">
        <v>548148.48</v>
      </c>
      <c r="J1678" s="9">
        <v>179773.44000000003</v>
      </c>
      <c r="K1678" s="9">
        <v>368375.0399999999</v>
      </c>
    </row>
    <row r="1679">
      <c r="B1679" s="21"/>
      <c r="C1679" s="4"/>
      <c r="D1679" s="4">
        <v>2103.0</v>
      </c>
      <c r="H1679" s="9"/>
      <c r="I1679" s="9">
        <v>1366053.7</v>
      </c>
      <c r="J1679" s="9">
        <v>777727.51</v>
      </c>
      <c r="K1679" s="9">
        <v>588326.19</v>
      </c>
    </row>
    <row r="1680">
      <c r="B1680" s="21"/>
      <c r="C1680" s="4"/>
      <c r="D1680" s="4">
        <v>1270.0</v>
      </c>
      <c r="H1680" s="9"/>
      <c r="I1680" s="9">
        <v>390133.9</v>
      </c>
      <c r="J1680" s="9">
        <v>261377.38</v>
      </c>
      <c r="K1680" s="9">
        <v>128756.52000000002</v>
      </c>
    </row>
    <row r="1681">
      <c r="B1681" s="21"/>
      <c r="C1681" s="4"/>
      <c r="D1681" s="4">
        <v>2103.0</v>
      </c>
      <c r="H1681" s="9"/>
      <c r="I1681" s="9">
        <v>309372.8</v>
      </c>
      <c r="J1681" s="9">
        <v>176133.44</v>
      </c>
      <c r="K1681" s="9">
        <v>133239.36</v>
      </c>
    </row>
    <row r="1682">
      <c r="B1682" s="21"/>
      <c r="C1682" s="4"/>
      <c r="D1682" s="4">
        <v>2455.0</v>
      </c>
      <c r="H1682" s="9"/>
      <c r="I1682" s="9">
        <v>781024.16</v>
      </c>
      <c r="J1682" s="9">
        <v>256148.48</v>
      </c>
      <c r="K1682" s="9">
        <v>524875.68</v>
      </c>
    </row>
    <row r="1683">
      <c r="B1683" s="21"/>
      <c r="C1683" s="4"/>
      <c r="D1683" s="4">
        <v>8293.0</v>
      </c>
      <c r="H1683" s="9"/>
      <c r="I1683" s="9">
        <v>1641686.0</v>
      </c>
      <c r="J1683" s="9">
        <v>988804.1499999999</v>
      </c>
      <c r="K1683" s="9">
        <v>652881.8500000001</v>
      </c>
    </row>
    <row r="1684">
      <c r="B1684" s="21"/>
      <c r="C1684" s="4"/>
      <c r="D1684" s="4">
        <v>7331.0</v>
      </c>
      <c r="H1684" s="9"/>
      <c r="I1684" s="9">
        <v>2100699.12</v>
      </c>
      <c r="J1684" s="9">
        <v>1311867.18</v>
      </c>
      <c r="K1684" s="9">
        <v>788831.9400000002</v>
      </c>
    </row>
    <row r="1685">
      <c r="B1685" s="21"/>
      <c r="C1685" s="4"/>
      <c r="D1685" s="4">
        <v>2103.0</v>
      </c>
      <c r="H1685" s="9"/>
      <c r="I1685" s="9">
        <v>1449773.5999999999</v>
      </c>
      <c r="J1685" s="9">
        <v>825391.28</v>
      </c>
      <c r="K1685" s="9">
        <v>624382.3199999998</v>
      </c>
    </row>
    <row r="1686">
      <c r="B1686" s="21"/>
      <c r="C1686" s="4"/>
      <c r="D1686" s="4">
        <v>8681.0</v>
      </c>
      <c r="H1686" s="9"/>
      <c r="I1686" s="9">
        <v>3340056.0900000003</v>
      </c>
      <c r="J1686" s="9">
        <v>2692519.8400000003</v>
      </c>
      <c r="K1686" s="9">
        <v>647536.25</v>
      </c>
    </row>
    <row r="1687">
      <c r="B1687" s="21"/>
      <c r="C1687" s="4"/>
      <c r="D1687" s="4">
        <v>2455.0</v>
      </c>
      <c r="H1687" s="9"/>
      <c r="I1687" s="9">
        <v>674148.3200000001</v>
      </c>
      <c r="J1687" s="9">
        <v>221096.96000000002</v>
      </c>
      <c r="K1687" s="9">
        <v>453051.36000000004</v>
      </c>
    </row>
    <row r="1688">
      <c r="B1688" s="21"/>
      <c r="C1688" s="4"/>
      <c r="D1688" s="4">
        <v>8969.0</v>
      </c>
      <c r="H1688" s="9"/>
      <c r="I1688" s="9">
        <v>532199.04</v>
      </c>
      <c r="J1688" s="9">
        <v>339870.72</v>
      </c>
      <c r="K1688" s="9">
        <v>192328.32000000007</v>
      </c>
    </row>
    <row r="1689">
      <c r="B1689" s="21"/>
      <c r="C1689" s="4"/>
      <c r="D1689" s="4">
        <v>4594.0</v>
      </c>
      <c r="H1689" s="9"/>
      <c r="I1689" s="9">
        <v>46258.14</v>
      </c>
      <c r="J1689" s="9">
        <v>34309.36</v>
      </c>
      <c r="K1689" s="9">
        <v>11948.779999999999</v>
      </c>
    </row>
    <row r="1690">
      <c r="B1690" s="21"/>
      <c r="C1690" s="4"/>
      <c r="D1690" s="4">
        <v>8681.0</v>
      </c>
      <c r="H1690" s="9"/>
      <c r="I1690" s="9">
        <v>2825600.19</v>
      </c>
      <c r="J1690" s="9">
        <v>2277801.44</v>
      </c>
      <c r="K1690" s="9">
        <v>547798.75</v>
      </c>
    </row>
    <row r="1691">
      <c r="B1691" s="21"/>
      <c r="C1691" s="4"/>
      <c r="D1691" s="4">
        <v>1270.0</v>
      </c>
      <c r="H1691" s="9"/>
      <c r="I1691" s="9">
        <v>468568.75</v>
      </c>
      <c r="J1691" s="9">
        <v>313926.25</v>
      </c>
      <c r="K1691" s="9">
        <v>154642.5</v>
      </c>
    </row>
    <row r="1692">
      <c r="B1692" s="21"/>
      <c r="C1692" s="4"/>
      <c r="D1692" s="4">
        <v>1270.0</v>
      </c>
      <c r="H1692" s="9"/>
      <c r="I1692" s="9">
        <v>399149.4</v>
      </c>
      <c r="J1692" s="9">
        <v>267417.48</v>
      </c>
      <c r="K1692" s="9">
        <v>131731.92000000004</v>
      </c>
    </row>
    <row r="1693">
      <c r="B1693" s="21"/>
      <c r="C1693" s="4"/>
      <c r="D1693" s="4">
        <v>2455.0</v>
      </c>
      <c r="H1693" s="9"/>
      <c r="I1693" s="9">
        <v>13441.44</v>
      </c>
      <c r="J1693" s="9">
        <v>4408.320000000001</v>
      </c>
      <c r="K1693" s="9">
        <v>9033.119999999999</v>
      </c>
    </row>
    <row r="1694">
      <c r="B1694" s="21"/>
      <c r="C1694" s="4"/>
      <c r="D1694" s="4">
        <v>8293.0</v>
      </c>
      <c r="H1694" s="9"/>
      <c r="I1694" s="9">
        <v>657986.0</v>
      </c>
      <c r="J1694" s="9">
        <v>396311.64999999997</v>
      </c>
      <c r="K1694" s="9">
        <v>261674.35000000003</v>
      </c>
    </row>
    <row r="1695">
      <c r="B1695" s="21"/>
      <c r="C1695" s="4"/>
      <c r="D1695" s="4">
        <v>1270.0</v>
      </c>
      <c r="H1695" s="9"/>
      <c r="I1695" s="9">
        <v>48731.15</v>
      </c>
      <c r="J1695" s="9">
        <v>32648.329999999998</v>
      </c>
      <c r="K1695" s="9">
        <v>16082.820000000003</v>
      </c>
    </row>
    <row r="1696">
      <c r="B1696" s="21"/>
      <c r="C1696" s="4"/>
      <c r="D1696" s="4">
        <v>4594.0</v>
      </c>
      <c r="H1696" s="9"/>
      <c r="I1696" s="9">
        <v>89717.28</v>
      </c>
      <c r="J1696" s="9">
        <v>66542.72</v>
      </c>
      <c r="K1696" s="9">
        <v>23174.559999999998</v>
      </c>
    </row>
    <row r="1697">
      <c r="B1697" s="21"/>
      <c r="C1697" s="4"/>
      <c r="D1697" s="4">
        <v>8875.0</v>
      </c>
      <c r="H1697" s="9"/>
      <c r="I1697" s="9">
        <v>2744394.4499999997</v>
      </c>
      <c r="J1697" s="9">
        <v>2372308.45</v>
      </c>
      <c r="K1697" s="9">
        <v>372085.99999999953</v>
      </c>
    </row>
    <row r="1698">
      <c r="B1698" s="21"/>
      <c r="C1698" s="4"/>
      <c r="D1698" s="4">
        <v>2103.0</v>
      </c>
      <c r="H1698" s="9"/>
      <c r="I1698" s="9">
        <v>1107900.2</v>
      </c>
      <c r="J1698" s="9">
        <v>630754.46</v>
      </c>
      <c r="K1698" s="9">
        <v>477145.74</v>
      </c>
    </row>
    <row r="1699">
      <c r="B1699" s="21"/>
      <c r="C1699" s="4"/>
      <c r="D1699" s="4">
        <v>8681.0</v>
      </c>
      <c r="H1699" s="9"/>
      <c r="I1699" s="9">
        <v>2949330.0900000003</v>
      </c>
      <c r="J1699" s="9">
        <v>2377543.8400000003</v>
      </c>
      <c r="K1699" s="9">
        <v>571786.25</v>
      </c>
    </row>
    <row r="1700">
      <c r="B1700" s="21"/>
      <c r="C1700" s="4"/>
      <c r="D1700" s="4">
        <v>4594.0</v>
      </c>
      <c r="H1700" s="9"/>
      <c r="I1700" s="9">
        <v>503.82</v>
      </c>
      <c r="J1700" s="9">
        <v>373.68</v>
      </c>
      <c r="K1700" s="9">
        <v>130.14</v>
      </c>
    </row>
    <row r="1701">
      <c r="B1701" s="21"/>
      <c r="C1701" s="4"/>
      <c r="D1701" s="4">
        <v>3127.0</v>
      </c>
      <c r="H1701" s="9"/>
      <c r="I1701" s="9">
        <v>353237.06</v>
      </c>
      <c r="J1701" s="9">
        <v>244927.74000000002</v>
      </c>
      <c r="K1701" s="9">
        <v>108309.31999999998</v>
      </c>
    </row>
    <row r="1702">
      <c r="B1702" s="21"/>
      <c r="C1702" s="4"/>
      <c r="D1702" s="4">
        <v>2103.0</v>
      </c>
      <c r="H1702" s="9"/>
      <c r="I1702" s="9">
        <v>826091.2</v>
      </c>
      <c r="J1702" s="9">
        <v>470313.76</v>
      </c>
      <c r="K1702" s="9">
        <v>355777.43999999994</v>
      </c>
    </row>
    <row r="1703">
      <c r="B1703" s="21"/>
      <c r="C1703" s="4"/>
      <c r="D1703" s="4">
        <v>8969.0</v>
      </c>
      <c r="H1703" s="9"/>
      <c r="I1703" s="9">
        <v>334302.78</v>
      </c>
      <c r="J1703" s="9">
        <v>213491.04</v>
      </c>
      <c r="K1703" s="9">
        <v>120811.74000000002</v>
      </c>
    </row>
    <row r="1704">
      <c r="B1704" s="21"/>
      <c r="C1704" s="4"/>
      <c r="D1704" s="4">
        <v>8969.0</v>
      </c>
      <c r="H1704" s="9"/>
      <c r="I1704" s="9">
        <v>873062.7600000001</v>
      </c>
      <c r="J1704" s="9">
        <v>557551.6799999999</v>
      </c>
      <c r="K1704" s="9">
        <v>315511.0800000002</v>
      </c>
    </row>
    <row r="1705">
      <c r="B1705" s="21"/>
      <c r="C1705" s="4"/>
      <c r="D1705" s="4">
        <v>8681.0</v>
      </c>
      <c r="H1705" s="9"/>
      <c r="I1705" s="9">
        <v>3386943.21</v>
      </c>
      <c r="J1705" s="9">
        <v>2730316.96</v>
      </c>
      <c r="K1705" s="9">
        <v>656626.25</v>
      </c>
    </row>
    <row r="1706">
      <c r="B1706" s="21"/>
      <c r="C1706" s="4"/>
      <c r="D1706" s="4">
        <v>7331.0</v>
      </c>
      <c r="H1706" s="9"/>
      <c r="I1706" s="9">
        <v>2215319.84</v>
      </c>
      <c r="J1706" s="9">
        <v>1383446.7599999998</v>
      </c>
      <c r="K1706" s="9">
        <v>831873.0800000001</v>
      </c>
    </row>
    <row r="1707">
      <c r="B1707" s="21"/>
      <c r="C1707" s="4"/>
      <c r="D1707" s="4">
        <v>7331.0</v>
      </c>
      <c r="H1707" s="9"/>
      <c r="I1707" s="9">
        <v>87561.04</v>
      </c>
      <c r="J1707" s="9">
        <v>54681.06</v>
      </c>
      <c r="K1707" s="9">
        <v>32879.979999999996</v>
      </c>
    </row>
    <row r="1708">
      <c r="B1708" s="21"/>
      <c r="C1708" s="4"/>
      <c r="D1708" s="4">
        <v>1270.0</v>
      </c>
      <c r="H1708" s="9"/>
      <c r="I1708" s="9">
        <v>359718.45</v>
      </c>
      <c r="J1708" s="9">
        <v>240999.99</v>
      </c>
      <c r="K1708" s="9">
        <v>118718.46000000002</v>
      </c>
    </row>
    <row r="1709">
      <c r="B1709" s="21"/>
      <c r="C1709" s="4"/>
      <c r="D1709" s="4">
        <v>4594.0</v>
      </c>
      <c r="H1709" s="9"/>
      <c r="I1709" s="9">
        <v>38066.4</v>
      </c>
      <c r="J1709" s="9">
        <v>28233.6</v>
      </c>
      <c r="K1709" s="9">
        <v>9832.800000000003</v>
      </c>
    </row>
    <row r="1710">
      <c r="B1710" s="21"/>
      <c r="C1710" s="4"/>
      <c r="D1710" s="4">
        <v>7331.0</v>
      </c>
      <c r="H1710" s="9"/>
      <c r="I1710" s="9">
        <v>1306523.04</v>
      </c>
      <c r="J1710" s="9">
        <v>815911.5599999999</v>
      </c>
      <c r="K1710" s="9">
        <v>490611.4800000001</v>
      </c>
    </row>
    <row r="1711">
      <c r="B1711" s="21"/>
      <c r="C1711" s="4"/>
      <c r="D1711" s="4">
        <v>5988.0</v>
      </c>
      <c r="H1711" s="9"/>
      <c r="I1711" s="9">
        <v>339394.18</v>
      </c>
      <c r="J1711" s="9">
        <v>200318.79</v>
      </c>
      <c r="K1711" s="9">
        <v>139075.38999999998</v>
      </c>
    </row>
    <row r="1712">
      <c r="B1712" s="21"/>
      <c r="C1712" s="4"/>
      <c r="D1712" s="4">
        <v>8681.0</v>
      </c>
      <c r="H1712" s="9"/>
      <c r="I1712" s="9">
        <v>4290822.69</v>
      </c>
      <c r="J1712" s="9">
        <v>3458961.4400000004</v>
      </c>
      <c r="K1712" s="9">
        <v>831861.25</v>
      </c>
    </row>
    <row r="1713">
      <c r="B1713" s="21"/>
      <c r="C1713" s="4"/>
      <c r="D1713" s="4">
        <v>5988.0</v>
      </c>
      <c r="H1713" s="9"/>
      <c r="I1713" s="9">
        <v>686029.18</v>
      </c>
      <c r="J1713" s="9">
        <v>404911.29000000004</v>
      </c>
      <c r="K1713" s="9">
        <v>281117.89</v>
      </c>
    </row>
    <row r="1714">
      <c r="B1714" s="21"/>
      <c r="C1714" s="4"/>
      <c r="D1714" s="4">
        <v>5988.0</v>
      </c>
      <c r="H1714" s="9"/>
      <c r="I1714" s="9">
        <v>148359.78</v>
      </c>
      <c r="J1714" s="9">
        <v>87565.59000000001</v>
      </c>
      <c r="K1714" s="9">
        <v>60794.18999999999</v>
      </c>
    </row>
    <row r="1715">
      <c r="B1715" s="21"/>
      <c r="C1715" s="4"/>
      <c r="D1715" s="4">
        <v>8875.0</v>
      </c>
      <c r="H1715" s="9"/>
      <c r="I1715" s="9">
        <v>3120720.33</v>
      </c>
      <c r="J1715" s="9">
        <v>2697611.93</v>
      </c>
      <c r="K1715" s="9">
        <v>423108.3999999999</v>
      </c>
    </row>
    <row r="1716">
      <c r="B1716" s="21"/>
      <c r="C1716" s="4"/>
      <c r="D1716" s="4">
        <v>1270.0</v>
      </c>
      <c r="H1716" s="9"/>
      <c r="I1716" s="9">
        <v>371486.05000000005</v>
      </c>
      <c r="J1716" s="9">
        <v>248883.91</v>
      </c>
      <c r="K1716" s="9">
        <v>122602.14000000004</v>
      </c>
    </row>
    <row r="1717">
      <c r="B1717" s="21"/>
      <c r="C1717" s="4"/>
      <c r="D1717" s="4">
        <v>2103.0</v>
      </c>
      <c r="H1717" s="9"/>
      <c r="I1717" s="9">
        <v>299910.6</v>
      </c>
      <c r="J1717" s="9">
        <v>170746.38</v>
      </c>
      <c r="K1717" s="9">
        <v>129164.21999999997</v>
      </c>
    </row>
    <row r="1718">
      <c r="B1718" s="21"/>
      <c r="C1718" s="4"/>
      <c r="D1718" s="4">
        <v>2455.0</v>
      </c>
      <c r="H1718" s="9"/>
      <c r="I1718" s="9">
        <v>1028324.8</v>
      </c>
      <c r="J1718" s="9">
        <v>337254.4</v>
      </c>
      <c r="K1718" s="9">
        <v>691070.4</v>
      </c>
    </row>
    <row r="1719">
      <c r="B1719" s="21"/>
      <c r="C1719" s="4"/>
      <c r="D1719" s="4">
        <v>8969.0</v>
      </c>
      <c r="H1719" s="9"/>
      <c r="I1719" s="9">
        <v>491765.34</v>
      </c>
      <c r="J1719" s="9">
        <v>314049.12</v>
      </c>
      <c r="K1719" s="9">
        <v>177716.22000000003</v>
      </c>
    </row>
    <row r="1720">
      <c r="B1720" s="21"/>
      <c r="C1720" s="4"/>
      <c r="D1720" s="4">
        <v>5988.0</v>
      </c>
      <c r="H1720" s="9"/>
      <c r="I1720" s="9">
        <v>1412576.1400000001</v>
      </c>
      <c r="J1720" s="9">
        <v>833737.17</v>
      </c>
      <c r="K1720" s="9">
        <v>578838.9700000001</v>
      </c>
    </row>
    <row r="1721">
      <c r="B1721" s="21"/>
      <c r="C1721" s="4"/>
      <c r="D1721" s="4">
        <v>4594.0</v>
      </c>
      <c r="H1721" s="9"/>
      <c r="I1721" s="9">
        <v>62492.340000000004</v>
      </c>
      <c r="J1721" s="9">
        <v>46350.159999999996</v>
      </c>
      <c r="K1721" s="9">
        <v>16142.180000000008</v>
      </c>
    </row>
    <row r="1722">
      <c r="B1722" s="21"/>
      <c r="C1722" s="4"/>
      <c r="D1722" s="4">
        <v>8681.0</v>
      </c>
      <c r="H1722" s="9"/>
      <c r="I1722" s="9">
        <v>1277674.02</v>
      </c>
      <c r="J1722" s="9">
        <v>1029971.52</v>
      </c>
      <c r="K1722" s="9">
        <v>247702.5</v>
      </c>
    </row>
    <row r="1723">
      <c r="B1723" s="21"/>
      <c r="C1723" s="4"/>
      <c r="D1723" s="4">
        <v>3127.0</v>
      </c>
      <c r="H1723" s="9"/>
      <c r="I1723" s="9">
        <v>650080.42</v>
      </c>
      <c r="J1723" s="9">
        <v>450753.18</v>
      </c>
      <c r="K1723" s="9">
        <v>199327.24000000005</v>
      </c>
    </row>
    <row r="1724">
      <c r="B1724" s="21"/>
      <c r="C1724" s="4"/>
      <c r="D1724" s="4">
        <v>8293.0</v>
      </c>
      <c r="H1724" s="9"/>
      <c r="I1724" s="9">
        <v>2657301.6</v>
      </c>
      <c r="J1724" s="9">
        <v>1600519.74</v>
      </c>
      <c r="K1724" s="9">
        <v>1056781.86</v>
      </c>
    </row>
    <row r="1725">
      <c r="B1725" s="21"/>
      <c r="C1725" s="4"/>
      <c r="D1725" s="4">
        <v>8875.0</v>
      </c>
      <c r="H1725" s="9"/>
      <c r="I1725" s="9">
        <v>108425.73</v>
      </c>
      <c r="J1725" s="9">
        <v>93725.33</v>
      </c>
      <c r="K1725" s="9">
        <v>14700.399999999994</v>
      </c>
    </row>
    <row r="1726">
      <c r="B1726" s="21"/>
      <c r="C1726" s="4"/>
      <c r="D1726" s="4">
        <v>2455.0</v>
      </c>
      <c r="H1726" s="9"/>
      <c r="I1726" s="9">
        <v>357017.76</v>
      </c>
      <c r="J1726" s="9">
        <v>117089.28000000001</v>
      </c>
      <c r="K1726" s="9">
        <v>239928.47999999998</v>
      </c>
    </row>
    <row r="1727">
      <c r="B1727" s="21"/>
      <c r="C1727" s="4"/>
      <c r="D1727" s="4">
        <v>8681.0</v>
      </c>
      <c r="H1727" s="9"/>
      <c r="I1727" s="9">
        <v>3700175.22</v>
      </c>
      <c r="J1727" s="9">
        <v>2982822.72</v>
      </c>
      <c r="K1727" s="9">
        <v>717352.5</v>
      </c>
    </row>
    <row r="1728">
      <c r="B1728" s="21"/>
      <c r="C1728" s="4"/>
      <c r="D1728" s="4">
        <v>7940.0</v>
      </c>
      <c r="H1728" s="9"/>
      <c r="I1728" s="9">
        <v>6294435.13</v>
      </c>
      <c r="J1728" s="9">
        <v>4733424.26</v>
      </c>
      <c r="K1728" s="9">
        <v>1561010.87</v>
      </c>
    </row>
    <row r="1729">
      <c r="B1729" s="21"/>
      <c r="C1729" s="4"/>
      <c r="D1729" s="4">
        <v>8681.0</v>
      </c>
      <c r="H1729" s="9"/>
      <c r="I1729" s="9">
        <v>2492180.67</v>
      </c>
      <c r="J1729" s="9">
        <v>2009021.9200000002</v>
      </c>
      <c r="K1729" s="9">
        <v>483158.74999999977</v>
      </c>
    </row>
    <row r="1730">
      <c r="B1730" s="21"/>
      <c r="C1730" s="4"/>
      <c r="D1730" s="4">
        <v>4594.0</v>
      </c>
      <c r="H1730" s="9"/>
      <c r="I1730" s="9">
        <v>59460.090000000004</v>
      </c>
      <c r="J1730" s="9">
        <v>44101.159999999996</v>
      </c>
      <c r="K1730" s="9">
        <v>15358.930000000008</v>
      </c>
    </row>
    <row r="1731">
      <c r="B1731" s="21"/>
      <c r="C1731" s="4"/>
      <c r="D1731" s="4">
        <v>8681.0</v>
      </c>
      <c r="H1731" s="9"/>
      <c r="I1731" s="9">
        <v>5087903.73</v>
      </c>
      <c r="J1731" s="9">
        <v>4101512.4800000004</v>
      </c>
      <c r="K1731" s="9">
        <v>986391.25</v>
      </c>
    </row>
    <row r="1732">
      <c r="B1732" s="21"/>
      <c r="C1732" s="4"/>
      <c r="D1732" s="4">
        <v>8969.0</v>
      </c>
      <c r="H1732" s="9"/>
      <c r="I1732" s="9">
        <v>1302728.04</v>
      </c>
      <c r="J1732" s="9">
        <v>831942.72</v>
      </c>
      <c r="K1732" s="9">
        <v>470785.32000000007</v>
      </c>
    </row>
    <row r="1733">
      <c r="B1733" s="21"/>
      <c r="C1733" s="4"/>
      <c r="D1733" s="4">
        <v>2103.0</v>
      </c>
      <c r="H1733" s="9"/>
      <c r="I1733" s="9">
        <v>1849860.0999999999</v>
      </c>
      <c r="J1733" s="9">
        <v>1053170.23</v>
      </c>
      <c r="K1733" s="9">
        <v>796689.8699999999</v>
      </c>
    </row>
    <row r="1734">
      <c r="B1734" s="21"/>
      <c r="C1734" s="4"/>
      <c r="D1734" s="4">
        <v>5988.0</v>
      </c>
      <c r="H1734" s="9"/>
      <c r="I1734" s="9">
        <v>847946.24</v>
      </c>
      <c r="J1734" s="9">
        <v>500478.72000000003</v>
      </c>
      <c r="K1734" s="9">
        <v>347467.51999999996</v>
      </c>
    </row>
    <row r="1735">
      <c r="B1735" s="21"/>
      <c r="C1735" s="4"/>
      <c r="D1735" s="4">
        <v>8875.0</v>
      </c>
      <c r="H1735" s="9"/>
      <c r="I1735" s="9">
        <v>2947323.54</v>
      </c>
      <c r="J1735" s="9">
        <v>2547724.34</v>
      </c>
      <c r="K1735" s="9">
        <v>399599.2000000002</v>
      </c>
    </row>
    <row r="1736">
      <c r="B1736" s="21"/>
      <c r="C1736" s="4"/>
      <c r="D1736" s="4">
        <v>3127.0</v>
      </c>
      <c r="H1736" s="9"/>
      <c r="I1736" s="9">
        <v>713421.17</v>
      </c>
      <c r="J1736" s="9">
        <v>494672.43</v>
      </c>
      <c r="K1736" s="9">
        <v>218748.74000000005</v>
      </c>
    </row>
    <row r="1737">
      <c r="B1737" s="21"/>
      <c r="C1737" s="4"/>
      <c r="D1737" s="4">
        <v>4594.0</v>
      </c>
      <c r="H1737" s="9"/>
      <c r="I1737" s="9">
        <v>3489.42</v>
      </c>
      <c r="J1737" s="9">
        <v>2588.08</v>
      </c>
      <c r="K1737" s="9">
        <v>901.3400000000001</v>
      </c>
    </row>
    <row r="1738">
      <c r="B1738" s="21"/>
      <c r="C1738" s="4"/>
      <c r="D1738" s="4">
        <v>4594.0</v>
      </c>
      <c r="H1738" s="9"/>
      <c r="I1738" s="9">
        <v>4599.69</v>
      </c>
      <c r="J1738" s="9">
        <v>3411.56</v>
      </c>
      <c r="K1738" s="9">
        <v>1188.1299999999997</v>
      </c>
    </row>
    <row r="1739">
      <c r="B1739" s="21"/>
      <c r="C1739" s="4"/>
      <c r="D1739" s="4">
        <v>8875.0</v>
      </c>
      <c r="H1739" s="9"/>
      <c r="I1739" s="9">
        <v>70455.63</v>
      </c>
      <c r="J1739" s="9">
        <v>60903.23</v>
      </c>
      <c r="K1739" s="9">
        <v>9552.400000000001</v>
      </c>
    </row>
    <row r="1740">
      <c r="B1740" s="21"/>
      <c r="C1740" s="4"/>
      <c r="D1740" s="4">
        <v>2455.0</v>
      </c>
      <c r="H1740" s="9"/>
      <c r="I1740" s="9">
        <v>678956.64</v>
      </c>
      <c r="J1740" s="9">
        <v>222673.92</v>
      </c>
      <c r="K1740" s="9">
        <v>456282.72</v>
      </c>
    </row>
    <row r="1741">
      <c r="B1741" s="21"/>
      <c r="C1741" s="4"/>
      <c r="D1741" s="4">
        <v>8293.0</v>
      </c>
      <c r="H1741" s="9"/>
      <c r="I1741" s="9">
        <v>3090566.8</v>
      </c>
      <c r="J1741" s="9">
        <v>1861479.7699999998</v>
      </c>
      <c r="K1741" s="9">
        <v>1229087.03</v>
      </c>
    </row>
    <row r="1742">
      <c r="B1742" s="21"/>
      <c r="C1742" s="4"/>
      <c r="D1742" s="4">
        <v>3127.0</v>
      </c>
      <c r="H1742" s="9"/>
      <c r="I1742" s="9">
        <v>449841.92000000004</v>
      </c>
      <c r="J1742" s="9">
        <v>311911.68</v>
      </c>
      <c r="K1742" s="9">
        <v>137930.24000000005</v>
      </c>
    </row>
    <row r="1743">
      <c r="B1743" s="21"/>
      <c r="C1743" s="4"/>
      <c r="D1743" s="4">
        <v>2103.0</v>
      </c>
      <c r="H1743" s="9"/>
      <c r="I1743" s="9">
        <v>726532.3999999999</v>
      </c>
      <c r="J1743" s="9">
        <v>413632.52</v>
      </c>
      <c r="K1743" s="9">
        <v>312899.8799999999</v>
      </c>
    </row>
    <row r="1744">
      <c r="B1744" s="21"/>
      <c r="C1744" s="4"/>
      <c r="D1744" s="4">
        <v>2103.0</v>
      </c>
      <c r="H1744" s="9"/>
      <c r="I1744" s="9">
        <v>300733.39999999997</v>
      </c>
      <c r="J1744" s="9">
        <v>171214.82</v>
      </c>
      <c r="K1744" s="9">
        <v>129518.57999999996</v>
      </c>
    </row>
    <row r="1745">
      <c r="B1745" s="21"/>
      <c r="C1745" s="4"/>
      <c r="D1745" s="4">
        <v>8681.0</v>
      </c>
      <c r="H1745" s="9"/>
      <c r="I1745" s="9">
        <v>2826902.6100000003</v>
      </c>
      <c r="J1745" s="9">
        <v>2278851.3600000003</v>
      </c>
      <c r="K1745" s="9">
        <v>548051.25</v>
      </c>
    </row>
    <row r="1746">
      <c r="B1746" s="21"/>
      <c r="C1746" s="4"/>
      <c r="D1746" s="4">
        <v>3127.0</v>
      </c>
      <c r="H1746" s="9"/>
      <c r="I1746" s="9">
        <v>801607.8400000001</v>
      </c>
      <c r="J1746" s="9">
        <v>555819.36</v>
      </c>
      <c r="K1746" s="9">
        <v>245788.4800000001</v>
      </c>
    </row>
    <row r="1747">
      <c r="B1747" s="21"/>
      <c r="C1747" s="4"/>
      <c r="D1747" s="4">
        <v>8875.0</v>
      </c>
      <c r="H1747" s="9"/>
      <c r="I1747" s="9">
        <v>490236.18</v>
      </c>
      <c r="J1747" s="9">
        <v>423769.77999999997</v>
      </c>
      <c r="K1747" s="9">
        <v>66466.40000000002</v>
      </c>
    </row>
    <row r="1748">
      <c r="B1748" s="21"/>
      <c r="C1748" s="4"/>
      <c r="D1748" s="4">
        <v>2455.0</v>
      </c>
      <c r="H1748" s="9"/>
      <c r="I1748" s="9">
        <v>470122.56</v>
      </c>
      <c r="J1748" s="9">
        <v>154183.68000000002</v>
      </c>
      <c r="K1748" s="9">
        <v>315938.88</v>
      </c>
    </row>
    <row r="1749">
      <c r="B1749" s="21"/>
      <c r="C1749" s="4"/>
      <c r="D1749" s="4">
        <v>7331.0</v>
      </c>
      <c r="H1749" s="9"/>
      <c r="I1749" s="9">
        <v>2052195.92</v>
      </c>
      <c r="J1749" s="9">
        <v>1281577.38</v>
      </c>
      <c r="K1749" s="9">
        <v>770618.54</v>
      </c>
    </row>
    <row r="1750">
      <c r="B1750" s="21"/>
      <c r="C1750" s="4"/>
      <c r="D1750" s="4">
        <v>7331.0</v>
      </c>
      <c r="H1750" s="9"/>
      <c r="I1750" s="9">
        <v>486308.4</v>
      </c>
      <c r="J1750" s="9">
        <v>303695.1</v>
      </c>
      <c r="K1750" s="9">
        <v>182613.30000000005</v>
      </c>
    </row>
    <row r="1751">
      <c r="B1751" s="21"/>
      <c r="C1751" s="4"/>
      <c r="D1751" s="4">
        <v>2103.0</v>
      </c>
      <c r="H1751" s="9"/>
      <c r="I1751" s="9">
        <v>144195.69999999998</v>
      </c>
      <c r="J1751" s="9">
        <v>82094.11</v>
      </c>
      <c r="K1751" s="9">
        <v>62101.58999999998</v>
      </c>
    </row>
    <row r="1752">
      <c r="B1752" s="21"/>
      <c r="C1752" s="4"/>
      <c r="D1752" s="4">
        <v>8969.0</v>
      </c>
      <c r="H1752" s="9"/>
      <c r="I1752" s="9">
        <v>959880.78</v>
      </c>
      <c r="J1752" s="9">
        <v>612995.04</v>
      </c>
      <c r="K1752" s="9">
        <v>346885.74</v>
      </c>
    </row>
    <row r="1753">
      <c r="B1753" s="21"/>
      <c r="C1753" s="4"/>
      <c r="D1753" s="4">
        <v>8969.0</v>
      </c>
      <c r="H1753" s="9"/>
      <c r="I1753" s="9">
        <v>944622.78</v>
      </c>
      <c r="J1753" s="9">
        <v>603251.04</v>
      </c>
      <c r="K1753" s="9">
        <v>341371.74</v>
      </c>
    </row>
    <row r="1754">
      <c r="B1754" s="21"/>
      <c r="C1754" s="4"/>
      <c r="D1754" s="4">
        <v>7331.0</v>
      </c>
      <c r="H1754" s="9"/>
      <c r="I1754" s="9">
        <v>855698.56</v>
      </c>
      <c r="J1754" s="9">
        <v>534375.84</v>
      </c>
      <c r="K1754" s="9">
        <v>321322.7200000001</v>
      </c>
    </row>
    <row r="1755">
      <c r="B1755" s="21"/>
      <c r="C1755" s="4"/>
      <c r="D1755" s="4">
        <v>2103.0</v>
      </c>
      <c r="H1755" s="9"/>
      <c r="I1755" s="9">
        <v>1228440.4</v>
      </c>
      <c r="J1755" s="9">
        <v>699380.92</v>
      </c>
      <c r="K1755" s="9">
        <v>529059.4799999999</v>
      </c>
    </row>
    <row r="1756">
      <c r="B1756" s="21"/>
      <c r="C1756" s="4"/>
      <c r="D1756" s="4">
        <v>4594.0</v>
      </c>
      <c r="H1756" s="9"/>
      <c r="I1756" s="9">
        <v>76216.77</v>
      </c>
      <c r="J1756" s="9">
        <v>56529.479999999996</v>
      </c>
      <c r="K1756" s="9">
        <v>19687.290000000008</v>
      </c>
    </row>
    <row r="1757">
      <c r="B1757" s="21"/>
      <c r="C1757" s="4"/>
      <c r="D1757" s="4">
        <v>8875.0</v>
      </c>
      <c r="H1757" s="9"/>
      <c r="I1757" s="9">
        <v>3779712.51</v>
      </c>
      <c r="J1757" s="9">
        <v>3267257.71</v>
      </c>
      <c r="K1757" s="9">
        <v>512454.7999999998</v>
      </c>
    </row>
    <row r="1758">
      <c r="B1758" s="21"/>
      <c r="C1758" s="4"/>
      <c r="D1758" s="4">
        <v>4594.0</v>
      </c>
      <c r="H1758" s="9"/>
      <c r="I1758" s="9">
        <v>7977.15</v>
      </c>
      <c r="J1758" s="9">
        <v>5916.6</v>
      </c>
      <c r="K1758" s="9">
        <v>2060.5499999999993</v>
      </c>
    </row>
    <row r="1759">
      <c r="B1759" s="21"/>
      <c r="C1759" s="4"/>
      <c r="D1759" s="4">
        <v>8875.0</v>
      </c>
      <c r="H1759" s="9"/>
      <c r="I1759" s="9">
        <v>3550626.2399999998</v>
      </c>
      <c r="J1759" s="9">
        <v>3069231.04</v>
      </c>
      <c r="K1759" s="9">
        <v>481395.1999999997</v>
      </c>
    </row>
    <row r="1760">
      <c r="B1760" s="21"/>
      <c r="C1760" s="4"/>
      <c r="D1760" s="4">
        <v>8875.0</v>
      </c>
      <c r="H1760" s="9"/>
      <c r="I1760" s="9">
        <v>1192261.14</v>
      </c>
      <c r="J1760" s="9">
        <v>1030613.94</v>
      </c>
      <c r="K1760" s="9">
        <v>161647.19999999995</v>
      </c>
    </row>
    <row r="1761">
      <c r="B1761" s="21"/>
      <c r="C1761" s="4"/>
      <c r="D1761" s="4">
        <v>4594.0</v>
      </c>
      <c r="H1761" s="9"/>
      <c r="I1761" s="9">
        <v>16560.75</v>
      </c>
      <c r="J1761" s="9">
        <v>12283.0</v>
      </c>
      <c r="K1761" s="9">
        <v>4277.75</v>
      </c>
    </row>
    <row r="1762">
      <c r="B1762" s="21"/>
      <c r="C1762" s="4"/>
      <c r="D1762" s="4">
        <v>3127.0</v>
      </c>
      <c r="H1762" s="9"/>
      <c r="I1762" s="9">
        <v>174003.17</v>
      </c>
      <c r="J1762" s="9">
        <v>120650.43000000001</v>
      </c>
      <c r="K1762" s="9">
        <v>53352.740000000005</v>
      </c>
    </row>
    <row r="1763">
      <c r="B1763" s="21"/>
      <c r="C1763" s="4"/>
      <c r="D1763" s="4">
        <v>8875.0</v>
      </c>
      <c r="H1763" s="9"/>
      <c r="I1763" s="9">
        <v>2831303.79</v>
      </c>
      <c r="J1763" s="9">
        <v>2447434.59</v>
      </c>
      <c r="K1763" s="9">
        <v>383869.2000000002</v>
      </c>
    </row>
    <row r="1764">
      <c r="B1764" s="21"/>
      <c r="C1764" s="4"/>
      <c r="D1764" s="4">
        <v>5988.0</v>
      </c>
      <c r="H1764" s="9"/>
      <c r="I1764" s="9">
        <v>618242.78</v>
      </c>
      <c r="J1764" s="9">
        <v>364902.09</v>
      </c>
      <c r="K1764" s="9">
        <v>253340.69</v>
      </c>
    </row>
    <row r="1765">
      <c r="B1765" s="21"/>
      <c r="C1765" s="4"/>
      <c r="D1765" s="4">
        <v>3127.0</v>
      </c>
      <c r="H1765" s="9"/>
      <c r="I1765" s="9">
        <v>403255.82</v>
      </c>
      <c r="J1765" s="9">
        <v>279609.78</v>
      </c>
      <c r="K1765" s="9">
        <v>123646.03999999998</v>
      </c>
    </row>
    <row r="1766">
      <c r="B1766" s="21"/>
      <c r="C1766" s="4"/>
      <c r="D1766" s="4">
        <v>4594.0</v>
      </c>
      <c r="H1766" s="9"/>
      <c r="I1766" s="9">
        <v>16187.55</v>
      </c>
      <c r="J1766" s="9">
        <v>12006.2</v>
      </c>
      <c r="K1766" s="9">
        <v>4181.3499999999985</v>
      </c>
    </row>
    <row r="1767">
      <c r="B1767" s="21"/>
      <c r="C1767" s="4"/>
      <c r="D1767" s="4">
        <v>8875.0</v>
      </c>
      <c r="H1767" s="9"/>
      <c r="I1767" s="9">
        <v>756448.77</v>
      </c>
      <c r="J1767" s="9">
        <v>653889.17</v>
      </c>
      <c r="K1767" s="9">
        <v>102559.59999999998</v>
      </c>
    </row>
    <row r="1768">
      <c r="B1768" s="21"/>
      <c r="C1768" s="4"/>
      <c r="D1768" s="4">
        <v>8969.0</v>
      </c>
      <c r="H1768" s="9"/>
      <c r="I1768" s="9">
        <v>1354605.2400000002</v>
      </c>
      <c r="J1768" s="9">
        <v>865072.32</v>
      </c>
      <c r="K1768" s="9">
        <v>489532.9200000003</v>
      </c>
    </row>
    <row r="1769">
      <c r="B1769" s="21"/>
      <c r="C1769" s="4"/>
      <c r="D1769" s="4">
        <v>2103.0</v>
      </c>
      <c r="H1769" s="9"/>
      <c r="I1769" s="9">
        <v>393092.69999999995</v>
      </c>
      <c r="J1769" s="9">
        <v>223797.21</v>
      </c>
      <c r="K1769" s="9">
        <v>169295.48999999996</v>
      </c>
    </row>
    <row r="1770">
      <c r="B1770" s="21"/>
      <c r="C1770" s="4"/>
      <c r="D1770" s="4">
        <v>2103.0</v>
      </c>
      <c r="H1770" s="9"/>
      <c r="I1770" s="9">
        <v>1504695.5</v>
      </c>
      <c r="J1770" s="9">
        <v>856659.65</v>
      </c>
      <c r="K1770" s="9">
        <v>648035.85</v>
      </c>
    </row>
    <row r="1771">
      <c r="B1771" s="21"/>
      <c r="C1771" s="4"/>
      <c r="D1771" s="4">
        <v>8969.0</v>
      </c>
      <c r="H1771" s="9"/>
      <c r="I1771" s="9">
        <v>601775.52</v>
      </c>
      <c r="J1771" s="9">
        <v>384303.36</v>
      </c>
      <c r="K1771" s="9">
        <v>217472.16000000003</v>
      </c>
    </row>
    <row r="1772">
      <c r="B1772" s="21"/>
      <c r="C1772" s="4"/>
      <c r="D1772" s="4">
        <v>2103.0</v>
      </c>
      <c r="H1772" s="9"/>
      <c r="I1772" s="9">
        <v>795441.8999999999</v>
      </c>
      <c r="J1772" s="9">
        <v>452864.37</v>
      </c>
      <c r="K1772" s="9">
        <v>342577.5299999999</v>
      </c>
    </row>
    <row r="1773">
      <c r="B1773" s="21"/>
      <c r="C1773" s="4"/>
      <c r="D1773" s="4">
        <v>5988.0</v>
      </c>
      <c r="H1773" s="9"/>
      <c r="I1773" s="9">
        <v>128331.98</v>
      </c>
      <c r="J1773" s="9">
        <v>75744.69</v>
      </c>
      <c r="K1773" s="9">
        <v>52587.28999999999</v>
      </c>
    </row>
    <row r="1774">
      <c r="B1774" s="21"/>
      <c r="C1774" s="4"/>
      <c r="D1774" s="4">
        <v>8681.0</v>
      </c>
      <c r="H1774" s="9"/>
      <c r="I1774" s="9">
        <v>5889543.24</v>
      </c>
      <c r="J1774" s="9">
        <v>4747738.24</v>
      </c>
      <c r="K1774" s="9">
        <v>1141805.0</v>
      </c>
    </row>
    <row r="1775">
      <c r="B1775" s="21"/>
      <c r="C1775" s="4"/>
      <c r="D1775" s="4">
        <v>2455.0</v>
      </c>
      <c r="H1775" s="9"/>
      <c r="I1775" s="9">
        <v>591532.64</v>
      </c>
      <c r="J1775" s="9">
        <v>194001.92</v>
      </c>
      <c r="K1775" s="9">
        <v>397530.72</v>
      </c>
    </row>
    <row r="1776">
      <c r="B1776" s="21"/>
      <c r="C1776" s="4"/>
      <c r="D1776" s="4">
        <v>3127.0</v>
      </c>
      <c r="H1776" s="9"/>
      <c r="I1776" s="9">
        <v>5802.83</v>
      </c>
      <c r="J1776" s="9">
        <v>4023.57</v>
      </c>
      <c r="K1776" s="9">
        <v>1779.2599999999998</v>
      </c>
    </row>
    <row r="1777">
      <c r="B1777" s="21"/>
      <c r="C1777" s="4"/>
      <c r="D1777" s="4">
        <v>7331.0</v>
      </c>
      <c r="H1777" s="9"/>
      <c r="I1777" s="9">
        <v>2313092.08</v>
      </c>
      <c r="J1777" s="9">
        <v>1444504.6199999999</v>
      </c>
      <c r="K1777" s="9">
        <v>868587.4600000002</v>
      </c>
    </row>
    <row r="1778">
      <c r="B1778" s="21"/>
      <c r="C1778" s="4"/>
      <c r="D1778" s="4">
        <v>8681.0</v>
      </c>
      <c r="H1778" s="9"/>
      <c r="I1778" s="9">
        <v>2894628.45</v>
      </c>
      <c r="J1778" s="9">
        <v>2333447.2</v>
      </c>
      <c r="K1778" s="9">
        <v>561181.25</v>
      </c>
    </row>
    <row r="1779">
      <c r="B1779" s="21"/>
      <c r="C1779" s="4"/>
      <c r="D1779" s="4">
        <v>2455.0</v>
      </c>
      <c r="H1779" s="9"/>
      <c r="I1779" s="9">
        <v>1081325.6</v>
      </c>
      <c r="J1779" s="9">
        <v>354636.80000000005</v>
      </c>
      <c r="K1779" s="9">
        <v>726688.8</v>
      </c>
    </row>
    <row r="1780">
      <c r="B1780" s="21"/>
      <c r="C1780" s="4"/>
      <c r="D1780" s="4">
        <v>8293.0</v>
      </c>
      <c r="H1780" s="9"/>
      <c r="I1780" s="9">
        <v>4183566.8</v>
      </c>
      <c r="J1780" s="9">
        <v>2519804.77</v>
      </c>
      <c r="K1780" s="9">
        <v>1663762.0299999998</v>
      </c>
    </row>
    <row r="1781">
      <c r="B1781" s="21"/>
      <c r="C1781" s="4"/>
      <c r="D1781" s="4">
        <v>2103.0</v>
      </c>
      <c r="H1781" s="9"/>
      <c r="I1781" s="9">
        <v>952185.2999999999</v>
      </c>
      <c r="J1781" s="9">
        <v>542102.19</v>
      </c>
      <c r="K1781" s="9">
        <v>410083.11</v>
      </c>
    </row>
    <row r="1782">
      <c r="B1782" s="21"/>
      <c r="C1782" s="4"/>
      <c r="D1782" s="4">
        <v>7331.0</v>
      </c>
      <c r="H1782" s="9"/>
      <c r="I1782" s="9">
        <v>2354192.16</v>
      </c>
      <c r="J1782" s="9">
        <v>1470171.24</v>
      </c>
      <c r="K1782" s="9">
        <v>884020.9200000002</v>
      </c>
    </row>
    <row r="1783">
      <c r="B1783" s="21"/>
      <c r="C1783" s="4"/>
      <c r="D1783" s="4">
        <v>8681.0</v>
      </c>
      <c r="H1783" s="9"/>
      <c r="I1783" s="9">
        <v>346443.72000000003</v>
      </c>
      <c r="J1783" s="9">
        <v>279278.72000000003</v>
      </c>
      <c r="K1783" s="9">
        <v>67165.0</v>
      </c>
    </row>
    <row r="1784">
      <c r="B1784" s="21"/>
      <c r="C1784" s="4"/>
      <c r="D1784" s="4">
        <v>5988.0</v>
      </c>
      <c r="H1784" s="9"/>
      <c r="I1784" s="9">
        <v>859500.74</v>
      </c>
      <c r="J1784" s="9">
        <v>507298.47000000003</v>
      </c>
      <c r="K1784" s="9">
        <v>352202.26999999996</v>
      </c>
    </row>
    <row r="1785">
      <c r="B1785" s="21"/>
      <c r="C1785" s="4"/>
      <c r="D1785" s="4">
        <v>7331.0</v>
      </c>
      <c r="H1785" s="9"/>
      <c r="I1785" s="9">
        <v>580251.4400000001</v>
      </c>
      <c r="J1785" s="9">
        <v>362361.66</v>
      </c>
      <c r="K1785" s="9">
        <v>217889.7800000001</v>
      </c>
    </row>
    <row r="1786">
      <c r="B1786" s="21"/>
      <c r="C1786" s="4"/>
      <c r="D1786" s="4">
        <v>7331.0</v>
      </c>
      <c r="H1786" s="9"/>
      <c r="I1786" s="9">
        <v>1951360.32</v>
      </c>
      <c r="J1786" s="9">
        <v>1218606.48</v>
      </c>
      <c r="K1786" s="9">
        <v>732753.8400000001</v>
      </c>
    </row>
    <row r="1787">
      <c r="B1787" s="21"/>
      <c r="C1787" s="4"/>
      <c r="D1787" s="4">
        <v>8875.0</v>
      </c>
      <c r="H1787" s="9"/>
      <c r="I1787" s="9">
        <v>2886571.38</v>
      </c>
      <c r="J1787" s="9">
        <v>2495208.98</v>
      </c>
      <c r="K1787" s="9">
        <v>391362.3999999999</v>
      </c>
    </row>
    <row r="1788">
      <c r="B1788" s="21"/>
      <c r="C1788" s="4"/>
      <c r="D1788" s="4">
        <v>1270.0</v>
      </c>
      <c r="H1788" s="9"/>
      <c r="I1788" s="9">
        <v>45362.200000000004</v>
      </c>
      <c r="J1788" s="9">
        <v>30391.239999999998</v>
      </c>
      <c r="K1788" s="9">
        <v>14970.960000000006</v>
      </c>
    </row>
    <row r="1789">
      <c r="B1789" s="21"/>
      <c r="C1789" s="4"/>
      <c r="D1789" s="4">
        <v>8875.0</v>
      </c>
      <c r="H1789" s="9"/>
      <c r="I1789" s="9">
        <v>485595.38999999996</v>
      </c>
      <c r="J1789" s="9">
        <v>419758.19</v>
      </c>
      <c r="K1789" s="9">
        <v>65837.19999999995</v>
      </c>
    </row>
    <row r="1790">
      <c r="B1790" s="21"/>
      <c r="C1790" s="4"/>
      <c r="D1790" s="4">
        <v>2103.0</v>
      </c>
      <c r="H1790" s="9"/>
      <c r="I1790" s="9">
        <v>408108.8</v>
      </c>
      <c r="J1790" s="9">
        <v>232346.24</v>
      </c>
      <c r="K1790" s="9">
        <v>175762.56</v>
      </c>
    </row>
    <row r="1791">
      <c r="B1791" s="21"/>
      <c r="C1791" s="4"/>
      <c r="D1791" s="4">
        <v>8875.0</v>
      </c>
      <c r="H1791" s="9"/>
      <c r="I1791" s="9">
        <v>1900614.45</v>
      </c>
      <c r="J1791" s="9">
        <v>1642928.45</v>
      </c>
      <c r="K1791" s="9">
        <v>257686.0</v>
      </c>
    </row>
    <row r="1792">
      <c r="B1792" s="21"/>
      <c r="C1792" s="4"/>
      <c r="D1792" s="4">
        <v>3127.0</v>
      </c>
      <c r="H1792" s="9"/>
      <c r="I1792" s="9">
        <v>126436.31000000001</v>
      </c>
      <c r="J1792" s="9">
        <v>87668.49</v>
      </c>
      <c r="K1792" s="9">
        <v>38767.82000000001</v>
      </c>
    </row>
    <row r="1793">
      <c r="B1793" s="21"/>
      <c r="C1793" s="4"/>
      <c r="D1793" s="4">
        <v>7940.0</v>
      </c>
      <c r="H1793" s="9"/>
      <c r="I1793" s="9">
        <v>3964845.9099999997</v>
      </c>
      <c r="J1793" s="9">
        <v>2981569.8200000003</v>
      </c>
      <c r="K1793" s="9">
        <v>983276.0899999994</v>
      </c>
    </row>
    <row r="1794">
      <c r="B1794" s="21"/>
      <c r="C1794" s="4"/>
      <c r="D1794" s="4">
        <v>3127.0</v>
      </c>
      <c r="H1794" s="9"/>
      <c r="I1794" s="9">
        <v>492668.44</v>
      </c>
      <c r="J1794" s="9">
        <v>341606.76</v>
      </c>
      <c r="K1794" s="9">
        <v>151061.68</v>
      </c>
    </row>
    <row r="1795">
      <c r="B1795" s="21"/>
      <c r="C1795" s="4"/>
      <c r="D1795" s="4">
        <v>3127.0</v>
      </c>
      <c r="H1795" s="9"/>
      <c r="I1795" s="9">
        <v>711214.4600000001</v>
      </c>
      <c r="J1795" s="9">
        <v>493142.34</v>
      </c>
      <c r="K1795" s="9">
        <v>218072.12000000005</v>
      </c>
    </row>
    <row r="1796">
      <c r="B1796" s="21"/>
      <c r="C1796" s="4"/>
      <c r="D1796" s="4">
        <v>7940.0</v>
      </c>
      <c r="H1796" s="9"/>
      <c r="I1796" s="9">
        <v>237904.12</v>
      </c>
      <c r="J1796" s="9">
        <v>178904.24000000002</v>
      </c>
      <c r="K1796" s="9">
        <v>58999.879999999976</v>
      </c>
    </row>
    <row r="1797">
      <c r="B1797" s="21"/>
      <c r="C1797" s="4"/>
      <c r="D1797" s="4">
        <v>2103.0</v>
      </c>
      <c r="H1797" s="9"/>
      <c r="I1797" s="9">
        <v>1741867.5999999999</v>
      </c>
      <c r="J1797" s="9">
        <v>991687.48</v>
      </c>
      <c r="K1797" s="9">
        <v>750180.1199999999</v>
      </c>
    </row>
    <row r="1798">
      <c r="B1798" s="21"/>
      <c r="C1798" s="4"/>
      <c r="D1798" s="4">
        <v>7331.0</v>
      </c>
      <c r="H1798" s="9"/>
      <c r="I1798" s="9">
        <v>1575332.8800000001</v>
      </c>
      <c r="J1798" s="9">
        <v>983780.82</v>
      </c>
      <c r="K1798" s="9">
        <v>591552.0600000002</v>
      </c>
    </row>
    <row r="1799">
      <c r="B1799" s="21"/>
      <c r="C1799" s="4"/>
      <c r="D1799" s="4">
        <v>1270.0</v>
      </c>
      <c r="H1799" s="9"/>
      <c r="I1799" s="9">
        <v>379125.5</v>
      </c>
      <c r="J1799" s="9">
        <v>254002.1</v>
      </c>
      <c r="K1799" s="9">
        <v>125123.4</v>
      </c>
    </row>
    <row r="1800">
      <c r="B1800" s="21"/>
      <c r="C1800" s="4"/>
      <c r="D1800" s="4">
        <v>2455.0</v>
      </c>
      <c r="H1800" s="9"/>
      <c r="I1800" s="9">
        <v>1031603.2</v>
      </c>
      <c r="J1800" s="9">
        <v>338329.60000000003</v>
      </c>
      <c r="K1800" s="9">
        <v>693273.5999999999</v>
      </c>
    </row>
    <row r="1801">
      <c r="B1801" s="21"/>
      <c r="C1801" s="4"/>
      <c r="D1801" s="4">
        <v>2103.0</v>
      </c>
      <c r="H1801" s="9"/>
      <c r="I1801" s="9">
        <v>528443.2999999999</v>
      </c>
      <c r="J1801" s="9">
        <v>300855.59</v>
      </c>
      <c r="K1801" s="9">
        <v>227587.7099999999</v>
      </c>
    </row>
    <row r="1802">
      <c r="B1802" s="21"/>
      <c r="C1802" s="4"/>
      <c r="D1802" s="4">
        <v>2103.0</v>
      </c>
      <c r="H1802" s="9"/>
      <c r="I1802" s="9">
        <v>526180.6</v>
      </c>
      <c r="J1802" s="9">
        <v>299567.38</v>
      </c>
      <c r="K1802" s="9">
        <v>226613.21999999997</v>
      </c>
    </row>
    <row r="1803">
      <c r="B1803" s="21"/>
      <c r="C1803" s="4"/>
      <c r="D1803" s="4">
        <v>7331.0</v>
      </c>
      <c r="H1803" s="9"/>
      <c r="I1803" s="9">
        <v>1944467.76</v>
      </c>
      <c r="J1803" s="9">
        <v>1214302.14</v>
      </c>
      <c r="K1803" s="9">
        <v>730165.6200000001</v>
      </c>
    </row>
    <row r="1804">
      <c r="B1804" s="21"/>
      <c r="C1804" s="4"/>
      <c r="D1804" s="4">
        <v>4594.0</v>
      </c>
      <c r="H1804" s="9"/>
      <c r="I1804" s="9">
        <v>12632.82</v>
      </c>
      <c r="J1804" s="9">
        <v>9369.68</v>
      </c>
      <c r="K1804" s="9">
        <v>3263.1399999999994</v>
      </c>
    </row>
    <row r="1805">
      <c r="B1805" s="21"/>
      <c r="C1805" s="4"/>
      <c r="D1805" s="4">
        <v>4594.0</v>
      </c>
      <c r="H1805" s="9"/>
      <c r="I1805" s="9">
        <v>23539.59</v>
      </c>
      <c r="J1805" s="9">
        <v>17459.16</v>
      </c>
      <c r="K1805" s="9">
        <v>6080.43</v>
      </c>
    </row>
    <row r="1806">
      <c r="B1806" s="21"/>
      <c r="C1806" s="4"/>
      <c r="D1806" s="4">
        <v>8681.0</v>
      </c>
      <c r="H1806" s="9"/>
      <c r="I1806" s="9">
        <v>1430708.37</v>
      </c>
      <c r="J1806" s="9">
        <v>1153337.12</v>
      </c>
      <c r="K1806" s="9">
        <v>277371.25</v>
      </c>
    </row>
    <row r="1807">
      <c r="B1807" s="21"/>
      <c r="C1807" s="4"/>
      <c r="D1807" s="4">
        <v>4594.0</v>
      </c>
      <c r="H1807" s="9"/>
      <c r="I1807" s="9">
        <v>84287.22</v>
      </c>
      <c r="J1807" s="9">
        <v>62515.28</v>
      </c>
      <c r="K1807" s="9">
        <v>21771.940000000002</v>
      </c>
    </row>
    <row r="1808">
      <c r="B1808" s="21"/>
      <c r="C1808" s="4"/>
      <c r="D1808" s="4">
        <v>2103.0</v>
      </c>
      <c r="H1808" s="9"/>
      <c r="I1808" s="9">
        <v>420656.5</v>
      </c>
      <c r="J1808" s="9">
        <v>239489.95</v>
      </c>
      <c r="K1808" s="9">
        <v>181166.55</v>
      </c>
    </row>
    <row r="1809">
      <c r="B1809" s="21"/>
      <c r="C1809" s="4"/>
      <c r="D1809" s="4">
        <v>8293.0</v>
      </c>
      <c r="H1809" s="9"/>
      <c r="I1809" s="9">
        <v>3474865.6</v>
      </c>
      <c r="J1809" s="9">
        <v>2092946.8399999999</v>
      </c>
      <c r="K1809" s="9">
        <v>1381918.7600000002</v>
      </c>
    </row>
    <row r="1810">
      <c r="B1810" s="21"/>
      <c r="C1810" s="4"/>
      <c r="D1810" s="4">
        <v>2103.0</v>
      </c>
      <c r="H1810" s="9"/>
      <c r="I1810" s="9">
        <v>498205.39999999997</v>
      </c>
      <c r="J1810" s="9">
        <v>283640.42</v>
      </c>
      <c r="K1810" s="9">
        <v>214564.97999999998</v>
      </c>
    </row>
    <row r="1811">
      <c r="B1811" s="21"/>
      <c r="C1811" s="4"/>
      <c r="D1811" s="4">
        <v>3127.0</v>
      </c>
      <c r="H1811" s="9"/>
      <c r="I1811" s="9">
        <v>623027.79</v>
      </c>
      <c r="J1811" s="9">
        <v>431995.41000000003</v>
      </c>
      <c r="K1811" s="9">
        <v>191032.38</v>
      </c>
    </row>
    <row r="1812">
      <c r="B1812" s="21"/>
      <c r="C1812" s="4"/>
      <c r="D1812" s="4">
        <v>1270.0</v>
      </c>
      <c r="H1812" s="9"/>
      <c r="I1812" s="9">
        <v>356966.35000000003</v>
      </c>
      <c r="J1812" s="9">
        <v>239156.16999999998</v>
      </c>
      <c r="K1812" s="9">
        <v>117810.18000000005</v>
      </c>
    </row>
    <row r="1813">
      <c r="B1813" s="21"/>
      <c r="C1813" s="4"/>
      <c r="D1813" s="4">
        <v>4594.0</v>
      </c>
      <c r="H1813" s="9"/>
      <c r="I1813" s="9">
        <v>89194.8</v>
      </c>
      <c r="J1813" s="9">
        <v>66155.2</v>
      </c>
      <c r="K1813" s="9">
        <v>23039.600000000006</v>
      </c>
    </row>
    <row r="1814">
      <c r="B1814" s="21"/>
      <c r="C1814" s="4"/>
      <c r="D1814" s="4">
        <v>8875.0</v>
      </c>
      <c r="H1814" s="9"/>
      <c r="I1814" s="9">
        <v>650976.27</v>
      </c>
      <c r="J1814" s="9">
        <v>562716.67</v>
      </c>
      <c r="K1814" s="9">
        <v>88259.59999999998</v>
      </c>
    </row>
    <row r="1815">
      <c r="B1815" s="21"/>
      <c r="C1815" s="4"/>
      <c r="D1815" s="4">
        <v>4594.0</v>
      </c>
      <c r="H1815" s="9"/>
      <c r="I1815" s="9">
        <v>57855.33</v>
      </c>
      <c r="J1815" s="9">
        <v>42910.92</v>
      </c>
      <c r="K1815" s="9">
        <v>14944.410000000003</v>
      </c>
    </row>
    <row r="1816">
      <c r="B1816" s="21"/>
      <c r="C1816" s="4"/>
      <c r="D1816" s="4">
        <v>2103.0</v>
      </c>
      <c r="H1816" s="9"/>
      <c r="I1816" s="9">
        <v>1721091.9</v>
      </c>
      <c r="J1816" s="9">
        <v>979859.37</v>
      </c>
      <c r="K1816" s="9">
        <v>741232.5299999999</v>
      </c>
    </row>
    <row r="1817">
      <c r="B1817" s="21"/>
      <c r="C1817" s="4"/>
      <c r="D1817" s="4">
        <v>3127.0</v>
      </c>
      <c r="H1817" s="9"/>
      <c r="I1817" s="9">
        <v>705002.98</v>
      </c>
      <c r="J1817" s="9">
        <v>488835.42000000004</v>
      </c>
      <c r="K1817" s="9">
        <v>216167.55999999994</v>
      </c>
    </row>
    <row r="1818">
      <c r="B1818" s="21"/>
      <c r="C1818" s="4"/>
      <c r="D1818" s="4">
        <v>7940.0</v>
      </c>
      <c r="H1818" s="9"/>
      <c r="I1818" s="9">
        <v>6111997.42</v>
      </c>
      <c r="J1818" s="9">
        <v>4596230.84</v>
      </c>
      <c r="K1818" s="9">
        <v>1515766.58</v>
      </c>
    </row>
    <row r="1819">
      <c r="B1819" s="21"/>
      <c r="C1819" s="4"/>
      <c r="D1819" s="4">
        <v>1270.0</v>
      </c>
      <c r="H1819" s="9"/>
      <c r="I1819" s="9">
        <v>419932.5</v>
      </c>
      <c r="J1819" s="9">
        <v>281341.5</v>
      </c>
      <c r="K1819" s="9">
        <v>138591.0</v>
      </c>
    </row>
    <row r="1820">
      <c r="B1820" s="21"/>
      <c r="C1820" s="4"/>
      <c r="D1820" s="4">
        <v>7940.0</v>
      </c>
      <c r="H1820" s="9"/>
      <c r="I1820" s="9">
        <v>1164794.6099999999</v>
      </c>
      <c r="J1820" s="9">
        <v>875927.2200000001</v>
      </c>
      <c r="K1820" s="9">
        <v>288867.3899999998</v>
      </c>
    </row>
    <row r="1821">
      <c r="B1821" s="21"/>
      <c r="C1821" s="4"/>
      <c r="D1821" s="4">
        <v>3127.0</v>
      </c>
      <c r="H1821" s="9"/>
      <c r="I1821" s="9">
        <v>13158.53</v>
      </c>
      <c r="J1821" s="9">
        <v>9123.87</v>
      </c>
      <c r="K1821" s="9">
        <v>4034.66</v>
      </c>
    </row>
    <row r="1822">
      <c r="B1822" s="21"/>
      <c r="C1822" s="4"/>
      <c r="D1822" s="4">
        <v>8293.0</v>
      </c>
      <c r="H1822" s="9"/>
      <c r="I1822" s="9">
        <v>3583291.1999999997</v>
      </c>
      <c r="J1822" s="9">
        <v>2158252.6799999997</v>
      </c>
      <c r="K1822" s="9">
        <v>1425038.52</v>
      </c>
    </row>
    <row r="1823">
      <c r="B1823" s="21"/>
      <c r="C1823" s="4"/>
      <c r="D1823" s="4">
        <v>5988.0</v>
      </c>
      <c r="H1823" s="9"/>
      <c r="I1823" s="9">
        <v>1322759.16</v>
      </c>
      <c r="J1823" s="9">
        <v>780724.9800000001</v>
      </c>
      <c r="K1823" s="9">
        <v>542034.1799999998</v>
      </c>
    </row>
    <row r="1824">
      <c r="B1824" s="21"/>
      <c r="C1824" s="4"/>
      <c r="D1824" s="4">
        <v>5988.0</v>
      </c>
      <c r="H1824" s="9"/>
      <c r="I1824" s="9">
        <v>623326.76</v>
      </c>
      <c r="J1824" s="9">
        <v>367902.78</v>
      </c>
      <c r="K1824" s="9">
        <v>255423.97999999998</v>
      </c>
    </row>
    <row r="1825">
      <c r="B1825" s="21"/>
      <c r="C1825" s="4"/>
      <c r="D1825" s="4">
        <v>8969.0</v>
      </c>
      <c r="H1825" s="9"/>
      <c r="I1825" s="9">
        <v>73238.40000000001</v>
      </c>
      <c r="J1825" s="9">
        <v>46771.2</v>
      </c>
      <c r="K1825" s="9">
        <v>26467.20000000001</v>
      </c>
    </row>
    <row r="1826">
      <c r="B1826" s="21"/>
      <c r="C1826" s="4"/>
      <c r="D1826" s="4">
        <v>8875.0</v>
      </c>
      <c r="H1826" s="9"/>
      <c r="I1826" s="9">
        <v>2812318.7399999998</v>
      </c>
      <c r="J1826" s="9">
        <v>2431023.54</v>
      </c>
      <c r="K1826" s="9">
        <v>381295.1999999997</v>
      </c>
    </row>
    <row r="1827">
      <c r="B1827" s="21"/>
      <c r="C1827" s="4"/>
      <c r="D1827" s="4">
        <v>8681.0</v>
      </c>
      <c r="H1827" s="9"/>
      <c r="I1827" s="9">
        <v>4460788.5</v>
      </c>
      <c r="J1827" s="9">
        <v>3595976.0000000005</v>
      </c>
      <c r="K1827" s="9">
        <v>864812.4999999995</v>
      </c>
    </row>
    <row r="1828">
      <c r="B1828" s="21"/>
      <c r="C1828" s="4"/>
      <c r="D1828" s="4">
        <v>7331.0</v>
      </c>
      <c r="H1828" s="9"/>
      <c r="I1828" s="9">
        <v>2544631.04</v>
      </c>
      <c r="J1828" s="9">
        <v>1589098.5599999998</v>
      </c>
      <c r="K1828" s="9">
        <v>955532.4800000002</v>
      </c>
    </row>
    <row r="1829">
      <c r="B1829" s="21"/>
      <c r="C1829" s="4"/>
      <c r="D1829" s="4">
        <v>8293.0</v>
      </c>
      <c r="H1829" s="9"/>
      <c r="I1829" s="9">
        <v>4016993.6</v>
      </c>
      <c r="J1829" s="9">
        <v>2419476.04</v>
      </c>
      <c r="K1829" s="9">
        <v>1597517.56</v>
      </c>
    </row>
    <row r="1830">
      <c r="B1830" s="21"/>
      <c r="C1830" s="4"/>
      <c r="D1830" s="4">
        <v>8681.0</v>
      </c>
      <c r="H1830" s="9"/>
      <c r="I1830" s="9">
        <v>2009634.06</v>
      </c>
      <c r="J1830" s="9">
        <v>1620026.56</v>
      </c>
      <c r="K1830" s="9">
        <v>389607.5</v>
      </c>
    </row>
    <row r="1831">
      <c r="B1831" s="21"/>
      <c r="C1831" s="4"/>
      <c r="D1831" s="4">
        <v>7331.0</v>
      </c>
      <c r="H1831" s="9"/>
      <c r="I1831" s="9">
        <v>1661617.52</v>
      </c>
      <c r="J1831" s="9">
        <v>1037664.7799999999</v>
      </c>
      <c r="K1831" s="9">
        <v>623952.7400000001</v>
      </c>
    </row>
    <row r="1832">
      <c r="B1832" s="21"/>
      <c r="C1832" s="4"/>
      <c r="D1832" s="4">
        <v>7331.0</v>
      </c>
      <c r="H1832" s="9"/>
      <c r="I1832" s="9">
        <v>2391207.7600000002</v>
      </c>
      <c r="J1832" s="9">
        <v>1493287.14</v>
      </c>
      <c r="K1832" s="9">
        <v>897920.6200000003</v>
      </c>
    </row>
    <row r="1833">
      <c r="B1833" s="21"/>
      <c r="C1833" s="4"/>
      <c r="D1833" s="4">
        <v>8969.0</v>
      </c>
      <c r="H1833" s="9"/>
      <c r="I1833" s="9">
        <v>476965.08</v>
      </c>
      <c r="J1833" s="9">
        <v>304597.44</v>
      </c>
      <c r="K1833" s="9">
        <v>172367.64</v>
      </c>
    </row>
    <row r="1834">
      <c r="B1834" s="21"/>
      <c r="C1834" s="4"/>
      <c r="D1834" s="4">
        <v>3127.0</v>
      </c>
      <c r="H1834" s="9"/>
      <c r="I1834" s="9">
        <v>636268.05</v>
      </c>
      <c r="J1834" s="9">
        <v>441175.95</v>
      </c>
      <c r="K1834" s="9">
        <v>195092.10000000003</v>
      </c>
    </row>
    <row r="1835">
      <c r="B1835" s="21"/>
      <c r="C1835" s="4"/>
      <c r="D1835" s="4">
        <v>8681.0</v>
      </c>
      <c r="H1835" s="9"/>
      <c r="I1835" s="9">
        <v>3615517.9200000004</v>
      </c>
      <c r="J1835" s="9">
        <v>2914577.9200000004</v>
      </c>
      <c r="K1835" s="9">
        <v>700940.0</v>
      </c>
    </row>
    <row r="1836">
      <c r="B1836" s="21"/>
      <c r="C1836" s="4"/>
      <c r="D1836" s="4">
        <v>1270.0</v>
      </c>
      <c r="H1836" s="9"/>
      <c r="I1836" s="9">
        <v>203275.80000000002</v>
      </c>
      <c r="J1836" s="9">
        <v>136188.36</v>
      </c>
      <c r="K1836" s="9">
        <v>67087.44000000003</v>
      </c>
    </row>
    <row r="1837">
      <c r="B1837" s="21"/>
      <c r="C1837" s="4"/>
      <c r="D1837" s="4">
        <v>8293.0</v>
      </c>
      <c r="H1837" s="9"/>
      <c r="I1837" s="9">
        <v>4151214.0</v>
      </c>
      <c r="J1837" s="9">
        <v>2500318.3499999996</v>
      </c>
      <c r="K1837" s="9">
        <v>1650895.6500000004</v>
      </c>
    </row>
    <row r="1838">
      <c r="B1838" s="21"/>
      <c r="C1838" s="4"/>
      <c r="D1838" s="4">
        <v>4594.0</v>
      </c>
      <c r="H1838" s="9"/>
      <c r="I1838" s="9">
        <v>48450.69</v>
      </c>
      <c r="J1838" s="9">
        <v>35935.56</v>
      </c>
      <c r="K1838" s="9">
        <v>12515.130000000005</v>
      </c>
    </row>
    <row r="1839">
      <c r="B1839" s="21"/>
      <c r="C1839" s="4"/>
      <c r="D1839" s="4">
        <v>7331.0</v>
      </c>
      <c r="H1839" s="9"/>
      <c r="I1839" s="9">
        <v>1743051.84</v>
      </c>
      <c r="J1839" s="9">
        <v>1088519.76</v>
      </c>
      <c r="K1839" s="9">
        <v>654532.0800000001</v>
      </c>
    </row>
    <row r="1840">
      <c r="B1840" s="21"/>
      <c r="C1840" s="4"/>
      <c r="D1840" s="4">
        <v>8681.0</v>
      </c>
      <c r="H1840" s="9"/>
      <c r="I1840" s="9">
        <v>5326246.59</v>
      </c>
      <c r="J1840" s="9">
        <v>4293647.84</v>
      </c>
      <c r="K1840" s="9">
        <v>1032598.75</v>
      </c>
    </row>
    <row r="1841">
      <c r="B1841" s="21"/>
      <c r="C1841" s="4"/>
      <c r="D1841" s="4">
        <v>5988.0</v>
      </c>
      <c r="H1841" s="9"/>
      <c r="I1841" s="9">
        <v>1104764.26</v>
      </c>
      <c r="J1841" s="9">
        <v>652059.03</v>
      </c>
      <c r="K1841" s="9">
        <v>452705.23</v>
      </c>
    </row>
    <row r="1842">
      <c r="B1842" s="21"/>
      <c r="C1842" s="4"/>
      <c r="D1842" s="4">
        <v>2455.0</v>
      </c>
      <c r="H1842" s="9"/>
      <c r="I1842" s="9">
        <v>257791.52</v>
      </c>
      <c r="J1842" s="9">
        <v>84546.56000000001</v>
      </c>
      <c r="K1842" s="9">
        <v>173244.95999999996</v>
      </c>
    </row>
    <row r="1843">
      <c r="B1843" s="21"/>
      <c r="C1843" s="4"/>
      <c r="D1843" s="4">
        <v>4594.0</v>
      </c>
      <c r="H1843" s="9"/>
      <c r="I1843" s="9">
        <v>38253.0</v>
      </c>
      <c r="J1843" s="9">
        <v>28372.0</v>
      </c>
      <c r="K1843" s="9">
        <v>9881.0</v>
      </c>
    </row>
    <row r="1844">
      <c r="B1844" s="21"/>
      <c r="C1844" s="4"/>
      <c r="D1844" s="4">
        <v>4594.0</v>
      </c>
      <c r="H1844" s="9"/>
      <c r="I1844" s="9">
        <v>13584.48</v>
      </c>
      <c r="J1844" s="9">
        <v>10075.52</v>
      </c>
      <c r="K1844" s="9">
        <v>3508.959999999999</v>
      </c>
    </row>
    <row r="1845">
      <c r="B1845" s="21"/>
      <c r="C1845" s="4"/>
      <c r="D1845" s="4">
        <v>8293.0</v>
      </c>
      <c r="H1845" s="9"/>
      <c r="I1845" s="9">
        <v>1113985.5999999999</v>
      </c>
      <c r="J1845" s="9">
        <v>670964.84</v>
      </c>
      <c r="K1845" s="9">
        <v>443020.7599999999</v>
      </c>
    </row>
    <row r="1846">
      <c r="B1846" s="21"/>
      <c r="C1846" s="4"/>
      <c r="D1846" s="4">
        <v>8293.0</v>
      </c>
      <c r="H1846" s="9"/>
      <c r="I1846" s="9">
        <v>1023485.2</v>
      </c>
      <c r="J1846" s="9">
        <v>616455.5299999999</v>
      </c>
      <c r="K1846" s="9">
        <v>407029.67000000004</v>
      </c>
    </row>
    <row r="1847">
      <c r="B1847" s="21"/>
      <c r="C1847" s="4"/>
      <c r="D1847" s="4">
        <v>5988.0</v>
      </c>
      <c r="H1847" s="9"/>
      <c r="I1847" s="9">
        <v>1118321.54</v>
      </c>
      <c r="J1847" s="9">
        <v>660060.87</v>
      </c>
      <c r="K1847" s="9">
        <v>458260.67000000004</v>
      </c>
    </row>
    <row r="1848">
      <c r="B1848" s="21"/>
      <c r="C1848" s="4"/>
      <c r="D1848" s="4">
        <v>7331.0</v>
      </c>
      <c r="H1848" s="9"/>
      <c r="I1848" s="9">
        <v>1992970.96</v>
      </c>
      <c r="J1848" s="9">
        <v>1244591.94</v>
      </c>
      <c r="K1848" s="9">
        <v>748379.02</v>
      </c>
    </row>
    <row r="1849">
      <c r="B1849" s="21"/>
      <c r="C1849" s="4"/>
      <c r="D1849" s="4">
        <v>1270.0</v>
      </c>
      <c r="H1849" s="9"/>
      <c r="I1849" s="9">
        <v>325127.4</v>
      </c>
      <c r="J1849" s="9">
        <v>217825.08</v>
      </c>
      <c r="K1849" s="9">
        <v>107302.32000000004</v>
      </c>
    </row>
    <row r="1850">
      <c r="B1850" s="21"/>
      <c r="C1850" s="4"/>
      <c r="D1850" s="4">
        <v>2455.0</v>
      </c>
      <c r="H1850" s="9"/>
      <c r="I1850" s="9">
        <v>884949.4400000001</v>
      </c>
      <c r="J1850" s="9">
        <v>290232.32</v>
      </c>
      <c r="K1850" s="9">
        <v>594717.1200000001</v>
      </c>
    </row>
    <row r="1851">
      <c r="B1851" s="21"/>
      <c r="C1851" s="4"/>
      <c r="D1851" s="4">
        <v>1270.0</v>
      </c>
      <c r="H1851" s="9"/>
      <c r="I1851" s="9">
        <v>262873.0</v>
      </c>
      <c r="J1851" s="9">
        <v>176116.6</v>
      </c>
      <c r="K1851" s="9">
        <v>86756.4</v>
      </c>
    </row>
    <row r="1852">
      <c r="B1852" s="21"/>
      <c r="C1852" s="4"/>
      <c r="D1852" s="4">
        <v>7940.0</v>
      </c>
      <c r="H1852" s="9"/>
      <c r="I1852" s="9">
        <v>5447068.77</v>
      </c>
      <c r="J1852" s="9">
        <v>4096203.54</v>
      </c>
      <c r="K1852" s="9">
        <v>1350865.2299999995</v>
      </c>
    </row>
    <row r="1853">
      <c r="B1853" s="21"/>
      <c r="C1853" s="4"/>
      <c r="D1853" s="4">
        <v>8293.0</v>
      </c>
      <c r="H1853" s="9"/>
      <c r="I1853" s="9">
        <v>539504.7999999999</v>
      </c>
      <c r="J1853" s="9">
        <v>324949.22</v>
      </c>
      <c r="K1853" s="9">
        <v>214555.57999999996</v>
      </c>
    </row>
    <row r="1854">
      <c r="B1854" s="21"/>
      <c r="C1854" s="4"/>
      <c r="D1854" s="4">
        <v>2103.0</v>
      </c>
      <c r="H1854" s="9"/>
      <c r="I1854" s="9">
        <v>808606.7</v>
      </c>
      <c r="J1854" s="9">
        <v>460359.41</v>
      </c>
      <c r="K1854" s="9">
        <v>348247.29</v>
      </c>
    </row>
    <row r="1855">
      <c r="B1855" s="21"/>
      <c r="C1855" s="4"/>
      <c r="D1855" s="4">
        <v>8681.0</v>
      </c>
      <c r="H1855" s="9"/>
      <c r="I1855" s="9">
        <v>5374436.13</v>
      </c>
      <c r="J1855" s="9">
        <v>4332494.88</v>
      </c>
      <c r="K1855" s="9">
        <v>1041941.25</v>
      </c>
    </row>
    <row r="1856">
      <c r="B1856" s="21"/>
      <c r="C1856" s="4"/>
      <c r="D1856" s="4">
        <v>4594.0</v>
      </c>
      <c r="H1856" s="9"/>
      <c r="I1856" s="9">
        <v>13593.81</v>
      </c>
      <c r="J1856" s="9">
        <v>10082.44</v>
      </c>
      <c r="K1856" s="9">
        <v>3511.369999999999</v>
      </c>
    </row>
    <row r="1857">
      <c r="B1857" s="21"/>
      <c r="C1857" s="4"/>
      <c r="D1857" s="4">
        <v>8969.0</v>
      </c>
      <c r="H1857" s="9"/>
      <c r="I1857" s="9">
        <v>750998.76</v>
      </c>
      <c r="J1857" s="9">
        <v>479599.68</v>
      </c>
      <c r="K1857" s="9">
        <v>271399.08</v>
      </c>
    </row>
    <row r="1858">
      <c r="B1858" s="21"/>
      <c r="C1858" s="4"/>
      <c r="D1858" s="4">
        <v>8681.0</v>
      </c>
      <c r="H1858" s="9"/>
      <c r="I1858" s="9">
        <v>1222321.1700000002</v>
      </c>
      <c r="J1858" s="9">
        <v>985349.92</v>
      </c>
      <c r="K1858" s="9">
        <v>236971.25000000012</v>
      </c>
    </row>
    <row r="1859">
      <c r="B1859" s="21"/>
      <c r="C1859" s="4"/>
      <c r="D1859" s="4">
        <v>1270.0</v>
      </c>
      <c r="H1859" s="9"/>
      <c r="I1859" s="9">
        <v>443657.5</v>
      </c>
      <c r="J1859" s="9">
        <v>297236.5</v>
      </c>
      <c r="K1859" s="9">
        <v>146421.0</v>
      </c>
    </row>
    <row r="1860">
      <c r="B1860" s="21"/>
      <c r="C1860" s="4"/>
      <c r="D1860" s="4">
        <v>8681.0</v>
      </c>
      <c r="H1860" s="9"/>
      <c r="I1860" s="9">
        <v>449986.11000000004</v>
      </c>
      <c r="J1860" s="9">
        <v>362747.36000000004</v>
      </c>
      <c r="K1860" s="9">
        <v>87238.75</v>
      </c>
    </row>
    <row r="1861">
      <c r="B1861" s="21"/>
      <c r="C1861" s="4"/>
      <c r="D1861" s="4">
        <v>3127.0</v>
      </c>
      <c r="H1861" s="9"/>
      <c r="I1861" s="9">
        <v>314088.39</v>
      </c>
      <c r="J1861" s="9">
        <v>217782.81</v>
      </c>
      <c r="K1861" s="9">
        <v>96305.58000000002</v>
      </c>
    </row>
    <row r="1862">
      <c r="B1862" s="21"/>
      <c r="C1862" s="4"/>
      <c r="D1862" s="4">
        <v>2455.0</v>
      </c>
      <c r="H1862" s="9"/>
      <c r="I1862" s="9">
        <v>109717.12</v>
      </c>
      <c r="J1862" s="9">
        <v>35983.36</v>
      </c>
      <c r="K1862" s="9">
        <v>73733.76</v>
      </c>
    </row>
    <row r="1863">
      <c r="B1863" s="21"/>
      <c r="C1863" s="4"/>
      <c r="D1863" s="4">
        <v>3127.0</v>
      </c>
      <c r="H1863" s="9"/>
      <c r="I1863" s="9">
        <v>221896.95</v>
      </c>
      <c r="J1863" s="9">
        <v>153859.05000000002</v>
      </c>
      <c r="K1863" s="9">
        <v>68037.9</v>
      </c>
    </row>
    <row r="1864">
      <c r="B1864" s="21"/>
      <c r="C1864" s="4"/>
      <c r="D1864" s="4">
        <v>8875.0</v>
      </c>
      <c r="H1864" s="9"/>
      <c r="I1864" s="9">
        <v>3083594.01</v>
      </c>
      <c r="J1864" s="9">
        <v>2665519.21</v>
      </c>
      <c r="K1864" s="9">
        <v>418074.7999999998</v>
      </c>
    </row>
    <row r="1865">
      <c r="B1865" s="21"/>
      <c r="C1865" s="4"/>
      <c r="D1865" s="4">
        <v>7331.0</v>
      </c>
      <c r="H1865" s="9"/>
      <c r="I1865" s="9">
        <v>1766027.04</v>
      </c>
      <c r="J1865" s="9">
        <v>1102867.5599999998</v>
      </c>
      <c r="K1865" s="9">
        <v>663159.4800000002</v>
      </c>
    </row>
    <row r="1866">
      <c r="B1866" s="21"/>
      <c r="C1866" s="4"/>
      <c r="D1866" s="4">
        <v>4594.0</v>
      </c>
      <c r="H1866" s="9"/>
      <c r="I1866" s="9">
        <v>1044.96</v>
      </c>
      <c r="J1866" s="9">
        <v>775.04</v>
      </c>
      <c r="K1866" s="9">
        <v>269.9200000000001</v>
      </c>
    </row>
    <row r="1867">
      <c r="B1867" s="21"/>
      <c r="C1867" s="4"/>
      <c r="D1867" s="4">
        <v>8875.0</v>
      </c>
      <c r="H1867" s="9"/>
      <c r="I1867" s="9">
        <v>2099746.53</v>
      </c>
      <c r="J1867" s="9">
        <v>1815062.13</v>
      </c>
      <c r="K1867" s="9">
        <v>284684.3999999999</v>
      </c>
    </row>
    <row r="1868">
      <c r="B1868" s="21"/>
      <c r="C1868" s="4"/>
      <c r="D1868" s="4">
        <v>5988.0</v>
      </c>
      <c r="H1868" s="9"/>
      <c r="I1868" s="9">
        <v>337391.4</v>
      </c>
      <c r="J1868" s="9">
        <v>199136.7</v>
      </c>
      <c r="K1868" s="9">
        <v>138254.7</v>
      </c>
    </row>
    <row r="1869">
      <c r="B1869" s="21"/>
      <c r="C1869" s="4"/>
      <c r="D1869" s="4">
        <v>8969.0</v>
      </c>
      <c r="H1869" s="9"/>
      <c r="I1869" s="9">
        <v>1287927.78</v>
      </c>
      <c r="J1869" s="9">
        <v>822491.04</v>
      </c>
      <c r="K1869" s="9">
        <v>465436.74</v>
      </c>
    </row>
    <row r="1870">
      <c r="B1870" s="21"/>
      <c r="C1870" s="4"/>
      <c r="D1870" s="4">
        <v>7331.0</v>
      </c>
      <c r="H1870" s="9"/>
      <c r="I1870" s="9">
        <v>1974080.24</v>
      </c>
      <c r="J1870" s="9">
        <v>1232794.8599999999</v>
      </c>
      <c r="K1870" s="9">
        <v>741285.3800000001</v>
      </c>
    </row>
    <row r="1871">
      <c r="B1871" s="21"/>
      <c r="C1871" s="4"/>
      <c r="D1871" s="4">
        <v>7331.0</v>
      </c>
      <c r="H1871" s="9"/>
      <c r="I1871" s="9">
        <v>1672594.56</v>
      </c>
      <c r="J1871" s="9">
        <v>1044519.84</v>
      </c>
      <c r="K1871" s="9">
        <v>628074.7200000001</v>
      </c>
    </row>
    <row r="1872">
      <c r="B1872" s="21"/>
      <c r="C1872" s="4"/>
      <c r="D1872" s="4">
        <v>8293.0</v>
      </c>
      <c r="H1872" s="9"/>
      <c r="I1872" s="9">
        <v>149522.4</v>
      </c>
      <c r="J1872" s="9">
        <v>90058.86</v>
      </c>
      <c r="K1872" s="9">
        <v>59463.53999999999</v>
      </c>
    </row>
    <row r="1873">
      <c r="B1873" s="21"/>
      <c r="C1873" s="4"/>
      <c r="D1873" s="4">
        <v>8293.0</v>
      </c>
      <c r="H1873" s="9"/>
      <c r="I1873" s="9">
        <v>1636439.5999999999</v>
      </c>
      <c r="J1873" s="9">
        <v>985644.19</v>
      </c>
      <c r="K1873" s="9">
        <v>650795.4099999999</v>
      </c>
    </row>
    <row r="1874">
      <c r="B1874" s="21"/>
      <c r="C1874" s="4"/>
      <c r="D1874" s="4">
        <v>2455.0</v>
      </c>
      <c r="H1874" s="9"/>
      <c r="I1874" s="9">
        <v>430344.64</v>
      </c>
      <c r="J1874" s="9">
        <v>141137.92</v>
      </c>
      <c r="K1874" s="9">
        <v>289206.72</v>
      </c>
    </row>
    <row r="1875">
      <c r="B1875" s="21"/>
      <c r="C1875" s="4"/>
      <c r="D1875" s="4">
        <v>8293.0</v>
      </c>
      <c r="H1875" s="9"/>
      <c r="I1875" s="9">
        <v>882706.7999999999</v>
      </c>
      <c r="J1875" s="9">
        <v>531663.27</v>
      </c>
      <c r="K1875" s="9">
        <v>351043.5299999999</v>
      </c>
    </row>
    <row r="1876">
      <c r="B1876" s="21"/>
      <c r="C1876" s="4"/>
      <c r="D1876" s="4">
        <v>8293.0</v>
      </c>
      <c r="H1876" s="9"/>
      <c r="I1876" s="9">
        <v>710450.0</v>
      </c>
      <c r="J1876" s="9">
        <v>427911.25</v>
      </c>
      <c r="K1876" s="9">
        <v>282538.75</v>
      </c>
    </row>
    <row r="1877">
      <c r="B1877" s="21"/>
      <c r="C1877" s="4"/>
      <c r="D1877" s="4">
        <v>7940.0</v>
      </c>
      <c r="H1877" s="9"/>
      <c r="I1877" s="9">
        <v>5662251.71</v>
      </c>
      <c r="J1877" s="9">
        <v>4258021.42</v>
      </c>
      <c r="K1877" s="9">
        <v>1404230.29</v>
      </c>
    </row>
    <row r="1878">
      <c r="B1878" s="21"/>
      <c r="C1878" s="4"/>
      <c r="D1878" s="4">
        <v>8681.0</v>
      </c>
      <c r="H1878" s="9"/>
      <c r="I1878" s="9">
        <v>811407.66</v>
      </c>
      <c r="J1878" s="9">
        <v>654100.16</v>
      </c>
      <c r="K1878" s="9">
        <v>157307.5</v>
      </c>
    </row>
    <row r="1879">
      <c r="B1879" s="21"/>
      <c r="C1879" s="4"/>
      <c r="D1879" s="4">
        <v>4594.0</v>
      </c>
      <c r="H1879" s="9"/>
      <c r="I1879" s="9">
        <v>69844.38</v>
      </c>
      <c r="J1879" s="9">
        <v>51803.12</v>
      </c>
      <c r="K1879" s="9">
        <v>18041.260000000002</v>
      </c>
    </row>
    <row r="1880">
      <c r="B1880" s="21"/>
      <c r="C1880" s="4"/>
      <c r="D1880" s="4">
        <v>4594.0</v>
      </c>
      <c r="H1880" s="9"/>
      <c r="I1880" s="9">
        <v>63453.33</v>
      </c>
      <c r="J1880" s="9">
        <v>47062.92</v>
      </c>
      <c r="K1880" s="9">
        <v>16390.410000000003</v>
      </c>
    </row>
    <row r="1881">
      <c r="B1881" s="21"/>
      <c r="C1881" s="4"/>
      <c r="D1881" s="4">
        <v>7331.0</v>
      </c>
      <c r="H1881" s="9"/>
      <c r="I1881" s="9">
        <v>117939.36</v>
      </c>
      <c r="J1881" s="9">
        <v>73652.04</v>
      </c>
      <c r="K1881" s="9">
        <v>44287.32000000001</v>
      </c>
    </row>
    <row r="1882">
      <c r="B1882" s="21"/>
      <c r="C1882" s="4"/>
      <c r="D1882" s="4">
        <v>2455.0</v>
      </c>
      <c r="H1882" s="9"/>
      <c r="I1882" s="9">
        <v>1092362.8800000001</v>
      </c>
      <c r="J1882" s="9">
        <v>358256.64</v>
      </c>
      <c r="K1882" s="9">
        <v>734106.2400000001</v>
      </c>
    </row>
    <row r="1883">
      <c r="B1883" s="21"/>
      <c r="C1883" s="4"/>
      <c r="D1883" s="4">
        <v>8681.0</v>
      </c>
      <c r="H1883" s="9"/>
      <c r="I1883" s="9">
        <v>3644822.37</v>
      </c>
      <c r="J1883" s="9">
        <v>2938201.12</v>
      </c>
      <c r="K1883" s="9">
        <v>706621.25</v>
      </c>
    </row>
    <row r="1884">
      <c r="B1884" s="21"/>
      <c r="C1884" s="4"/>
      <c r="D1884" s="4">
        <v>3127.0</v>
      </c>
      <c r="H1884" s="9"/>
      <c r="I1884" s="9">
        <v>272242.63</v>
      </c>
      <c r="J1884" s="9">
        <v>188767.77000000002</v>
      </c>
      <c r="K1884" s="9">
        <v>83474.85999999999</v>
      </c>
    </row>
    <row r="1885">
      <c r="B1885" s="21"/>
      <c r="C1885" s="4"/>
      <c r="D1885" s="4">
        <v>3127.0</v>
      </c>
      <c r="H1885" s="9"/>
      <c r="I1885" s="9">
        <v>82629.03</v>
      </c>
      <c r="J1885" s="9">
        <v>57293.37</v>
      </c>
      <c r="K1885" s="9">
        <v>25335.659999999996</v>
      </c>
    </row>
    <row r="1886">
      <c r="B1886" s="21"/>
      <c r="C1886" s="4"/>
      <c r="D1886" s="4">
        <v>1270.0</v>
      </c>
      <c r="H1886" s="9"/>
      <c r="I1886" s="9">
        <v>278768.75</v>
      </c>
      <c r="J1886" s="9">
        <v>186766.25</v>
      </c>
      <c r="K1886" s="9">
        <v>92002.5</v>
      </c>
    </row>
    <row r="1887">
      <c r="B1887" s="21"/>
      <c r="C1887" s="4"/>
      <c r="D1887" s="4">
        <v>3127.0</v>
      </c>
      <c r="H1887" s="9"/>
      <c r="I1887" s="9">
        <v>254343.76</v>
      </c>
      <c r="J1887" s="9">
        <v>176357.04</v>
      </c>
      <c r="K1887" s="9">
        <v>77986.72</v>
      </c>
    </row>
    <row r="1888">
      <c r="B1888" s="21"/>
      <c r="C1888" s="4"/>
      <c r="D1888" s="4">
        <v>3127.0</v>
      </c>
      <c r="H1888" s="9"/>
      <c r="I1888" s="9">
        <v>86061.69</v>
      </c>
      <c r="J1888" s="9">
        <v>59673.51</v>
      </c>
      <c r="K1888" s="9">
        <v>26388.18</v>
      </c>
    </row>
    <row r="1889">
      <c r="B1889" s="21"/>
      <c r="C1889" s="4"/>
      <c r="D1889" s="4">
        <v>1270.0</v>
      </c>
      <c r="H1889" s="9"/>
      <c r="I1889" s="9">
        <v>218554.7</v>
      </c>
      <c r="J1889" s="9">
        <v>146424.74</v>
      </c>
      <c r="K1889" s="9">
        <v>72129.96000000002</v>
      </c>
    </row>
    <row r="1890">
      <c r="B1890" s="21"/>
      <c r="C1890" s="4"/>
      <c r="D1890" s="4">
        <v>7940.0</v>
      </c>
      <c r="H1890" s="9"/>
      <c r="I1890" s="9">
        <v>5010688.46</v>
      </c>
      <c r="J1890" s="9">
        <v>3768044.92</v>
      </c>
      <c r="K1890" s="9">
        <v>1242643.54</v>
      </c>
    </row>
    <row r="1891">
      <c r="B1891" s="21"/>
      <c r="C1891" s="4"/>
      <c r="D1891" s="4">
        <v>7331.0</v>
      </c>
      <c r="H1891" s="9"/>
      <c r="I1891" s="9">
        <v>547320.32</v>
      </c>
      <c r="J1891" s="9">
        <v>341796.48</v>
      </c>
      <c r="K1891" s="9">
        <v>205523.83999999997</v>
      </c>
    </row>
    <row r="1892">
      <c r="B1892" s="21"/>
      <c r="C1892" s="4"/>
      <c r="D1892" s="4">
        <v>3127.0</v>
      </c>
      <c r="H1892" s="9"/>
      <c r="I1892" s="9">
        <v>420337.39</v>
      </c>
      <c r="J1892" s="9">
        <v>291453.81</v>
      </c>
      <c r="K1892" s="9">
        <v>128883.58000000002</v>
      </c>
    </row>
    <row r="1893">
      <c r="B1893" s="21"/>
      <c r="C1893" s="4"/>
      <c r="D1893" s="4">
        <v>4594.0</v>
      </c>
      <c r="H1893" s="9"/>
      <c r="I1893" s="9">
        <v>82243.95</v>
      </c>
      <c r="J1893" s="9">
        <v>60999.8</v>
      </c>
      <c r="K1893" s="9">
        <v>21244.149999999994</v>
      </c>
    </row>
    <row r="1894">
      <c r="B1894" s="21"/>
      <c r="C1894" s="4"/>
      <c r="D1894" s="4">
        <v>1270.0</v>
      </c>
      <c r="H1894" s="9"/>
      <c r="I1894" s="9">
        <v>105671.15000000001</v>
      </c>
      <c r="J1894" s="9">
        <v>70796.33</v>
      </c>
      <c r="K1894" s="9">
        <v>34874.82000000001</v>
      </c>
    </row>
    <row r="1895">
      <c r="B1895" s="21"/>
      <c r="C1895" s="4"/>
      <c r="D1895" s="4">
        <v>7331.0</v>
      </c>
      <c r="H1895" s="9"/>
      <c r="I1895" s="9">
        <v>800302.8</v>
      </c>
      <c r="J1895" s="9">
        <v>499781.69999999995</v>
      </c>
      <c r="K1895" s="9">
        <v>300521.1000000001</v>
      </c>
    </row>
    <row r="1896">
      <c r="B1896" s="21"/>
      <c r="C1896" s="4"/>
      <c r="D1896" s="4">
        <v>3127.0</v>
      </c>
      <c r="H1896" s="9"/>
      <c r="I1896" s="9">
        <v>178089.67</v>
      </c>
      <c r="J1896" s="9">
        <v>123483.93000000001</v>
      </c>
      <c r="K1896" s="9">
        <v>54605.740000000005</v>
      </c>
    </row>
    <row r="1897">
      <c r="B1897" s="21"/>
      <c r="C1897" s="4"/>
      <c r="D1897" s="4">
        <v>8681.0</v>
      </c>
      <c r="H1897" s="9"/>
      <c r="I1897" s="9">
        <v>4367665.470000001</v>
      </c>
      <c r="J1897" s="9">
        <v>3520906.72</v>
      </c>
      <c r="K1897" s="9">
        <v>846758.7500000005</v>
      </c>
    </row>
    <row r="1898">
      <c r="B1898" s="21"/>
      <c r="C1898" s="4"/>
      <c r="D1898" s="4">
        <v>8293.0</v>
      </c>
      <c r="H1898" s="9"/>
      <c r="I1898" s="9">
        <v>2997443.1999999997</v>
      </c>
      <c r="J1898" s="9">
        <v>1805390.48</v>
      </c>
      <c r="K1898" s="9">
        <v>1192052.7199999997</v>
      </c>
    </row>
    <row r="1899">
      <c r="B1899" s="21"/>
      <c r="C1899" s="4"/>
      <c r="D1899" s="4">
        <v>8969.0</v>
      </c>
      <c r="H1899" s="9"/>
      <c r="I1899" s="9">
        <v>220935.84000000003</v>
      </c>
      <c r="J1899" s="9">
        <v>141093.12</v>
      </c>
      <c r="K1899" s="9">
        <v>79842.72000000003</v>
      </c>
    </row>
    <row r="1900">
      <c r="B1900" s="21"/>
      <c r="C1900" s="4"/>
      <c r="D1900" s="4">
        <v>5988.0</v>
      </c>
      <c r="H1900" s="9"/>
      <c r="I1900" s="9">
        <v>513173.86</v>
      </c>
      <c r="J1900" s="9">
        <v>302887.83</v>
      </c>
      <c r="K1900" s="9">
        <v>210286.02999999997</v>
      </c>
    </row>
    <row r="1901">
      <c r="B1901" s="21"/>
      <c r="C1901" s="4"/>
      <c r="D1901" s="4">
        <v>5988.0</v>
      </c>
      <c r="H1901" s="9"/>
      <c r="I1901" s="9">
        <v>1244188.56</v>
      </c>
      <c r="J1901" s="9">
        <v>734350.68</v>
      </c>
      <c r="K1901" s="9">
        <v>509837.88</v>
      </c>
    </row>
    <row r="1902">
      <c r="B1902" s="21"/>
      <c r="C1902" s="4"/>
      <c r="D1902" s="4">
        <v>5988.0</v>
      </c>
      <c r="H1902" s="9"/>
      <c r="I1902" s="9">
        <v>429673.34</v>
      </c>
      <c r="J1902" s="9">
        <v>253603.77000000002</v>
      </c>
      <c r="K1902" s="9">
        <v>176069.57</v>
      </c>
    </row>
    <row r="1903">
      <c r="B1903" s="21"/>
      <c r="C1903" s="4"/>
      <c r="D1903" s="4">
        <v>3127.0</v>
      </c>
      <c r="H1903" s="9"/>
      <c r="I1903" s="9">
        <v>557316.87</v>
      </c>
      <c r="J1903" s="9">
        <v>386432.73000000004</v>
      </c>
      <c r="K1903" s="9">
        <v>170884.13999999996</v>
      </c>
    </row>
    <row r="1904">
      <c r="B1904" s="21"/>
      <c r="C1904" s="4"/>
      <c r="D1904" s="4">
        <v>2103.0</v>
      </c>
      <c r="H1904" s="9"/>
      <c r="I1904" s="9">
        <v>1021506.2</v>
      </c>
      <c r="J1904" s="9">
        <v>581568.26</v>
      </c>
      <c r="K1904" s="9">
        <v>439937.93999999994</v>
      </c>
    </row>
    <row r="1905">
      <c r="B1905" s="21"/>
      <c r="C1905" s="4"/>
      <c r="D1905" s="4">
        <v>5988.0</v>
      </c>
      <c r="H1905" s="9"/>
      <c r="I1905" s="9">
        <v>1160533.98</v>
      </c>
      <c r="J1905" s="9">
        <v>684975.6900000001</v>
      </c>
      <c r="K1905" s="9">
        <v>475558.2899999999</v>
      </c>
    </row>
    <row r="1906">
      <c r="B1906" s="21"/>
      <c r="C1906" s="4"/>
      <c r="D1906" s="4">
        <v>2455.0</v>
      </c>
      <c r="H1906" s="9"/>
      <c r="I1906" s="9">
        <v>695020.8</v>
      </c>
      <c r="J1906" s="9">
        <v>227942.40000000002</v>
      </c>
      <c r="K1906" s="9">
        <v>467078.4</v>
      </c>
    </row>
    <row r="1907">
      <c r="B1907" s="21"/>
      <c r="C1907" s="4"/>
      <c r="D1907" s="4">
        <v>8969.0</v>
      </c>
      <c r="H1907" s="9"/>
      <c r="I1907" s="9">
        <v>437294.28</v>
      </c>
      <c r="J1907" s="9">
        <v>279263.04</v>
      </c>
      <c r="K1907" s="9">
        <v>158031.24000000005</v>
      </c>
    </row>
    <row r="1908">
      <c r="B1908" s="21"/>
      <c r="C1908" s="4"/>
      <c r="D1908" s="4">
        <v>8875.0</v>
      </c>
      <c r="H1908" s="9"/>
      <c r="I1908" s="9">
        <v>98300.37</v>
      </c>
      <c r="J1908" s="9">
        <v>84972.77</v>
      </c>
      <c r="K1908" s="9">
        <v>13327.599999999991</v>
      </c>
    </row>
    <row r="1909">
      <c r="B1909" s="21"/>
      <c r="C1909" s="4"/>
      <c r="D1909" s="4">
        <v>3127.0</v>
      </c>
      <c r="H1909" s="9"/>
      <c r="I1909" s="9">
        <v>571537.89</v>
      </c>
      <c r="J1909" s="9">
        <v>396293.31</v>
      </c>
      <c r="K1909" s="9">
        <v>175244.58000000002</v>
      </c>
    </row>
    <row r="1910">
      <c r="B1910" s="21"/>
      <c r="C1910" s="4"/>
      <c r="D1910" s="4">
        <v>8969.0</v>
      </c>
      <c r="H1910" s="9"/>
      <c r="I1910" s="9">
        <v>85139.64000000001</v>
      </c>
      <c r="J1910" s="9">
        <v>54371.52</v>
      </c>
      <c r="K1910" s="9">
        <v>30768.120000000017</v>
      </c>
    </row>
    <row r="1911">
      <c r="B1911" s="21"/>
      <c r="C1911" s="4"/>
      <c r="D1911" s="4">
        <v>3127.0</v>
      </c>
      <c r="H1911" s="9"/>
      <c r="I1911" s="9">
        <v>18144.06</v>
      </c>
      <c r="J1911" s="9">
        <v>12580.74</v>
      </c>
      <c r="K1911" s="9">
        <v>5563.3200000000015</v>
      </c>
    </row>
    <row r="1912">
      <c r="B1912" s="21"/>
      <c r="C1912" s="4"/>
      <c r="D1912" s="4">
        <v>7331.0</v>
      </c>
      <c r="H1912" s="9"/>
      <c r="I1912" s="9">
        <v>2526250.88</v>
      </c>
      <c r="J1912" s="9">
        <v>1577620.3199999998</v>
      </c>
      <c r="K1912" s="9">
        <v>948630.56</v>
      </c>
    </row>
    <row r="1913">
      <c r="B1913" s="21"/>
      <c r="C1913" s="4"/>
      <c r="D1913" s="4">
        <v>2455.0</v>
      </c>
      <c r="H1913" s="9"/>
      <c r="I1913" s="9">
        <v>728569.76</v>
      </c>
      <c r="J1913" s="9">
        <v>238945.28000000003</v>
      </c>
      <c r="K1913" s="9">
        <v>489624.48</v>
      </c>
    </row>
    <row r="1914">
      <c r="B1914" s="21"/>
      <c r="C1914" s="4"/>
      <c r="D1914" s="4">
        <v>5988.0</v>
      </c>
      <c r="H1914" s="9"/>
      <c r="I1914" s="9">
        <v>1419200.72</v>
      </c>
      <c r="J1914" s="9">
        <v>837647.16</v>
      </c>
      <c r="K1914" s="9">
        <v>581553.5599999999</v>
      </c>
    </row>
    <row r="1915">
      <c r="B1915" s="21"/>
      <c r="C1915" s="4"/>
      <c r="D1915" s="4">
        <v>7331.0</v>
      </c>
      <c r="H1915" s="9"/>
      <c r="I1915" s="9">
        <v>1922003.12</v>
      </c>
      <c r="J1915" s="9">
        <v>1200273.18</v>
      </c>
      <c r="K1915" s="9">
        <v>721729.9400000002</v>
      </c>
    </row>
    <row r="1916">
      <c r="B1916" s="21"/>
      <c r="C1916" s="4"/>
      <c r="D1916" s="4">
        <v>8969.0</v>
      </c>
      <c r="H1916" s="9"/>
      <c r="I1916" s="9">
        <v>978495.54</v>
      </c>
      <c r="J1916" s="9">
        <v>624882.72</v>
      </c>
      <c r="K1916" s="9">
        <v>353612.82000000007</v>
      </c>
    </row>
    <row r="1917">
      <c r="B1917" s="21"/>
      <c r="C1917" s="4"/>
      <c r="D1917" s="4">
        <v>7331.0</v>
      </c>
      <c r="H1917" s="9"/>
      <c r="I1917" s="9">
        <v>1213856.4</v>
      </c>
      <c r="J1917" s="9">
        <v>758042.1</v>
      </c>
      <c r="K1917" s="9">
        <v>455814.29999999993</v>
      </c>
    </row>
    <row r="1918">
      <c r="B1918" s="21"/>
      <c r="C1918" s="4"/>
      <c r="D1918" s="4">
        <v>3127.0</v>
      </c>
      <c r="H1918" s="9"/>
      <c r="I1918" s="9">
        <v>530019.05</v>
      </c>
      <c r="J1918" s="9">
        <v>367504.95</v>
      </c>
      <c r="K1918" s="9">
        <v>162514.10000000003</v>
      </c>
    </row>
    <row r="1919">
      <c r="B1919" s="21"/>
      <c r="C1919" s="4"/>
      <c r="D1919" s="4">
        <v>2455.0</v>
      </c>
      <c r="H1919" s="9"/>
      <c r="I1919" s="9">
        <v>347510.4</v>
      </c>
      <c r="J1919" s="9">
        <v>113971.20000000001</v>
      </c>
      <c r="K1919" s="9">
        <v>233539.2</v>
      </c>
    </row>
    <row r="1920">
      <c r="B1920" s="21"/>
      <c r="C1920" s="4"/>
      <c r="D1920" s="4">
        <v>5988.0</v>
      </c>
      <c r="H1920" s="9"/>
      <c r="I1920" s="9">
        <v>65937.68000000001</v>
      </c>
      <c r="J1920" s="9">
        <v>38918.04</v>
      </c>
      <c r="K1920" s="9">
        <v>27019.640000000007</v>
      </c>
    </row>
    <row r="1921">
      <c r="B1921" s="21"/>
      <c r="C1921" s="4"/>
      <c r="D1921" s="4">
        <v>4594.0</v>
      </c>
      <c r="H1921" s="9"/>
      <c r="I1921" s="9">
        <v>73119.21</v>
      </c>
      <c r="J1921" s="9">
        <v>54232.04</v>
      </c>
      <c r="K1921" s="9">
        <v>18887.170000000006</v>
      </c>
    </row>
    <row r="1922">
      <c r="B1922" s="21"/>
      <c r="C1922" s="4"/>
      <c r="D1922" s="4">
        <v>7940.0</v>
      </c>
      <c r="H1922" s="9"/>
      <c r="I1922" s="9">
        <v>132317.46</v>
      </c>
      <c r="J1922" s="9">
        <v>99502.92</v>
      </c>
      <c r="K1922" s="9">
        <v>32814.53999999999</v>
      </c>
    </row>
    <row r="1923">
      <c r="B1923" s="21"/>
      <c r="C1923" s="4"/>
      <c r="D1923" s="4">
        <v>2455.0</v>
      </c>
      <c r="H1923" s="9"/>
      <c r="I1923" s="9">
        <v>438322.08</v>
      </c>
      <c r="J1923" s="9">
        <v>143754.24000000002</v>
      </c>
      <c r="K1923" s="9">
        <v>294567.83999999997</v>
      </c>
    </row>
    <row r="1924">
      <c r="B1924" s="21"/>
      <c r="C1924" s="4"/>
      <c r="D1924" s="4">
        <v>7940.0</v>
      </c>
      <c r="H1924" s="9"/>
      <c r="I1924" s="9">
        <v>3780403.3899999997</v>
      </c>
      <c r="J1924" s="9">
        <v>2842868.7800000003</v>
      </c>
      <c r="K1924" s="9">
        <v>937534.6099999994</v>
      </c>
    </row>
    <row r="1925">
      <c r="B1925" s="21"/>
      <c r="C1925" s="4"/>
      <c r="D1925" s="4">
        <v>4594.0</v>
      </c>
      <c r="H1925" s="9"/>
      <c r="I1925" s="9">
        <v>66728.16</v>
      </c>
      <c r="J1925" s="9">
        <v>49491.84</v>
      </c>
      <c r="K1925" s="9">
        <v>17236.320000000007</v>
      </c>
    </row>
    <row r="1926">
      <c r="B1926" s="21"/>
      <c r="C1926" s="4"/>
      <c r="D1926" s="4">
        <v>2103.0</v>
      </c>
      <c r="H1926" s="9"/>
      <c r="I1926" s="9">
        <v>1012044.0</v>
      </c>
      <c r="J1926" s="9">
        <v>576181.2</v>
      </c>
      <c r="K1926" s="9">
        <v>435862.80000000005</v>
      </c>
    </row>
    <row r="1927">
      <c r="B1927" s="21"/>
      <c r="C1927" s="4"/>
      <c r="D1927" s="4">
        <v>8875.0</v>
      </c>
      <c r="H1927" s="9"/>
      <c r="I1927" s="9">
        <v>2683220.4</v>
      </c>
      <c r="J1927" s="9">
        <v>2319428.4</v>
      </c>
      <c r="K1927" s="9">
        <v>363792.0</v>
      </c>
    </row>
    <row r="1928">
      <c r="B1928" s="21"/>
      <c r="C1928" s="4"/>
      <c r="D1928" s="4">
        <v>7331.0</v>
      </c>
      <c r="H1928" s="9"/>
      <c r="I1928" s="9">
        <v>1117360.56</v>
      </c>
      <c r="J1928" s="9">
        <v>697781.34</v>
      </c>
      <c r="K1928" s="9">
        <v>419579.2200000001</v>
      </c>
    </row>
    <row r="1929">
      <c r="B1929" s="21"/>
      <c r="C1929" s="4"/>
      <c r="D1929" s="4">
        <v>2455.0</v>
      </c>
      <c r="H1929" s="9"/>
      <c r="I1929" s="9">
        <v>492524.96</v>
      </c>
      <c r="J1929" s="9">
        <v>161530.88</v>
      </c>
      <c r="K1929" s="9">
        <v>330994.08</v>
      </c>
    </row>
    <row r="1930">
      <c r="B1930" s="21"/>
      <c r="C1930" s="4"/>
      <c r="D1930" s="4">
        <v>8681.0</v>
      </c>
      <c r="H1930" s="9"/>
      <c r="I1930" s="9">
        <v>5707204.44</v>
      </c>
      <c r="J1930" s="9">
        <v>4600749.44</v>
      </c>
      <c r="K1930" s="9">
        <v>1106455.0</v>
      </c>
    </row>
    <row r="1931">
      <c r="B1931" s="21"/>
      <c r="C1931" s="4"/>
      <c r="D1931" s="4">
        <v>8681.0</v>
      </c>
      <c r="H1931" s="9"/>
      <c r="I1931" s="9">
        <v>6155888.13</v>
      </c>
      <c r="J1931" s="9">
        <v>4962446.88</v>
      </c>
      <c r="K1931" s="9">
        <v>1193441.25</v>
      </c>
    </row>
    <row r="1932">
      <c r="B1932" s="21"/>
      <c r="C1932" s="4"/>
      <c r="D1932" s="4">
        <v>1270.0</v>
      </c>
      <c r="H1932" s="9"/>
      <c r="I1932" s="9">
        <v>235209.65000000002</v>
      </c>
      <c r="J1932" s="9">
        <v>157583.03</v>
      </c>
      <c r="K1932" s="9">
        <v>77626.62000000002</v>
      </c>
    </row>
    <row r="1933">
      <c r="B1933" s="21"/>
      <c r="C1933" s="4"/>
      <c r="D1933" s="4">
        <v>7331.0</v>
      </c>
      <c r="H1933" s="9"/>
      <c r="I1933" s="9">
        <v>1903878.24</v>
      </c>
      <c r="J1933" s="9">
        <v>1188954.3599999999</v>
      </c>
      <c r="K1933" s="9">
        <v>714923.8800000001</v>
      </c>
    </row>
    <row r="1934">
      <c r="B1934" s="21"/>
      <c r="C1934" s="4"/>
      <c r="D1934" s="4">
        <v>1270.0</v>
      </c>
      <c r="H1934" s="9"/>
      <c r="I1934" s="9">
        <v>196490.45</v>
      </c>
      <c r="J1934" s="9">
        <v>131642.38999999998</v>
      </c>
      <c r="K1934" s="9">
        <v>64848.06000000003</v>
      </c>
    </row>
    <row r="1935">
      <c r="B1935" s="21"/>
      <c r="C1935" s="4"/>
      <c r="D1935" s="4">
        <v>1270.0</v>
      </c>
      <c r="H1935" s="9"/>
      <c r="I1935" s="9">
        <v>246360.40000000002</v>
      </c>
      <c r="J1935" s="9">
        <v>165053.68</v>
      </c>
      <c r="K1935" s="9">
        <v>81306.72000000003</v>
      </c>
    </row>
    <row r="1936">
      <c r="B1936" s="21"/>
      <c r="C1936" s="4"/>
      <c r="D1936" s="4">
        <v>8681.0</v>
      </c>
      <c r="H1936" s="9"/>
      <c r="I1936" s="9">
        <v>338629.2</v>
      </c>
      <c r="J1936" s="9">
        <v>272979.2</v>
      </c>
      <c r="K1936" s="9">
        <v>65650.0</v>
      </c>
    </row>
    <row r="1937">
      <c r="B1937" s="21"/>
      <c r="C1937" s="4"/>
      <c r="D1937" s="4">
        <v>1270.0</v>
      </c>
      <c r="H1937" s="9"/>
      <c r="I1937" s="9">
        <v>427714.30000000005</v>
      </c>
      <c r="J1937" s="9">
        <v>286555.06</v>
      </c>
      <c r="K1937" s="9">
        <v>141159.24000000005</v>
      </c>
    </row>
    <row r="1938">
      <c r="B1938" s="21"/>
      <c r="C1938" s="4"/>
      <c r="D1938" s="4">
        <v>3127.0</v>
      </c>
      <c r="H1938" s="9"/>
      <c r="I1938" s="9">
        <v>483432.95</v>
      </c>
      <c r="J1938" s="9">
        <v>335203.05</v>
      </c>
      <c r="K1938" s="9">
        <v>148229.90000000002</v>
      </c>
    </row>
    <row r="1939">
      <c r="B1939" s="21"/>
      <c r="C1939" s="4"/>
      <c r="D1939" s="4">
        <v>3127.0</v>
      </c>
      <c r="H1939" s="9"/>
      <c r="I1939" s="9">
        <v>713666.36</v>
      </c>
      <c r="J1939" s="9">
        <v>494842.44</v>
      </c>
      <c r="K1939" s="9">
        <v>218823.91999999998</v>
      </c>
    </row>
    <row r="1940">
      <c r="B1940" s="21"/>
      <c r="C1940" s="4"/>
      <c r="D1940" s="4">
        <v>8681.0</v>
      </c>
      <c r="H1940" s="9"/>
      <c r="I1940" s="9">
        <v>2849043.75</v>
      </c>
      <c r="J1940" s="9">
        <v>2296700.0</v>
      </c>
      <c r="K1940" s="9">
        <v>552343.75</v>
      </c>
    </row>
    <row r="1941">
      <c r="B1941" s="21"/>
      <c r="C1941" s="4"/>
      <c r="D1941" s="4">
        <v>2455.0</v>
      </c>
      <c r="H1941" s="9"/>
      <c r="I1941" s="9">
        <v>936092.48</v>
      </c>
      <c r="J1941" s="9">
        <v>307005.44</v>
      </c>
      <c r="K1941" s="9">
        <v>629087.04</v>
      </c>
    </row>
    <row r="1942">
      <c r="B1942" s="21"/>
      <c r="C1942" s="4"/>
      <c r="D1942" s="4">
        <v>8293.0</v>
      </c>
      <c r="H1942" s="9"/>
      <c r="I1942" s="9">
        <v>1931112.4</v>
      </c>
      <c r="J1942" s="9">
        <v>1163128.6099999999</v>
      </c>
      <c r="K1942" s="9">
        <v>767983.79</v>
      </c>
    </row>
    <row r="1943">
      <c r="B1943" s="21"/>
      <c r="C1943" s="4"/>
      <c r="D1943" s="4">
        <v>8681.0</v>
      </c>
      <c r="H1943" s="9"/>
      <c r="I1943" s="9">
        <v>4094157.27</v>
      </c>
      <c r="J1943" s="9">
        <v>3300423.52</v>
      </c>
      <c r="K1943" s="9">
        <v>793733.75</v>
      </c>
    </row>
    <row r="1944">
      <c r="B1944" s="21"/>
      <c r="C1944" s="4"/>
      <c r="D1944" s="4">
        <v>2103.0</v>
      </c>
      <c r="H1944" s="9"/>
      <c r="I1944" s="9">
        <v>1123533.4</v>
      </c>
      <c r="J1944" s="9">
        <v>639654.82</v>
      </c>
      <c r="K1944" s="9">
        <v>483878.57999999996</v>
      </c>
    </row>
    <row r="1945">
      <c r="B1945" s="21"/>
      <c r="C1945" s="4"/>
      <c r="D1945" s="4">
        <v>1270.0</v>
      </c>
      <c r="H1945" s="9"/>
      <c r="I1945" s="9">
        <v>224106.35</v>
      </c>
      <c r="J1945" s="9">
        <v>150144.16999999998</v>
      </c>
      <c r="K1945" s="9">
        <v>73962.18000000002</v>
      </c>
    </row>
    <row r="1946">
      <c r="B1946" s="21"/>
      <c r="C1946" s="4"/>
      <c r="D1946" s="4">
        <v>5988.0</v>
      </c>
      <c r="H1946" s="9"/>
      <c r="I1946" s="9">
        <v>542137.14</v>
      </c>
      <c r="J1946" s="9">
        <v>319982.67000000004</v>
      </c>
      <c r="K1946" s="9">
        <v>222154.46999999997</v>
      </c>
    </row>
    <row r="1947">
      <c r="B1947" s="21"/>
      <c r="C1947" s="4"/>
      <c r="D1947" s="4">
        <v>8969.0</v>
      </c>
      <c r="H1947" s="9"/>
      <c r="I1947" s="9">
        <v>1470871.2000000002</v>
      </c>
      <c r="J1947" s="9">
        <v>939321.6</v>
      </c>
      <c r="K1947" s="9">
        <v>531549.6000000002</v>
      </c>
    </row>
    <row r="1948">
      <c r="B1948" s="21"/>
      <c r="C1948" s="4"/>
      <c r="D1948" s="4">
        <v>8969.0</v>
      </c>
      <c r="H1948" s="9"/>
      <c r="I1948" s="9">
        <v>1386189.3</v>
      </c>
      <c r="J1948" s="9">
        <v>885242.4</v>
      </c>
      <c r="K1948" s="9">
        <v>500946.9</v>
      </c>
    </row>
    <row r="1949">
      <c r="B1949" s="21"/>
      <c r="C1949" s="4"/>
      <c r="D1949" s="4">
        <v>7940.0</v>
      </c>
      <c r="H1949" s="9"/>
      <c r="I1949" s="9">
        <v>4962573.02</v>
      </c>
      <c r="J1949" s="9">
        <v>3731862.04</v>
      </c>
      <c r="K1949" s="9">
        <v>1230710.9799999995</v>
      </c>
    </row>
    <row r="1950">
      <c r="B1950" s="21"/>
      <c r="C1950" s="4"/>
      <c r="D1950" s="4">
        <v>3127.0</v>
      </c>
      <c r="H1950" s="9"/>
      <c r="I1950" s="9">
        <v>64730.16</v>
      </c>
      <c r="J1950" s="9">
        <v>44882.64</v>
      </c>
      <c r="K1950" s="9">
        <v>19847.520000000004</v>
      </c>
    </row>
    <row r="1951">
      <c r="B1951" s="21"/>
      <c r="C1951" s="4"/>
      <c r="D1951" s="4">
        <v>8293.0</v>
      </c>
      <c r="H1951" s="9"/>
      <c r="I1951" s="9">
        <v>4101810.4</v>
      </c>
      <c r="J1951" s="9">
        <v>2470562.06</v>
      </c>
      <c r="K1951" s="9">
        <v>1631248.3399999999</v>
      </c>
    </row>
    <row r="1952">
      <c r="B1952" s="21"/>
      <c r="C1952" s="4"/>
      <c r="D1952" s="4">
        <v>8875.0</v>
      </c>
      <c r="H1952" s="9"/>
      <c r="I1952" s="9">
        <v>1753796.73</v>
      </c>
      <c r="J1952" s="9">
        <v>1516016.33</v>
      </c>
      <c r="K1952" s="9">
        <v>237780.3999999999</v>
      </c>
    </row>
    <row r="1953">
      <c r="B1953" s="21"/>
      <c r="C1953" s="4"/>
      <c r="D1953" s="4">
        <v>8875.0</v>
      </c>
      <c r="H1953" s="9"/>
      <c r="I1953" s="9">
        <v>3755664.78</v>
      </c>
      <c r="J1953" s="9">
        <v>3246470.38</v>
      </c>
      <c r="K1953" s="9">
        <v>509194.3999999999</v>
      </c>
    </row>
    <row r="1954">
      <c r="B1954" s="21"/>
      <c r="C1954" s="4"/>
      <c r="D1954" s="4">
        <v>8875.0</v>
      </c>
      <c r="H1954" s="9"/>
      <c r="I1954" s="9">
        <v>1945334.79</v>
      </c>
      <c r="J1954" s="9">
        <v>1681585.59</v>
      </c>
      <c r="K1954" s="9">
        <v>263749.19999999995</v>
      </c>
    </row>
    <row r="1955">
      <c r="B1955" s="21"/>
      <c r="C1955" s="4"/>
      <c r="D1955" s="4">
        <v>1270.0</v>
      </c>
      <c r="H1955" s="9"/>
      <c r="I1955" s="9">
        <v>21874.45</v>
      </c>
      <c r="J1955" s="9">
        <v>14655.19</v>
      </c>
      <c r="K1955" s="9">
        <v>7219.26</v>
      </c>
    </row>
    <row r="1956">
      <c r="B1956" s="21"/>
      <c r="C1956" s="4"/>
      <c r="D1956" s="4">
        <v>7940.0</v>
      </c>
      <c r="H1956" s="9"/>
      <c r="I1956" s="9">
        <v>2161853.4499999997</v>
      </c>
      <c r="J1956" s="9">
        <v>1625716.9000000001</v>
      </c>
      <c r="K1956" s="9">
        <v>536136.5499999996</v>
      </c>
    </row>
    <row r="1957">
      <c r="B1957" s="21"/>
      <c r="C1957" s="4"/>
      <c r="D1957" s="4">
        <v>4594.0</v>
      </c>
      <c r="H1957" s="9"/>
      <c r="I1957" s="9">
        <v>54039.36</v>
      </c>
      <c r="J1957" s="9">
        <v>40080.64</v>
      </c>
      <c r="K1957" s="9">
        <v>13958.720000000001</v>
      </c>
    </row>
    <row r="1958">
      <c r="B1958" s="21"/>
      <c r="C1958" s="4"/>
      <c r="D1958" s="4">
        <v>3127.0</v>
      </c>
      <c r="H1958" s="9"/>
      <c r="I1958" s="9">
        <v>643215.1</v>
      </c>
      <c r="J1958" s="9">
        <v>445992.9</v>
      </c>
      <c r="K1958" s="9">
        <v>197222.19999999995</v>
      </c>
    </row>
    <row r="1959">
      <c r="B1959" s="21"/>
      <c r="C1959" s="4"/>
      <c r="D1959" s="4">
        <v>7331.0</v>
      </c>
      <c r="H1959" s="9"/>
      <c r="I1959" s="9">
        <v>800558.08</v>
      </c>
      <c r="J1959" s="9">
        <v>499941.11999999994</v>
      </c>
      <c r="K1959" s="9">
        <v>300616.96</v>
      </c>
    </row>
    <row r="1960">
      <c r="B1960" s="21"/>
      <c r="C1960" s="4"/>
      <c r="D1960" s="4">
        <v>3127.0</v>
      </c>
      <c r="H1960" s="9"/>
      <c r="I1960" s="9">
        <v>319972.95</v>
      </c>
      <c r="J1960" s="9">
        <v>221863.05000000002</v>
      </c>
      <c r="K1960" s="9">
        <v>98109.9</v>
      </c>
    </row>
    <row r="1961">
      <c r="B1961" s="21"/>
      <c r="C1961" s="4"/>
      <c r="D1961" s="4">
        <v>8969.0</v>
      </c>
      <c r="H1961" s="9"/>
      <c r="I1961" s="9">
        <v>737876.88</v>
      </c>
      <c r="J1961" s="9">
        <v>471219.83999999997</v>
      </c>
      <c r="K1961" s="9">
        <v>266657.04000000004</v>
      </c>
    </row>
    <row r="1962">
      <c r="B1962" s="21"/>
      <c r="C1962" s="4"/>
      <c r="D1962" s="4">
        <v>8969.0</v>
      </c>
      <c r="H1962" s="9"/>
      <c r="I1962" s="9">
        <v>878097.9</v>
      </c>
      <c r="J1962" s="9">
        <v>560767.2</v>
      </c>
      <c r="K1962" s="9">
        <v>317330.70000000007</v>
      </c>
    </row>
    <row r="1963">
      <c r="B1963" s="21"/>
      <c r="C1963" s="4"/>
      <c r="D1963" s="4">
        <v>4594.0</v>
      </c>
      <c r="H1963" s="9"/>
      <c r="I1963" s="9">
        <v>8285.04</v>
      </c>
      <c r="J1963" s="9">
        <v>6144.96</v>
      </c>
      <c r="K1963" s="9">
        <v>2140.080000000001</v>
      </c>
    </row>
    <row r="1964">
      <c r="B1964" s="21"/>
      <c r="C1964" s="4"/>
      <c r="D1964" s="4">
        <v>7940.0</v>
      </c>
      <c r="H1964" s="9"/>
      <c r="I1964" s="9">
        <v>5117611.66</v>
      </c>
      <c r="J1964" s="9">
        <v>3848451.3200000003</v>
      </c>
      <c r="K1964" s="9">
        <v>1269160.3399999999</v>
      </c>
    </row>
    <row r="1965">
      <c r="B1965" s="21"/>
      <c r="C1965" s="4"/>
      <c r="D1965" s="4">
        <v>8681.0</v>
      </c>
      <c r="H1965" s="9"/>
      <c r="I1965" s="9">
        <v>4768159.62</v>
      </c>
      <c r="J1965" s="9">
        <v>3843757.12</v>
      </c>
      <c r="K1965" s="9">
        <v>924402.5</v>
      </c>
    </row>
    <row r="1966">
      <c r="B1966" s="21"/>
      <c r="C1966" s="4"/>
      <c r="D1966" s="4">
        <v>2103.0</v>
      </c>
      <c r="H1966" s="9"/>
      <c r="I1966" s="9">
        <v>57596.0</v>
      </c>
      <c r="J1966" s="9">
        <v>32790.8</v>
      </c>
      <c r="K1966" s="9">
        <v>24805.199999999997</v>
      </c>
    </row>
    <row r="1967">
      <c r="B1967" s="21"/>
      <c r="C1967" s="4"/>
      <c r="D1967" s="4">
        <v>5988.0</v>
      </c>
      <c r="H1967" s="9"/>
      <c r="I1967" s="9">
        <v>29579.52</v>
      </c>
      <c r="J1967" s="9">
        <v>17458.56</v>
      </c>
      <c r="K1967" s="9">
        <v>12120.96</v>
      </c>
    </row>
    <row r="1968">
      <c r="B1968" s="21"/>
      <c r="C1968" s="4"/>
      <c r="D1968" s="4">
        <v>8293.0</v>
      </c>
      <c r="H1968" s="9"/>
      <c r="I1968" s="9">
        <v>60333.6</v>
      </c>
      <c r="J1968" s="9">
        <v>36339.54</v>
      </c>
      <c r="K1968" s="9">
        <v>23994.059999999998</v>
      </c>
    </row>
    <row r="1969">
      <c r="B1969" s="21"/>
      <c r="C1969" s="4"/>
      <c r="D1969" s="4">
        <v>4594.0</v>
      </c>
      <c r="H1969" s="9"/>
      <c r="I1969" s="9">
        <v>28064.64</v>
      </c>
      <c r="J1969" s="9">
        <v>20815.36</v>
      </c>
      <c r="K1969" s="9">
        <v>7249.279999999999</v>
      </c>
    </row>
    <row r="1970">
      <c r="B1970" s="21"/>
      <c r="C1970" s="4"/>
      <c r="D1970" s="4">
        <v>1270.0</v>
      </c>
      <c r="H1970" s="9"/>
      <c r="I1970" s="9">
        <v>39858.0</v>
      </c>
      <c r="J1970" s="9">
        <v>26703.6</v>
      </c>
      <c r="K1970" s="9">
        <v>13154.400000000001</v>
      </c>
    </row>
    <row r="1971">
      <c r="B1971" s="21"/>
      <c r="C1971" s="4"/>
      <c r="D1971" s="4">
        <v>7940.0</v>
      </c>
      <c r="H1971" s="9"/>
      <c r="I1971" s="9">
        <v>3587273.36</v>
      </c>
      <c r="J1971" s="9">
        <v>2697634.72</v>
      </c>
      <c r="K1971" s="9">
        <v>889638.6399999997</v>
      </c>
    </row>
    <row r="1972">
      <c r="B1972" s="21"/>
      <c r="C1972" s="4"/>
      <c r="D1972" s="4">
        <v>7331.0</v>
      </c>
      <c r="H1972" s="9"/>
      <c r="I1972" s="9">
        <v>2310794.56</v>
      </c>
      <c r="J1972" s="9">
        <v>1443069.8399999999</v>
      </c>
      <c r="K1972" s="9">
        <v>867724.7200000002</v>
      </c>
    </row>
    <row r="1973">
      <c r="B1973" s="21"/>
      <c r="C1973" s="4"/>
      <c r="D1973" s="4">
        <v>3127.0</v>
      </c>
      <c r="H1973" s="9"/>
      <c r="I1973" s="9">
        <v>554047.67</v>
      </c>
      <c r="J1973" s="9">
        <v>384165.93</v>
      </c>
      <c r="K1973" s="9">
        <v>169881.74000000005</v>
      </c>
    </row>
    <row r="1974">
      <c r="B1974" s="21"/>
      <c r="C1974" s="4"/>
      <c r="D1974" s="4">
        <v>8875.0</v>
      </c>
      <c r="H1974" s="9"/>
      <c r="I1974" s="9">
        <v>825638.73</v>
      </c>
      <c r="J1974" s="9">
        <v>713698.33</v>
      </c>
      <c r="K1974" s="9">
        <v>111940.40000000002</v>
      </c>
    </row>
    <row r="1975">
      <c r="B1975" s="21"/>
      <c r="C1975" s="4"/>
      <c r="D1975" s="4">
        <v>2455.0</v>
      </c>
      <c r="H1975" s="9"/>
      <c r="I1975" s="9">
        <v>430563.2</v>
      </c>
      <c r="J1975" s="9">
        <v>141209.6</v>
      </c>
      <c r="K1975" s="9">
        <v>289353.6</v>
      </c>
    </row>
    <row r="1976">
      <c r="B1976" s="21"/>
      <c r="C1976" s="4"/>
      <c r="D1976" s="4">
        <v>7331.0</v>
      </c>
      <c r="H1976" s="9"/>
      <c r="I1976" s="9">
        <v>2354447.44</v>
      </c>
      <c r="J1976" s="9">
        <v>1470330.66</v>
      </c>
      <c r="K1976" s="9">
        <v>884116.78</v>
      </c>
    </row>
    <row r="1977">
      <c r="B1977" s="21"/>
      <c r="C1977" s="4"/>
      <c r="D1977" s="4">
        <v>7940.0</v>
      </c>
      <c r="H1977" s="9"/>
      <c r="I1977" s="9">
        <v>1449477.63</v>
      </c>
      <c r="J1977" s="9">
        <v>1090009.26</v>
      </c>
      <c r="K1977" s="9">
        <v>359468.3699999999</v>
      </c>
    </row>
    <row r="1978">
      <c r="B1978" s="21"/>
      <c r="C1978" s="4"/>
      <c r="D1978" s="4">
        <v>7331.0</v>
      </c>
      <c r="H1978" s="9"/>
      <c r="I1978" s="9">
        <v>752565.4400000001</v>
      </c>
      <c r="J1978" s="9">
        <v>469970.16</v>
      </c>
      <c r="K1978" s="9">
        <v>282595.2800000001</v>
      </c>
    </row>
    <row r="1979">
      <c r="B1979" s="21"/>
      <c r="C1979" s="4"/>
      <c r="D1979" s="4">
        <v>8875.0</v>
      </c>
      <c r="H1979" s="9"/>
      <c r="I1979" s="9">
        <v>3016935.39</v>
      </c>
      <c r="J1979" s="9">
        <v>2607898.19</v>
      </c>
      <c r="K1979" s="9">
        <v>409037.2000000002</v>
      </c>
    </row>
    <row r="1980">
      <c r="B1980" s="21"/>
      <c r="C1980" s="4"/>
      <c r="D1980" s="4">
        <v>7331.0</v>
      </c>
      <c r="H1980" s="9"/>
      <c r="I1980" s="9">
        <v>309399.36</v>
      </c>
      <c r="J1980" s="9">
        <v>193217.03999999998</v>
      </c>
      <c r="K1980" s="9">
        <v>116182.32</v>
      </c>
    </row>
    <row r="1981">
      <c r="B1981" s="21"/>
      <c r="C1981" s="4"/>
      <c r="D1981" s="4">
        <v>5988.0</v>
      </c>
      <c r="H1981" s="9"/>
      <c r="I1981" s="9">
        <v>1006165.86</v>
      </c>
      <c r="J1981" s="9">
        <v>593863.8300000001</v>
      </c>
      <c r="K1981" s="9">
        <v>412302.0299999999</v>
      </c>
    </row>
    <row r="1982">
      <c r="B1982" s="21"/>
      <c r="C1982" s="4"/>
      <c r="D1982" s="4">
        <v>2103.0</v>
      </c>
      <c r="H1982" s="9"/>
      <c r="I1982" s="9">
        <v>10285.0</v>
      </c>
      <c r="J1982" s="9">
        <v>5855.5</v>
      </c>
      <c r="K1982" s="9">
        <v>4429.5</v>
      </c>
    </row>
    <row r="1983">
      <c r="B1983" s="21"/>
      <c r="C1983" s="4"/>
      <c r="D1983" s="4">
        <v>5988.0</v>
      </c>
      <c r="H1983" s="9"/>
      <c r="I1983" s="9">
        <v>407796.82</v>
      </c>
      <c r="J1983" s="9">
        <v>240691.71000000002</v>
      </c>
      <c r="K1983" s="9">
        <v>167105.11</v>
      </c>
    </row>
    <row r="1984">
      <c r="B1984" s="21"/>
      <c r="C1984" s="4"/>
      <c r="D1984" s="4">
        <v>5988.0</v>
      </c>
      <c r="H1984" s="9"/>
      <c r="I1984" s="9">
        <v>1158993.3800000001</v>
      </c>
      <c r="J1984" s="9">
        <v>684066.39</v>
      </c>
      <c r="K1984" s="9">
        <v>474926.9900000001</v>
      </c>
    </row>
    <row r="1985">
      <c r="B1985" s="21"/>
      <c r="C1985" s="4"/>
      <c r="D1985" s="4">
        <v>2103.0</v>
      </c>
      <c r="H1985" s="9"/>
      <c r="I1985" s="9">
        <v>1574016.4</v>
      </c>
      <c r="J1985" s="9">
        <v>896125.72</v>
      </c>
      <c r="K1985" s="9">
        <v>677890.6799999999</v>
      </c>
    </row>
    <row r="1986">
      <c r="B1986" s="21"/>
      <c r="C1986" s="4"/>
      <c r="D1986" s="4">
        <v>4594.0</v>
      </c>
      <c r="H1986" s="9"/>
      <c r="I1986" s="9">
        <v>14676.09</v>
      </c>
      <c r="J1986" s="9">
        <v>10885.16</v>
      </c>
      <c r="K1986" s="9">
        <v>3790.9300000000003</v>
      </c>
    </row>
    <row r="1987">
      <c r="B1987" s="21"/>
      <c r="C1987" s="4"/>
      <c r="D1987" s="4">
        <v>8681.0</v>
      </c>
      <c r="H1987" s="9"/>
      <c r="I1987" s="9">
        <v>14326.62</v>
      </c>
      <c r="J1987" s="9">
        <v>11549.12</v>
      </c>
      <c r="K1987" s="9">
        <v>2777.5</v>
      </c>
    </row>
    <row r="1988">
      <c r="B1988" s="21"/>
      <c r="C1988" s="4"/>
      <c r="D1988" s="4">
        <v>3127.0</v>
      </c>
      <c r="H1988" s="9"/>
      <c r="I1988" s="9">
        <v>308203.83</v>
      </c>
      <c r="J1988" s="9">
        <v>213702.57</v>
      </c>
      <c r="K1988" s="9">
        <v>94501.26000000001</v>
      </c>
    </row>
    <row r="1989">
      <c r="B1989" s="21"/>
      <c r="C1989" s="4"/>
      <c r="D1989" s="4">
        <v>3127.0</v>
      </c>
      <c r="H1989" s="9"/>
      <c r="I1989" s="9">
        <v>153243.75</v>
      </c>
      <c r="J1989" s="9">
        <v>106256.25</v>
      </c>
      <c r="K1989" s="9">
        <v>46987.5</v>
      </c>
    </row>
    <row r="1990">
      <c r="B1990" s="21"/>
      <c r="C1990" s="4"/>
      <c r="D1990" s="4">
        <v>5988.0</v>
      </c>
      <c r="H1990" s="9"/>
      <c r="I1990" s="9">
        <v>1078265.94</v>
      </c>
      <c r="J1990" s="9">
        <v>636419.0700000001</v>
      </c>
      <c r="K1990" s="9">
        <v>441846.8699999999</v>
      </c>
    </row>
    <row r="1991">
      <c r="B1991" s="21"/>
      <c r="C1991" s="4"/>
      <c r="D1991" s="4">
        <v>2455.0</v>
      </c>
      <c r="H1991" s="9"/>
      <c r="I1991" s="9">
        <v>1051273.6</v>
      </c>
      <c r="J1991" s="9">
        <v>344780.80000000005</v>
      </c>
      <c r="K1991" s="9">
        <v>706492.8</v>
      </c>
    </row>
    <row r="1992">
      <c r="B1992" s="21"/>
      <c r="C1992" s="4"/>
      <c r="D1992" s="4">
        <v>8681.0</v>
      </c>
      <c r="H1992" s="9"/>
      <c r="I1992" s="9">
        <v>3885770.0700000003</v>
      </c>
      <c r="J1992" s="9">
        <v>3132436.3200000003</v>
      </c>
      <c r="K1992" s="9">
        <v>753333.75</v>
      </c>
    </row>
    <row r="1993">
      <c r="B1993" s="21"/>
      <c r="C1993" s="4"/>
      <c r="D1993" s="4">
        <v>2455.0</v>
      </c>
      <c r="H1993" s="9"/>
      <c r="I1993" s="9">
        <v>170695.36000000002</v>
      </c>
      <c r="J1993" s="9">
        <v>55982.08</v>
      </c>
      <c r="K1993" s="9">
        <v>114713.28000000001</v>
      </c>
    </row>
    <row r="1994">
      <c r="B1994" s="21"/>
      <c r="C1994" s="4"/>
      <c r="D1994" s="4">
        <v>3127.0</v>
      </c>
      <c r="H1994" s="9"/>
      <c r="I1994" s="9">
        <v>627931.5900000001</v>
      </c>
      <c r="J1994" s="9">
        <v>435395.61</v>
      </c>
      <c r="K1994" s="9">
        <v>192535.9800000001</v>
      </c>
    </row>
    <row r="1995">
      <c r="B1995" s="21"/>
      <c r="C1995" s="4"/>
      <c r="D1995" s="4">
        <v>5988.0</v>
      </c>
      <c r="H1995" s="9"/>
      <c r="I1995" s="9">
        <v>452628.28</v>
      </c>
      <c r="J1995" s="9">
        <v>267152.34</v>
      </c>
      <c r="K1995" s="9">
        <v>185475.94</v>
      </c>
    </row>
    <row r="1996">
      <c r="B1996" s="21"/>
      <c r="C1996" s="4"/>
      <c r="D1996" s="4">
        <v>8293.0</v>
      </c>
      <c r="H1996" s="9"/>
      <c r="I1996" s="9">
        <v>2283495.6</v>
      </c>
      <c r="J1996" s="9">
        <v>1375372.5899999999</v>
      </c>
      <c r="K1996" s="9">
        <v>908123.0100000002</v>
      </c>
    </row>
    <row r="1997">
      <c r="B1997" s="21"/>
      <c r="C1997" s="4"/>
      <c r="D1997" s="4">
        <v>8681.0</v>
      </c>
      <c r="H1997" s="9"/>
      <c r="I1997" s="9">
        <v>4303846.890000001</v>
      </c>
      <c r="J1997" s="9">
        <v>3469460.64</v>
      </c>
      <c r="K1997" s="9">
        <v>834386.2500000005</v>
      </c>
    </row>
    <row r="1998">
      <c r="B1998" s="21"/>
      <c r="C1998" s="4"/>
      <c r="D1998" s="4">
        <v>7940.0</v>
      </c>
      <c r="H1998" s="9"/>
      <c r="I1998" s="9">
        <v>1829723.26</v>
      </c>
      <c r="J1998" s="9">
        <v>1375954.52</v>
      </c>
      <c r="K1998" s="9">
        <v>453768.74</v>
      </c>
    </row>
    <row r="1999">
      <c r="B1999" s="21"/>
      <c r="C1999" s="4"/>
      <c r="D1999" s="4">
        <v>2455.0</v>
      </c>
      <c r="H1999" s="9"/>
      <c r="I1999" s="9">
        <v>393954.4</v>
      </c>
      <c r="J1999" s="9">
        <v>129203.20000000001</v>
      </c>
      <c r="K1999" s="9">
        <v>264751.2</v>
      </c>
    </row>
    <row r="2000">
      <c r="B2000" s="21"/>
      <c r="C2000" s="4"/>
      <c r="D2000" s="4">
        <v>2455.0</v>
      </c>
      <c r="H2000" s="9"/>
      <c r="I2000" s="9">
        <v>586833.6</v>
      </c>
      <c r="J2000" s="9">
        <v>192460.80000000002</v>
      </c>
      <c r="K2000" s="9">
        <v>394372.79999999993</v>
      </c>
    </row>
    <row r="2001">
      <c r="B2001" s="21"/>
      <c r="C2001" s="4"/>
      <c r="D2001" s="4">
        <v>7940.0</v>
      </c>
      <c r="H2001" s="9"/>
      <c r="I2001" s="9">
        <v>3233758.53</v>
      </c>
      <c r="J2001" s="9">
        <v>2431791.06</v>
      </c>
      <c r="K2001" s="9">
        <v>801967.4699999997</v>
      </c>
    </row>
    <row r="2002">
      <c r="B2002" s="21"/>
      <c r="C2002" s="4"/>
      <c r="D2002" s="4">
        <v>1270.0</v>
      </c>
      <c r="H2002" s="9"/>
      <c r="I2002" s="9">
        <v>98174.05</v>
      </c>
      <c r="J2002" s="9">
        <v>65773.51</v>
      </c>
      <c r="K2002" s="9">
        <v>32400.540000000008</v>
      </c>
    </row>
    <row r="2003">
      <c r="B2003" s="21"/>
      <c r="C2003" s="4"/>
      <c r="D2003" s="4">
        <v>8875.0</v>
      </c>
      <c r="H2003" s="9"/>
      <c r="I2003" s="9">
        <v>2691658.1999999997</v>
      </c>
      <c r="J2003" s="9">
        <v>2326722.2</v>
      </c>
      <c r="K2003" s="9">
        <v>364935.99999999953</v>
      </c>
    </row>
    <row r="2004">
      <c r="B2004" s="21"/>
      <c r="C2004" s="4"/>
      <c r="D2004" s="4">
        <v>8293.0</v>
      </c>
      <c r="H2004" s="9"/>
      <c r="I2004" s="9">
        <v>386484.8</v>
      </c>
      <c r="J2004" s="9">
        <v>232783.71999999997</v>
      </c>
      <c r="K2004" s="9">
        <v>153701.08000000002</v>
      </c>
    </row>
    <row r="2005">
      <c r="B2005" s="21"/>
      <c r="C2005" s="4"/>
      <c r="D2005" s="4">
        <v>4594.0</v>
      </c>
      <c r="H2005" s="9"/>
      <c r="I2005" s="9">
        <v>42610.11</v>
      </c>
      <c r="J2005" s="9">
        <v>31603.64</v>
      </c>
      <c r="K2005" s="9">
        <v>11006.470000000001</v>
      </c>
    </row>
    <row r="2006">
      <c r="B2006" s="21"/>
      <c r="C2006" s="4"/>
      <c r="D2006" s="4">
        <v>2103.0</v>
      </c>
      <c r="H2006" s="9"/>
      <c r="I2006" s="9">
        <v>1046190.2</v>
      </c>
      <c r="J2006" s="9">
        <v>595621.46</v>
      </c>
      <c r="K2006" s="9">
        <v>450568.74</v>
      </c>
    </row>
    <row r="2007">
      <c r="B2007" s="21"/>
      <c r="C2007" s="4"/>
      <c r="D2007" s="4">
        <v>1270.0</v>
      </c>
      <c r="H2007" s="9"/>
      <c r="I2007" s="9">
        <v>280856.55</v>
      </c>
      <c r="J2007" s="9">
        <v>188165.01</v>
      </c>
      <c r="K2007" s="9">
        <v>92691.53999999998</v>
      </c>
    </row>
    <row r="2008">
      <c r="B2008" s="21"/>
      <c r="C2008" s="4"/>
      <c r="D2008" s="4">
        <v>8875.0</v>
      </c>
      <c r="H2008" s="9"/>
      <c r="I2008" s="9">
        <v>1834377.72</v>
      </c>
      <c r="J2008" s="9">
        <v>1585672.1199999999</v>
      </c>
      <c r="K2008" s="9">
        <v>248705.6000000001</v>
      </c>
    </row>
    <row r="2009">
      <c r="B2009" s="21"/>
      <c r="C2009" s="4"/>
      <c r="D2009" s="4">
        <v>4594.0</v>
      </c>
      <c r="H2009" s="9"/>
      <c r="I2009" s="9">
        <v>88271.13</v>
      </c>
      <c r="J2009" s="9">
        <v>65470.12</v>
      </c>
      <c r="K2009" s="9">
        <v>22801.010000000002</v>
      </c>
    </row>
    <row r="2010">
      <c r="B2010" s="21"/>
      <c r="C2010" s="4"/>
      <c r="D2010" s="4">
        <v>8681.0</v>
      </c>
      <c r="H2010" s="9"/>
      <c r="I2010" s="9">
        <v>1440476.52</v>
      </c>
      <c r="J2010" s="9">
        <v>1161211.52</v>
      </c>
      <c r="K2010" s="9">
        <v>279265.0</v>
      </c>
    </row>
    <row r="2011">
      <c r="B2011" s="21"/>
      <c r="C2011" s="4"/>
      <c r="D2011" s="4">
        <v>8681.0</v>
      </c>
      <c r="H2011" s="9"/>
      <c r="I2011" s="9">
        <v>748891.5</v>
      </c>
      <c r="J2011" s="9">
        <v>603704.0</v>
      </c>
      <c r="K2011" s="9">
        <v>145187.5</v>
      </c>
    </row>
    <row r="2012">
      <c r="B2012" s="21"/>
      <c r="C2012" s="4"/>
      <c r="D2012" s="4">
        <v>7331.0</v>
      </c>
      <c r="H2012" s="9"/>
      <c r="I2012" s="9">
        <v>1244745.28</v>
      </c>
      <c r="J2012" s="9">
        <v>777331.9199999999</v>
      </c>
      <c r="K2012" s="9">
        <v>467413.3600000001</v>
      </c>
    </row>
    <row r="2013">
      <c r="B2013" s="21"/>
      <c r="C2013" s="4"/>
      <c r="D2013" s="4">
        <v>3127.0</v>
      </c>
      <c r="H2013" s="9"/>
      <c r="I2013" s="9">
        <v>142373.66</v>
      </c>
      <c r="J2013" s="9">
        <v>98719.14</v>
      </c>
      <c r="K2013" s="9">
        <v>43654.520000000004</v>
      </c>
    </row>
    <row r="2014">
      <c r="B2014" s="21"/>
      <c r="C2014" s="4"/>
      <c r="D2014" s="4">
        <v>8875.0</v>
      </c>
      <c r="H2014" s="9"/>
      <c r="I2014" s="9">
        <v>208835.55</v>
      </c>
      <c r="J2014" s="9">
        <v>180521.55</v>
      </c>
      <c r="K2014" s="9">
        <v>28314.0</v>
      </c>
    </row>
    <row r="2015">
      <c r="B2015" s="21"/>
      <c r="C2015" s="4"/>
      <c r="D2015" s="4">
        <v>4594.0</v>
      </c>
      <c r="H2015" s="9"/>
      <c r="I2015" s="9">
        <v>5728.62</v>
      </c>
      <c r="J2015" s="9">
        <v>4248.88</v>
      </c>
      <c r="K2015" s="9">
        <v>1479.7399999999998</v>
      </c>
    </row>
    <row r="2016">
      <c r="B2016" s="21"/>
      <c r="C2016" s="4"/>
      <c r="D2016" s="4">
        <v>2455.0</v>
      </c>
      <c r="H2016" s="9"/>
      <c r="I2016" s="9">
        <v>44476.96</v>
      </c>
      <c r="J2016" s="9">
        <v>14586.880000000001</v>
      </c>
      <c r="K2016" s="9">
        <v>29890.079999999998</v>
      </c>
    </row>
    <row r="2017">
      <c r="B2017" s="21"/>
      <c r="C2017" s="4"/>
      <c r="D2017" s="4">
        <v>8681.0</v>
      </c>
      <c r="H2017" s="9"/>
      <c r="I2017" s="9">
        <v>6069928.41</v>
      </c>
      <c r="J2017" s="9">
        <v>4893152.16</v>
      </c>
      <c r="K2017" s="9">
        <v>1176776.25</v>
      </c>
    </row>
    <row r="2018">
      <c r="B2018" s="21"/>
      <c r="C2018" s="4"/>
      <c r="D2018" s="4">
        <v>2103.0</v>
      </c>
      <c r="H2018" s="9"/>
      <c r="I2018" s="9">
        <v>370465.69999999995</v>
      </c>
      <c r="J2018" s="9">
        <v>210915.11</v>
      </c>
      <c r="K2018" s="9">
        <v>159550.58999999997</v>
      </c>
    </row>
    <row r="2019">
      <c r="B2019" s="21"/>
      <c r="C2019" s="4"/>
      <c r="D2019" s="4">
        <v>8293.0</v>
      </c>
      <c r="H2019" s="9"/>
      <c r="I2019" s="9">
        <v>782150.7999999999</v>
      </c>
      <c r="J2019" s="9">
        <v>471097.37</v>
      </c>
      <c r="K2019" s="9">
        <v>311053.42999999993</v>
      </c>
    </row>
    <row r="2020">
      <c r="B2020" s="21"/>
      <c r="C2020" s="4"/>
      <c r="D2020" s="4">
        <v>4594.0</v>
      </c>
      <c r="H2020" s="9"/>
      <c r="I2020" s="9">
        <v>9413.97</v>
      </c>
      <c r="J2020" s="9">
        <v>6982.28</v>
      </c>
      <c r="K2020" s="9">
        <v>2431.6899999999996</v>
      </c>
    </row>
    <row r="2021">
      <c r="B2021" s="21"/>
      <c r="C2021" s="4"/>
      <c r="D2021" s="4">
        <v>8969.0</v>
      </c>
      <c r="H2021" s="9"/>
      <c r="I2021" s="9">
        <v>862839.9</v>
      </c>
      <c r="J2021" s="9">
        <v>551023.2</v>
      </c>
      <c r="K2021" s="9">
        <v>311816.70000000007</v>
      </c>
    </row>
    <row r="2022">
      <c r="B2022" s="21"/>
      <c r="C2022" s="4"/>
      <c r="D2022" s="4">
        <v>7940.0</v>
      </c>
      <c r="H2022" s="9"/>
      <c r="I2022" s="9">
        <v>3857922.71</v>
      </c>
      <c r="J2022" s="9">
        <v>2901163.42</v>
      </c>
      <c r="K2022" s="9">
        <v>956759.29</v>
      </c>
    </row>
    <row r="2023">
      <c r="B2023" s="21"/>
      <c r="C2023" s="4"/>
      <c r="D2023" s="4">
        <v>8875.0</v>
      </c>
      <c r="H2023" s="9"/>
      <c r="I2023" s="9">
        <v>1964741.73</v>
      </c>
      <c r="J2023" s="9">
        <v>1698361.33</v>
      </c>
      <c r="K2023" s="9">
        <v>266380.3999999999</v>
      </c>
    </row>
    <row r="2024">
      <c r="B2024" s="21"/>
      <c r="C2024" s="4"/>
      <c r="D2024" s="4">
        <v>2455.0</v>
      </c>
      <c r="H2024" s="9"/>
      <c r="I2024" s="9">
        <v>609563.84</v>
      </c>
      <c r="J2024" s="9">
        <v>199915.52000000002</v>
      </c>
      <c r="K2024" s="9">
        <v>409648.31999999995</v>
      </c>
    </row>
    <row r="2025">
      <c r="B2025" s="21"/>
      <c r="C2025" s="4"/>
      <c r="D2025" s="4">
        <v>4594.0</v>
      </c>
      <c r="H2025" s="9"/>
      <c r="I2025" s="9">
        <v>45772.98</v>
      </c>
      <c r="J2025" s="9">
        <v>33949.52</v>
      </c>
      <c r="K2025" s="9">
        <v>11823.460000000006</v>
      </c>
    </row>
    <row r="2026">
      <c r="B2026" s="21"/>
      <c r="C2026" s="4"/>
      <c r="D2026" s="4">
        <v>8969.0</v>
      </c>
      <c r="H2026" s="9"/>
      <c r="I2026" s="9">
        <v>354901.08</v>
      </c>
      <c r="J2026" s="9">
        <v>226645.44</v>
      </c>
      <c r="K2026" s="9">
        <v>128255.64000000001</v>
      </c>
    </row>
    <row r="2027">
      <c r="B2027" s="21"/>
      <c r="C2027" s="4"/>
      <c r="D2027" s="4">
        <v>3127.0</v>
      </c>
      <c r="H2027" s="9"/>
      <c r="I2027" s="9">
        <v>275920.48000000004</v>
      </c>
      <c r="J2027" s="9">
        <v>191317.92</v>
      </c>
      <c r="K2027" s="9">
        <v>84602.56000000003</v>
      </c>
    </row>
    <row r="2028">
      <c r="B2028" s="21"/>
      <c r="C2028" s="4"/>
      <c r="D2028" s="4">
        <v>8681.0</v>
      </c>
      <c r="H2028" s="9"/>
      <c r="I2028" s="9">
        <v>3009892.62</v>
      </c>
      <c r="J2028" s="9">
        <v>2426365.12</v>
      </c>
      <c r="K2028" s="9">
        <v>583527.5</v>
      </c>
    </row>
    <row r="2029">
      <c r="B2029" s="21"/>
      <c r="C2029" s="4"/>
      <c r="D2029" s="4">
        <v>8969.0</v>
      </c>
      <c r="H2029" s="9"/>
      <c r="I2029" s="9">
        <v>1514966.82</v>
      </c>
      <c r="J2029" s="9">
        <v>967481.76</v>
      </c>
      <c r="K2029" s="9">
        <v>547485.06</v>
      </c>
    </row>
    <row r="2030">
      <c r="B2030" s="21"/>
      <c r="C2030" s="4"/>
      <c r="D2030" s="4">
        <v>3127.0</v>
      </c>
      <c r="H2030" s="9"/>
      <c r="I2030" s="9">
        <v>552903.4500000001</v>
      </c>
      <c r="J2030" s="9">
        <v>383372.55</v>
      </c>
      <c r="K2030" s="9">
        <v>169530.90000000008</v>
      </c>
    </row>
    <row r="2031">
      <c r="B2031" s="21"/>
      <c r="C2031" s="4"/>
      <c r="D2031" s="4">
        <v>4594.0</v>
      </c>
      <c r="H2031" s="9"/>
      <c r="I2031" s="9">
        <v>16075.59</v>
      </c>
      <c r="J2031" s="9">
        <v>11923.16</v>
      </c>
      <c r="K2031" s="9">
        <v>4152.43</v>
      </c>
    </row>
    <row r="2032">
      <c r="B2032" s="21"/>
      <c r="C2032" s="4"/>
      <c r="D2032" s="4">
        <v>2103.0</v>
      </c>
      <c r="H2032" s="9"/>
      <c r="I2032" s="9">
        <v>378899.39999999997</v>
      </c>
      <c r="J2032" s="9">
        <v>215716.62</v>
      </c>
      <c r="K2032" s="9">
        <v>163182.77999999997</v>
      </c>
    </row>
    <row r="2033">
      <c r="B2033" s="21"/>
      <c r="C2033" s="4"/>
      <c r="D2033" s="4">
        <v>5988.0</v>
      </c>
      <c r="H2033" s="9"/>
      <c r="I2033" s="9">
        <v>243568.86000000002</v>
      </c>
      <c r="J2033" s="9">
        <v>143760.33000000002</v>
      </c>
      <c r="K2033" s="9">
        <v>99808.53</v>
      </c>
    </row>
    <row r="2034">
      <c r="B2034" s="21"/>
      <c r="C2034" s="4"/>
      <c r="D2034" s="4">
        <v>5988.0</v>
      </c>
      <c r="H2034" s="9"/>
      <c r="I2034" s="9">
        <v>1123251.46</v>
      </c>
      <c r="J2034" s="9">
        <v>662970.63</v>
      </c>
      <c r="K2034" s="9">
        <v>460280.82999999996</v>
      </c>
    </row>
    <row r="2035">
      <c r="B2035" s="21"/>
      <c r="C2035" s="4"/>
      <c r="D2035" s="4">
        <v>8293.0</v>
      </c>
      <c r="H2035" s="9"/>
      <c r="I2035" s="9">
        <v>2219664.4</v>
      </c>
      <c r="J2035" s="9">
        <v>1336926.41</v>
      </c>
      <c r="K2035" s="9">
        <v>882737.99</v>
      </c>
    </row>
    <row r="2036">
      <c r="B2036" s="21"/>
      <c r="C2036" s="4"/>
      <c r="D2036" s="4">
        <v>7940.0</v>
      </c>
      <c r="H2036" s="9"/>
      <c r="I2036" s="9">
        <v>3175619.04</v>
      </c>
      <c r="J2036" s="9">
        <v>2388070.08</v>
      </c>
      <c r="K2036" s="9">
        <v>787548.96</v>
      </c>
    </row>
    <row r="2037">
      <c r="B2037" s="21"/>
      <c r="C2037" s="4"/>
      <c r="D2037" s="4">
        <v>2455.0</v>
      </c>
      <c r="H2037" s="9"/>
      <c r="I2037" s="9">
        <v>732176.0</v>
      </c>
      <c r="J2037" s="9">
        <v>240128.00000000003</v>
      </c>
      <c r="K2037" s="9">
        <v>492048.0</v>
      </c>
    </row>
    <row r="2038">
      <c r="B2038" s="21"/>
      <c r="C2038" s="4"/>
      <c r="D2038" s="4">
        <v>8969.0</v>
      </c>
      <c r="H2038" s="9"/>
      <c r="I2038" s="9">
        <v>145713.90000000002</v>
      </c>
      <c r="J2038" s="9">
        <v>93055.2</v>
      </c>
      <c r="K2038" s="9">
        <v>52658.700000000026</v>
      </c>
    </row>
    <row r="2039">
      <c r="B2039" s="21"/>
      <c r="C2039" s="4"/>
      <c r="D2039" s="4">
        <v>8293.0</v>
      </c>
      <c r="H2039" s="9"/>
      <c r="I2039" s="9">
        <v>3112864.0</v>
      </c>
      <c r="J2039" s="9">
        <v>1874909.5999999999</v>
      </c>
      <c r="K2039" s="9">
        <v>1237954.4000000001</v>
      </c>
    </row>
    <row r="2040">
      <c r="B2040" s="21"/>
      <c r="C2040" s="4"/>
      <c r="D2040" s="4">
        <v>8969.0</v>
      </c>
      <c r="H2040" s="9"/>
      <c r="I2040" s="9">
        <v>1472854.7400000002</v>
      </c>
      <c r="J2040" s="9">
        <v>940588.32</v>
      </c>
      <c r="K2040" s="9">
        <v>532266.4200000003</v>
      </c>
    </row>
    <row r="2041">
      <c r="B2041" s="21"/>
      <c r="C2041" s="4"/>
      <c r="D2041" s="4">
        <v>8969.0</v>
      </c>
      <c r="H2041" s="9"/>
      <c r="I2041" s="9">
        <v>1227963.84</v>
      </c>
      <c r="J2041" s="9">
        <v>784197.12</v>
      </c>
      <c r="K2041" s="9">
        <v>443766.7200000001</v>
      </c>
    </row>
    <row r="2042">
      <c r="B2042" s="21"/>
      <c r="C2042" s="4"/>
      <c r="D2042" s="4">
        <v>7331.0</v>
      </c>
      <c r="H2042" s="9"/>
      <c r="I2042" s="9">
        <v>2120610.96</v>
      </c>
      <c r="J2042" s="9">
        <v>1324301.94</v>
      </c>
      <c r="K2042" s="9">
        <v>796309.02</v>
      </c>
    </row>
    <row r="2043">
      <c r="B2043" s="21"/>
      <c r="C2043" s="4"/>
      <c r="D2043" s="4">
        <v>1270.0</v>
      </c>
      <c r="H2043" s="9"/>
      <c r="I2043" s="9">
        <v>425009.65</v>
      </c>
      <c r="J2043" s="9">
        <v>284743.02999999997</v>
      </c>
      <c r="K2043" s="9">
        <v>140266.62000000005</v>
      </c>
    </row>
    <row r="2044">
      <c r="B2044" s="21"/>
      <c r="C2044" s="4"/>
      <c r="D2044" s="4">
        <v>7940.0</v>
      </c>
      <c r="H2044" s="9"/>
      <c r="I2044" s="9">
        <v>1539694.08</v>
      </c>
      <c r="J2044" s="9">
        <v>1157852.1600000001</v>
      </c>
      <c r="K2044" s="9">
        <v>381841.9199999999</v>
      </c>
    </row>
    <row r="2045">
      <c r="B2045" s="21"/>
      <c r="C2045" s="4"/>
      <c r="D2045" s="4">
        <v>4594.0</v>
      </c>
      <c r="H2045" s="9"/>
      <c r="I2045" s="9">
        <v>66056.4</v>
      </c>
      <c r="J2045" s="9">
        <v>48993.6</v>
      </c>
      <c r="K2045" s="9">
        <v>17062.799999999996</v>
      </c>
    </row>
    <row r="2046">
      <c r="B2046" s="21"/>
      <c r="C2046" s="4"/>
      <c r="D2046" s="4">
        <v>7331.0</v>
      </c>
      <c r="H2046" s="9"/>
      <c r="I2046" s="9">
        <v>913391.84</v>
      </c>
      <c r="J2046" s="9">
        <v>570404.76</v>
      </c>
      <c r="K2046" s="9">
        <v>342987.07999999996</v>
      </c>
    </row>
    <row r="2047">
      <c r="B2047" s="21"/>
      <c r="C2047" s="4"/>
      <c r="D2047" s="4">
        <v>8293.0</v>
      </c>
      <c r="H2047" s="9"/>
      <c r="I2047" s="9">
        <v>379926.8</v>
      </c>
      <c r="J2047" s="9">
        <v>228833.77</v>
      </c>
      <c r="K2047" s="9">
        <v>151093.03</v>
      </c>
    </row>
    <row r="2048">
      <c r="B2048" s="21"/>
      <c r="C2048" s="4"/>
      <c r="D2048" s="4">
        <v>1270.0</v>
      </c>
      <c r="H2048" s="9"/>
      <c r="I2048" s="9">
        <v>443799.85000000003</v>
      </c>
      <c r="J2048" s="9">
        <v>297331.87</v>
      </c>
      <c r="K2048" s="9">
        <v>146467.98000000004</v>
      </c>
    </row>
    <row r="2049">
      <c r="B2049" s="21"/>
      <c r="C2049" s="4"/>
      <c r="D2049" s="4">
        <v>2455.0</v>
      </c>
      <c r="H2049" s="9"/>
      <c r="I2049" s="9">
        <v>1005157.4400000001</v>
      </c>
      <c r="J2049" s="9">
        <v>329656.32</v>
      </c>
      <c r="K2049" s="9">
        <v>675501.1200000001</v>
      </c>
    </row>
    <row r="2050">
      <c r="B2050" s="21"/>
      <c r="C2050" s="4"/>
      <c r="D2050" s="4">
        <v>3127.0</v>
      </c>
      <c r="H2050" s="9"/>
      <c r="I2050" s="9">
        <v>530345.97</v>
      </c>
      <c r="J2050" s="9">
        <v>367731.63</v>
      </c>
      <c r="K2050" s="9">
        <v>162614.33999999997</v>
      </c>
    </row>
    <row r="2051">
      <c r="B2051" s="21"/>
      <c r="C2051" s="4"/>
      <c r="D2051" s="4">
        <v>7331.0</v>
      </c>
      <c r="H2051" s="9"/>
      <c r="I2051" s="9">
        <v>2001395.2</v>
      </c>
      <c r="J2051" s="9">
        <v>1249852.7999999998</v>
      </c>
      <c r="K2051" s="9">
        <v>751542.4000000001</v>
      </c>
    </row>
    <row r="2052">
      <c r="B2052" s="21"/>
      <c r="C2052" s="4"/>
      <c r="D2052" s="4">
        <v>8969.0</v>
      </c>
      <c r="H2052" s="9"/>
      <c r="I2052" s="9">
        <v>860398.6200000001</v>
      </c>
      <c r="J2052" s="9">
        <v>549464.16</v>
      </c>
      <c r="K2052" s="9">
        <v>310934.4600000001</v>
      </c>
    </row>
    <row r="2053">
      <c r="B2053" s="21"/>
      <c r="C2053" s="4"/>
      <c r="D2053" s="4">
        <v>8875.0</v>
      </c>
      <c r="H2053" s="9"/>
      <c r="I2053" s="9">
        <v>1121805.51</v>
      </c>
      <c r="J2053" s="9">
        <v>969710.71</v>
      </c>
      <c r="K2053" s="9">
        <v>152094.80000000005</v>
      </c>
    </row>
    <row r="2054">
      <c r="B2054" s="21"/>
      <c r="C2054" s="4"/>
      <c r="D2054" s="4">
        <v>1270.0</v>
      </c>
      <c r="H2054" s="9"/>
      <c r="I2054" s="9">
        <v>56655.3</v>
      </c>
      <c r="J2054" s="9">
        <v>37957.26</v>
      </c>
      <c r="K2054" s="9">
        <v>18698.04</v>
      </c>
    </row>
    <row r="2055">
      <c r="B2055" s="21"/>
      <c r="C2055" s="4"/>
      <c r="D2055" s="4">
        <v>7940.0</v>
      </c>
      <c r="H2055" s="9"/>
      <c r="I2055" s="9">
        <v>4142605.73</v>
      </c>
      <c r="J2055" s="9">
        <v>3115245.46</v>
      </c>
      <c r="K2055" s="9">
        <v>1027360.27</v>
      </c>
    </row>
    <row r="2056">
      <c r="B2056" s="21"/>
      <c r="C2056" s="4"/>
      <c r="D2056" s="4">
        <v>8681.0</v>
      </c>
      <c r="H2056" s="9"/>
      <c r="I2056" s="9">
        <v>6032809.44</v>
      </c>
      <c r="J2056" s="9">
        <v>4863229.44</v>
      </c>
      <c r="K2056" s="9">
        <v>1169580.0</v>
      </c>
    </row>
    <row r="2057">
      <c r="B2057" s="21"/>
      <c r="C2057" s="4"/>
      <c r="D2057" s="4">
        <v>1270.0</v>
      </c>
      <c r="H2057" s="9"/>
      <c r="I2057" s="9">
        <v>443183.0</v>
      </c>
      <c r="J2057" s="9">
        <v>296918.6</v>
      </c>
      <c r="K2057" s="9">
        <v>146264.40000000002</v>
      </c>
    </row>
    <row r="2058">
      <c r="B2058" s="21"/>
      <c r="C2058" s="4"/>
      <c r="D2058" s="4">
        <v>4594.0</v>
      </c>
      <c r="H2058" s="9"/>
      <c r="I2058" s="9">
        <v>80368.62</v>
      </c>
      <c r="J2058" s="9">
        <v>59608.88</v>
      </c>
      <c r="K2058" s="9">
        <v>20759.739999999998</v>
      </c>
    </row>
    <row r="2059">
      <c r="B2059" s="21"/>
      <c r="C2059" s="4"/>
      <c r="D2059" s="4">
        <v>8681.0</v>
      </c>
      <c r="H2059" s="9"/>
      <c r="I2059" s="9">
        <v>4825466.100000001</v>
      </c>
      <c r="J2059" s="9">
        <v>3889953.6</v>
      </c>
      <c r="K2059" s="9">
        <v>935512.5000000005</v>
      </c>
    </row>
    <row r="2060">
      <c r="B2060" s="21"/>
      <c r="C2060" s="4"/>
      <c r="D2060" s="4">
        <v>5988.0</v>
      </c>
      <c r="H2060" s="9"/>
      <c r="I2060" s="9">
        <v>1485292.46</v>
      </c>
      <c r="J2060" s="9">
        <v>876656.1300000001</v>
      </c>
      <c r="K2060" s="9">
        <v>608636.3299999998</v>
      </c>
    </row>
    <row r="2061">
      <c r="B2061" s="21"/>
      <c r="C2061" s="4"/>
      <c r="D2061" s="4">
        <v>8875.0</v>
      </c>
      <c r="H2061" s="9"/>
      <c r="I2061" s="9">
        <v>2865054.9899999998</v>
      </c>
      <c r="J2061" s="9">
        <v>2476609.79</v>
      </c>
      <c r="K2061" s="9">
        <v>388445.1999999997</v>
      </c>
    </row>
    <row r="2062">
      <c r="B2062" s="21"/>
      <c r="C2062" s="4"/>
      <c r="D2062" s="4">
        <v>2455.0</v>
      </c>
      <c r="H2062" s="9"/>
      <c r="I2062" s="9">
        <v>347838.24</v>
      </c>
      <c r="J2062" s="9">
        <v>114078.72000000002</v>
      </c>
      <c r="K2062" s="9">
        <v>233759.51999999996</v>
      </c>
    </row>
    <row r="2063">
      <c r="B2063" s="21"/>
      <c r="C2063" s="4"/>
      <c r="D2063" s="4">
        <v>8681.0</v>
      </c>
      <c r="H2063" s="9"/>
      <c r="I2063" s="9">
        <v>1888509.0</v>
      </c>
      <c r="J2063" s="9">
        <v>1522384.0</v>
      </c>
      <c r="K2063" s="9">
        <v>366125.0</v>
      </c>
    </row>
    <row r="2064">
      <c r="B2064" s="21"/>
      <c r="C2064" s="4"/>
      <c r="D2064" s="4">
        <v>7940.0</v>
      </c>
      <c r="H2064" s="9"/>
      <c r="I2064" s="9">
        <v>6222261.97</v>
      </c>
      <c r="J2064" s="9">
        <v>4679149.94</v>
      </c>
      <c r="K2064" s="9">
        <v>1543112.0299999993</v>
      </c>
    </row>
    <row r="2065">
      <c r="B2065" s="21"/>
      <c r="C2065" s="4"/>
      <c r="D2065" s="4">
        <v>1270.0</v>
      </c>
      <c r="H2065" s="9"/>
      <c r="I2065" s="9">
        <v>222777.75</v>
      </c>
      <c r="J2065" s="9">
        <v>149254.05</v>
      </c>
      <c r="K2065" s="9">
        <v>73523.70000000001</v>
      </c>
    </row>
    <row r="2066">
      <c r="B2066" s="21"/>
      <c r="C2066" s="4"/>
      <c r="D2066" s="4">
        <v>1270.0</v>
      </c>
      <c r="H2066" s="9"/>
      <c r="I2066" s="9">
        <v>272600.25</v>
      </c>
      <c r="J2066" s="9">
        <v>182633.55</v>
      </c>
      <c r="K2066" s="9">
        <v>89966.70000000001</v>
      </c>
    </row>
    <row r="2067">
      <c r="B2067" s="21"/>
      <c r="C2067" s="4"/>
      <c r="D2067" s="4">
        <v>2103.0</v>
      </c>
      <c r="H2067" s="9"/>
      <c r="I2067" s="9">
        <v>1409045.0</v>
      </c>
      <c r="J2067" s="9">
        <v>802203.5</v>
      </c>
      <c r="K2067" s="9">
        <v>606841.5</v>
      </c>
    </row>
    <row r="2068">
      <c r="B2068" s="21"/>
      <c r="C2068" s="4"/>
      <c r="D2068" s="4">
        <v>8875.0</v>
      </c>
      <c r="H2068" s="9"/>
      <c r="I2068" s="9">
        <v>2500963.92</v>
      </c>
      <c r="J2068" s="9">
        <v>2161882.32</v>
      </c>
      <c r="K2068" s="9">
        <v>339081.6000000001</v>
      </c>
    </row>
    <row r="2069">
      <c r="B2069" s="21"/>
      <c r="C2069" s="4"/>
      <c r="D2069" s="4">
        <v>5988.0</v>
      </c>
      <c r="H2069" s="9"/>
      <c r="I2069" s="9">
        <v>1377296.4</v>
      </c>
      <c r="J2069" s="9">
        <v>812914.2000000001</v>
      </c>
      <c r="K2069" s="9">
        <v>564382.1999999998</v>
      </c>
    </row>
    <row r="2070">
      <c r="B2070" s="21"/>
      <c r="C2070" s="4"/>
      <c r="D2070" s="4">
        <v>2103.0</v>
      </c>
      <c r="H2070" s="9"/>
      <c r="I2070" s="9">
        <v>352364.1</v>
      </c>
      <c r="J2070" s="9">
        <v>200609.43</v>
      </c>
      <c r="K2070" s="9">
        <v>151754.66999999998</v>
      </c>
    </row>
    <row r="2071">
      <c r="B2071" s="21"/>
      <c r="C2071" s="4"/>
      <c r="D2071" s="4">
        <v>2455.0</v>
      </c>
      <c r="H2071" s="9"/>
      <c r="I2071" s="9">
        <v>588582.08</v>
      </c>
      <c r="J2071" s="9">
        <v>193034.24000000002</v>
      </c>
      <c r="K2071" s="9">
        <v>395547.83999999997</v>
      </c>
    </row>
    <row r="2072">
      <c r="B2072" s="21"/>
      <c r="C2072" s="4"/>
      <c r="D2072" s="4">
        <v>4594.0</v>
      </c>
      <c r="H2072" s="9"/>
      <c r="I2072" s="9">
        <v>59236.17</v>
      </c>
      <c r="J2072" s="9">
        <v>43935.08</v>
      </c>
      <c r="K2072" s="9">
        <v>15301.089999999997</v>
      </c>
    </row>
    <row r="2073">
      <c r="B2073" s="21"/>
      <c r="C2073" s="4"/>
      <c r="D2073" s="4">
        <v>4594.0</v>
      </c>
      <c r="H2073" s="9"/>
      <c r="I2073" s="9">
        <v>75712.95</v>
      </c>
      <c r="J2073" s="9">
        <v>56155.8</v>
      </c>
      <c r="K2073" s="9">
        <v>19557.149999999994</v>
      </c>
    </row>
    <row r="2074">
      <c r="B2074" s="21"/>
      <c r="C2074" s="4"/>
      <c r="D2074" s="4">
        <v>1270.0</v>
      </c>
      <c r="H2074" s="9"/>
      <c r="I2074" s="9">
        <v>37960.0</v>
      </c>
      <c r="J2074" s="9">
        <v>25432.0</v>
      </c>
      <c r="K2074" s="9">
        <v>12528.0</v>
      </c>
    </row>
    <row r="2075">
      <c r="B2075" s="21"/>
      <c r="C2075" s="4"/>
      <c r="D2075" s="4">
        <v>7331.0</v>
      </c>
      <c r="H2075" s="9"/>
      <c r="I2075" s="9">
        <v>1744328.24</v>
      </c>
      <c r="J2075" s="9">
        <v>1089316.8599999999</v>
      </c>
      <c r="K2075" s="9">
        <v>655011.3800000001</v>
      </c>
    </row>
    <row r="2076">
      <c r="B2076" s="21"/>
      <c r="C2076" s="4"/>
      <c r="D2076" s="4">
        <v>8681.0</v>
      </c>
      <c r="H2076" s="9"/>
      <c r="I2076" s="9">
        <v>5768418.180000001</v>
      </c>
      <c r="J2076" s="9">
        <v>4650095.680000001</v>
      </c>
      <c r="K2076" s="9">
        <v>1118322.5</v>
      </c>
    </row>
    <row r="2077">
      <c r="B2077" s="21"/>
      <c r="C2077" s="4"/>
      <c r="D2077" s="4">
        <v>8293.0</v>
      </c>
      <c r="H2077" s="9"/>
      <c r="I2077" s="9">
        <v>3872280.4</v>
      </c>
      <c r="J2077" s="9">
        <v>2332313.81</v>
      </c>
      <c r="K2077" s="9">
        <v>1539966.5899999999</v>
      </c>
    </row>
    <row r="2078">
      <c r="B2078" s="21"/>
      <c r="C2078" s="4"/>
      <c r="D2078" s="4">
        <v>3127.0</v>
      </c>
      <c r="H2078" s="9"/>
      <c r="I2078" s="9">
        <v>577749.37</v>
      </c>
      <c r="J2078" s="9">
        <v>400600.23000000004</v>
      </c>
      <c r="K2078" s="9">
        <v>177149.13999999996</v>
      </c>
    </row>
    <row r="2079">
      <c r="B2079" s="21"/>
      <c r="C2079" s="4"/>
      <c r="D2079" s="4">
        <v>7331.0</v>
      </c>
      <c r="H2079" s="9"/>
      <c r="I2079" s="9">
        <v>1301162.16</v>
      </c>
      <c r="J2079" s="9">
        <v>812563.74</v>
      </c>
      <c r="K2079" s="9">
        <v>488598.4199999999</v>
      </c>
    </row>
    <row r="2080">
      <c r="B2080" s="21"/>
      <c r="C2080" s="4"/>
      <c r="D2080" s="4">
        <v>8293.0</v>
      </c>
      <c r="H2080" s="9"/>
      <c r="I2080" s="9">
        <v>1247768.8</v>
      </c>
      <c r="J2080" s="9">
        <v>751543.82</v>
      </c>
      <c r="K2080" s="9">
        <v>496224.9800000001</v>
      </c>
    </row>
    <row r="2081">
      <c r="B2081" s="21"/>
      <c r="C2081" s="4"/>
      <c r="D2081" s="4">
        <v>7331.0</v>
      </c>
      <c r="H2081" s="9"/>
      <c r="I2081" s="9">
        <v>894501.12</v>
      </c>
      <c r="J2081" s="9">
        <v>558607.6799999999</v>
      </c>
      <c r="K2081" s="9">
        <v>335893.44000000006</v>
      </c>
    </row>
    <row r="2082">
      <c r="B2082" s="21"/>
      <c r="C2082" s="4"/>
      <c r="D2082" s="4">
        <v>7331.0</v>
      </c>
      <c r="H2082" s="9"/>
      <c r="I2082" s="9">
        <v>2138991.12</v>
      </c>
      <c r="J2082" s="9">
        <v>1335780.18</v>
      </c>
      <c r="K2082" s="9">
        <v>803210.9400000002</v>
      </c>
    </row>
    <row r="2083">
      <c r="B2083" s="21"/>
      <c r="C2083" s="4"/>
      <c r="D2083" s="4">
        <v>8293.0</v>
      </c>
      <c r="H2083" s="9"/>
      <c r="I2083" s="9">
        <v>3942669.6</v>
      </c>
      <c r="J2083" s="9">
        <v>2374709.94</v>
      </c>
      <c r="K2083" s="9">
        <v>1567959.6600000001</v>
      </c>
    </row>
    <row r="2084">
      <c r="B2084" s="21"/>
      <c r="C2084" s="4"/>
      <c r="D2084" s="4">
        <v>8969.0</v>
      </c>
      <c r="H2084" s="9"/>
      <c r="I2084" s="9">
        <v>352612.38</v>
      </c>
      <c r="J2084" s="9">
        <v>225183.84</v>
      </c>
      <c r="K2084" s="9">
        <v>127428.54000000001</v>
      </c>
    </row>
    <row r="2085">
      <c r="B2085" s="21"/>
      <c r="C2085" s="4"/>
      <c r="D2085" s="4">
        <v>7331.0</v>
      </c>
      <c r="H2085" s="9"/>
      <c r="I2085" s="9">
        <v>1706802.08</v>
      </c>
      <c r="J2085" s="9">
        <v>1065882.1199999999</v>
      </c>
      <c r="K2085" s="9">
        <v>640919.9600000002</v>
      </c>
    </row>
    <row r="2086">
      <c r="B2086" s="21"/>
      <c r="C2086" s="4"/>
      <c r="D2086" s="4">
        <v>8875.0</v>
      </c>
      <c r="H2086" s="9"/>
      <c r="I2086" s="9">
        <v>2678579.61</v>
      </c>
      <c r="J2086" s="9">
        <v>2315416.81</v>
      </c>
      <c r="K2086" s="9">
        <v>363162.7999999998</v>
      </c>
    </row>
    <row r="2087">
      <c r="B2087" s="21"/>
      <c r="C2087" s="4"/>
      <c r="D2087" s="4">
        <v>1270.0</v>
      </c>
      <c r="H2087" s="9"/>
      <c r="I2087" s="9">
        <v>104342.55</v>
      </c>
      <c r="J2087" s="9">
        <v>69906.20999999999</v>
      </c>
      <c r="K2087" s="9">
        <v>34436.34000000001</v>
      </c>
    </row>
    <row r="2088">
      <c r="B2088" s="21"/>
      <c r="C2088" s="4"/>
      <c r="D2088" s="4">
        <v>3127.0</v>
      </c>
      <c r="H2088" s="9"/>
      <c r="I2088" s="9">
        <v>324876.75</v>
      </c>
      <c r="J2088" s="9">
        <v>225263.25</v>
      </c>
      <c r="K2088" s="9">
        <v>99613.5</v>
      </c>
    </row>
    <row r="2089">
      <c r="B2089" s="21"/>
      <c r="C2089" s="4"/>
      <c r="D2089" s="4">
        <v>3127.0</v>
      </c>
      <c r="H2089" s="9"/>
      <c r="I2089" s="9">
        <v>98157.73000000001</v>
      </c>
      <c r="J2089" s="9">
        <v>68060.67</v>
      </c>
      <c r="K2089" s="9">
        <v>30097.060000000012</v>
      </c>
    </row>
    <row r="2090">
      <c r="B2090" s="21"/>
      <c r="C2090" s="4"/>
      <c r="D2090" s="4">
        <v>2103.0</v>
      </c>
      <c r="H2090" s="9"/>
      <c r="I2090" s="9">
        <v>1898405.2999999998</v>
      </c>
      <c r="J2090" s="9">
        <v>1080808.19</v>
      </c>
      <c r="K2090" s="9">
        <v>817597.1099999999</v>
      </c>
    </row>
    <row r="2091">
      <c r="B2091" s="21"/>
      <c r="C2091" s="4"/>
      <c r="D2091" s="4">
        <v>4594.0</v>
      </c>
      <c r="H2091" s="9"/>
      <c r="I2091" s="9">
        <v>38803.47</v>
      </c>
      <c r="J2091" s="9">
        <v>28780.28</v>
      </c>
      <c r="K2091" s="9">
        <v>10023.190000000002</v>
      </c>
    </row>
    <row r="2092">
      <c r="B2092" s="21"/>
      <c r="C2092" s="4"/>
      <c r="D2092" s="4">
        <v>8293.0</v>
      </c>
      <c r="H2092" s="9"/>
      <c r="I2092" s="9">
        <v>4037979.1999999997</v>
      </c>
      <c r="J2092" s="9">
        <v>2432115.88</v>
      </c>
      <c r="K2092" s="9">
        <v>1605863.3199999998</v>
      </c>
    </row>
    <row r="2093">
      <c r="B2093" s="21"/>
      <c r="C2093" s="4"/>
      <c r="D2093" s="4">
        <v>8681.0</v>
      </c>
      <c r="H2093" s="9"/>
      <c r="I2093" s="9">
        <v>1470432.1800000002</v>
      </c>
      <c r="J2093" s="9">
        <v>1185359.6800000002</v>
      </c>
      <c r="K2093" s="9">
        <v>285072.5</v>
      </c>
    </row>
    <row r="2094">
      <c r="B2094" s="21"/>
      <c r="C2094" s="4"/>
      <c r="D2094" s="4">
        <v>8875.0</v>
      </c>
      <c r="H2094" s="9"/>
      <c r="I2094" s="9">
        <v>1632714.3</v>
      </c>
      <c r="J2094" s="9">
        <v>1411350.3</v>
      </c>
      <c r="K2094" s="9">
        <v>221364.0</v>
      </c>
    </row>
    <row r="2095">
      <c r="B2095" s="21"/>
      <c r="C2095" s="4"/>
      <c r="D2095" s="4">
        <v>5988.0</v>
      </c>
      <c r="H2095" s="9"/>
      <c r="I2095" s="9">
        <v>1026347.72</v>
      </c>
      <c r="J2095" s="9">
        <v>605775.66</v>
      </c>
      <c r="K2095" s="9">
        <v>420572.05999999994</v>
      </c>
    </row>
    <row r="2096">
      <c r="B2096" s="21"/>
      <c r="C2096" s="4"/>
      <c r="D2096" s="4">
        <v>8293.0</v>
      </c>
      <c r="H2096" s="9"/>
      <c r="I2096" s="9">
        <v>917245.6</v>
      </c>
      <c r="J2096" s="9">
        <v>552466.34</v>
      </c>
      <c r="K2096" s="9">
        <v>364779.26</v>
      </c>
    </row>
    <row r="2097">
      <c r="B2097" s="21"/>
      <c r="C2097" s="4"/>
      <c r="D2097" s="4">
        <v>4594.0</v>
      </c>
      <c r="H2097" s="9"/>
      <c r="I2097" s="9">
        <v>26142.66</v>
      </c>
      <c r="J2097" s="9">
        <v>19389.84</v>
      </c>
      <c r="K2097" s="9">
        <v>6752.82</v>
      </c>
    </row>
    <row r="2098">
      <c r="B2098" s="21"/>
      <c r="C2098" s="4"/>
      <c r="D2098" s="4">
        <v>7940.0</v>
      </c>
      <c r="H2098" s="9"/>
      <c r="I2098" s="9">
        <v>2046242.74</v>
      </c>
      <c r="J2098" s="9">
        <v>1538777.48</v>
      </c>
      <c r="K2098" s="9">
        <v>507465.26</v>
      </c>
    </row>
    <row r="2099">
      <c r="B2099" s="21"/>
      <c r="C2099" s="4"/>
      <c r="D2099" s="4">
        <v>5988.0</v>
      </c>
      <c r="H2099" s="9"/>
      <c r="I2099" s="9">
        <v>1177480.58</v>
      </c>
      <c r="J2099" s="9">
        <v>694977.9900000001</v>
      </c>
      <c r="K2099" s="9">
        <v>482502.58999999997</v>
      </c>
    </row>
    <row r="2100">
      <c r="B2100" s="21"/>
      <c r="C2100" s="4"/>
      <c r="D2100" s="4">
        <v>8875.0</v>
      </c>
      <c r="H2100" s="9"/>
      <c r="I2100" s="9">
        <v>3589862.01</v>
      </c>
      <c r="J2100" s="9">
        <v>3103147.21</v>
      </c>
      <c r="K2100" s="9">
        <v>486714.7999999998</v>
      </c>
    </row>
    <row r="2101">
      <c r="B2101" s="21"/>
      <c r="C2101" s="4"/>
      <c r="D2101" s="4">
        <v>8969.0</v>
      </c>
      <c r="H2101" s="9"/>
      <c r="I2101" s="9">
        <v>1172272.1400000001</v>
      </c>
      <c r="J2101" s="9">
        <v>748631.52</v>
      </c>
      <c r="K2101" s="9">
        <v>423640.6200000001</v>
      </c>
    </row>
    <row r="2102">
      <c r="B2102" s="21"/>
      <c r="C2102" s="4"/>
      <c r="D2102" s="4">
        <v>1270.0</v>
      </c>
      <c r="H2102" s="9"/>
      <c r="I2102" s="9">
        <v>280239.7</v>
      </c>
      <c r="J2102" s="9">
        <v>187751.74</v>
      </c>
      <c r="K2102" s="9">
        <v>92487.96000000002</v>
      </c>
    </row>
    <row r="2103">
      <c r="B2103" s="21"/>
      <c r="C2103" s="4"/>
      <c r="D2103" s="4">
        <v>8293.0</v>
      </c>
      <c r="H2103" s="9"/>
      <c r="I2103" s="9">
        <v>905004.0</v>
      </c>
      <c r="J2103" s="9">
        <v>545093.1</v>
      </c>
      <c r="K2103" s="9">
        <v>359910.9</v>
      </c>
    </row>
    <row r="2104">
      <c r="B2104" s="21"/>
      <c r="C2104" s="4"/>
      <c r="D2104" s="4">
        <v>7940.0</v>
      </c>
      <c r="H2104" s="9"/>
      <c r="I2104" s="9">
        <v>6261689.899999999</v>
      </c>
      <c r="J2104" s="9">
        <v>4708799.8</v>
      </c>
      <c r="K2104" s="9">
        <v>1552890.0999999996</v>
      </c>
    </row>
    <row r="2105">
      <c r="B2105" s="21"/>
      <c r="C2105" s="4"/>
      <c r="D2105" s="4">
        <v>8875.0</v>
      </c>
      <c r="H2105" s="9"/>
      <c r="I2105" s="9">
        <v>259462.35</v>
      </c>
      <c r="J2105" s="9">
        <v>224284.35</v>
      </c>
      <c r="K2105" s="9">
        <v>35178.0</v>
      </c>
    </row>
    <row r="2106">
      <c r="B2106" s="21"/>
      <c r="C2106" s="4"/>
      <c r="D2106" s="4">
        <v>3127.0</v>
      </c>
      <c r="H2106" s="9"/>
      <c r="I2106" s="9">
        <v>450250.57</v>
      </c>
      <c r="J2106" s="9">
        <v>312195.03</v>
      </c>
      <c r="K2106" s="9">
        <v>138055.53999999998</v>
      </c>
    </row>
    <row r="2107">
      <c r="B2107" s="21"/>
      <c r="C2107" s="4"/>
      <c r="D2107" s="4">
        <v>5988.0</v>
      </c>
      <c r="H2107" s="9"/>
      <c r="I2107" s="9">
        <v>853338.34</v>
      </c>
      <c r="J2107" s="9">
        <v>503661.27</v>
      </c>
      <c r="K2107" s="9">
        <v>349677.06999999995</v>
      </c>
    </row>
    <row r="2108">
      <c r="B2108" s="21"/>
      <c r="C2108" s="4"/>
      <c r="D2108" s="4">
        <v>3127.0</v>
      </c>
      <c r="H2108" s="9"/>
      <c r="I2108" s="9">
        <v>61297.5</v>
      </c>
      <c r="J2108" s="9">
        <v>42502.5</v>
      </c>
      <c r="K2108" s="9">
        <v>18795.0</v>
      </c>
    </row>
    <row r="2109">
      <c r="B2109" s="21"/>
      <c r="C2109" s="4"/>
      <c r="D2109" s="4">
        <v>8293.0</v>
      </c>
      <c r="H2109" s="9"/>
      <c r="I2109" s="9">
        <v>1401663.2</v>
      </c>
      <c r="J2109" s="9">
        <v>844235.98</v>
      </c>
      <c r="K2109" s="9">
        <v>557427.22</v>
      </c>
    </row>
    <row r="2110">
      <c r="B2110" s="21"/>
      <c r="C2110" s="4"/>
      <c r="D2110" s="4">
        <v>2455.0</v>
      </c>
      <c r="H2110" s="9"/>
      <c r="I2110" s="9">
        <v>1061218.08</v>
      </c>
      <c r="J2110" s="9">
        <v>348042.24000000005</v>
      </c>
      <c r="K2110" s="9">
        <v>713175.8400000001</v>
      </c>
    </row>
    <row r="2111">
      <c r="B2111" s="21"/>
      <c r="C2111" s="4"/>
      <c r="D2111" s="4">
        <v>5988.0</v>
      </c>
      <c r="H2111" s="9"/>
      <c r="I2111" s="9">
        <v>781392.3200000001</v>
      </c>
      <c r="J2111" s="9">
        <v>461196.96</v>
      </c>
      <c r="K2111" s="9">
        <v>320195.36000000004</v>
      </c>
    </row>
    <row r="2112">
      <c r="B2112" s="21"/>
      <c r="C2112" s="4"/>
      <c r="D2112" s="4">
        <v>8681.0</v>
      </c>
      <c r="H2112" s="9"/>
      <c r="I2112" s="9">
        <v>930579.0900000001</v>
      </c>
      <c r="J2112" s="9">
        <v>750167.8400000001</v>
      </c>
      <c r="K2112" s="9">
        <v>180411.25</v>
      </c>
    </row>
    <row r="2113">
      <c r="B2113" s="21"/>
      <c r="C2113" s="4"/>
      <c r="D2113" s="4">
        <v>1270.0</v>
      </c>
      <c r="H2113" s="9"/>
      <c r="I2113" s="9">
        <v>35919.65</v>
      </c>
      <c r="J2113" s="9">
        <v>24065.03</v>
      </c>
      <c r="K2113" s="9">
        <v>11854.620000000003</v>
      </c>
    </row>
    <row r="2114">
      <c r="B2114" s="21"/>
      <c r="C2114" s="4"/>
      <c r="D2114" s="4">
        <v>2103.0</v>
      </c>
      <c r="H2114" s="9"/>
      <c r="I2114" s="9">
        <v>451922.89999999997</v>
      </c>
      <c r="J2114" s="9">
        <v>257290.67</v>
      </c>
      <c r="K2114" s="9">
        <v>194632.22999999995</v>
      </c>
    </row>
    <row r="2115">
      <c r="B2115" s="21"/>
      <c r="C2115" s="4"/>
      <c r="D2115" s="4">
        <v>2455.0</v>
      </c>
      <c r="H2115" s="9"/>
      <c r="I2115" s="9">
        <v>960571.2</v>
      </c>
      <c r="J2115" s="9">
        <v>315033.60000000003</v>
      </c>
      <c r="K2115" s="9">
        <v>645537.5999999999</v>
      </c>
    </row>
    <row r="2116">
      <c r="B2116" s="21"/>
      <c r="C2116" s="4"/>
      <c r="D2116" s="4">
        <v>7940.0</v>
      </c>
      <c r="H2116" s="9"/>
      <c r="I2116" s="9">
        <v>319433.06</v>
      </c>
      <c r="J2116" s="9">
        <v>240214.12</v>
      </c>
      <c r="K2116" s="9">
        <v>79218.94</v>
      </c>
    </row>
    <row r="2117">
      <c r="B2117" s="21"/>
      <c r="C2117" s="4"/>
      <c r="D2117" s="4">
        <v>2455.0</v>
      </c>
      <c r="H2117" s="9"/>
      <c r="I2117" s="9">
        <v>127966.88</v>
      </c>
      <c r="J2117" s="9">
        <v>41968.64000000001</v>
      </c>
      <c r="K2117" s="9">
        <v>85998.23999999999</v>
      </c>
    </row>
    <row r="2118">
      <c r="B2118" s="21"/>
      <c r="C2118" s="4"/>
      <c r="D2118" s="4">
        <v>1270.0</v>
      </c>
      <c r="H2118" s="9"/>
      <c r="I2118" s="9">
        <v>191745.45</v>
      </c>
      <c r="J2118" s="9">
        <v>128463.39</v>
      </c>
      <c r="K2118" s="9">
        <v>63282.06000000001</v>
      </c>
    </row>
    <row r="2119">
      <c r="B2119" s="21"/>
      <c r="C2119" s="4"/>
      <c r="D2119" s="4">
        <v>2455.0</v>
      </c>
      <c r="H2119" s="9"/>
      <c r="I2119" s="9">
        <v>989311.84</v>
      </c>
      <c r="J2119" s="9">
        <v>324459.52</v>
      </c>
      <c r="K2119" s="9">
        <v>664852.32</v>
      </c>
    </row>
    <row r="2120">
      <c r="B2120" s="21"/>
      <c r="C2120" s="4"/>
      <c r="D2120" s="4">
        <v>1270.0</v>
      </c>
      <c r="H2120" s="9"/>
      <c r="I2120" s="9">
        <v>414665.55000000005</v>
      </c>
      <c r="J2120" s="9">
        <v>277812.81</v>
      </c>
      <c r="K2120" s="9">
        <v>136852.74000000005</v>
      </c>
    </row>
    <row r="2121">
      <c r="B2121" s="21"/>
      <c r="C2121" s="4"/>
      <c r="D2121" s="4">
        <v>8681.0</v>
      </c>
      <c r="H2121" s="9"/>
      <c r="I2121" s="9">
        <v>1993353.81</v>
      </c>
      <c r="J2121" s="9">
        <v>1606902.56</v>
      </c>
      <c r="K2121" s="9">
        <v>386451.25</v>
      </c>
    </row>
    <row r="2122">
      <c r="B2122" s="21"/>
      <c r="C2122" s="4"/>
      <c r="D2122" s="4">
        <v>3127.0</v>
      </c>
      <c r="H2122" s="9"/>
      <c r="I2122" s="9">
        <v>786651.25</v>
      </c>
      <c r="J2122" s="9">
        <v>545448.75</v>
      </c>
      <c r="K2122" s="9">
        <v>241202.5</v>
      </c>
    </row>
    <row r="2123">
      <c r="B2123" s="21"/>
      <c r="C2123" s="4"/>
      <c r="D2123" s="4">
        <v>2103.0</v>
      </c>
      <c r="H2123" s="9"/>
      <c r="I2123" s="9">
        <v>1571959.4</v>
      </c>
      <c r="J2123" s="9">
        <v>894954.62</v>
      </c>
      <c r="K2123" s="9">
        <v>677004.7799999999</v>
      </c>
    </row>
    <row r="2124">
      <c r="B2124" s="21"/>
      <c r="C2124" s="4"/>
      <c r="D2124" s="4">
        <v>4594.0</v>
      </c>
      <c r="H2124" s="9"/>
      <c r="I2124" s="9">
        <v>12968.7</v>
      </c>
      <c r="J2124" s="9">
        <v>9618.8</v>
      </c>
      <c r="K2124" s="9">
        <v>3349.9000000000015</v>
      </c>
    </row>
    <row r="2125">
      <c r="B2125" s="21"/>
      <c r="C2125" s="4"/>
      <c r="D2125" s="4">
        <v>8293.0</v>
      </c>
      <c r="H2125" s="9"/>
      <c r="I2125" s="9">
        <v>1810445.2</v>
      </c>
      <c r="J2125" s="9">
        <v>1090449.53</v>
      </c>
      <c r="K2125" s="9">
        <v>719995.6699999999</v>
      </c>
    </row>
    <row r="2126">
      <c r="B2126" s="21"/>
      <c r="C2126" s="4"/>
      <c r="D2126" s="4">
        <v>8293.0</v>
      </c>
      <c r="H2126" s="9"/>
      <c r="I2126" s="9">
        <v>777778.7999999999</v>
      </c>
      <c r="J2126" s="9">
        <v>468464.06999999995</v>
      </c>
      <c r="K2126" s="9">
        <v>309314.73</v>
      </c>
    </row>
    <row r="2127">
      <c r="B2127" s="21"/>
      <c r="C2127" s="4"/>
      <c r="D2127" s="4">
        <v>8293.0</v>
      </c>
      <c r="H2127" s="9"/>
      <c r="I2127" s="9">
        <v>3936986.0</v>
      </c>
      <c r="J2127" s="9">
        <v>2371286.65</v>
      </c>
      <c r="K2127" s="9">
        <v>1565699.35</v>
      </c>
    </row>
    <row r="2128">
      <c r="B2128" s="21"/>
      <c r="C2128" s="4"/>
      <c r="D2128" s="4">
        <v>2455.0</v>
      </c>
      <c r="H2128" s="9"/>
      <c r="I2128" s="9">
        <v>1083401.92</v>
      </c>
      <c r="J2128" s="9">
        <v>355317.76</v>
      </c>
      <c r="K2128" s="9">
        <v>728084.1599999999</v>
      </c>
    </row>
    <row r="2129">
      <c r="B2129" s="21"/>
      <c r="C2129" s="4"/>
      <c r="D2129" s="4">
        <v>4594.0</v>
      </c>
      <c r="H2129" s="9"/>
      <c r="I2129" s="9">
        <v>68538.18000000001</v>
      </c>
      <c r="J2129" s="9">
        <v>50834.32</v>
      </c>
      <c r="K2129" s="9">
        <v>17703.860000000008</v>
      </c>
    </row>
    <row r="2130">
      <c r="B2130" s="21"/>
      <c r="C2130" s="4"/>
      <c r="D2130" s="4">
        <v>5988.0</v>
      </c>
      <c r="H2130" s="9"/>
      <c r="I2130" s="9">
        <v>676015.28</v>
      </c>
      <c r="J2130" s="9">
        <v>399000.84</v>
      </c>
      <c r="K2130" s="9">
        <v>277014.44</v>
      </c>
    </row>
    <row r="2131">
      <c r="B2131" s="21"/>
      <c r="C2131" s="4"/>
      <c r="D2131" s="4">
        <v>7331.0</v>
      </c>
      <c r="H2131" s="9"/>
      <c r="I2131" s="9">
        <v>157252.48</v>
      </c>
      <c r="J2131" s="9">
        <v>98202.71999999999</v>
      </c>
      <c r="K2131" s="9">
        <v>59049.760000000024</v>
      </c>
    </row>
    <row r="2132">
      <c r="B2132" s="21"/>
      <c r="C2132" s="4"/>
      <c r="D2132" s="4">
        <v>7940.0</v>
      </c>
      <c r="H2132" s="9"/>
      <c r="I2132" s="9">
        <v>2097031.26</v>
      </c>
      <c r="J2132" s="9">
        <v>1576970.52</v>
      </c>
      <c r="K2132" s="9">
        <v>520060.74</v>
      </c>
    </row>
    <row r="2133">
      <c r="B2133" s="21"/>
      <c r="C2133" s="4"/>
      <c r="D2133" s="4">
        <v>2455.0</v>
      </c>
      <c r="H2133" s="9"/>
      <c r="I2133" s="9">
        <v>824736.16</v>
      </c>
      <c r="J2133" s="9">
        <v>270484.48000000004</v>
      </c>
      <c r="K2133" s="9">
        <v>554251.6799999999</v>
      </c>
    </row>
    <row r="2134">
      <c r="B2134" s="21"/>
      <c r="C2134" s="4"/>
      <c r="D2134" s="4">
        <v>7940.0</v>
      </c>
      <c r="H2134" s="9"/>
      <c r="I2134" s="9">
        <v>2320901.71</v>
      </c>
      <c r="J2134" s="9">
        <v>1745321.4200000002</v>
      </c>
      <c r="K2134" s="9">
        <v>575580.2899999998</v>
      </c>
    </row>
    <row r="2135">
      <c r="B2135" s="21"/>
      <c r="C2135" s="4"/>
      <c r="D2135" s="4">
        <v>3127.0</v>
      </c>
      <c r="H2135" s="9"/>
      <c r="I2135" s="9">
        <v>302319.27</v>
      </c>
      <c r="J2135" s="9">
        <v>209622.33000000002</v>
      </c>
      <c r="K2135" s="9">
        <v>92696.94</v>
      </c>
    </row>
    <row r="2136">
      <c r="B2136" s="21"/>
      <c r="C2136" s="4"/>
      <c r="D2136" s="4">
        <v>8293.0</v>
      </c>
      <c r="H2136" s="9"/>
      <c r="I2136" s="9">
        <v>873088.4</v>
      </c>
      <c r="J2136" s="9">
        <v>525870.01</v>
      </c>
      <c r="K2136" s="9">
        <v>347218.39</v>
      </c>
    </row>
    <row r="2137">
      <c r="B2137" s="21"/>
      <c r="C2137" s="4"/>
      <c r="D2137" s="4">
        <v>7331.0</v>
      </c>
      <c r="H2137" s="9"/>
      <c r="I2137" s="9">
        <v>1427781.04</v>
      </c>
      <c r="J2137" s="9">
        <v>891636.0599999999</v>
      </c>
      <c r="K2137" s="9">
        <v>536144.9800000001</v>
      </c>
    </row>
    <row r="2138">
      <c r="B2138" s="21"/>
      <c r="C2138" s="4"/>
      <c r="D2138" s="4">
        <v>2455.0</v>
      </c>
      <c r="H2138" s="9"/>
      <c r="I2138" s="9">
        <v>242820.16</v>
      </c>
      <c r="J2138" s="9">
        <v>79636.48000000001</v>
      </c>
      <c r="K2138" s="9">
        <v>163183.68</v>
      </c>
    </row>
    <row r="2139">
      <c r="B2139" s="21"/>
      <c r="C2139" s="4"/>
      <c r="D2139" s="4">
        <v>7331.0</v>
      </c>
      <c r="H2139" s="9"/>
      <c r="I2139" s="9">
        <v>1111489.12</v>
      </c>
      <c r="J2139" s="9">
        <v>694114.6799999999</v>
      </c>
      <c r="K2139" s="9">
        <v>417374.4400000002</v>
      </c>
    </row>
    <row r="2140">
      <c r="B2140" s="21"/>
      <c r="C2140" s="4"/>
      <c r="D2140" s="4">
        <v>8681.0</v>
      </c>
      <c r="H2140" s="9"/>
      <c r="I2140" s="9">
        <v>2869231.2600000002</v>
      </c>
      <c r="J2140" s="9">
        <v>2312973.7600000002</v>
      </c>
      <c r="K2140" s="9">
        <v>556257.5</v>
      </c>
    </row>
    <row r="2141">
      <c r="B2141" s="21"/>
      <c r="C2141" s="4"/>
      <c r="D2141" s="4">
        <v>7940.0</v>
      </c>
      <c r="H2141" s="9"/>
      <c r="I2141" s="9">
        <v>2582195.28</v>
      </c>
      <c r="J2141" s="9">
        <v>1941814.56</v>
      </c>
      <c r="K2141" s="9">
        <v>640380.7199999997</v>
      </c>
    </row>
    <row r="2142">
      <c r="B2142" s="21"/>
      <c r="C2142" s="4"/>
      <c r="D2142" s="4">
        <v>5988.0</v>
      </c>
      <c r="H2142" s="9"/>
      <c r="I2142" s="9">
        <v>1366358.1400000001</v>
      </c>
      <c r="J2142" s="9">
        <v>806458.17</v>
      </c>
      <c r="K2142" s="9">
        <v>559899.9700000001</v>
      </c>
    </row>
    <row r="2143">
      <c r="B2143" s="21"/>
      <c r="C2143" s="4"/>
      <c r="D2143" s="4">
        <v>2103.0</v>
      </c>
      <c r="H2143" s="9"/>
      <c r="I2143" s="9">
        <v>379516.5</v>
      </c>
      <c r="J2143" s="9">
        <v>216067.95</v>
      </c>
      <c r="K2143" s="9">
        <v>163448.55</v>
      </c>
    </row>
    <row r="2144">
      <c r="B2144" s="21"/>
      <c r="C2144" s="4"/>
      <c r="D2144" s="4">
        <v>3127.0</v>
      </c>
      <c r="H2144" s="9"/>
      <c r="I2144" s="9">
        <v>349967.86000000004</v>
      </c>
      <c r="J2144" s="9">
        <v>242660.94</v>
      </c>
      <c r="K2144" s="9">
        <v>107306.92000000004</v>
      </c>
    </row>
    <row r="2145">
      <c r="B2145" s="21"/>
      <c r="C2145" s="4"/>
      <c r="D2145" s="4">
        <v>4594.0</v>
      </c>
      <c r="H2145" s="9"/>
      <c r="I2145" s="9">
        <v>84193.92</v>
      </c>
      <c r="J2145" s="9">
        <v>62446.08</v>
      </c>
      <c r="K2145" s="9">
        <v>21747.839999999997</v>
      </c>
    </row>
    <row r="2146">
      <c r="B2146" s="21"/>
      <c r="C2146" s="4"/>
      <c r="D2146" s="4">
        <v>8681.0</v>
      </c>
      <c r="H2146" s="9"/>
      <c r="I2146" s="9">
        <v>6512.1</v>
      </c>
      <c r="J2146" s="9">
        <v>5249.6</v>
      </c>
      <c r="K2146" s="9">
        <v>1262.5</v>
      </c>
    </row>
    <row r="2147">
      <c r="B2147" s="21"/>
      <c r="C2147" s="4"/>
      <c r="D2147" s="4">
        <v>7940.0</v>
      </c>
      <c r="H2147" s="9"/>
      <c r="I2147" s="9">
        <v>1411386.24</v>
      </c>
      <c r="J2147" s="9">
        <v>1061364.48</v>
      </c>
      <c r="K2147" s="9">
        <v>350021.76</v>
      </c>
    </row>
    <row r="2148">
      <c r="B2148" s="21"/>
      <c r="C2148" s="4"/>
      <c r="D2148" s="4">
        <v>8875.0</v>
      </c>
      <c r="H2148" s="9"/>
      <c r="I2148" s="9">
        <v>1545804.96</v>
      </c>
      <c r="J2148" s="9">
        <v>1336224.16</v>
      </c>
      <c r="K2148" s="9">
        <v>209580.80000000005</v>
      </c>
    </row>
    <row r="2149">
      <c r="B2149" s="21"/>
      <c r="C2149" s="4"/>
      <c r="D2149" s="4">
        <v>3127.0</v>
      </c>
      <c r="H2149" s="9"/>
      <c r="I2149" s="9">
        <v>19615.2</v>
      </c>
      <c r="J2149" s="9">
        <v>13600.800000000001</v>
      </c>
      <c r="K2149" s="9">
        <v>6014.4</v>
      </c>
    </row>
    <row r="2150">
      <c r="B2150" s="21"/>
      <c r="C2150" s="4"/>
      <c r="D2150" s="4">
        <v>3127.0</v>
      </c>
      <c r="H2150" s="9"/>
      <c r="I2150" s="9">
        <v>248867.85</v>
      </c>
      <c r="J2150" s="9">
        <v>172560.15</v>
      </c>
      <c r="K2150" s="9">
        <v>76307.70000000001</v>
      </c>
    </row>
    <row r="2151">
      <c r="B2151" s="21"/>
      <c r="C2151" s="4"/>
      <c r="D2151" s="4">
        <v>2455.0</v>
      </c>
      <c r="H2151" s="9"/>
      <c r="I2151" s="9">
        <v>852056.16</v>
      </c>
      <c r="J2151" s="9">
        <v>279444.48000000004</v>
      </c>
      <c r="K2151" s="9">
        <v>572611.6799999999</v>
      </c>
    </row>
    <row r="2152">
      <c r="B2152" s="21"/>
      <c r="C2152" s="4"/>
      <c r="D2152" s="4">
        <v>3127.0</v>
      </c>
      <c r="H2152" s="9"/>
      <c r="I2152" s="9">
        <v>814275.99</v>
      </c>
      <c r="J2152" s="9">
        <v>564603.21</v>
      </c>
      <c r="K2152" s="9">
        <v>249672.78000000003</v>
      </c>
    </row>
    <row r="2153">
      <c r="B2153" s="21"/>
      <c r="C2153" s="4"/>
      <c r="D2153" s="4">
        <v>1270.0</v>
      </c>
      <c r="H2153" s="9"/>
      <c r="I2153" s="9">
        <v>146715.40000000002</v>
      </c>
      <c r="J2153" s="9">
        <v>98294.68</v>
      </c>
      <c r="K2153" s="9">
        <v>48420.72000000003</v>
      </c>
    </row>
    <row r="2154">
      <c r="B2154" s="21"/>
      <c r="C2154" s="4"/>
      <c r="D2154" s="4">
        <v>7331.0</v>
      </c>
      <c r="H2154" s="9"/>
      <c r="I2154" s="9">
        <v>1040776.56</v>
      </c>
      <c r="J2154" s="9">
        <v>649955.34</v>
      </c>
      <c r="K2154" s="9">
        <v>390821.2200000001</v>
      </c>
    </row>
    <row r="2155">
      <c r="B2155" s="21"/>
      <c r="C2155" s="4"/>
      <c r="D2155" s="4">
        <v>1270.0</v>
      </c>
      <c r="H2155" s="9"/>
      <c r="I2155" s="9">
        <v>148708.30000000002</v>
      </c>
      <c r="J2155" s="9">
        <v>99629.86</v>
      </c>
      <c r="K2155" s="9">
        <v>49078.44000000002</v>
      </c>
    </row>
    <row r="2156">
      <c r="B2156" s="21"/>
      <c r="C2156" s="4"/>
      <c r="D2156" s="4">
        <v>5988.0</v>
      </c>
      <c r="H2156" s="9"/>
      <c r="I2156" s="9">
        <v>3389.32</v>
      </c>
      <c r="J2156" s="9">
        <v>2000.46</v>
      </c>
      <c r="K2156" s="9">
        <v>1388.8600000000001</v>
      </c>
    </row>
    <row r="2157">
      <c r="B2157" s="21"/>
      <c r="C2157" s="4"/>
      <c r="D2157" s="4">
        <v>7940.0</v>
      </c>
      <c r="H2157" s="9"/>
      <c r="I2157" s="9">
        <v>318764.79</v>
      </c>
      <c r="J2157" s="9">
        <v>239711.58000000002</v>
      </c>
      <c r="K2157" s="9">
        <v>79053.20999999996</v>
      </c>
    </row>
    <row r="2158">
      <c r="B2158" s="21"/>
      <c r="C2158" s="4"/>
      <c r="D2158" s="4">
        <v>7331.0</v>
      </c>
      <c r="H2158" s="9"/>
      <c r="I2158" s="9">
        <v>1855885.6</v>
      </c>
      <c r="J2158" s="9">
        <v>1158983.4</v>
      </c>
      <c r="K2158" s="9">
        <v>696902.2000000002</v>
      </c>
    </row>
    <row r="2159">
      <c r="B2159" s="21"/>
      <c r="C2159" s="4"/>
      <c r="D2159" s="4">
        <v>8681.0</v>
      </c>
      <c r="H2159" s="9"/>
      <c r="I2159" s="9">
        <v>2490227.04</v>
      </c>
      <c r="J2159" s="9">
        <v>2007447.04</v>
      </c>
      <c r="K2159" s="9">
        <v>482780.0</v>
      </c>
    </row>
    <row r="2160">
      <c r="B2160" s="21"/>
      <c r="C2160" s="4"/>
      <c r="D2160" s="4">
        <v>2455.0</v>
      </c>
      <c r="H2160" s="9"/>
      <c r="I2160" s="9">
        <v>325545.12</v>
      </c>
      <c r="J2160" s="9">
        <v>106767.36000000002</v>
      </c>
      <c r="K2160" s="9">
        <v>218777.75999999998</v>
      </c>
    </row>
    <row r="2161">
      <c r="B2161" s="21"/>
      <c r="C2161" s="4"/>
      <c r="D2161" s="4">
        <v>8875.0</v>
      </c>
      <c r="H2161" s="9"/>
      <c r="I2161" s="9">
        <v>808341.24</v>
      </c>
      <c r="J2161" s="9">
        <v>698746.04</v>
      </c>
      <c r="K2161" s="9">
        <v>109595.19999999995</v>
      </c>
    </row>
    <row r="2162">
      <c r="B2162" s="21"/>
      <c r="C2162" s="4"/>
      <c r="D2162" s="4">
        <v>2455.0</v>
      </c>
      <c r="H2162" s="9"/>
      <c r="I2162" s="9">
        <v>695895.04</v>
      </c>
      <c r="J2162" s="9">
        <v>228229.12000000002</v>
      </c>
      <c r="K2162" s="9">
        <v>467665.92000000004</v>
      </c>
    </row>
    <row r="2163">
      <c r="B2163" s="21"/>
      <c r="C2163" s="4"/>
      <c r="D2163" s="4">
        <v>1270.0</v>
      </c>
      <c r="H2163" s="9"/>
      <c r="I2163" s="9">
        <v>376705.55000000005</v>
      </c>
      <c r="J2163" s="9">
        <v>252380.81</v>
      </c>
      <c r="K2163" s="9">
        <v>124324.74000000005</v>
      </c>
    </row>
    <row r="2164">
      <c r="B2164" s="21"/>
      <c r="C2164" s="4"/>
      <c r="D2164" s="4">
        <v>8681.0</v>
      </c>
      <c r="H2164" s="9"/>
      <c r="I2164" s="9">
        <v>6310876.11</v>
      </c>
      <c r="J2164" s="9">
        <v>5087387.36</v>
      </c>
      <c r="K2164" s="9">
        <v>1223488.75</v>
      </c>
    </row>
    <row r="2165">
      <c r="B2165" s="21"/>
      <c r="C2165" s="4"/>
      <c r="D2165" s="4">
        <v>1270.0</v>
      </c>
      <c r="H2165" s="9"/>
      <c r="I2165" s="9">
        <v>317867.55000000005</v>
      </c>
      <c r="J2165" s="9">
        <v>212961.21</v>
      </c>
      <c r="K2165" s="9">
        <v>104906.34000000005</v>
      </c>
    </row>
    <row r="2166">
      <c r="B2166" s="21"/>
      <c r="C2166" s="4"/>
      <c r="D2166" s="4">
        <v>3127.0</v>
      </c>
      <c r="H2166" s="9"/>
      <c r="I2166" s="9">
        <v>95869.29000000001</v>
      </c>
      <c r="J2166" s="9">
        <v>66473.91</v>
      </c>
      <c r="K2166" s="9">
        <v>29395.380000000005</v>
      </c>
    </row>
    <row r="2167">
      <c r="B2167" s="21"/>
      <c r="C2167" s="4"/>
      <c r="D2167" s="4">
        <v>1270.0</v>
      </c>
      <c r="H2167" s="9"/>
      <c r="I2167" s="9">
        <v>182018.2</v>
      </c>
      <c r="J2167" s="9">
        <v>121946.44</v>
      </c>
      <c r="K2167" s="9">
        <v>60071.76000000001</v>
      </c>
    </row>
    <row r="2168">
      <c r="B2168" s="21"/>
      <c r="C2168" s="4"/>
      <c r="D2168" s="4">
        <v>7940.0</v>
      </c>
      <c r="H2168" s="9"/>
      <c r="I2168" s="9">
        <v>760491.26</v>
      </c>
      <c r="J2168" s="9">
        <v>571890.52</v>
      </c>
      <c r="K2168" s="9">
        <v>188600.74</v>
      </c>
    </row>
    <row r="2169">
      <c r="B2169" s="21"/>
      <c r="C2169" s="4"/>
      <c r="D2169" s="4">
        <v>2103.0</v>
      </c>
      <c r="H2169" s="9"/>
      <c r="I2169" s="9">
        <v>133705.0</v>
      </c>
      <c r="J2169" s="9">
        <v>76121.5</v>
      </c>
      <c r="K2169" s="9">
        <v>57583.5</v>
      </c>
    </row>
    <row r="2170">
      <c r="B2170" s="21"/>
      <c r="C2170" s="4"/>
      <c r="D2170" s="4">
        <v>8969.0</v>
      </c>
      <c r="H2170" s="9"/>
      <c r="I2170" s="9">
        <v>502445.94000000006</v>
      </c>
      <c r="J2170" s="9">
        <v>320869.92</v>
      </c>
      <c r="K2170" s="9">
        <v>181576.02000000008</v>
      </c>
    </row>
    <row r="2171">
      <c r="B2171" s="21"/>
      <c r="C2171" s="4"/>
      <c r="D2171" s="4">
        <v>7940.0</v>
      </c>
      <c r="H2171" s="9"/>
      <c r="I2171" s="9">
        <v>1570434.5</v>
      </c>
      <c r="J2171" s="9">
        <v>1180969.0</v>
      </c>
      <c r="K2171" s="9">
        <v>389465.5</v>
      </c>
    </row>
    <row r="2172">
      <c r="B2172" s="21"/>
      <c r="C2172" s="4"/>
      <c r="D2172" s="4">
        <v>1270.0</v>
      </c>
      <c r="H2172" s="9"/>
      <c r="I2172" s="9">
        <v>424392.80000000005</v>
      </c>
      <c r="J2172" s="9">
        <v>284329.76</v>
      </c>
      <c r="K2172" s="9">
        <v>140063.04000000004</v>
      </c>
    </row>
    <row r="2173">
      <c r="B2173" s="21"/>
      <c r="C2173" s="4"/>
      <c r="D2173" s="4">
        <v>8681.0</v>
      </c>
      <c r="H2173" s="9"/>
      <c r="I2173" s="9">
        <v>5159536.83</v>
      </c>
      <c r="J2173" s="9">
        <v>4159258.08</v>
      </c>
      <c r="K2173" s="9">
        <v>1000278.75</v>
      </c>
    </row>
    <row r="2174">
      <c r="B2174" s="21"/>
      <c r="C2174" s="4"/>
      <c r="D2174" s="4">
        <v>8293.0</v>
      </c>
      <c r="H2174" s="9"/>
      <c r="I2174" s="9">
        <v>4211984.8</v>
      </c>
      <c r="J2174" s="9">
        <v>2536921.2199999997</v>
      </c>
      <c r="K2174" s="9">
        <v>1675063.58</v>
      </c>
    </row>
    <row r="2175">
      <c r="B2175" s="21"/>
      <c r="C2175" s="4"/>
      <c r="D2175" s="4">
        <v>7331.0</v>
      </c>
      <c r="H2175" s="9"/>
      <c r="I2175" s="9">
        <v>611650.88</v>
      </c>
      <c r="J2175" s="9">
        <v>381970.31999999995</v>
      </c>
      <c r="K2175" s="9">
        <v>229680.56000000006</v>
      </c>
    </row>
    <row r="2176">
      <c r="B2176" s="21"/>
      <c r="C2176" s="4"/>
      <c r="D2176" s="4">
        <v>4594.0</v>
      </c>
      <c r="H2176" s="9"/>
      <c r="I2176" s="9">
        <v>41854.38</v>
      </c>
      <c r="J2176" s="9">
        <v>31043.12</v>
      </c>
      <c r="K2176" s="9">
        <v>10811.259999999998</v>
      </c>
    </row>
    <row r="2177">
      <c r="B2177" s="21"/>
      <c r="C2177" s="4"/>
      <c r="D2177" s="4">
        <v>7940.0</v>
      </c>
      <c r="H2177" s="9"/>
      <c r="I2177" s="9">
        <v>623495.91</v>
      </c>
      <c r="J2177" s="9">
        <v>468869.82</v>
      </c>
      <c r="K2177" s="9">
        <v>154626.09000000003</v>
      </c>
    </row>
    <row r="2178">
      <c r="B2178" s="21"/>
      <c r="C2178" s="4"/>
      <c r="D2178" s="4">
        <v>8969.0</v>
      </c>
      <c r="H2178" s="9"/>
      <c r="I2178" s="9">
        <v>714226.9800000001</v>
      </c>
      <c r="J2178" s="9">
        <v>456116.64</v>
      </c>
      <c r="K2178" s="9">
        <v>258110.34000000008</v>
      </c>
    </row>
    <row r="2179">
      <c r="B2179" s="21"/>
      <c r="C2179" s="4"/>
      <c r="D2179" s="4">
        <v>5988.0</v>
      </c>
      <c r="H2179" s="9"/>
      <c r="I2179" s="9">
        <v>669236.64</v>
      </c>
      <c r="J2179" s="9">
        <v>394999.92000000004</v>
      </c>
      <c r="K2179" s="9">
        <v>274236.72</v>
      </c>
    </row>
    <row r="2180">
      <c r="B2180" s="21"/>
      <c r="C2180" s="4"/>
      <c r="D2180" s="4">
        <v>2103.0</v>
      </c>
      <c r="H2180" s="9"/>
      <c r="I2180" s="9">
        <v>1256621.3</v>
      </c>
      <c r="J2180" s="9">
        <v>715424.99</v>
      </c>
      <c r="K2180" s="9">
        <v>541196.31</v>
      </c>
    </row>
    <row r="2181">
      <c r="B2181" s="21"/>
      <c r="C2181" s="4"/>
      <c r="D2181" s="4">
        <v>8293.0</v>
      </c>
      <c r="H2181" s="9"/>
      <c r="I2181" s="9">
        <v>529449.2</v>
      </c>
      <c r="J2181" s="9">
        <v>318892.63</v>
      </c>
      <c r="K2181" s="9">
        <v>210556.56999999995</v>
      </c>
    </row>
    <row r="2182">
      <c r="B2182" s="21"/>
      <c r="C2182" s="4"/>
      <c r="D2182" s="4">
        <v>2103.0</v>
      </c>
      <c r="H2182" s="9"/>
      <c r="I2182" s="9">
        <v>262473.2</v>
      </c>
      <c r="J2182" s="9">
        <v>149432.36</v>
      </c>
      <c r="K2182" s="9">
        <v>113040.84000000003</v>
      </c>
    </row>
    <row r="2183">
      <c r="B2183" s="21"/>
      <c r="C2183" s="4"/>
      <c r="D2183" s="4">
        <v>2455.0</v>
      </c>
      <c r="H2183" s="9"/>
      <c r="I2183" s="9">
        <v>943195.68</v>
      </c>
      <c r="J2183" s="9">
        <v>309335.04000000004</v>
      </c>
      <c r="K2183" s="9">
        <v>633860.64</v>
      </c>
    </row>
    <row r="2184">
      <c r="B2184" s="21"/>
      <c r="C2184" s="4"/>
      <c r="D2184" s="4">
        <v>3127.0</v>
      </c>
      <c r="H2184" s="9"/>
      <c r="I2184" s="9">
        <v>611340.4</v>
      </c>
      <c r="J2184" s="9">
        <v>423891.60000000003</v>
      </c>
      <c r="K2184" s="9">
        <v>187448.8</v>
      </c>
    </row>
    <row r="2185">
      <c r="B2185" s="21"/>
      <c r="C2185" s="4"/>
      <c r="D2185" s="4">
        <v>3127.0</v>
      </c>
      <c r="H2185" s="9"/>
      <c r="I2185" s="9">
        <v>277391.62</v>
      </c>
      <c r="J2185" s="9">
        <v>192337.98</v>
      </c>
      <c r="K2185" s="9">
        <v>85053.63999999998</v>
      </c>
    </row>
    <row r="2186">
      <c r="B2186" s="21"/>
      <c r="C2186" s="4"/>
      <c r="D2186" s="4">
        <v>4594.0</v>
      </c>
      <c r="H2186" s="9"/>
      <c r="I2186" s="9">
        <v>43897.65</v>
      </c>
      <c r="J2186" s="9">
        <v>32558.6</v>
      </c>
      <c r="K2186" s="9">
        <v>11339.050000000003</v>
      </c>
    </row>
    <row r="2187">
      <c r="B2187" s="21"/>
      <c r="C2187" s="4"/>
      <c r="D2187" s="4">
        <v>2103.0</v>
      </c>
      <c r="H2187" s="9"/>
      <c r="I2187" s="9">
        <v>1319771.2</v>
      </c>
      <c r="J2187" s="9">
        <v>751377.76</v>
      </c>
      <c r="K2187" s="9">
        <v>568393.44</v>
      </c>
    </row>
    <row r="2188">
      <c r="B2188" s="21"/>
      <c r="C2188" s="4"/>
      <c r="D2188" s="4">
        <v>8875.0</v>
      </c>
      <c r="H2188" s="9"/>
      <c r="I2188" s="9">
        <v>278869.29</v>
      </c>
      <c r="J2188" s="9">
        <v>241060.09</v>
      </c>
      <c r="K2188" s="9">
        <v>37809.19999999998</v>
      </c>
    </row>
    <row r="2189">
      <c r="B2189" s="21"/>
      <c r="C2189" s="4"/>
      <c r="D2189" s="4">
        <v>2455.0</v>
      </c>
      <c r="H2189" s="9"/>
      <c r="I2189" s="9">
        <v>976744.64</v>
      </c>
      <c r="J2189" s="9">
        <v>320337.92000000004</v>
      </c>
      <c r="K2189" s="9">
        <v>656406.72</v>
      </c>
    </row>
    <row r="2190">
      <c r="B2190" s="21"/>
      <c r="C2190" s="4"/>
      <c r="D2190" s="4">
        <v>8293.0</v>
      </c>
      <c r="H2190" s="9"/>
      <c r="I2190" s="9">
        <v>1600589.2</v>
      </c>
      <c r="J2190" s="9">
        <v>964051.1299999999</v>
      </c>
      <c r="K2190" s="9">
        <v>636538.0700000001</v>
      </c>
    </row>
    <row r="2191">
      <c r="B2191" s="21"/>
      <c r="C2191" s="4"/>
      <c r="D2191" s="4">
        <v>8969.0</v>
      </c>
      <c r="H2191" s="9"/>
      <c r="I2191" s="9">
        <v>85749.96</v>
      </c>
      <c r="J2191" s="9">
        <v>54761.28</v>
      </c>
      <c r="K2191" s="9">
        <v>30988.680000000008</v>
      </c>
    </row>
    <row r="2192">
      <c r="B2192" s="21"/>
      <c r="C2192" s="4"/>
      <c r="D2192" s="4">
        <v>4594.0</v>
      </c>
      <c r="H2192" s="9"/>
      <c r="I2192" s="9">
        <v>65384.64</v>
      </c>
      <c r="J2192" s="9">
        <v>48495.36</v>
      </c>
      <c r="K2192" s="9">
        <v>16889.28</v>
      </c>
    </row>
    <row r="2193">
      <c r="B2193" s="21"/>
      <c r="C2193" s="4"/>
      <c r="D2193" s="4">
        <v>8293.0</v>
      </c>
      <c r="H2193" s="9"/>
      <c r="I2193" s="9">
        <v>988072.0</v>
      </c>
      <c r="J2193" s="9">
        <v>595125.7999999999</v>
      </c>
      <c r="K2193" s="9">
        <v>392946.20000000007</v>
      </c>
    </row>
    <row r="2194">
      <c r="B2194" s="21"/>
      <c r="C2194" s="4"/>
      <c r="D2194" s="4">
        <v>8969.0</v>
      </c>
      <c r="H2194" s="9"/>
      <c r="I2194" s="9">
        <v>1333244.04</v>
      </c>
      <c r="J2194" s="9">
        <v>851430.72</v>
      </c>
      <c r="K2194" s="9">
        <v>481813.32000000007</v>
      </c>
    </row>
    <row r="2195">
      <c r="B2195" s="21"/>
      <c r="C2195" s="4"/>
      <c r="D2195" s="4">
        <v>8681.0</v>
      </c>
      <c r="H2195" s="9"/>
      <c r="I2195" s="9">
        <v>758008.4400000001</v>
      </c>
      <c r="J2195" s="9">
        <v>611053.4400000001</v>
      </c>
      <c r="K2195" s="9">
        <v>146955.0</v>
      </c>
    </row>
    <row r="2196">
      <c r="B2196" s="21"/>
      <c r="C2196" s="4"/>
      <c r="D2196" s="4">
        <v>8875.0</v>
      </c>
      <c r="H2196" s="9"/>
      <c r="I2196" s="9">
        <v>3456966.6599999997</v>
      </c>
      <c r="J2196" s="9">
        <v>2988269.86</v>
      </c>
      <c r="K2196" s="9">
        <v>468696.7999999998</v>
      </c>
    </row>
    <row r="2197">
      <c r="B2197" s="21"/>
      <c r="C2197" s="4"/>
      <c r="D2197" s="4">
        <v>8875.0</v>
      </c>
      <c r="H2197" s="9"/>
      <c r="I2197" s="9">
        <v>2039838.15</v>
      </c>
      <c r="J2197" s="9">
        <v>1763276.15</v>
      </c>
      <c r="K2197" s="9">
        <v>276562.0</v>
      </c>
    </row>
    <row r="2198">
      <c r="B2198" s="21"/>
      <c r="C2198" s="4"/>
      <c r="D2198" s="4">
        <v>4594.0</v>
      </c>
      <c r="H2198" s="9"/>
      <c r="I2198" s="9">
        <v>30126.57</v>
      </c>
      <c r="J2198" s="9">
        <v>22344.68</v>
      </c>
      <c r="K2198" s="9">
        <v>7781.889999999999</v>
      </c>
    </row>
    <row r="2199">
      <c r="B2199" s="21"/>
      <c r="C2199" s="4"/>
      <c r="D2199" s="4">
        <v>2455.0</v>
      </c>
      <c r="H2199" s="9"/>
      <c r="I2199" s="9">
        <v>536346.24</v>
      </c>
      <c r="J2199" s="9">
        <v>175902.72000000003</v>
      </c>
      <c r="K2199" s="9">
        <v>360443.51999999996</v>
      </c>
    </row>
    <row r="2200">
      <c r="B2200" s="21"/>
      <c r="C2200" s="4"/>
      <c r="D2200" s="4">
        <v>7940.0</v>
      </c>
      <c r="H2200" s="9"/>
      <c r="I2200" s="9">
        <v>2048247.55</v>
      </c>
      <c r="J2200" s="9">
        <v>1540285.1</v>
      </c>
      <c r="K2200" s="9">
        <v>507962.44999999995</v>
      </c>
    </row>
    <row r="2201">
      <c r="B2201" s="21"/>
      <c r="C2201" s="4"/>
      <c r="D2201" s="4">
        <v>8681.0</v>
      </c>
      <c r="H2201" s="9"/>
      <c r="I2201" s="9">
        <v>55352.850000000006</v>
      </c>
      <c r="J2201" s="9">
        <v>44621.600000000006</v>
      </c>
      <c r="K2201" s="9">
        <v>10731.25</v>
      </c>
    </row>
    <row r="2202">
      <c r="B2202" s="21"/>
      <c r="C2202" s="4"/>
      <c r="D2202" s="4">
        <v>2103.0</v>
      </c>
      <c r="H2202" s="9"/>
      <c r="I2202" s="9">
        <v>1262998.0</v>
      </c>
      <c r="J2202" s="9">
        <v>719055.4</v>
      </c>
      <c r="K2202" s="9">
        <v>543942.6</v>
      </c>
    </row>
    <row r="2203">
      <c r="B2203" s="21"/>
      <c r="C2203" s="4"/>
      <c r="D2203" s="4">
        <v>8681.0</v>
      </c>
      <c r="H2203" s="9"/>
      <c r="I2203" s="9">
        <v>5740416.15</v>
      </c>
      <c r="J2203" s="9">
        <v>4627522.4</v>
      </c>
      <c r="K2203" s="9">
        <v>1112893.75</v>
      </c>
    </row>
    <row r="2204">
      <c r="B2204" s="21"/>
      <c r="C2204" s="4"/>
      <c r="D2204" s="4">
        <v>7940.0</v>
      </c>
      <c r="H2204" s="9"/>
      <c r="I2204" s="9">
        <v>604784.35</v>
      </c>
      <c r="J2204" s="9">
        <v>454798.7</v>
      </c>
      <c r="K2204" s="9">
        <v>149985.64999999997</v>
      </c>
    </row>
    <row r="2205">
      <c r="B2205" s="21"/>
      <c r="C2205" s="4"/>
      <c r="D2205" s="4">
        <v>8293.0</v>
      </c>
      <c r="H2205" s="9"/>
      <c r="I2205" s="9">
        <v>1167324.0</v>
      </c>
      <c r="J2205" s="9">
        <v>703091.1</v>
      </c>
      <c r="K2205" s="9">
        <v>464232.9</v>
      </c>
    </row>
    <row r="2206">
      <c r="B2206" s="21"/>
      <c r="C2206" s="4"/>
      <c r="D2206" s="4">
        <v>7940.0</v>
      </c>
      <c r="H2206" s="9"/>
      <c r="I2206" s="9">
        <v>3918735.28</v>
      </c>
      <c r="J2206" s="9">
        <v>2946894.56</v>
      </c>
      <c r="K2206" s="9">
        <v>971840.7199999997</v>
      </c>
    </row>
    <row r="2207">
      <c r="B2207" s="21"/>
      <c r="C2207" s="4"/>
      <c r="D2207" s="4">
        <v>2103.0</v>
      </c>
      <c r="H2207" s="9"/>
      <c r="I2207" s="9">
        <v>920918.8999999999</v>
      </c>
      <c r="J2207" s="9">
        <v>524301.47</v>
      </c>
      <c r="K2207" s="9">
        <v>396617.42999999993</v>
      </c>
    </row>
    <row r="2208">
      <c r="B2208" s="21"/>
      <c r="C2208" s="4"/>
      <c r="D2208" s="4">
        <v>3127.0</v>
      </c>
      <c r="H2208" s="9"/>
      <c r="I2208" s="9">
        <v>413553.80000000005</v>
      </c>
      <c r="J2208" s="9">
        <v>286750.2</v>
      </c>
      <c r="K2208" s="9">
        <v>126803.60000000003</v>
      </c>
    </row>
    <row r="2209">
      <c r="B2209" s="21"/>
      <c r="C2209" s="4"/>
      <c r="D2209" s="4">
        <v>2103.0</v>
      </c>
      <c r="H2209" s="9"/>
      <c r="I2209" s="9">
        <v>1671106.7999999998</v>
      </c>
      <c r="J2209" s="9">
        <v>951401.64</v>
      </c>
      <c r="K2209" s="9">
        <v>719705.1599999998</v>
      </c>
    </row>
    <row r="2210">
      <c r="B2210" s="21"/>
      <c r="C2210" s="4"/>
      <c r="D2210" s="4">
        <v>2103.0</v>
      </c>
      <c r="H2210" s="9"/>
      <c r="I2210" s="9">
        <v>97707.5</v>
      </c>
      <c r="J2210" s="9">
        <v>55627.25</v>
      </c>
      <c r="K2210" s="9">
        <v>42080.25</v>
      </c>
    </row>
    <row r="2211">
      <c r="B2211" s="21"/>
      <c r="C2211" s="4"/>
      <c r="D2211" s="4">
        <v>5988.0</v>
      </c>
      <c r="H2211" s="9"/>
      <c r="I2211" s="9">
        <v>784165.4</v>
      </c>
      <c r="J2211" s="9">
        <v>462833.7</v>
      </c>
      <c r="K2211" s="9">
        <v>321331.7</v>
      </c>
    </row>
    <row r="2212">
      <c r="B2212" s="21"/>
      <c r="C2212" s="4"/>
      <c r="D2212" s="4">
        <v>2103.0</v>
      </c>
      <c r="H2212" s="9"/>
      <c r="I2212" s="9">
        <v>839256.0</v>
      </c>
      <c r="J2212" s="9">
        <v>477808.8</v>
      </c>
      <c r="K2212" s="9">
        <v>361447.2</v>
      </c>
    </row>
    <row r="2213">
      <c r="B2213" s="21"/>
      <c r="C2213" s="4"/>
      <c r="D2213" s="4">
        <v>5988.0</v>
      </c>
      <c r="H2213" s="9"/>
      <c r="I2213" s="9">
        <v>181174.56</v>
      </c>
      <c r="J2213" s="9">
        <v>106933.68000000001</v>
      </c>
      <c r="K2213" s="9">
        <v>74240.87999999999</v>
      </c>
    </row>
    <row r="2214">
      <c r="B2214" s="21"/>
      <c r="C2214" s="4"/>
      <c r="D2214" s="4">
        <v>8875.0</v>
      </c>
      <c r="H2214" s="9"/>
      <c r="I2214" s="9">
        <v>2772239.19</v>
      </c>
      <c r="J2214" s="9">
        <v>2396377.9899999998</v>
      </c>
      <c r="K2214" s="9">
        <v>375861.2000000002</v>
      </c>
    </row>
    <row r="2215">
      <c r="B2215" s="21"/>
      <c r="C2215" s="4"/>
      <c r="D2215" s="4">
        <v>7331.0</v>
      </c>
      <c r="H2215" s="9"/>
      <c r="I2215" s="9">
        <v>440358.0</v>
      </c>
      <c r="J2215" s="9">
        <v>274999.5</v>
      </c>
      <c r="K2215" s="9">
        <v>165358.5</v>
      </c>
    </row>
    <row r="2216">
      <c r="B2216" s="21"/>
      <c r="C2216" s="4"/>
      <c r="D2216" s="4">
        <v>2103.0</v>
      </c>
      <c r="H2216" s="9"/>
      <c r="I2216" s="9">
        <v>1067788.7</v>
      </c>
      <c r="J2216" s="9">
        <v>607918.01</v>
      </c>
      <c r="K2216" s="9">
        <v>459870.68999999994</v>
      </c>
    </row>
    <row r="2217">
      <c r="B2217" s="21"/>
      <c r="C2217" s="4"/>
      <c r="D2217" s="4">
        <v>7331.0</v>
      </c>
      <c r="H2217" s="9"/>
      <c r="I2217" s="9">
        <v>1156163.12</v>
      </c>
      <c r="J2217" s="9">
        <v>722013.1799999999</v>
      </c>
      <c r="K2217" s="9">
        <v>434149.9400000002</v>
      </c>
    </row>
    <row r="2218">
      <c r="B2218" s="21"/>
      <c r="C2218" s="4"/>
      <c r="D2218" s="4">
        <v>1270.0</v>
      </c>
      <c r="H2218" s="9"/>
      <c r="I2218" s="9">
        <v>301212.60000000003</v>
      </c>
      <c r="J2218" s="9">
        <v>201802.91999999998</v>
      </c>
      <c r="K2218" s="9">
        <v>99409.68000000005</v>
      </c>
    </row>
    <row r="2219">
      <c r="B2219" s="21"/>
      <c r="C2219" s="4"/>
      <c r="D2219" s="4">
        <v>1270.0</v>
      </c>
      <c r="H2219" s="9"/>
      <c r="I2219" s="9">
        <v>169586.30000000002</v>
      </c>
      <c r="J2219" s="9">
        <v>113617.45999999999</v>
      </c>
      <c r="K2219" s="9">
        <v>55968.840000000026</v>
      </c>
    </row>
    <row r="2220">
      <c r="B2220" s="21"/>
      <c r="C2220" s="4"/>
      <c r="D2220" s="4">
        <v>1270.0</v>
      </c>
      <c r="H2220" s="9"/>
      <c r="I2220" s="9">
        <v>135659.55000000002</v>
      </c>
      <c r="J2220" s="9">
        <v>90887.61</v>
      </c>
      <c r="K2220" s="9">
        <v>44771.94000000002</v>
      </c>
    </row>
    <row r="2221">
      <c r="B2221" s="21"/>
      <c r="C2221" s="4"/>
      <c r="D2221" s="4">
        <v>7940.0</v>
      </c>
      <c r="H2221" s="9"/>
      <c r="I2221" s="9">
        <v>1598501.8399999999</v>
      </c>
      <c r="J2221" s="9">
        <v>1202075.68</v>
      </c>
      <c r="K2221" s="9">
        <v>396426.1599999999</v>
      </c>
    </row>
    <row r="2222">
      <c r="B2222" s="21"/>
      <c r="C2222" s="4"/>
      <c r="D2222" s="4">
        <v>5988.0</v>
      </c>
      <c r="H2222" s="9"/>
      <c r="I2222" s="9">
        <v>914346.1</v>
      </c>
      <c r="J2222" s="9">
        <v>539669.55</v>
      </c>
      <c r="K2222" s="9">
        <v>374676.54999999993</v>
      </c>
    </row>
    <row r="2223">
      <c r="B2223" s="21"/>
      <c r="C2223" s="4"/>
      <c r="D2223" s="4">
        <v>2455.0</v>
      </c>
      <c r="H2223" s="9"/>
      <c r="I2223" s="9">
        <v>298880.8</v>
      </c>
      <c r="J2223" s="9">
        <v>98022.40000000001</v>
      </c>
      <c r="K2223" s="9">
        <v>200858.39999999997</v>
      </c>
    </row>
    <row r="2224">
      <c r="B2224" s="21"/>
      <c r="C2224" s="4"/>
      <c r="D2224" s="4">
        <v>8293.0</v>
      </c>
      <c r="H2224" s="9"/>
      <c r="I2224" s="9">
        <v>1825310.0</v>
      </c>
      <c r="J2224" s="9">
        <v>1099402.75</v>
      </c>
      <c r="K2224" s="9">
        <v>725907.25</v>
      </c>
    </row>
    <row r="2225">
      <c r="B2225" s="21"/>
      <c r="C2225" s="4"/>
      <c r="D2225" s="4">
        <v>2103.0</v>
      </c>
      <c r="H2225" s="9"/>
      <c r="I2225" s="9">
        <v>1899433.7999999998</v>
      </c>
      <c r="J2225" s="9">
        <v>1081393.74</v>
      </c>
      <c r="K2225" s="9">
        <v>818040.0599999998</v>
      </c>
    </row>
    <row r="2226">
      <c r="B2226" s="21"/>
      <c r="C2226" s="4"/>
      <c r="D2226" s="4">
        <v>8969.0</v>
      </c>
      <c r="H2226" s="9"/>
      <c r="I2226" s="9">
        <v>983835.8400000001</v>
      </c>
      <c r="J2226" s="9">
        <v>628293.12</v>
      </c>
      <c r="K2226" s="9">
        <v>355542.7200000001</v>
      </c>
    </row>
    <row r="2227">
      <c r="B2227" s="21"/>
      <c r="C2227" s="4"/>
      <c r="D2227" s="4">
        <v>1270.0</v>
      </c>
      <c r="H2227" s="9"/>
      <c r="I2227" s="9">
        <v>76062.35</v>
      </c>
      <c r="J2227" s="9">
        <v>50959.369999999995</v>
      </c>
      <c r="K2227" s="9">
        <v>25102.98000000001</v>
      </c>
    </row>
    <row r="2228">
      <c r="B2228" s="21"/>
      <c r="C2228" s="4"/>
      <c r="D2228" s="4">
        <v>7940.0</v>
      </c>
      <c r="H2228" s="9"/>
      <c r="I2228" s="9">
        <v>779871.09</v>
      </c>
      <c r="J2228" s="9">
        <v>586464.18</v>
      </c>
      <c r="K2228" s="9">
        <v>193406.90999999992</v>
      </c>
    </row>
    <row r="2229">
      <c r="B2229" s="21"/>
      <c r="C2229" s="4"/>
      <c r="D2229" s="4">
        <v>8969.0</v>
      </c>
      <c r="H2229" s="9"/>
      <c r="I2229" s="9">
        <v>1005807.3600000001</v>
      </c>
      <c r="J2229" s="9">
        <v>642324.48</v>
      </c>
      <c r="K2229" s="9">
        <v>363482.8800000001</v>
      </c>
    </row>
    <row r="2230">
      <c r="B2230" s="21"/>
      <c r="C2230" s="4"/>
      <c r="D2230" s="4">
        <v>8969.0</v>
      </c>
      <c r="H2230" s="9"/>
      <c r="I2230" s="9">
        <v>422188.86000000004</v>
      </c>
      <c r="J2230" s="9">
        <v>269616.48</v>
      </c>
      <c r="K2230" s="9">
        <v>152572.38000000006</v>
      </c>
    </row>
    <row r="2231">
      <c r="B2231" s="21"/>
      <c r="C2231" s="4"/>
      <c r="D2231" s="4">
        <v>7331.0</v>
      </c>
      <c r="H2231" s="9"/>
      <c r="I2231" s="9">
        <v>1316478.96</v>
      </c>
      <c r="J2231" s="9">
        <v>822128.94</v>
      </c>
      <c r="K2231" s="9">
        <v>494350.02</v>
      </c>
    </row>
    <row r="2232">
      <c r="B2232" s="21"/>
      <c r="C2232" s="4"/>
      <c r="D2232" s="4">
        <v>8681.0</v>
      </c>
      <c r="H2232" s="9"/>
      <c r="I2232" s="9">
        <v>3146646.72</v>
      </c>
      <c r="J2232" s="9">
        <v>2536606.72</v>
      </c>
      <c r="K2232" s="9">
        <v>610040.0</v>
      </c>
    </row>
    <row r="2233">
      <c r="B2233" s="21"/>
      <c r="C2233" s="4"/>
      <c r="D2233" s="4">
        <v>7940.0</v>
      </c>
      <c r="H2233" s="9"/>
      <c r="I2233" s="9">
        <v>3170272.88</v>
      </c>
      <c r="J2233" s="9">
        <v>2384049.7600000002</v>
      </c>
      <c r="K2233" s="9">
        <v>786223.1199999996</v>
      </c>
    </row>
    <row r="2234">
      <c r="B2234" s="21"/>
      <c r="C2234" s="4"/>
      <c r="D2234" s="4">
        <v>8293.0</v>
      </c>
      <c r="H2234" s="9"/>
      <c r="I2234" s="9">
        <v>2623200.0</v>
      </c>
      <c r="J2234" s="9">
        <v>1579980.0</v>
      </c>
      <c r="K2234" s="9">
        <v>1043220.0</v>
      </c>
    </row>
    <row r="2235">
      <c r="B2235" s="21"/>
      <c r="C2235" s="4"/>
      <c r="D2235" s="4">
        <v>7331.0</v>
      </c>
      <c r="H2235" s="9"/>
      <c r="I2235" s="9">
        <v>1592436.64</v>
      </c>
      <c r="J2235" s="9">
        <v>994461.96</v>
      </c>
      <c r="K2235" s="9">
        <v>597974.6799999999</v>
      </c>
    </row>
    <row r="2236">
      <c r="B2236" s="21"/>
      <c r="C2236" s="4"/>
      <c r="D2236" s="4">
        <v>8681.0</v>
      </c>
      <c r="H2236" s="9"/>
      <c r="I2236" s="9">
        <v>1387077.3</v>
      </c>
      <c r="J2236" s="9">
        <v>1118164.8</v>
      </c>
      <c r="K2236" s="9">
        <v>268912.5</v>
      </c>
    </row>
    <row r="2237">
      <c r="B2237" s="21"/>
      <c r="C2237" s="4"/>
      <c r="D2237" s="4">
        <v>1270.0</v>
      </c>
      <c r="H2237" s="9"/>
      <c r="I2237" s="9">
        <v>154497.2</v>
      </c>
      <c r="J2237" s="9">
        <v>103508.23999999999</v>
      </c>
      <c r="K2237" s="9">
        <v>50988.96000000002</v>
      </c>
    </row>
    <row r="2238">
      <c r="B2238" s="21"/>
      <c r="C2238" s="4"/>
      <c r="D2238" s="4">
        <v>8969.0</v>
      </c>
      <c r="H2238" s="9"/>
      <c r="I2238" s="9">
        <v>774343.5000000001</v>
      </c>
      <c r="J2238" s="9">
        <v>494508.0</v>
      </c>
      <c r="K2238" s="9">
        <v>279835.5000000001</v>
      </c>
    </row>
    <row r="2239">
      <c r="B2239" s="21"/>
      <c r="C2239" s="4"/>
      <c r="D2239" s="4">
        <v>2103.0</v>
      </c>
      <c r="H2239" s="9"/>
      <c r="I2239" s="9">
        <v>1001347.6</v>
      </c>
      <c r="J2239" s="9">
        <v>570091.48</v>
      </c>
      <c r="K2239" s="9">
        <v>431256.12</v>
      </c>
    </row>
    <row r="2240">
      <c r="B2240" s="21"/>
      <c r="C2240" s="4"/>
      <c r="D2240" s="4">
        <v>8293.0</v>
      </c>
      <c r="H2240" s="9"/>
      <c r="I2240" s="9">
        <v>114983.59999999999</v>
      </c>
      <c r="J2240" s="9">
        <v>69255.79</v>
      </c>
      <c r="K2240" s="9">
        <v>45727.81</v>
      </c>
    </row>
    <row r="2241">
      <c r="B2241" s="21"/>
      <c r="C2241" s="4"/>
      <c r="D2241" s="4">
        <v>2103.0</v>
      </c>
      <c r="H2241" s="9"/>
      <c r="I2241" s="9">
        <v>430530.1</v>
      </c>
      <c r="J2241" s="9">
        <v>245111.23</v>
      </c>
      <c r="K2241" s="9">
        <v>185418.86999999997</v>
      </c>
    </row>
    <row r="2242">
      <c r="B2242" s="21"/>
      <c r="C2242" s="4"/>
      <c r="D2242" s="4">
        <v>7940.0</v>
      </c>
      <c r="H2242" s="9"/>
      <c r="I2242" s="9">
        <v>1919939.71</v>
      </c>
      <c r="J2242" s="9">
        <v>1443797.4200000002</v>
      </c>
      <c r="K2242" s="9">
        <v>476142.2899999998</v>
      </c>
    </row>
    <row r="2243">
      <c r="B2243" s="21"/>
      <c r="C2243" s="4"/>
      <c r="D2243" s="4">
        <v>8875.0</v>
      </c>
      <c r="H2243" s="9"/>
      <c r="I2243" s="9">
        <v>3794478.6599999997</v>
      </c>
      <c r="J2243" s="9">
        <v>3280021.86</v>
      </c>
      <c r="K2243" s="9">
        <v>514456.7999999998</v>
      </c>
    </row>
    <row r="2244">
      <c r="B2244" s="21"/>
      <c r="C2244" s="4"/>
      <c r="D2244" s="4">
        <v>3127.0</v>
      </c>
      <c r="H2244" s="9"/>
      <c r="I2244" s="9">
        <v>417149.92000000004</v>
      </c>
      <c r="J2244" s="9">
        <v>289243.68</v>
      </c>
      <c r="K2244" s="9">
        <v>127906.24000000005</v>
      </c>
    </row>
    <row r="2245">
      <c r="B2245" s="21"/>
      <c r="C2245" s="4"/>
      <c r="D2245" s="4">
        <v>8875.0</v>
      </c>
      <c r="H2245" s="9"/>
      <c r="I2245" s="9">
        <v>3346431.48</v>
      </c>
      <c r="J2245" s="9">
        <v>2892721.08</v>
      </c>
      <c r="K2245" s="9">
        <v>453710.3999999999</v>
      </c>
    </row>
    <row r="2246">
      <c r="B2246" s="21"/>
      <c r="C2246" s="4"/>
      <c r="D2246" s="4">
        <v>2455.0</v>
      </c>
      <c r="H2246" s="9"/>
      <c r="I2246" s="9">
        <v>247519.2</v>
      </c>
      <c r="J2246" s="9">
        <v>81177.6</v>
      </c>
      <c r="K2246" s="9">
        <v>166341.6</v>
      </c>
    </row>
    <row r="2247">
      <c r="B2247" s="21"/>
      <c r="C2247" s="4"/>
      <c r="D2247" s="4">
        <v>8681.0</v>
      </c>
      <c r="H2247" s="9"/>
      <c r="I2247" s="9">
        <v>6483446.760000001</v>
      </c>
      <c r="J2247" s="9">
        <v>5226501.760000001</v>
      </c>
      <c r="K2247" s="9">
        <v>1256945.0</v>
      </c>
    </row>
    <row r="2248">
      <c r="B2248" s="21"/>
      <c r="C2248" s="4"/>
      <c r="D2248" s="4">
        <v>8681.0</v>
      </c>
      <c r="H2248" s="9"/>
      <c r="I2248" s="9">
        <v>6510146.37</v>
      </c>
      <c r="J2248" s="9">
        <v>5248025.12</v>
      </c>
      <c r="K2248" s="9">
        <v>1262121.25</v>
      </c>
    </row>
    <row r="2249">
      <c r="B2249" s="21"/>
      <c r="C2249" s="4"/>
      <c r="D2249" s="4">
        <v>2103.0</v>
      </c>
      <c r="H2249" s="9"/>
      <c r="I2249" s="9">
        <v>2046715.0</v>
      </c>
      <c r="J2249" s="9">
        <v>1165244.5</v>
      </c>
      <c r="K2249" s="9">
        <v>881470.5</v>
      </c>
    </row>
    <row r="2250">
      <c r="B2250" s="21"/>
      <c r="C2250" s="4"/>
      <c r="D2250" s="4">
        <v>7331.0</v>
      </c>
      <c r="H2250" s="9"/>
      <c r="I2250" s="9">
        <v>332629.84</v>
      </c>
      <c r="J2250" s="9">
        <v>207724.25999999998</v>
      </c>
      <c r="K2250" s="9">
        <v>124905.58000000005</v>
      </c>
    </row>
    <row r="2251">
      <c r="B2251" s="21"/>
      <c r="C2251" s="4"/>
      <c r="D2251" s="4">
        <v>8875.0</v>
      </c>
      <c r="H2251" s="9"/>
      <c r="I2251" s="9">
        <v>4077988.7399999998</v>
      </c>
      <c r="J2251" s="9">
        <v>3525093.54</v>
      </c>
      <c r="K2251" s="9">
        <v>552895.1999999997</v>
      </c>
    </row>
    <row r="2252">
      <c r="B2252" s="21"/>
      <c r="C2252" s="4"/>
      <c r="D2252" s="4">
        <v>7331.0</v>
      </c>
      <c r="H2252" s="9"/>
      <c r="I2252" s="9">
        <v>2303902.0</v>
      </c>
      <c r="J2252" s="9">
        <v>1438765.5</v>
      </c>
      <c r="K2252" s="9">
        <v>865136.5</v>
      </c>
    </row>
    <row r="2253">
      <c r="B2253" s="21"/>
      <c r="C2253" s="4"/>
      <c r="D2253" s="4">
        <v>3127.0</v>
      </c>
      <c r="H2253" s="9"/>
      <c r="I2253" s="9">
        <v>42417.87</v>
      </c>
      <c r="J2253" s="9">
        <v>29411.73</v>
      </c>
      <c r="K2253" s="9">
        <v>13006.140000000003</v>
      </c>
    </row>
    <row r="2254">
      <c r="B2254" s="21"/>
      <c r="C2254" s="4"/>
      <c r="D2254" s="4">
        <v>8681.0</v>
      </c>
      <c r="H2254" s="9"/>
      <c r="I2254" s="9">
        <v>5000641.59</v>
      </c>
      <c r="J2254" s="9">
        <v>4031167.8400000003</v>
      </c>
      <c r="K2254" s="9">
        <v>969473.7499999995</v>
      </c>
    </row>
    <row r="2255">
      <c r="B2255" s="21"/>
      <c r="C2255" s="4"/>
      <c r="D2255" s="4">
        <v>8875.0</v>
      </c>
      <c r="H2255" s="9"/>
      <c r="I2255" s="9">
        <v>881328.21</v>
      </c>
      <c r="J2255" s="9">
        <v>761837.41</v>
      </c>
      <c r="K2255" s="9">
        <v>119490.79999999993</v>
      </c>
    </row>
    <row r="2256">
      <c r="B2256" s="21"/>
      <c r="C2256" s="4"/>
      <c r="D2256" s="4">
        <v>3127.0</v>
      </c>
      <c r="H2256" s="9"/>
      <c r="I2256" s="9">
        <v>158147.55000000002</v>
      </c>
      <c r="J2256" s="9">
        <v>109656.45</v>
      </c>
      <c r="K2256" s="9">
        <v>48491.10000000002</v>
      </c>
    </row>
    <row r="2257">
      <c r="B2257" s="21"/>
      <c r="C2257" s="4"/>
      <c r="D2257" s="4">
        <v>1270.0</v>
      </c>
      <c r="H2257" s="9"/>
      <c r="I2257" s="9">
        <v>168352.6</v>
      </c>
      <c r="J2257" s="9">
        <v>112790.92</v>
      </c>
      <c r="K2257" s="9">
        <v>55561.68000000001</v>
      </c>
    </row>
    <row r="2258">
      <c r="B2258" s="21"/>
      <c r="C2258" s="4"/>
      <c r="D2258" s="4">
        <v>3127.0</v>
      </c>
      <c r="H2258" s="9"/>
      <c r="I2258" s="9">
        <v>666262.9600000001</v>
      </c>
      <c r="J2258" s="9">
        <v>461973.84</v>
      </c>
      <c r="K2258" s="9">
        <v>204289.12000000005</v>
      </c>
    </row>
    <row r="2259">
      <c r="B2259" s="21"/>
      <c r="C2259" s="4"/>
      <c r="D2259" s="4">
        <v>2103.0</v>
      </c>
      <c r="H2259" s="9"/>
      <c r="I2259" s="9">
        <v>809840.8999999999</v>
      </c>
      <c r="J2259" s="9">
        <v>461062.07</v>
      </c>
      <c r="K2259" s="9">
        <v>348778.8299999999</v>
      </c>
    </row>
    <row r="2260">
      <c r="B2260" s="21"/>
      <c r="C2260" s="4"/>
      <c r="D2260" s="4">
        <v>8293.0</v>
      </c>
      <c r="H2260" s="9"/>
      <c r="I2260" s="9">
        <v>3847797.1999999997</v>
      </c>
      <c r="J2260" s="9">
        <v>2317567.33</v>
      </c>
      <c r="K2260" s="9">
        <v>1530229.8699999996</v>
      </c>
    </row>
    <row r="2261">
      <c r="B2261" s="21"/>
      <c r="C2261" s="4"/>
      <c r="D2261" s="4">
        <v>8969.0</v>
      </c>
      <c r="H2261" s="9"/>
      <c r="I2261" s="9">
        <v>502445.94000000006</v>
      </c>
      <c r="J2261" s="9">
        <v>320869.92</v>
      </c>
      <c r="K2261" s="9">
        <v>181576.02000000008</v>
      </c>
    </row>
    <row r="2262">
      <c r="B2262" s="21"/>
      <c r="C2262" s="4"/>
      <c r="D2262" s="4">
        <v>7331.0</v>
      </c>
      <c r="H2262" s="9"/>
      <c r="I2262" s="9">
        <v>1797681.76</v>
      </c>
      <c r="J2262" s="9">
        <v>1122635.64</v>
      </c>
      <c r="K2262" s="9">
        <v>675046.1200000001</v>
      </c>
    </row>
    <row r="2263">
      <c r="B2263" s="21"/>
      <c r="C2263" s="4"/>
      <c r="D2263" s="4">
        <v>3127.0</v>
      </c>
      <c r="H2263" s="9"/>
      <c r="I2263" s="9">
        <v>423116.21</v>
      </c>
      <c r="J2263" s="9">
        <v>293380.59</v>
      </c>
      <c r="K2263" s="9">
        <v>129735.62</v>
      </c>
    </row>
    <row r="2264">
      <c r="B2264" s="21"/>
      <c r="C2264" s="4"/>
      <c r="D2264" s="4">
        <v>4594.0</v>
      </c>
      <c r="H2264" s="9"/>
      <c r="I2264" s="9">
        <v>59814.63</v>
      </c>
      <c r="J2264" s="9">
        <v>44364.12</v>
      </c>
      <c r="K2264" s="9">
        <v>15450.509999999995</v>
      </c>
    </row>
    <row r="2265">
      <c r="B2265" s="21"/>
      <c r="C2265" s="4"/>
      <c r="D2265" s="4">
        <v>2455.0</v>
      </c>
      <c r="H2265" s="9"/>
      <c r="I2265" s="9">
        <v>649560.32</v>
      </c>
      <c r="J2265" s="9">
        <v>213032.96000000002</v>
      </c>
      <c r="K2265" s="9">
        <v>436527.3599999999</v>
      </c>
    </row>
    <row r="2266">
      <c r="B2266" s="21"/>
      <c r="C2266" s="4"/>
      <c r="D2266" s="4">
        <v>8875.0</v>
      </c>
      <c r="H2266" s="9"/>
      <c r="I2266" s="9">
        <v>7172.13</v>
      </c>
      <c r="J2266" s="9">
        <v>6199.73</v>
      </c>
      <c r="K2266" s="9">
        <v>972.4000000000005</v>
      </c>
    </row>
    <row r="2267">
      <c r="B2267" s="21"/>
      <c r="C2267" s="4"/>
      <c r="D2267" s="4">
        <v>2103.0</v>
      </c>
      <c r="H2267" s="9"/>
      <c r="I2267" s="9">
        <v>863322.8999999999</v>
      </c>
      <c r="J2267" s="9">
        <v>491510.67</v>
      </c>
      <c r="K2267" s="9">
        <v>371812.2299999999</v>
      </c>
    </row>
    <row r="2268">
      <c r="B2268" s="21"/>
      <c r="C2268" s="4"/>
      <c r="D2268" s="4">
        <v>5988.0</v>
      </c>
      <c r="H2268" s="9"/>
      <c r="I2268" s="9">
        <v>432754.54</v>
      </c>
      <c r="J2268" s="9">
        <v>255422.37000000002</v>
      </c>
      <c r="K2268" s="9">
        <v>177332.16999999995</v>
      </c>
    </row>
    <row r="2269">
      <c r="B2269" s="21"/>
      <c r="C2269" s="4"/>
      <c r="D2269" s="4">
        <v>8875.0</v>
      </c>
      <c r="H2269" s="9"/>
      <c r="I2269" s="9">
        <v>1349626.1099999999</v>
      </c>
      <c r="J2269" s="9">
        <v>1166643.31</v>
      </c>
      <c r="K2269" s="9">
        <v>182982.7999999998</v>
      </c>
    </row>
    <row r="2270">
      <c r="B2270" s="21"/>
      <c r="C2270" s="4"/>
      <c r="D2270" s="4">
        <v>8969.0</v>
      </c>
      <c r="H2270" s="9"/>
      <c r="I2270" s="9">
        <v>1299523.86</v>
      </c>
      <c r="J2270" s="9">
        <v>829896.48</v>
      </c>
      <c r="K2270" s="9">
        <v>469627.3800000001</v>
      </c>
    </row>
    <row r="2271">
      <c r="B2271" s="21"/>
      <c r="C2271" s="4"/>
      <c r="D2271" s="4">
        <v>4594.0</v>
      </c>
      <c r="H2271" s="9"/>
      <c r="I2271" s="9">
        <v>92908.14</v>
      </c>
      <c r="J2271" s="9">
        <v>68909.36</v>
      </c>
      <c r="K2271" s="9">
        <v>23998.78</v>
      </c>
    </row>
    <row r="2272">
      <c r="B2272" s="21"/>
      <c r="C2272" s="4"/>
      <c r="D2272" s="4">
        <v>8875.0</v>
      </c>
      <c r="H2272" s="9"/>
      <c r="I2272" s="9">
        <v>2477759.9699999997</v>
      </c>
      <c r="J2272" s="9">
        <v>2141824.37</v>
      </c>
      <c r="K2272" s="9">
        <v>335935.5999999996</v>
      </c>
    </row>
    <row r="2273">
      <c r="B2273" s="21"/>
      <c r="C2273" s="4"/>
      <c r="D2273" s="4">
        <v>7331.0</v>
      </c>
      <c r="H2273" s="9"/>
      <c r="I2273" s="9">
        <v>2270715.6</v>
      </c>
      <c r="J2273" s="9">
        <v>1418040.9</v>
      </c>
      <c r="K2273" s="9">
        <v>852674.7000000002</v>
      </c>
    </row>
    <row r="2274">
      <c r="B2274" s="21"/>
      <c r="C2274" s="4"/>
      <c r="D2274" s="4">
        <v>2455.0</v>
      </c>
      <c r="H2274" s="9"/>
      <c r="I2274" s="9">
        <v>1050180.8</v>
      </c>
      <c r="J2274" s="9">
        <v>344422.4</v>
      </c>
      <c r="K2274" s="9">
        <v>705758.4</v>
      </c>
    </row>
    <row r="2275">
      <c r="B2275" s="21"/>
      <c r="C2275" s="4"/>
      <c r="D2275" s="4">
        <v>8875.0</v>
      </c>
      <c r="H2275" s="9"/>
      <c r="I2275" s="9">
        <v>630303.66</v>
      </c>
      <c r="J2275" s="9">
        <v>544846.86</v>
      </c>
      <c r="K2275" s="9">
        <v>85456.80000000005</v>
      </c>
    </row>
    <row r="2276">
      <c r="B2276" s="21"/>
      <c r="C2276" s="4"/>
      <c r="D2276" s="4">
        <v>8969.0</v>
      </c>
      <c r="H2276" s="9"/>
      <c r="I2276" s="9">
        <v>1462784.4600000002</v>
      </c>
      <c r="J2276" s="9">
        <v>934157.28</v>
      </c>
      <c r="K2276" s="9">
        <v>528627.1800000002</v>
      </c>
    </row>
    <row r="2277">
      <c r="B2277" s="21"/>
      <c r="C2277" s="4"/>
      <c r="D2277" s="4">
        <v>7940.0</v>
      </c>
      <c r="H2277" s="9"/>
      <c r="I2277" s="9">
        <v>2358993.1</v>
      </c>
      <c r="J2277" s="9">
        <v>1773966.2000000002</v>
      </c>
      <c r="K2277" s="9">
        <v>585026.8999999999</v>
      </c>
    </row>
    <row r="2278">
      <c r="B2278" s="21"/>
      <c r="C2278" s="4"/>
      <c r="D2278" s="4">
        <v>2103.0</v>
      </c>
      <c r="H2278" s="9"/>
      <c r="I2278" s="9">
        <v>993119.6</v>
      </c>
      <c r="J2278" s="9">
        <v>565407.08</v>
      </c>
      <c r="K2278" s="9">
        <v>427712.52</v>
      </c>
    </row>
    <row r="2279">
      <c r="B2279" s="21"/>
      <c r="C2279" s="4"/>
      <c r="D2279" s="4">
        <v>3127.0</v>
      </c>
      <c r="H2279" s="9"/>
      <c r="I2279" s="9">
        <v>102244.23000000001</v>
      </c>
      <c r="J2279" s="9">
        <v>70894.17</v>
      </c>
      <c r="K2279" s="9">
        <v>31350.060000000012</v>
      </c>
    </row>
    <row r="2280">
      <c r="B2280" s="21"/>
      <c r="C2280" s="4"/>
      <c r="D2280" s="4">
        <v>1270.0</v>
      </c>
      <c r="H2280" s="9"/>
      <c r="I2280" s="9">
        <v>317915.0</v>
      </c>
      <c r="J2280" s="9">
        <v>212993.0</v>
      </c>
      <c r="K2280" s="9">
        <v>104922.0</v>
      </c>
    </row>
    <row r="2281">
      <c r="B2281" s="21"/>
      <c r="C2281" s="4"/>
      <c r="D2281" s="4">
        <v>8969.0</v>
      </c>
      <c r="H2281" s="9"/>
      <c r="I2281" s="9">
        <v>159293.52000000002</v>
      </c>
      <c r="J2281" s="9">
        <v>101727.36</v>
      </c>
      <c r="K2281" s="9">
        <v>57566.16000000002</v>
      </c>
    </row>
    <row r="2282">
      <c r="B2282" s="21"/>
      <c r="C2282" s="4"/>
      <c r="D2282" s="4">
        <v>4594.0</v>
      </c>
      <c r="H2282" s="9"/>
      <c r="I2282" s="9">
        <v>28633.77</v>
      </c>
      <c r="J2282" s="9">
        <v>21237.48</v>
      </c>
      <c r="K2282" s="9">
        <v>7396.290000000001</v>
      </c>
    </row>
    <row r="2283">
      <c r="B2283" s="21"/>
      <c r="C2283" s="4"/>
      <c r="D2283" s="4">
        <v>1270.0</v>
      </c>
      <c r="H2283" s="9"/>
      <c r="I2283" s="9">
        <v>15041.650000000001</v>
      </c>
      <c r="J2283" s="9">
        <v>10077.43</v>
      </c>
      <c r="K2283" s="9">
        <v>4964.220000000001</v>
      </c>
    </row>
    <row r="2284">
      <c r="B2284" s="21"/>
      <c r="C2284" s="4"/>
      <c r="D2284" s="4">
        <v>3127.0</v>
      </c>
      <c r="H2284" s="9"/>
      <c r="I2284" s="9">
        <v>599734.74</v>
      </c>
      <c r="J2284" s="9">
        <v>415844.46</v>
      </c>
      <c r="K2284" s="9">
        <v>183890.27999999997</v>
      </c>
    </row>
    <row r="2285">
      <c r="B2285" s="21"/>
      <c r="C2285" s="4"/>
      <c r="D2285" s="4">
        <v>8875.0</v>
      </c>
      <c r="H2285" s="9"/>
      <c r="I2285" s="9">
        <v>462813.32999999996</v>
      </c>
      <c r="J2285" s="9">
        <v>400064.93</v>
      </c>
      <c r="K2285" s="9">
        <v>62748.399999999965</v>
      </c>
    </row>
    <row r="2286">
      <c r="B2286" s="21"/>
      <c r="C2286" s="4"/>
      <c r="D2286" s="4">
        <v>8293.0</v>
      </c>
      <c r="H2286" s="9"/>
      <c r="I2286" s="9">
        <v>1453690.0</v>
      </c>
      <c r="J2286" s="9">
        <v>875572.25</v>
      </c>
      <c r="K2286" s="9">
        <v>578117.75</v>
      </c>
    </row>
    <row r="2287">
      <c r="B2287" s="21"/>
      <c r="C2287" s="4"/>
      <c r="D2287" s="4">
        <v>2455.0</v>
      </c>
      <c r="H2287" s="9"/>
      <c r="I2287" s="9">
        <v>981334.4</v>
      </c>
      <c r="J2287" s="9">
        <v>321843.2</v>
      </c>
      <c r="K2287" s="9">
        <v>659491.2</v>
      </c>
    </row>
    <row r="2288">
      <c r="B2288" s="21"/>
      <c r="C2288" s="4"/>
      <c r="D2288" s="4">
        <v>7331.0</v>
      </c>
      <c r="H2288" s="9"/>
      <c r="I2288" s="9">
        <v>1670041.76</v>
      </c>
      <c r="J2288" s="9">
        <v>1042925.6399999999</v>
      </c>
      <c r="K2288" s="9">
        <v>627116.1200000001</v>
      </c>
    </row>
    <row r="2289">
      <c r="B2289" s="21"/>
      <c r="C2289" s="4"/>
      <c r="D2289" s="4">
        <v>1270.0</v>
      </c>
      <c r="H2289" s="9"/>
      <c r="I2289" s="9">
        <v>123275.1</v>
      </c>
      <c r="J2289" s="9">
        <v>82590.42</v>
      </c>
      <c r="K2289" s="9">
        <v>40684.68000000001</v>
      </c>
    </row>
    <row r="2290">
      <c r="B2290" s="21"/>
      <c r="C2290" s="4"/>
      <c r="D2290" s="4">
        <v>8969.0</v>
      </c>
      <c r="H2290" s="9"/>
      <c r="I2290" s="9">
        <v>854142.8400000001</v>
      </c>
      <c r="J2290" s="9">
        <v>545469.12</v>
      </c>
      <c r="K2290" s="9">
        <v>308673.7200000001</v>
      </c>
    </row>
    <row r="2291">
      <c r="B2291" s="21"/>
      <c r="C2291" s="4"/>
      <c r="D2291" s="4">
        <v>7940.0</v>
      </c>
      <c r="H2291" s="9"/>
      <c r="I2291" s="9">
        <v>48115.44</v>
      </c>
      <c r="J2291" s="9">
        <v>36182.880000000005</v>
      </c>
      <c r="K2291" s="9">
        <v>11932.559999999998</v>
      </c>
    </row>
    <row r="2292">
      <c r="B2292" s="21"/>
      <c r="C2292" s="4"/>
      <c r="D2292" s="4">
        <v>8969.0</v>
      </c>
      <c r="H2292" s="9"/>
      <c r="I2292" s="9">
        <v>923414.16</v>
      </c>
      <c r="J2292" s="9">
        <v>589706.88</v>
      </c>
      <c r="K2292" s="9">
        <v>333707.28</v>
      </c>
    </row>
    <row r="2293">
      <c r="B2293" s="21"/>
      <c r="C2293" s="4"/>
      <c r="D2293" s="4">
        <v>2455.0</v>
      </c>
      <c r="H2293" s="9"/>
      <c r="I2293" s="9">
        <v>410346.4</v>
      </c>
      <c r="J2293" s="9">
        <v>134579.2</v>
      </c>
      <c r="K2293" s="9">
        <v>275767.2</v>
      </c>
    </row>
    <row r="2294">
      <c r="B2294" s="21"/>
      <c r="C2294" s="4"/>
      <c r="D2294" s="4">
        <v>5988.0</v>
      </c>
      <c r="H2294" s="9"/>
      <c r="I2294" s="9">
        <v>788633.14</v>
      </c>
      <c r="J2294" s="9">
        <v>465470.67000000004</v>
      </c>
      <c r="K2294" s="9">
        <v>323162.47</v>
      </c>
    </row>
    <row r="2295">
      <c r="B2295" s="21"/>
      <c r="C2295" s="4"/>
      <c r="D2295" s="4">
        <v>8681.0</v>
      </c>
      <c r="H2295" s="9"/>
      <c r="I2295" s="9">
        <v>6282874.08</v>
      </c>
      <c r="J2295" s="9">
        <v>5064814.08</v>
      </c>
      <c r="K2295" s="9">
        <v>1218060.0</v>
      </c>
    </row>
    <row r="2296">
      <c r="B2296" s="21"/>
      <c r="C2296" s="4"/>
      <c r="D2296" s="4">
        <v>2103.0</v>
      </c>
      <c r="H2296" s="9"/>
      <c r="I2296" s="9">
        <v>265970.1</v>
      </c>
      <c r="J2296" s="9">
        <v>151423.23</v>
      </c>
      <c r="K2296" s="9">
        <v>114546.86999999997</v>
      </c>
    </row>
    <row r="2297">
      <c r="B2297" s="21"/>
      <c r="C2297" s="4"/>
      <c r="D2297" s="4">
        <v>8681.0</v>
      </c>
      <c r="H2297" s="9"/>
      <c r="I2297" s="9">
        <v>369236.07</v>
      </c>
      <c r="J2297" s="9">
        <v>297652.32</v>
      </c>
      <c r="K2297" s="9">
        <v>71583.75</v>
      </c>
    </row>
    <row r="2298">
      <c r="B2298" s="21"/>
      <c r="C2298" s="4"/>
      <c r="D2298" s="4">
        <v>2455.0</v>
      </c>
      <c r="H2298" s="9"/>
      <c r="I2298" s="9">
        <v>402696.8</v>
      </c>
      <c r="J2298" s="9">
        <v>132070.40000000002</v>
      </c>
      <c r="K2298" s="9">
        <v>270626.39999999997</v>
      </c>
    </row>
    <row r="2299">
      <c r="B2299" s="21"/>
      <c r="C2299" s="4"/>
      <c r="D2299" s="4">
        <v>3127.0</v>
      </c>
      <c r="H2299" s="9"/>
      <c r="I2299" s="9">
        <v>585350.26</v>
      </c>
      <c r="J2299" s="9">
        <v>405870.54000000004</v>
      </c>
      <c r="K2299" s="9">
        <v>179479.71999999997</v>
      </c>
    </row>
    <row r="2300">
      <c r="B2300" s="21"/>
      <c r="C2300" s="4"/>
      <c r="D2300" s="4">
        <v>7331.0</v>
      </c>
      <c r="H2300" s="9"/>
      <c r="I2300" s="9">
        <v>1689443.04</v>
      </c>
      <c r="J2300" s="9">
        <v>1055041.5599999998</v>
      </c>
      <c r="K2300" s="9">
        <v>634401.4800000002</v>
      </c>
    </row>
    <row r="2301">
      <c r="B2301" s="21"/>
      <c r="C2301" s="4"/>
      <c r="D2301" s="4">
        <v>3127.0</v>
      </c>
      <c r="H2301" s="9"/>
      <c r="I2301" s="9">
        <v>28115.120000000003</v>
      </c>
      <c r="J2301" s="9">
        <v>19494.48</v>
      </c>
      <c r="K2301" s="9">
        <v>8620.640000000003</v>
      </c>
    </row>
    <row r="2302">
      <c r="B2302" s="21"/>
      <c r="C2302" s="4"/>
      <c r="D2302" s="4">
        <v>8293.0</v>
      </c>
      <c r="H2302" s="9"/>
      <c r="I2302" s="9">
        <v>4090880.4</v>
      </c>
      <c r="J2302" s="9">
        <v>2463978.81</v>
      </c>
      <c r="K2302" s="9">
        <v>1626901.5899999999</v>
      </c>
    </row>
    <row r="2303">
      <c r="B2303" s="21"/>
      <c r="C2303" s="4"/>
      <c r="D2303" s="4">
        <v>8681.0</v>
      </c>
      <c r="H2303" s="9"/>
      <c r="I2303" s="9">
        <v>6036716.7</v>
      </c>
      <c r="J2303" s="9">
        <v>4866379.2</v>
      </c>
      <c r="K2303" s="9">
        <v>1170337.5</v>
      </c>
    </row>
    <row r="2304">
      <c r="B2304" s="21"/>
      <c r="C2304" s="4"/>
      <c r="D2304" s="4">
        <v>1270.0</v>
      </c>
      <c r="H2304" s="9"/>
      <c r="I2304" s="9">
        <v>52716.950000000004</v>
      </c>
      <c r="J2304" s="9">
        <v>35318.69</v>
      </c>
      <c r="K2304" s="9">
        <v>17398.260000000002</v>
      </c>
    </row>
    <row r="2305">
      <c r="B2305" s="21"/>
      <c r="C2305" s="4"/>
      <c r="D2305" s="4">
        <v>1270.0</v>
      </c>
      <c r="H2305" s="9"/>
      <c r="I2305" s="9">
        <v>5409.3</v>
      </c>
      <c r="J2305" s="9">
        <v>3624.06</v>
      </c>
      <c r="K2305" s="9">
        <v>1785.2400000000002</v>
      </c>
    </row>
    <row r="2306">
      <c r="B2306" s="21"/>
      <c r="C2306" s="4"/>
      <c r="D2306" s="4">
        <v>7940.0</v>
      </c>
      <c r="H2306" s="9"/>
      <c r="I2306" s="9">
        <v>4955890.32</v>
      </c>
      <c r="J2306" s="9">
        <v>3726836.64</v>
      </c>
      <c r="K2306" s="9">
        <v>1229053.6800000002</v>
      </c>
    </row>
    <row r="2307">
      <c r="B2307" s="21"/>
      <c r="C2307" s="4"/>
      <c r="D2307" s="4">
        <v>4594.0</v>
      </c>
      <c r="H2307" s="9"/>
      <c r="I2307" s="9">
        <v>85154.91</v>
      </c>
      <c r="J2307" s="9">
        <v>63158.84</v>
      </c>
      <c r="K2307" s="9">
        <v>21996.070000000007</v>
      </c>
    </row>
    <row r="2308">
      <c r="B2308" s="21"/>
      <c r="C2308" s="4"/>
      <c r="D2308" s="4">
        <v>8681.0</v>
      </c>
      <c r="H2308" s="9"/>
      <c r="I2308" s="9">
        <v>6359716.86</v>
      </c>
      <c r="J2308" s="9">
        <v>5126759.36</v>
      </c>
      <c r="K2308" s="9">
        <v>1232957.5</v>
      </c>
    </row>
    <row r="2309">
      <c r="B2309" s="21"/>
      <c r="C2309" s="4"/>
      <c r="D2309" s="4">
        <v>3127.0</v>
      </c>
      <c r="H2309" s="9"/>
      <c r="I2309" s="9">
        <v>791881.9700000001</v>
      </c>
      <c r="J2309" s="9">
        <v>549075.63</v>
      </c>
      <c r="K2309" s="9">
        <v>242806.34000000008</v>
      </c>
    </row>
    <row r="2310">
      <c r="B2310" s="21"/>
      <c r="C2310" s="4"/>
      <c r="D2310" s="4">
        <v>8875.0</v>
      </c>
      <c r="H2310" s="9"/>
      <c r="I2310" s="9">
        <v>3118610.88</v>
      </c>
      <c r="J2310" s="9">
        <v>2695788.48</v>
      </c>
      <c r="K2310" s="9">
        <v>422822.3999999999</v>
      </c>
    </row>
    <row r="2311">
      <c r="B2311" s="21"/>
      <c r="C2311" s="4"/>
      <c r="D2311" s="4">
        <v>8293.0</v>
      </c>
      <c r="H2311" s="9"/>
      <c r="I2311" s="9">
        <v>170945.19999999998</v>
      </c>
      <c r="J2311" s="9">
        <v>102962.03</v>
      </c>
      <c r="K2311" s="9">
        <v>67983.16999999998</v>
      </c>
    </row>
    <row r="2312">
      <c r="B2312" s="21"/>
      <c r="C2312" s="4"/>
      <c r="D2312" s="4">
        <v>2455.0</v>
      </c>
      <c r="H2312" s="9"/>
      <c r="I2312" s="9">
        <v>1003846.08</v>
      </c>
      <c r="J2312" s="9">
        <v>329226.24000000005</v>
      </c>
      <c r="K2312" s="9">
        <v>674619.8399999999</v>
      </c>
    </row>
    <row r="2313">
      <c r="B2313" s="21"/>
      <c r="C2313" s="4"/>
      <c r="D2313" s="4">
        <v>1270.0</v>
      </c>
      <c r="H2313" s="9"/>
      <c r="I2313" s="9">
        <v>412103.25</v>
      </c>
      <c r="J2313" s="9">
        <v>276096.14999999997</v>
      </c>
      <c r="K2313" s="9">
        <v>136007.10000000003</v>
      </c>
    </row>
    <row r="2314">
      <c r="B2314" s="21"/>
      <c r="C2314" s="4"/>
      <c r="D2314" s="4">
        <v>8969.0</v>
      </c>
      <c r="H2314" s="9"/>
      <c r="I2314" s="9">
        <v>1197142.6800000002</v>
      </c>
      <c r="J2314" s="9">
        <v>764514.24</v>
      </c>
      <c r="K2314" s="9">
        <v>432628.4400000002</v>
      </c>
    </row>
    <row r="2315">
      <c r="B2315" s="21"/>
      <c r="C2315" s="4"/>
      <c r="D2315" s="4">
        <v>8969.0</v>
      </c>
      <c r="H2315" s="9"/>
      <c r="I2315" s="9">
        <v>613524.18</v>
      </c>
      <c r="J2315" s="9">
        <v>391806.24</v>
      </c>
      <c r="K2315" s="9">
        <v>221717.94000000006</v>
      </c>
    </row>
    <row r="2316">
      <c r="B2316" s="21"/>
      <c r="C2316" s="4"/>
      <c r="D2316" s="4">
        <v>2103.0</v>
      </c>
      <c r="H2316" s="9"/>
      <c r="I2316" s="9">
        <v>133910.69999999998</v>
      </c>
      <c r="J2316" s="9">
        <v>76238.61</v>
      </c>
      <c r="K2316" s="9">
        <v>57672.08999999998</v>
      </c>
    </row>
    <row r="2317">
      <c r="B2317" s="21"/>
      <c r="C2317" s="4"/>
      <c r="D2317" s="4">
        <v>7331.0</v>
      </c>
      <c r="H2317" s="9"/>
      <c r="I2317" s="9">
        <v>146530.72</v>
      </c>
      <c r="J2317" s="9">
        <v>91507.07999999999</v>
      </c>
      <c r="K2317" s="9">
        <v>55023.640000000014</v>
      </c>
    </row>
    <row r="2318">
      <c r="B2318" s="21"/>
      <c r="C2318" s="4"/>
      <c r="D2318" s="4">
        <v>2103.0</v>
      </c>
      <c r="H2318" s="9"/>
      <c r="I2318" s="9">
        <v>503347.89999999997</v>
      </c>
      <c r="J2318" s="9">
        <v>286568.17</v>
      </c>
      <c r="K2318" s="9">
        <v>216779.72999999998</v>
      </c>
    </row>
    <row r="2319">
      <c r="B2319" s="21"/>
      <c r="C2319" s="4"/>
      <c r="D2319" s="4">
        <v>2455.0</v>
      </c>
      <c r="H2319" s="9"/>
      <c r="I2319" s="9">
        <v>929207.84</v>
      </c>
      <c r="J2319" s="9">
        <v>304747.52</v>
      </c>
      <c r="K2319" s="9">
        <v>624460.32</v>
      </c>
    </row>
    <row r="2320">
      <c r="B2320" s="21"/>
      <c r="C2320" s="4"/>
      <c r="D2320" s="4">
        <v>8875.0</v>
      </c>
      <c r="H2320" s="9"/>
      <c r="I2320" s="9">
        <v>1530195.03</v>
      </c>
      <c r="J2320" s="9">
        <v>1322730.63</v>
      </c>
      <c r="K2320" s="9">
        <v>207464.40000000014</v>
      </c>
    </row>
    <row r="2321">
      <c r="B2321" s="21"/>
      <c r="C2321" s="4"/>
      <c r="D2321" s="4">
        <v>3127.0</v>
      </c>
      <c r="H2321" s="9"/>
      <c r="I2321" s="9">
        <v>391977.08</v>
      </c>
      <c r="J2321" s="9">
        <v>271789.32</v>
      </c>
      <c r="K2321" s="9">
        <v>120187.76000000001</v>
      </c>
    </row>
    <row r="2322">
      <c r="B2322" s="21"/>
      <c r="C2322" s="4"/>
      <c r="D2322" s="4">
        <v>8969.0</v>
      </c>
      <c r="H2322" s="9"/>
      <c r="I2322" s="9">
        <v>961559.16</v>
      </c>
      <c r="J2322" s="9">
        <v>614066.88</v>
      </c>
      <c r="K2322" s="9">
        <v>347492.28</v>
      </c>
    </row>
    <row r="2323">
      <c r="B2323" s="21"/>
      <c r="C2323" s="4"/>
      <c r="D2323" s="4">
        <v>8293.0</v>
      </c>
      <c r="H2323" s="9"/>
      <c r="I2323" s="9">
        <v>708264.0</v>
      </c>
      <c r="J2323" s="9">
        <v>426594.6</v>
      </c>
      <c r="K2323" s="9">
        <v>281669.4</v>
      </c>
    </row>
    <row r="2324">
      <c r="B2324" s="21"/>
      <c r="C2324" s="4"/>
      <c r="D2324" s="4">
        <v>3127.0</v>
      </c>
      <c r="H2324" s="9"/>
      <c r="I2324" s="9">
        <v>707046.23</v>
      </c>
      <c r="J2324" s="9">
        <v>490252.17000000004</v>
      </c>
      <c r="K2324" s="9">
        <v>216794.05999999994</v>
      </c>
    </row>
    <row r="2325">
      <c r="B2325" s="21"/>
      <c r="C2325" s="4"/>
      <c r="D2325" s="4">
        <v>8681.0</v>
      </c>
      <c r="H2325" s="9"/>
      <c r="I2325" s="9">
        <v>5598452.37</v>
      </c>
      <c r="J2325" s="9">
        <v>4513081.12</v>
      </c>
      <c r="K2325" s="9">
        <v>1085371.25</v>
      </c>
    </row>
    <row r="2326">
      <c r="B2326" s="21"/>
      <c r="C2326" s="4"/>
      <c r="D2326" s="4">
        <v>8293.0</v>
      </c>
      <c r="H2326" s="9"/>
      <c r="I2326" s="9">
        <v>3113738.4</v>
      </c>
      <c r="J2326" s="9">
        <v>1875436.2599999998</v>
      </c>
      <c r="K2326" s="9">
        <v>1238302.1400000001</v>
      </c>
    </row>
    <row r="2327">
      <c r="B2327" s="21"/>
      <c r="C2327" s="4"/>
      <c r="D2327" s="4">
        <v>3127.0</v>
      </c>
      <c r="H2327" s="9"/>
      <c r="I2327" s="9">
        <v>565244.68</v>
      </c>
      <c r="J2327" s="9">
        <v>391929.72000000003</v>
      </c>
      <c r="K2327" s="9">
        <v>173314.96000000002</v>
      </c>
    </row>
    <row r="2328">
      <c r="B2328" s="21"/>
      <c r="C2328" s="4"/>
      <c r="D2328" s="4">
        <v>5988.0</v>
      </c>
      <c r="H2328" s="9"/>
      <c r="I2328" s="9">
        <v>818058.6</v>
      </c>
      <c r="J2328" s="9">
        <v>482838.30000000005</v>
      </c>
      <c r="K2328" s="9">
        <v>335220.29999999993</v>
      </c>
    </row>
    <row r="2329">
      <c r="B2329" s="21"/>
      <c r="C2329" s="4"/>
      <c r="D2329" s="4">
        <v>5988.0</v>
      </c>
      <c r="H2329" s="9"/>
      <c r="I2329" s="9">
        <v>228779.1</v>
      </c>
      <c r="J2329" s="9">
        <v>135031.05000000002</v>
      </c>
      <c r="K2329" s="9">
        <v>93748.04999999999</v>
      </c>
    </row>
    <row r="2330">
      <c r="B2330" s="21"/>
      <c r="C2330" s="4"/>
      <c r="D2330" s="4">
        <v>5988.0</v>
      </c>
      <c r="H2330" s="9"/>
      <c r="I2330" s="9">
        <v>786014.12</v>
      </c>
      <c r="J2330" s="9">
        <v>463924.86000000004</v>
      </c>
      <c r="K2330" s="9">
        <v>322089.25999999995</v>
      </c>
    </row>
    <row r="2331">
      <c r="B2331" s="21"/>
      <c r="C2331" s="4"/>
      <c r="D2331" s="4">
        <v>7331.0</v>
      </c>
      <c r="H2331" s="9"/>
      <c r="I2331" s="9">
        <v>511581.12</v>
      </c>
      <c r="J2331" s="9">
        <v>319477.68</v>
      </c>
      <c r="K2331" s="9">
        <v>192103.44</v>
      </c>
    </row>
    <row r="2332">
      <c r="B2332" s="21"/>
      <c r="C2332" s="4"/>
      <c r="D2332" s="4">
        <v>3127.0</v>
      </c>
      <c r="H2332" s="9"/>
      <c r="I2332" s="9">
        <v>237180.46000000002</v>
      </c>
      <c r="J2332" s="9">
        <v>164456.34</v>
      </c>
      <c r="K2332" s="9">
        <v>72724.12000000002</v>
      </c>
    </row>
    <row r="2333">
      <c r="B2333" s="21"/>
      <c r="C2333" s="4"/>
      <c r="D2333" s="4">
        <v>8293.0</v>
      </c>
      <c r="H2333" s="9"/>
      <c r="I2333" s="9">
        <v>146024.8</v>
      </c>
      <c r="J2333" s="9">
        <v>87952.22</v>
      </c>
      <c r="K2333" s="9">
        <v>58072.57999999999</v>
      </c>
    </row>
    <row r="2334">
      <c r="B2334" s="21"/>
      <c r="C2334" s="4"/>
      <c r="D2334" s="4">
        <v>8875.0</v>
      </c>
      <c r="H2334" s="9"/>
      <c r="I2334" s="9">
        <v>2558762.85</v>
      </c>
      <c r="J2334" s="9">
        <v>2211844.85</v>
      </c>
      <c r="K2334" s="9">
        <v>346918.0</v>
      </c>
    </row>
    <row r="2335">
      <c r="B2335" s="21"/>
      <c r="C2335" s="4"/>
      <c r="D2335" s="4">
        <v>2455.0</v>
      </c>
      <c r="H2335" s="9"/>
      <c r="I2335" s="9">
        <v>603553.4400000001</v>
      </c>
      <c r="J2335" s="9">
        <v>197944.32</v>
      </c>
      <c r="K2335" s="9">
        <v>405609.12000000005</v>
      </c>
    </row>
    <row r="2336">
      <c r="B2336" s="21"/>
      <c r="C2336" s="4"/>
      <c r="D2336" s="4">
        <v>8969.0</v>
      </c>
      <c r="H2336" s="9"/>
      <c r="I2336" s="9">
        <v>320265.42000000004</v>
      </c>
      <c r="J2336" s="9">
        <v>204526.56</v>
      </c>
      <c r="K2336" s="9">
        <v>115738.86000000004</v>
      </c>
    </row>
    <row r="2337">
      <c r="B2337" s="21"/>
      <c r="C2337" s="4"/>
      <c r="D2337" s="4">
        <v>5988.0</v>
      </c>
      <c r="H2337" s="9"/>
      <c r="I2337" s="9">
        <v>1112621.32</v>
      </c>
      <c r="J2337" s="9">
        <v>656696.4600000001</v>
      </c>
      <c r="K2337" s="9">
        <v>455924.86</v>
      </c>
    </row>
    <row r="2338">
      <c r="B2338" s="21"/>
      <c r="C2338" s="4"/>
      <c r="D2338" s="4">
        <v>2103.0</v>
      </c>
      <c r="H2338" s="9"/>
      <c r="I2338" s="9">
        <v>266587.2</v>
      </c>
      <c r="J2338" s="9">
        <v>151774.56</v>
      </c>
      <c r="K2338" s="9">
        <v>114812.64000000001</v>
      </c>
    </row>
    <row r="2339">
      <c r="B2339" s="21"/>
      <c r="C2339" s="4"/>
      <c r="D2339" s="4">
        <v>2103.0</v>
      </c>
      <c r="H2339" s="9"/>
      <c r="I2339" s="9">
        <v>818891.7</v>
      </c>
      <c r="J2339" s="9">
        <v>466214.91</v>
      </c>
      <c r="K2339" s="9">
        <v>352676.79</v>
      </c>
    </row>
    <row r="2340">
      <c r="B2340" s="21"/>
      <c r="C2340" s="4"/>
      <c r="D2340" s="4">
        <v>5988.0</v>
      </c>
      <c r="H2340" s="9"/>
      <c r="I2340" s="9">
        <v>75797.52</v>
      </c>
      <c r="J2340" s="9">
        <v>44737.560000000005</v>
      </c>
      <c r="K2340" s="9">
        <v>31059.96</v>
      </c>
    </row>
    <row r="2341">
      <c r="B2341" s="21"/>
      <c r="C2341" s="4"/>
      <c r="D2341" s="4">
        <v>7331.0</v>
      </c>
      <c r="H2341" s="9"/>
      <c r="I2341" s="9">
        <v>473799.68</v>
      </c>
      <c r="J2341" s="9">
        <v>295883.51999999996</v>
      </c>
      <c r="K2341" s="9">
        <v>177916.16000000003</v>
      </c>
    </row>
    <row r="2342">
      <c r="B2342" s="21"/>
      <c r="C2342" s="4"/>
      <c r="D2342" s="4">
        <v>2103.0</v>
      </c>
      <c r="H2342" s="9"/>
      <c r="I2342" s="9">
        <v>1638811.9</v>
      </c>
      <c r="J2342" s="9">
        <v>933015.37</v>
      </c>
      <c r="K2342" s="9">
        <v>705796.5299999999</v>
      </c>
    </row>
    <row r="2343">
      <c r="B2343" s="21"/>
      <c r="C2343" s="4"/>
      <c r="D2343" s="4">
        <v>1270.0</v>
      </c>
      <c r="H2343" s="9"/>
      <c r="I2343" s="9">
        <v>453574.55000000005</v>
      </c>
      <c r="J2343" s="9">
        <v>303880.61</v>
      </c>
      <c r="K2343" s="9">
        <v>149693.94000000006</v>
      </c>
    </row>
    <row r="2344">
      <c r="B2344" s="21"/>
      <c r="C2344" s="4"/>
      <c r="D2344" s="4">
        <v>8875.0</v>
      </c>
      <c r="H2344" s="9"/>
      <c r="I2344" s="9">
        <v>143020.71</v>
      </c>
      <c r="J2344" s="9">
        <v>123629.91</v>
      </c>
      <c r="K2344" s="9">
        <v>19390.79999999999</v>
      </c>
    </row>
    <row r="2345">
      <c r="B2345" s="21"/>
      <c r="C2345" s="4"/>
      <c r="D2345" s="4">
        <v>3127.0</v>
      </c>
      <c r="H2345" s="9"/>
      <c r="I2345" s="9">
        <v>214459.52000000002</v>
      </c>
      <c r="J2345" s="9">
        <v>148702.08000000002</v>
      </c>
      <c r="K2345" s="9">
        <v>65757.44</v>
      </c>
    </row>
    <row r="2346">
      <c r="B2346" s="21"/>
      <c r="C2346" s="4"/>
      <c r="D2346" s="4">
        <v>7331.0</v>
      </c>
      <c r="H2346" s="9"/>
      <c r="I2346" s="9">
        <v>1272570.8</v>
      </c>
      <c r="J2346" s="9">
        <v>794708.7</v>
      </c>
      <c r="K2346" s="9">
        <v>477862.1000000001</v>
      </c>
    </row>
    <row r="2347">
      <c r="B2347" s="21"/>
      <c r="C2347" s="4"/>
      <c r="D2347" s="4">
        <v>4594.0</v>
      </c>
      <c r="H2347" s="9"/>
      <c r="I2347" s="9">
        <v>62156.46</v>
      </c>
      <c r="J2347" s="9">
        <v>46101.04</v>
      </c>
      <c r="K2347" s="9">
        <v>16055.419999999998</v>
      </c>
    </row>
    <row r="2348">
      <c r="B2348" s="21"/>
      <c r="C2348" s="4"/>
      <c r="D2348" s="4">
        <v>8969.0</v>
      </c>
      <c r="H2348" s="9"/>
      <c r="I2348" s="9">
        <v>442787.16000000003</v>
      </c>
      <c r="J2348" s="9">
        <v>282770.88</v>
      </c>
      <c r="K2348" s="9">
        <v>160016.28000000003</v>
      </c>
    </row>
    <row r="2349">
      <c r="B2349" s="21"/>
      <c r="C2349" s="4"/>
      <c r="D2349" s="4">
        <v>4594.0</v>
      </c>
      <c r="H2349" s="9"/>
      <c r="I2349" s="9">
        <v>61335.42</v>
      </c>
      <c r="J2349" s="9">
        <v>45492.08</v>
      </c>
      <c r="K2349" s="9">
        <v>15843.339999999997</v>
      </c>
    </row>
    <row r="2350">
      <c r="B2350" s="21"/>
      <c r="C2350" s="4"/>
      <c r="D2350" s="4">
        <v>1270.0</v>
      </c>
      <c r="H2350" s="9"/>
      <c r="I2350" s="9">
        <v>243038.90000000002</v>
      </c>
      <c r="J2350" s="9">
        <v>162828.38</v>
      </c>
      <c r="K2350" s="9">
        <v>80210.52000000002</v>
      </c>
    </row>
    <row r="2351">
      <c r="B2351" s="21"/>
      <c r="C2351" s="4"/>
      <c r="D2351" s="4">
        <v>7940.0</v>
      </c>
      <c r="H2351" s="9"/>
      <c r="I2351" s="9">
        <v>6672675.95</v>
      </c>
      <c r="J2351" s="9">
        <v>5017861.9</v>
      </c>
      <c r="K2351" s="9">
        <v>1654814.0499999998</v>
      </c>
    </row>
    <row r="2352">
      <c r="B2352" s="21"/>
      <c r="C2352" s="4"/>
      <c r="D2352" s="4">
        <v>8681.0</v>
      </c>
      <c r="H2352" s="9"/>
      <c r="I2352" s="9">
        <v>4391760.24</v>
      </c>
      <c r="J2352" s="9">
        <v>3540330.24</v>
      </c>
      <c r="K2352" s="9">
        <v>851430.0</v>
      </c>
    </row>
    <row r="2353">
      <c r="B2353" s="21"/>
      <c r="C2353" s="4"/>
      <c r="D2353" s="4">
        <v>7940.0</v>
      </c>
      <c r="H2353" s="9"/>
      <c r="I2353" s="9">
        <v>408312.97</v>
      </c>
      <c r="J2353" s="9">
        <v>307051.94</v>
      </c>
      <c r="K2353" s="9">
        <v>101261.02999999997</v>
      </c>
    </row>
    <row r="2354">
      <c r="B2354" s="21"/>
      <c r="C2354" s="4"/>
      <c r="D2354" s="4">
        <v>4594.0</v>
      </c>
      <c r="H2354" s="9"/>
      <c r="I2354" s="9">
        <v>55326.9</v>
      </c>
      <c r="J2354" s="9">
        <v>41035.6</v>
      </c>
      <c r="K2354" s="9">
        <v>14291.300000000003</v>
      </c>
    </row>
    <row r="2355">
      <c r="B2355" s="21"/>
      <c r="C2355" s="4"/>
      <c r="D2355" s="4">
        <v>8681.0</v>
      </c>
      <c r="H2355" s="9"/>
      <c r="I2355" s="9">
        <v>2584652.49</v>
      </c>
      <c r="J2355" s="9">
        <v>2083566.2400000002</v>
      </c>
      <c r="K2355" s="9">
        <v>501086.25</v>
      </c>
    </row>
    <row r="2356">
      <c r="B2356" s="21"/>
      <c r="C2356" s="4"/>
      <c r="D2356" s="4">
        <v>8681.0</v>
      </c>
      <c r="H2356" s="9"/>
      <c r="I2356" s="9">
        <v>4496605.05</v>
      </c>
      <c r="J2356" s="9">
        <v>3624848.8000000003</v>
      </c>
      <c r="K2356" s="9">
        <v>871756.2499999995</v>
      </c>
    </row>
    <row r="2357">
      <c r="B2357" s="21"/>
      <c r="C2357" s="4"/>
      <c r="D2357" s="4">
        <v>2455.0</v>
      </c>
      <c r="H2357" s="9"/>
      <c r="I2357" s="9">
        <v>775669.4400000001</v>
      </c>
      <c r="J2357" s="9">
        <v>254392.32000000004</v>
      </c>
      <c r="K2357" s="9">
        <v>521277.12</v>
      </c>
    </row>
    <row r="2358">
      <c r="B2358" s="21"/>
      <c r="C2358" s="4"/>
      <c r="D2358" s="4">
        <v>2103.0</v>
      </c>
      <c r="H2358" s="9"/>
      <c r="I2358" s="9">
        <v>409960.1</v>
      </c>
      <c r="J2358" s="9">
        <v>233400.23</v>
      </c>
      <c r="K2358" s="9">
        <v>176559.86999999997</v>
      </c>
    </row>
    <row r="2359">
      <c r="B2359" s="21"/>
      <c r="C2359" s="4"/>
      <c r="D2359" s="4">
        <v>1270.0</v>
      </c>
      <c r="H2359" s="9"/>
      <c r="I2359" s="9">
        <v>362897.60000000003</v>
      </c>
      <c r="J2359" s="9">
        <v>243129.91999999998</v>
      </c>
      <c r="K2359" s="9">
        <v>119767.68000000005</v>
      </c>
    </row>
    <row r="2360">
      <c r="B2360" s="21"/>
      <c r="C2360" s="4"/>
      <c r="D2360" s="4">
        <v>8681.0</v>
      </c>
      <c r="H2360" s="9"/>
      <c r="I2360" s="9">
        <v>2974727.2800000003</v>
      </c>
      <c r="J2360" s="9">
        <v>2398017.2800000003</v>
      </c>
      <c r="K2360" s="9">
        <v>576710.0</v>
      </c>
    </row>
    <row r="2361">
      <c r="B2361" s="21"/>
      <c r="C2361" s="4"/>
      <c r="D2361" s="4">
        <v>8969.0</v>
      </c>
      <c r="H2361" s="9"/>
      <c r="I2361" s="9">
        <v>742912.02</v>
      </c>
      <c r="J2361" s="9">
        <v>474435.36</v>
      </c>
      <c r="K2361" s="9">
        <v>268476.66000000003</v>
      </c>
    </row>
    <row r="2362">
      <c r="B2362" s="21"/>
      <c r="C2362" s="4"/>
      <c r="D2362" s="4">
        <v>7940.0</v>
      </c>
      <c r="H2362" s="9"/>
      <c r="I2362" s="9">
        <v>4086471.05</v>
      </c>
      <c r="J2362" s="9">
        <v>3073032.1</v>
      </c>
      <c r="K2362" s="9">
        <v>1013438.9499999997</v>
      </c>
    </row>
    <row r="2363">
      <c r="B2363" s="21"/>
      <c r="C2363" s="4"/>
      <c r="D2363" s="4">
        <v>5988.0</v>
      </c>
      <c r="H2363" s="9"/>
      <c r="I2363" s="9">
        <v>1305812.56</v>
      </c>
      <c r="J2363" s="9">
        <v>770722.68</v>
      </c>
      <c r="K2363" s="9">
        <v>535089.88</v>
      </c>
    </row>
    <row r="2364">
      <c r="B2364" s="21"/>
      <c r="C2364" s="4"/>
      <c r="D2364" s="4">
        <v>7331.0</v>
      </c>
      <c r="H2364" s="9"/>
      <c r="I2364" s="9">
        <v>515155.04</v>
      </c>
      <c r="J2364" s="9">
        <v>321709.56</v>
      </c>
      <c r="K2364" s="9">
        <v>193445.47999999998</v>
      </c>
    </row>
    <row r="2365">
      <c r="B2365" s="21"/>
      <c r="C2365" s="4"/>
      <c r="D2365" s="4">
        <v>1270.0</v>
      </c>
      <c r="H2365" s="9"/>
      <c r="I2365" s="9">
        <v>252054.40000000002</v>
      </c>
      <c r="J2365" s="9">
        <v>168868.47999999998</v>
      </c>
      <c r="K2365" s="9">
        <v>83185.92000000004</v>
      </c>
    </row>
    <row r="2366">
      <c r="B2366" s="21"/>
      <c r="C2366" s="4"/>
      <c r="D2366" s="4">
        <v>8293.0</v>
      </c>
      <c r="H2366" s="9"/>
      <c r="I2366" s="9">
        <v>1970897.5999999999</v>
      </c>
      <c r="J2366" s="9">
        <v>1187091.64</v>
      </c>
      <c r="K2366" s="9">
        <v>783805.96</v>
      </c>
    </row>
    <row r="2367">
      <c r="B2367" s="21"/>
      <c r="C2367" s="4"/>
      <c r="D2367" s="4">
        <v>8875.0</v>
      </c>
      <c r="H2367" s="9"/>
      <c r="I2367" s="9">
        <v>4196117.9399999995</v>
      </c>
      <c r="J2367" s="9">
        <v>3627206.7399999998</v>
      </c>
      <c r="K2367" s="9">
        <v>568911.1999999997</v>
      </c>
    </row>
    <row r="2368">
      <c r="B2368" s="21"/>
      <c r="C2368" s="4"/>
      <c r="D2368" s="4">
        <v>5988.0</v>
      </c>
      <c r="H2368" s="9"/>
      <c r="I2368" s="9">
        <v>570792.3</v>
      </c>
      <c r="J2368" s="9">
        <v>336895.65</v>
      </c>
      <c r="K2368" s="9">
        <v>233896.65000000002</v>
      </c>
    </row>
    <row r="2369">
      <c r="B2369" s="21"/>
      <c r="C2369" s="4"/>
      <c r="D2369" s="4">
        <v>2455.0</v>
      </c>
      <c r="H2369" s="9"/>
      <c r="I2369" s="9">
        <v>627485.76</v>
      </c>
      <c r="J2369" s="9">
        <v>205793.28000000003</v>
      </c>
      <c r="K2369" s="9">
        <v>421692.48</v>
      </c>
    </row>
    <row r="2370">
      <c r="B2370" s="21"/>
      <c r="C2370" s="4"/>
      <c r="D2370" s="4">
        <v>1270.0</v>
      </c>
      <c r="H2370" s="9"/>
      <c r="I2370" s="9">
        <v>218981.75</v>
      </c>
      <c r="J2370" s="9">
        <v>146710.85</v>
      </c>
      <c r="K2370" s="9">
        <v>72270.9</v>
      </c>
    </row>
    <row r="2371">
      <c r="B2371" s="21"/>
      <c r="C2371" s="4"/>
      <c r="D2371" s="4">
        <v>8681.0</v>
      </c>
      <c r="H2371" s="9"/>
      <c r="I2371" s="9">
        <v>6045833.640000001</v>
      </c>
      <c r="J2371" s="9">
        <v>4873728.640000001</v>
      </c>
      <c r="K2371" s="9">
        <v>1172105.0</v>
      </c>
    </row>
    <row r="2372">
      <c r="B2372" s="21"/>
      <c r="C2372" s="4"/>
      <c r="D2372" s="4">
        <v>1270.0</v>
      </c>
      <c r="H2372" s="9"/>
      <c r="I2372" s="9">
        <v>380359.2</v>
      </c>
      <c r="J2372" s="9">
        <v>254828.63999999998</v>
      </c>
      <c r="K2372" s="9">
        <v>125530.56000000003</v>
      </c>
    </row>
    <row r="2373">
      <c r="B2373" s="21"/>
      <c r="C2373" s="4"/>
      <c r="D2373" s="4">
        <v>2103.0</v>
      </c>
      <c r="H2373" s="9"/>
      <c r="I2373" s="9">
        <v>1971840.2</v>
      </c>
      <c r="J2373" s="9">
        <v>1122616.46</v>
      </c>
      <c r="K2373" s="9">
        <v>849223.74</v>
      </c>
    </row>
    <row r="2374">
      <c r="B2374" s="21"/>
      <c r="C2374" s="4"/>
      <c r="D2374" s="4">
        <v>8875.0</v>
      </c>
      <c r="H2374" s="9"/>
      <c r="I2374" s="9">
        <v>2047010.28</v>
      </c>
      <c r="J2374" s="9">
        <v>1769475.88</v>
      </c>
      <c r="K2374" s="9">
        <v>277534.40000000014</v>
      </c>
    </row>
    <row r="2375">
      <c r="B2375" s="21"/>
      <c r="C2375" s="4"/>
      <c r="D2375" s="4">
        <v>2455.0</v>
      </c>
      <c r="H2375" s="9"/>
      <c r="I2375" s="9">
        <v>864951.2</v>
      </c>
      <c r="J2375" s="9">
        <v>283673.60000000003</v>
      </c>
      <c r="K2375" s="9">
        <v>581277.5999999999</v>
      </c>
    </row>
    <row r="2376">
      <c r="B2376" s="21"/>
      <c r="C2376" s="4"/>
      <c r="D2376" s="4">
        <v>5988.0</v>
      </c>
      <c r="H2376" s="9"/>
      <c r="I2376" s="9">
        <v>458020.38</v>
      </c>
      <c r="J2376" s="9">
        <v>270334.89</v>
      </c>
      <c r="K2376" s="9">
        <v>187685.49</v>
      </c>
    </row>
    <row r="2377">
      <c r="B2377" s="21"/>
      <c r="C2377" s="4"/>
      <c r="D2377" s="4">
        <v>1270.0</v>
      </c>
      <c r="H2377" s="9"/>
      <c r="I2377" s="9">
        <v>46406.100000000006</v>
      </c>
      <c r="J2377" s="9">
        <v>31090.62</v>
      </c>
      <c r="K2377" s="9">
        <v>15315.480000000007</v>
      </c>
    </row>
    <row r="2378">
      <c r="B2378" s="21"/>
      <c r="C2378" s="4"/>
      <c r="D2378" s="4">
        <v>7331.0</v>
      </c>
      <c r="H2378" s="9"/>
      <c r="I2378" s="9">
        <v>1220238.4</v>
      </c>
      <c r="J2378" s="9">
        <v>762027.6</v>
      </c>
      <c r="K2378" s="9">
        <v>458210.79999999993</v>
      </c>
    </row>
    <row r="2379">
      <c r="B2379" s="21"/>
      <c r="C2379" s="4"/>
      <c r="D2379" s="4">
        <v>8681.0</v>
      </c>
      <c r="H2379" s="9"/>
      <c r="I2379" s="9">
        <v>5807490.78</v>
      </c>
      <c r="J2379" s="9">
        <v>4681593.28</v>
      </c>
      <c r="K2379" s="9">
        <v>1125897.5</v>
      </c>
    </row>
    <row r="2380">
      <c r="B2380" s="21"/>
      <c r="C2380" s="4"/>
      <c r="D2380" s="4">
        <v>4594.0</v>
      </c>
      <c r="H2380" s="9"/>
      <c r="I2380" s="9">
        <v>84921.66</v>
      </c>
      <c r="J2380" s="9">
        <v>62985.84</v>
      </c>
      <c r="K2380" s="9">
        <v>21935.820000000007</v>
      </c>
    </row>
    <row r="2381">
      <c r="B2381" s="21"/>
      <c r="C2381" s="4"/>
      <c r="D2381" s="4">
        <v>5988.0</v>
      </c>
      <c r="H2381" s="9"/>
      <c r="I2381" s="9">
        <v>882917.86</v>
      </c>
      <c r="J2381" s="9">
        <v>521119.83</v>
      </c>
      <c r="K2381" s="9">
        <v>361798.02999999997</v>
      </c>
    </row>
    <row r="2382">
      <c r="B2382" s="21"/>
      <c r="C2382" s="4"/>
      <c r="D2382" s="4">
        <v>8969.0</v>
      </c>
      <c r="H2382" s="9"/>
      <c r="I2382" s="9">
        <v>1264583.04</v>
      </c>
      <c r="J2382" s="9">
        <v>807582.72</v>
      </c>
      <c r="K2382" s="9">
        <v>457000.32000000007</v>
      </c>
    </row>
    <row r="2383">
      <c r="B2383" s="21"/>
      <c r="C2383" s="4"/>
      <c r="D2383" s="4">
        <v>5988.0</v>
      </c>
      <c r="H2383" s="9"/>
      <c r="I2383" s="9">
        <v>255277.42</v>
      </c>
      <c r="J2383" s="9">
        <v>150671.01</v>
      </c>
      <c r="K2383" s="9">
        <v>104606.41</v>
      </c>
    </row>
    <row r="2384">
      <c r="B2384" s="21"/>
      <c r="C2384" s="4"/>
      <c r="D2384" s="4">
        <v>1270.0</v>
      </c>
      <c r="H2384" s="9"/>
      <c r="I2384" s="9">
        <v>117011.70000000001</v>
      </c>
      <c r="J2384" s="9">
        <v>78394.14</v>
      </c>
      <c r="K2384" s="9">
        <v>38617.56000000001</v>
      </c>
    </row>
    <row r="2385">
      <c r="B2385" s="21"/>
      <c r="C2385" s="4"/>
      <c r="D2385" s="4">
        <v>5988.0</v>
      </c>
      <c r="H2385" s="9"/>
      <c r="I2385" s="9">
        <v>1364047.24</v>
      </c>
      <c r="J2385" s="9">
        <v>805094.2200000001</v>
      </c>
      <c r="K2385" s="9">
        <v>558953.0199999999</v>
      </c>
    </row>
    <row r="2386">
      <c r="B2386" s="21"/>
      <c r="C2386" s="4"/>
      <c r="D2386" s="4">
        <v>5988.0</v>
      </c>
      <c r="H2386" s="9"/>
      <c r="I2386" s="9">
        <v>1148363.24</v>
      </c>
      <c r="J2386" s="9">
        <v>677792.2200000001</v>
      </c>
      <c r="K2386" s="9">
        <v>470571.0199999999</v>
      </c>
    </row>
    <row r="2387">
      <c r="B2387" s="21"/>
      <c r="C2387" s="4"/>
      <c r="D2387" s="4">
        <v>8681.0</v>
      </c>
      <c r="H2387" s="9"/>
      <c r="I2387" s="9">
        <v>1445686.2000000002</v>
      </c>
      <c r="J2387" s="9">
        <v>1165411.2000000002</v>
      </c>
      <c r="K2387" s="9">
        <v>280275.0</v>
      </c>
    </row>
    <row r="2388">
      <c r="B2388" s="21"/>
      <c r="C2388" s="4"/>
      <c r="D2388" s="4">
        <v>8293.0</v>
      </c>
      <c r="H2388" s="9"/>
      <c r="I2388" s="9">
        <v>2201739.1999999997</v>
      </c>
      <c r="J2388" s="9">
        <v>1326129.88</v>
      </c>
      <c r="K2388" s="9">
        <v>875609.3199999998</v>
      </c>
    </row>
    <row r="2389">
      <c r="B2389" s="21"/>
      <c r="C2389" s="4"/>
      <c r="D2389" s="4">
        <v>8293.0</v>
      </c>
      <c r="H2389" s="9"/>
      <c r="I2389" s="9">
        <v>216851.19999999998</v>
      </c>
      <c r="J2389" s="9">
        <v>130611.68</v>
      </c>
      <c r="K2389" s="9">
        <v>86239.51999999999</v>
      </c>
    </row>
    <row r="2390">
      <c r="B2390" s="21"/>
      <c r="C2390" s="4"/>
      <c r="D2390" s="4">
        <v>8681.0</v>
      </c>
      <c r="H2390" s="9"/>
      <c r="I2390" s="9">
        <v>5409601.470000001</v>
      </c>
      <c r="J2390" s="9">
        <v>4360842.720000001</v>
      </c>
      <c r="K2390" s="9">
        <v>1048758.75</v>
      </c>
    </row>
    <row r="2391">
      <c r="B2391" s="21"/>
      <c r="C2391" s="4"/>
      <c r="D2391" s="4">
        <v>2103.0</v>
      </c>
      <c r="H2391" s="9"/>
      <c r="I2391" s="9">
        <v>473727.1</v>
      </c>
      <c r="J2391" s="9">
        <v>269704.33</v>
      </c>
      <c r="K2391" s="9">
        <v>204022.76999999996</v>
      </c>
    </row>
    <row r="2392">
      <c r="B2392" s="21"/>
      <c r="C2392" s="4"/>
      <c r="D2392" s="4">
        <v>8681.0</v>
      </c>
      <c r="H2392" s="9"/>
      <c r="I2392" s="9">
        <v>4970685.930000001</v>
      </c>
      <c r="J2392" s="9">
        <v>4007019.68</v>
      </c>
      <c r="K2392" s="9">
        <v>963666.2500000005</v>
      </c>
    </row>
    <row r="2393">
      <c r="B2393" s="21"/>
      <c r="C2393" s="4"/>
      <c r="D2393" s="4">
        <v>8681.0</v>
      </c>
      <c r="H2393" s="9"/>
      <c r="I2393" s="9">
        <v>4505070.78</v>
      </c>
      <c r="J2393" s="9">
        <v>3631673.2800000003</v>
      </c>
      <c r="K2393" s="9">
        <v>873397.5</v>
      </c>
    </row>
    <row r="2394">
      <c r="B2394" s="21"/>
      <c r="C2394" s="4"/>
      <c r="D2394" s="4">
        <v>2455.0</v>
      </c>
      <c r="H2394" s="9"/>
      <c r="I2394" s="9">
        <v>689666.08</v>
      </c>
      <c r="J2394" s="9">
        <v>226186.24000000002</v>
      </c>
      <c r="K2394" s="9">
        <v>463479.83999999997</v>
      </c>
    </row>
    <row r="2395">
      <c r="B2395" s="21"/>
      <c r="C2395" s="4"/>
      <c r="D2395" s="4">
        <v>1270.0</v>
      </c>
      <c r="H2395" s="9"/>
      <c r="I2395" s="9">
        <v>451012.25</v>
      </c>
      <c r="J2395" s="9">
        <v>302163.95</v>
      </c>
      <c r="K2395" s="9">
        <v>148848.3</v>
      </c>
    </row>
    <row r="2396">
      <c r="B2396" s="21"/>
      <c r="C2396" s="4"/>
      <c r="D2396" s="4">
        <v>8969.0</v>
      </c>
      <c r="H2396" s="9"/>
      <c r="I2396" s="9">
        <v>605437.4400000001</v>
      </c>
      <c r="J2396" s="9">
        <v>386641.92</v>
      </c>
      <c r="K2396" s="9">
        <v>218795.52000000008</v>
      </c>
    </row>
    <row r="2397">
      <c r="B2397" s="21"/>
      <c r="C2397" s="4"/>
      <c r="D2397" s="4">
        <v>8293.0</v>
      </c>
      <c r="H2397" s="9"/>
      <c r="I2397" s="9">
        <v>3032419.1999999997</v>
      </c>
      <c r="J2397" s="9">
        <v>1826456.88</v>
      </c>
      <c r="K2397" s="9">
        <v>1205962.3199999998</v>
      </c>
    </row>
    <row r="2398">
      <c r="B2398" s="21"/>
      <c r="C2398" s="4"/>
      <c r="D2398" s="4">
        <v>4594.0</v>
      </c>
      <c r="H2398" s="9"/>
      <c r="I2398" s="9">
        <v>2929.62</v>
      </c>
      <c r="J2398" s="9">
        <v>2172.88</v>
      </c>
      <c r="K2398" s="9">
        <v>756.7399999999998</v>
      </c>
    </row>
    <row r="2399">
      <c r="B2399" s="21"/>
      <c r="C2399" s="4"/>
      <c r="D2399" s="4">
        <v>1270.0</v>
      </c>
      <c r="H2399" s="9"/>
      <c r="I2399" s="9">
        <v>414855.35000000003</v>
      </c>
      <c r="J2399" s="9">
        <v>277939.97</v>
      </c>
      <c r="K2399" s="9">
        <v>136915.38000000006</v>
      </c>
    </row>
    <row r="2400">
      <c r="B2400" s="21"/>
      <c r="C2400" s="4"/>
      <c r="D2400" s="4">
        <v>1270.0</v>
      </c>
      <c r="H2400" s="9"/>
      <c r="I2400" s="9">
        <v>198862.95</v>
      </c>
      <c r="J2400" s="9">
        <v>133231.88999999998</v>
      </c>
      <c r="K2400" s="9">
        <v>65631.06000000003</v>
      </c>
    </row>
    <row r="2401">
      <c r="B2401" s="21"/>
      <c r="C2401" s="4"/>
      <c r="D2401" s="4">
        <v>1270.0</v>
      </c>
      <c r="H2401" s="9"/>
      <c r="I2401" s="9">
        <v>278436.60000000003</v>
      </c>
      <c r="J2401" s="9">
        <v>186543.72</v>
      </c>
      <c r="K2401" s="9">
        <v>91892.88000000003</v>
      </c>
    </row>
    <row r="2402">
      <c r="B2402" s="21"/>
      <c r="C2402" s="4"/>
      <c r="D2402" s="4">
        <v>8969.0</v>
      </c>
      <c r="H2402" s="9"/>
      <c r="I2402" s="9">
        <v>228870.00000000003</v>
      </c>
      <c r="J2402" s="9">
        <v>146160.0</v>
      </c>
      <c r="K2402" s="9">
        <v>82710.00000000003</v>
      </c>
    </row>
    <row r="2403">
      <c r="B2403" s="21"/>
      <c r="C2403" s="4"/>
      <c r="D2403" s="4">
        <v>8293.0</v>
      </c>
      <c r="H2403" s="9"/>
      <c r="I2403" s="9">
        <v>2522206.8</v>
      </c>
      <c r="J2403" s="9">
        <v>1519150.77</v>
      </c>
      <c r="K2403" s="9">
        <v>1003056.0299999998</v>
      </c>
    </row>
    <row r="2404">
      <c r="B2404" s="21"/>
      <c r="C2404" s="4"/>
      <c r="D2404" s="4">
        <v>7940.0</v>
      </c>
      <c r="H2404" s="9"/>
      <c r="I2404" s="9">
        <v>516572.70999999996</v>
      </c>
      <c r="J2404" s="9">
        <v>388463.42000000004</v>
      </c>
      <c r="K2404" s="9">
        <v>128109.28999999992</v>
      </c>
    </row>
    <row r="2405">
      <c r="B2405" s="21"/>
      <c r="C2405" s="4"/>
      <c r="D2405" s="4">
        <v>8681.0</v>
      </c>
      <c r="H2405" s="9"/>
      <c r="I2405" s="9">
        <v>1814922.27</v>
      </c>
      <c r="J2405" s="9">
        <v>1463063.52</v>
      </c>
      <c r="K2405" s="9">
        <v>351858.75</v>
      </c>
    </row>
    <row r="2406">
      <c r="B2406" s="21"/>
      <c r="C2406" s="4"/>
      <c r="D2406" s="4">
        <v>5988.0</v>
      </c>
      <c r="H2406" s="9"/>
      <c r="I2406" s="9">
        <v>73794.74</v>
      </c>
      <c r="J2406" s="9">
        <v>43555.47</v>
      </c>
      <c r="K2406" s="9">
        <v>30239.270000000004</v>
      </c>
    </row>
    <row r="2407">
      <c r="B2407" s="21"/>
      <c r="C2407" s="4"/>
      <c r="D2407" s="4">
        <v>8969.0</v>
      </c>
      <c r="H2407" s="9"/>
      <c r="I2407" s="9">
        <v>516025.56000000006</v>
      </c>
      <c r="J2407" s="9">
        <v>329542.08</v>
      </c>
      <c r="K2407" s="9">
        <v>186483.48000000004</v>
      </c>
    </row>
    <row r="2408">
      <c r="B2408" s="21"/>
      <c r="C2408" s="4"/>
      <c r="D2408" s="4">
        <v>1270.0</v>
      </c>
      <c r="H2408" s="9"/>
      <c r="I2408" s="9">
        <v>31933.850000000002</v>
      </c>
      <c r="J2408" s="9">
        <v>21394.67</v>
      </c>
      <c r="K2408" s="9">
        <v>10539.180000000004</v>
      </c>
    </row>
    <row r="2409">
      <c r="B2409" s="21"/>
      <c r="C2409" s="4"/>
      <c r="D2409" s="4">
        <v>8681.0</v>
      </c>
      <c r="H2409" s="9"/>
      <c r="I2409" s="9">
        <v>3478763.8200000003</v>
      </c>
      <c r="J2409" s="9">
        <v>2804336.3200000003</v>
      </c>
      <c r="K2409" s="9">
        <v>674427.5</v>
      </c>
    </row>
    <row r="2410">
      <c r="B2410" s="21"/>
      <c r="C2410" s="4"/>
      <c r="D2410" s="4">
        <v>7940.0</v>
      </c>
      <c r="H2410" s="9"/>
      <c r="I2410" s="9">
        <v>3424215.48</v>
      </c>
      <c r="J2410" s="9">
        <v>2575014.96</v>
      </c>
      <c r="K2410" s="9">
        <v>849200.52</v>
      </c>
    </row>
    <row r="2411">
      <c r="B2411" s="21"/>
      <c r="C2411" s="4"/>
      <c r="D2411" s="4">
        <v>8969.0</v>
      </c>
      <c r="H2411" s="9"/>
      <c r="I2411" s="9">
        <v>416085.66000000003</v>
      </c>
      <c r="J2411" s="9">
        <v>265718.88</v>
      </c>
      <c r="K2411" s="9">
        <v>150366.78000000003</v>
      </c>
    </row>
    <row r="2412">
      <c r="B2412" s="21"/>
      <c r="C2412" s="4"/>
      <c r="D2412" s="4">
        <v>8293.0</v>
      </c>
      <c r="H2412" s="9"/>
      <c r="I2412" s="9">
        <v>1850667.5999999999</v>
      </c>
      <c r="J2412" s="9">
        <v>1114675.89</v>
      </c>
      <c r="K2412" s="9">
        <v>735991.71</v>
      </c>
    </row>
    <row r="2413">
      <c r="B2413" s="21"/>
      <c r="C2413" s="4"/>
      <c r="D2413" s="4">
        <v>8875.0</v>
      </c>
      <c r="H2413" s="9"/>
      <c r="I2413" s="9">
        <v>70033.73999999999</v>
      </c>
      <c r="J2413" s="9">
        <v>60538.54</v>
      </c>
      <c r="K2413" s="9">
        <v>9495.19999999999</v>
      </c>
    </row>
    <row r="2414">
      <c r="B2414" s="21"/>
      <c r="C2414" s="4"/>
      <c r="D2414" s="4">
        <v>3127.0</v>
      </c>
      <c r="H2414" s="9"/>
      <c r="I2414" s="9">
        <v>503293.34</v>
      </c>
      <c r="J2414" s="9">
        <v>348973.86</v>
      </c>
      <c r="K2414" s="9">
        <v>154319.48000000004</v>
      </c>
    </row>
    <row r="2415">
      <c r="B2415" s="21"/>
      <c r="C2415" s="4"/>
      <c r="D2415" s="4">
        <v>7331.0</v>
      </c>
      <c r="H2415" s="9"/>
      <c r="I2415" s="9">
        <v>1234278.8</v>
      </c>
      <c r="J2415" s="9">
        <v>770795.7</v>
      </c>
      <c r="K2415" s="9">
        <v>463483.1000000001</v>
      </c>
    </row>
    <row r="2416">
      <c r="B2416" s="21"/>
      <c r="C2416" s="4"/>
      <c r="D2416" s="4">
        <v>5988.0</v>
      </c>
      <c r="H2416" s="9"/>
      <c r="I2416" s="9">
        <v>1362352.58</v>
      </c>
      <c r="J2416" s="9">
        <v>804093.9900000001</v>
      </c>
      <c r="K2416" s="9">
        <v>558258.59</v>
      </c>
    </row>
    <row r="2417">
      <c r="B2417" s="21"/>
      <c r="C2417" s="4"/>
      <c r="D2417" s="4">
        <v>2455.0</v>
      </c>
      <c r="H2417" s="9"/>
      <c r="I2417" s="9">
        <v>1045372.48</v>
      </c>
      <c r="J2417" s="9">
        <v>342845.44000000006</v>
      </c>
      <c r="K2417" s="9">
        <v>702527.0399999999</v>
      </c>
    </row>
    <row r="2418">
      <c r="B2418" s="21"/>
      <c r="C2418" s="4"/>
      <c r="D2418" s="4">
        <v>7331.0</v>
      </c>
      <c r="H2418" s="9"/>
      <c r="I2418" s="9">
        <v>124066.08</v>
      </c>
      <c r="J2418" s="9">
        <v>77478.12</v>
      </c>
      <c r="K2418" s="9">
        <v>46587.96000000001</v>
      </c>
    </row>
    <row r="2419">
      <c r="B2419" s="21"/>
      <c r="C2419" s="4"/>
      <c r="D2419" s="4">
        <v>7331.0</v>
      </c>
      <c r="H2419" s="9"/>
      <c r="I2419" s="9">
        <v>389302.0</v>
      </c>
      <c r="J2419" s="9">
        <v>243115.49999999997</v>
      </c>
      <c r="K2419" s="9">
        <v>146186.50000000003</v>
      </c>
    </row>
    <row r="2420">
      <c r="B2420" s="21"/>
      <c r="C2420" s="4"/>
      <c r="D2420" s="4">
        <v>8293.0</v>
      </c>
      <c r="H2420" s="9"/>
      <c r="I2420" s="9">
        <v>1097809.2</v>
      </c>
      <c r="J2420" s="9">
        <v>661221.63</v>
      </c>
      <c r="K2420" s="9">
        <v>436587.56999999995</v>
      </c>
    </row>
    <row r="2421">
      <c r="B2421" s="21"/>
      <c r="C2421" s="4"/>
      <c r="D2421" s="4">
        <v>4594.0</v>
      </c>
      <c r="H2421" s="9"/>
      <c r="I2421" s="9">
        <v>60113.19</v>
      </c>
      <c r="J2421" s="9">
        <v>44585.56</v>
      </c>
      <c r="K2421" s="9">
        <v>15527.630000000005</v>
      </c>
    </row>
    <row r="2422">
      <c r="B2422" s="21"/>
      <c r="C2422" s="4"/>
      <c r="D2422" s="4">
        <v>2455.0</v>
      </c>
      <c r="H2422" s="9"/>
      <c r="I2422" s="9">
        <v>956200.0</v>
      </c>
      <c r="J2422" s="9">
        <v>313600.00000000006</v>
      </c>
      <c r="K2422" s="9">
        <v>642600.0</v>
      </c>
    </row>
    <row r="2423">
      <c r="B2423" s="21"/>
      <c r="C2423" s="4"/>
      <c r="D2423" s="4">
        <v>3127.0</v>
      </c>
      <c r="H2423" s="9"/>
      <c r="I2423" s="9">
        <v>314742.23000000004</v>
      </c>
      <c r="J2423" s="9">
        <v>218236.17</v>
      </c>
      <c r="K2423" s="9">
        <v>96506.06000000003</v>
      </c>
    </row>
    <row r="2424">
      <c r="B2424" s="21"/>
      <c r="C2424" s="4"/>
      <c r="D2424" s="4">
        <v>1270.0</v>
      </c>
      <c r="H2424" s="9"/>
      <c r="I2424" s="9">
        <v>351319.80000000005</v>
      </c>
      <c r="J2424" s="9">
        <v>235373.16</v>
      </c>
      <c r="K2424" s="9">
        <v>115946.64000000004</v>
      </c>
    </row>
    <row r="2425">
      <c r="B2425" s="21"/>
      <c r="C2425" s="4"/>
      <c r="D2425" s="4">
        <v>4594.0</v>
      </c>
      <c r="H2425" s="9"/>
      <c r="I2425" s="9">
        <v>52891.77</v>
      </c>
      <c r="J2425" s="9">
        <v>39229.48</v>
      </c>
      <c r="K2425" s="9">
        <v>13662.289999999994</v>
      </c>
    </row>
    <row r="2426">
      <c r="B2426" s="21"/>
      <c r="C2426" s="4"/>
      <c r="D2426" s="4">
        <v>4594.0</v>
      </c>
      <c r="H2426" s="9"/>
      <c r="I2426" s="9">
        <v>71561.1</v>
      </c>
      <c r="J2426" s="9">
        <v>53076.4</v>
      </c>
      <c r="K2426" s="9">
        <v>18484.700000000004</v>
      </c>
    </row>
    <row r="2427">
      <c r="B2427" s="21"/>
      <c r="C2427" s="4"/>
      <c r="D2427" s="4">
        <v>3127.0</v>
      </c>
      <c r="H2427" s="9"/>
      <c r="I2427" s="9">
        <v>254915.87000000002</v>
      </c>
      <c r="J2427" s="9">
        <v>176753.73</v>
      </c>
      <c r="K2427" s="9">
        <v>78162.14000000001</v>
      </c>
    </row>
    <row r="2428">
      <c r="B2428" s="21"/>
      <c r="C2428" s="4"/>
      <c r="D2428" s="4">
        <v>8681.0</v>
      </c>
      <c r="H2428" s="9"/>
      <c r="I2428" s="9">
        <v>6340180.5600000005</v>
      </c>
      <c r="J2428" s="9">
        <v>5111010.5600000005</v>
      </c>
      <c r="K2428" s="9">
        <v>1229170.0</v>
      </c>
    </row>
    <row r="2429">
      <c r="B2429" s="21"/>
      <c r="C2429" s="4"/>
      <c r="D2429" s="4">
        <v>8293.0</v>
      </c>
      <c r="H2429" s="9"/>
      <c r="I2429" s="9">
        <v>3332775.6</v>
      </c>
      <c r="J2429" s="9">
        <v>2007364.5899999999</v>
      </c>
      <c r="K2429" s="9">
        <v>1325411.0100000002</v>
      </c>
    </row>
    <row r="2430">
      <c r="B2430" s="21"/>
      <c r="C2430" s="4"/>
      <c r="D2430" s="4">
        <v>2455.0</v>
      </c>
      <c r="H2430" s="9"/>
      <c r="I2430" s="9">
        <v>353083.68</v>
      </c>
      <c r="J2430" s="9">
        <v>115799.04000000001</v>
      </c>
      <c r="K2430" s="9">
        <v>237284.63999999998</v>
      </c>
    </row>
    <row r="2431">
      <c r="B2431" s="21"/>
      <c r="C2431" s="4"/>
      <c r="D2431" s="4">
        <v>8875.0</v>
      </c>
      <c r="H2431" s="9"/>
      <c r="I2431" s="9">
        <v>919720.2</v>
      </c>
      <c r="J2431" s="9">
        <v>795024.2</v>
      </c>
      <c r="K2431" s="9">
        <v>124696.0</v>
      </c>
    </row>
    <row r="2432">
      <c r="B2432" s="21"/>
      <c r="C2432" s="4"/>
      <c r="D2432" s="4">
        <v>2103.0</v>
      </c>
      <c r="H2432" s="9"/>
      <c r="I2432" s="9">
        <v>1783007.5999999999</v>
      </c>
      <c r="J2432" s="9">
        <v>1015109.48</v>
      </c>
      <c r="K2432" s="9">
        <v>767898.1199999999</v>
      </c>
    </row>
    <row r="2433">
      <c r="B2433" s="21"/>
      <c r="C2433" s="4"/>
      <c r="D2433" s="4">
        <v>5988.0</v>
      </c>
      <c r="H2433" s="9"/>
      <c r="I2433" s="9">
        <v>714376.22</v>
      </c>
      <c r="J2433" s="9">
        <v>421642.41000000003</v>
      </c>
      <c r="K2433" s="9">
        <v>292733.80999999994</v>
      </c>
    </row>
    <row r="2434">
      <c r="B2434" s="21"/>
      <c r="C2434" s="4"/>
      <c r="D2434" s="4">
        <v>3127.0</v>
      </c>
      <c r="H2434" s="9"/>
      <c r="I2434" s="9">
        <v>357650.48000000004</v>
      </c>
      <c r="J2434" s="9">
        <v>247987.92</v>
      </c>
      <c r="K2434" s="9">
        <v>109662.56000000003</v>
      </c>
    </row>
    <row r="2435">
      <c r="B2435" s="21"/>
      <c r="C2435" s="4"/>
      <c r="D2435" s="4">
        <v>7940.0</v>
      </c>
      <c r="H2435" s="9"/>
      <c r="I2435" s="9">
        <v>5776525.88</v>
      </c>
      <c r="J2435" s="9">
        <v>4343955.76</v>
      </c>
      <c r="K2435" s="9">
        <v>1432570.12</v>
      </c>
    </row>
    <row r="2436">
      <c r="B2436" s="21"/>
      <c r="C2436" s="4"/>
      <c r="D2436" s="4">
        <v>4594.0</v>
      </c>
      <c r="H2436" s="9"/>
      <c r="I2436" s="9">
        <v>6745.59</v>
      </c>
      <c r="J2436" s="9">
        <v>5003.16</v>
      </c>
      <c r="K2436" s="9">
        <v>1742.4300000000003</v>
      </c>
    </row>
    <row r="2437">
      <c r="B2437" s="21"/>
      <c r="C2437" s="4"/>
      <c r="D2437" s="4">
        <v>4594.0</v>
      </c>
      <c r="H2437" s="9"/>
      <c r="I2437" s="9">
        <v>58079.25</v>
      </c>
      <c r="J2437" s="9">
        <v>43077.0</v>
      </c>
      <c r="K2437" s="9">
        <v>15002.25</v>
      </c>
    </row>
    <row r="2438">
      <c r="B2438" s="21"/>
      <c r="C2438" s="4"/>
      <c r="D2438" s="4">
        <v>1270.0</v>
      </c>
      <c r="H2438" s="9"/>
      <c r="I2438" s="9">
        <v>395590.65</v>
      </c>
      <c r="J2438" s="9">
        <v>265033.23</v>
      </c>
      <c r="K2438" s="9">
        <v>130557.42000000004</v>
      </c>
    </row>
    <row r="2439">
      <c r="B2439" s="21"/>
      <c r="C2439" s="4"/>
      <c r="D2439" s="4">
        <v>7940.0</v>
      </c>
      <c r="H2439" s="9"/>
      <c r="I2439" s="9">
        <v>4672543.84</v>
      </c>
      <c r="J2439" s="9">
        <v>3513759.68</v>
      </c>
      <c r="K2439" s="9">
        <v>1158784.1599999997</v>
      </c>
    </row>
    <row r="2440">
      <c r="B2440" s="21"/>
      <c r="C2440" s="4"/>
      <c r="D2440" s="4">
        <v>8875.0</v>
      </c>
      <c r="H2440" s="9"/>
      <c r="I2440" s="9">
        <v>3224083.38</v>
      </c>
      <c r="J2440" s="9">
        <v>2786960.98</v>
      </c>
      <c r="K2440" s="9">
        <v>437122.3999999999</v>
      </c>
    </row>
    <row r="2441">
      <c r="B2441" s="21"/>
      <c r="C2441" s="4"/>
      <c r="D2441" s="4">
        <v>5988.0</v>
      </c>
      <c r="H2441" s="9"/>
      <c r="I2441" s="9">
        <v>307657.82</v>
      </c>
      <c r="J2441" s="9">
        <v>181587.21000000002</v>
      </c>
      <c r="K2441" s="9">
        <v>126070.60999999999</v>
      </c>
    </row>
    <row r="2442">
      <c r="B2442" s="21"/>
      <c r="C2442" s="4"/>
      <c r="D2442" s="4">
        <v>8293.0</v>
      </c>
      <c r="H2442" s="9"/>
      <c r="I2442" s="9">
        <v>4026612.0</v>
      </c>
      <c r="J2442" s="9">
        <v>2425269.3</v>
      </c>
      <c r="K2442" s="9">
        <v>1601342.7000000002</v>
      </c>
    </row>
    <row r="2443">
      <c r="B2443" s="21"/>
      <c r="C2443" s="4"/>
      <c r="D2443" s="4">
        <v>2103.0</v>
      </c>
      <c r="H2443" s="9"/>
      <c r="I2443" s="9">
        <v>1905604.7999999998</v>
      </c>
      <c r="J2443" s="9">
        <v>1084907.04</v>
      </c>
      <c r="K2443" s="9">
        <v>820697.7599999998</v>
      </c>
    </row>
    <row r="2444">
      <c r="B2444" s="21"/>
      <c r="C2444" s="4"/>
      <c r="D2444" s="4">
        <v>5988.0</v>
      </c>
      <c r="H2444" s="9"/>
      <c r="I2444" s="9">
        <v>680791.14</v>
      </c>
      <c r="J2444" s="9">
        <v>401819.67000000004</v>
      </c>
      <c r="K2444" s="9">
        <v>278971.47</v>
      </c>
    </row>
    <row r="2445">
      <c r="B2445" s="21"/>
      <c r="C2445" s="4"/>
      <c r="D2445" s="4">
        <v>8875.0</v>
      </c>
      <c r="H2445" s="9"/>
      <c r="I2445" s="9">
        <v>0.0</v>
      </c>
      <c r="J2445" s="9">
        <v>0.0</v>
      </c>
      <c r="K2445" s="9">
        <v>0.0</v>
      </c>
    </row>
    <row r="2446">
      <c r="B2446" s="21"/>
      <c r="C2446" s="4"/>
      <c r="D2446" s="4">
        <v>4594.0</v>
      </c>
      <c r="H2446" s="9"/>
      <c r="I2446" s="9">
        <v>28950.99</v>
      </c>
      <c r="J2446" s="9">
        <v>21472.76</v>
      </c>
      <c r="K2446" s="9">
        <v>7478.230000000003</v>
      </c>
    </row>
    <row r="2447">
      <c r="B2447" s="21"/>
      <c r="C2447" s="4"/>
      <c r="D2447" s="4">
        <v>5988.0</v>
      </c>
      <c r="H2447" s="9"/>
      <c r="I2447" s="9">
        <v>546142.7</v>
      </c>
      <c r="J2447" s="9">
        <v>322346.85000000003</v>
      </c>
      <c r="K2447" s="9">
        <v>223795.84999999992</v>
      </c>
    </row>
    <row r="2448">
      <c r="B2448" s="21"/>
      <c r="C2448" s="4"/>
      <c r="D2448" s="4">
        <v>7940.0</v>
      </c>
      <c r="H2448" s="9"/>
      <c r="I2448" s="9">
        <v>1883853.13</v>
      </c>
      <c r="J2448" s="9">
        <v>1416660.26</v>
      </c>
      <c r="K2448" s="9">
        <v>467192.8699999999</v>
      </c>
    </row>
    <row r="2449">
      <c r="B2449" s="21"/>
      <c r="C2449" s="4"/>
      <c r="D2449" s="4">
        <v>8969.0</v>
      </c>
      <c r="H2449" s="9"/>
      <c r="I2449" s="9">
        <v>739097.52</v>
      </c>
      <c r="J2449" s="9">
        <v>471999.36</v>
      </c>
      <c r="K2449" s="9">
        <v>267098.16000000003</v>
      </c>
    </row>
    <row r="2450">
      <c r="B2450" s="21"/>
      <c r="C2450" s="4"/>
      <c r="D2450" s="4">
        <v>2455.0</v>
      </c>
      <c r="H2450" s="9"/>
      <c r="I2450" s="9">
        <v>535144.16</v>
      </c>
      <c r="J2450" s="9">
        <v>175508.48</v>
      </c>
      <c r="K2450" s="9">
        <v>359635.68000000005</v>
      </c>
    </row>
    <row r="2451">
      <c r="B2451" s="21"/>
      <c r="C2451" s="4"/>
      <c r="D2451" s="4">
        <v>5988.0</v>
      </c>
      <c r="H2451" s="9"/>
      <c r="I2451" s="9">
        <v>1463724.06</v>
      </c>
      <c r="J2451" s="9">
        <v>863925.93</v>
      </c>
      <c r="K2451" s="9">
        <v>599798.13</v>
      </c>
    </row>
    <row r="2452">
      <c r="B2452" s="21"/>
      <c r="C2452" s="4"/>
      <c r="D2452" s="4">
        <v>8293.0</v>
      </c>
      <c r="H2452" s="9"/>
      <c r="I2452" s="9">
        <v>1046656.7999999999</v>
      </c>
      <c r="J2452" s="9">
        <v>630412.02</v>
      </c>
      <c r="K2452" s="9">
        <v>416244.7799999999</v>
      </c>
    </row>
    <row r="2453">
      <c r="B2453" s="21"/>
      <c r="C2453" s="4"/>
      <c r="D2453" s="4">
        <v>2103.0</v>
      </c>
      <c r="H2453" s="9"/>
      <c r="I2453" s="9">
        <v>1074165.4</v>
      </c>
      <c r="J2453" s="9">
        <v>611548.42</v>
      </c>
      <c r="K2453" s="9">
        <v>462616.97999999986</v>
      </c>
    </row>
    <row r="2454">
      <c r="B2454" s="21"/>
      <c r="C2454" s="4"/>
      <c r="D2454" s="4">
        <v>5988.0</v>
      </c>
      <c r="H2454" s="9"/>
      <c r="I2454" s="9">
        <v>946236.52</v>
      </c>
      <c r="J2454" s="9">
        <v>558492.06</v>
      </c>
      <c r="K2454" s="9">
        <v>387744.45999999996</v>
      </c>
    </row>
    <row r="2455">
      <c r="B2455" s="21"/>
      <c r="C2455" s="4"/>
      <c r="D2455" s="4">
        <v>8875.0</v>
      </c>
      <c r="H2455" s="9"/>
      <c r="I2455" s="9">
        <v>3248974.8899999997</v>
      </c>
      <c r="J2455" s="9">
        <v>2808477.69</v>
      </c>
      <c r="K2455" s="9">
        <v>440497.1999999997</v>
      </c>
    </row>
    <row r="2456">
      <c r="B2456" s="21"/>
      <c r="C2456" s="4"/>
      <c r="D2456" s="4">
        <v>4594.0</v>
      </c>
      <c r="H2456" s="9"/>
      <c r="I2456" s="9">
        <v>33028.2</v>
      </c>
      <c r="J2456" s="9">
        <v>24496.8</v>
      </c>
      <c r="K2456" s="9">
        <v>8531.399999999998</v>
      </c>
    </row>
    <row r="2457">
      <c r="B2457" s="21"/>
      <c r="C2457" s="4"/>
      <c r="D2457" s="4">
        <v>8875.0</v>
      </c>
      <c r="H2457" s="9"/>
      <c r="I2457" s="9">
        <v>3938765.04</v>
      </c>
      <c r="J2457" s="9">
        <v>3404745.84</v>
      </c>
      <c r="K2457" s="9">
        <v>534019.2000000002</v>
      </c>
    </row>
    <row r="2458">
      <c r="B2458" s="21"/>
      <c r="C2458" s="4"/>
      <c r="D2458" s="4">
        <v>8875.0</v>
      </c>
      <c r="H2458" s="9"/>
      <c r="I2458" s="9">
        <v>414717.87</v>
      </c>
      <c r="J2458" s="9">
        <v>358490.27</v>
      </c>
      <c r="K2458" s="9">
        <v>56227.59999999998</v>
      </c>
    </row>
    <row r="2459">
      <c r="B2459" s="21"/>
      <c r="C2459" s="4"/>
      <c r="D2459" s="4">
        <v>8969.0</v>
      </c>
      <c r="H2459" s="9"/>
      <c r="I2459" s="9">
        <v>37382.100000000006</v>
      </c>
      <c r="J2459" s="9">
        <v>23872.8</v>
      </c>
      <c r="K2459" s="9">
        <v>13509.300000000007</v>
      </c>
    </row>
    <row r="2460">
      <c r="B2460" s="21"/>
      <c r="C2460" s="4"/>
      <c r="D2460" s="4">
        <v>8681.0</v>
      </c>
      <c r="H2460" s="9"/>
      <c r="I2460" s="9">
        <v>2889418.77</v>
      </c>
      <c r="J2460" s="9">
        <v>2329247.52</v>
      </c>
      <c r="K2460" s="9">
        <v>560171.25</v>
      </c>
    </row>
    <row r="2461">
      <c r="B2461" s="21"/>
      <c r="C2461" s="4"/>
      <c r="D2461" s="4">
        <v>1270.0</v>
      </c>
      <c r="H2461" s="9"/>
      <c r="I2461" s="9">
        <v>459268.55000000005</v>
      </c>
      <c r="J2461" s="9">
        <v>307695.41</v>
      </c>
      <c r="K2461" s="9">
        <v>151573.14000000007</v>
      </c>
    </row>
    <row r="2462">
      <c r="B2462" s="21"/>
      <c r="C2462" s="4"/>
      <c r="D2462" s="4">
        <v>5988.0</v>
      </c>
      <c r="H2462" s="9"/>
      <c r="I2462" s="9">
        <v>577262.8200000001</v>
      </c>
      <c r="J2462" s="9">
        <v>340714.71</v>
      </c>
      <c r="K2462" s="9">
        <v>236548.11000000004</v>
      </c>
    </row>
    <row r="2463">
      <c r="B2463" s="21"/>
      <c r="C2463" s="4"/>
      <c r="D2463" s="4">
        <v>2455.0</v>
      </c>
      <c r="H2463" s="9"/>
      <c r="I2463" s="9">
        <v>841565.28</v>
      </c>
      <c r="J2463" s="9">
        <v>276003.84</v>
      </c>
      <c r="K2463" s="9">
        <v>565561.44</v>
      </c>
    </row>
    <row r="2464">
      <c r="B2464" s="21"/>
      <c r="C2464" s="4"/>
      <c r="D2464" s="4">
        <v>4594.0</v>
      </c>
      <c r="H2464" s="9"/>
      <c r="I2464" s="9">
        <v>69928.35</v>
      </c>
      <c r="J2464" s="9">
        <v>51865.4</v>
      </c>
      <c r="K2464" s="9">
        <v>18062.950000000004</v>
      </c>
    </row>
    <row r="2465">
      <c r="B2465" s="21"/>
      <c r="C2465" s="4"/>
      <c r="D2465" s="4">
        <v>2103.0</v>
      </c>
      <c r="H2465" s="9"/>
      <c r="I2465" s="9">
        <v>1683860.2</v>
      </c>
      <c r="J2465" s="9">
        <v>958662.46</v>
      </c>
      <c r="K2465" s="9">
        <v>725197.74</v>
      </c>
    </row>
    <row r="2466">
      <c r="B2466" s="21"/>
      <c r="C2466" s="4"/>
      <c r="D2466" s="4">
        <v>4594.0</v>
      </c>
      <c r="H2466" s="9"/>
      <c r="I2466" s="9">
        <v>85574.76</v>
      </c>
      <c r="J2466" s="9">
        <v>63470.24</v>
      </c>
      <c r="K2466" s="9">
        <v>22104.519999999997</v>
      </c>
    </row>
    <row r="2467">
      <c r="B2467" s="21"/>
      <c r="C2467" s="4"/>
      <c r="D2467" s="4">
        <v>8293.0</v>
      </c>
      <c r="H2467" s="9"/>
      <c r="I2467" s="9">
        <v>1333460.0</v>
      </c>
      <c r="J2467" s="9">
        <v>803156.5</v>
      </c>
      <c r="K2467" s="9">
        <v>530303.5</v>
      </c>
    </row>
    <row r="2468">
      <c r="B2468" s="21"/>
      <c r="C2468" s="4"/>
      <c r="D2468" s="4">
        <v>3127.0</v>
      </c>
      <c r="H2468" s="9"/>
      <c r="I2468" s="9">
        <v>217892.18000000002</v>
      </c>
      <c r="J2468" s="9">
        <v>151082.22</v>
      </c>
      <c r="K2468" s="9">
        <v>66809.96000000002</v>
      </c>
    </row>
    <row r="2469">
      <c r="B2469" s="21"/>
      <c r="C2469" s="4"/>
      <c r="D2469" s="4">
        <v>7331.0</v>
      </c>
      <c r="H2469" s="9"/>
      <c r="I2469" s="9">
        <v>1604434.8</v>
      </c>
      <c r="J2469" s="9">
        <v>1001954.7</v>
      </c>
      <c r="K2469" s="9">
        <v>602480.1000000001</v>
      </c>
    </row>
    <row r="2470">
      <c r="B2470" s="21"/>
      <c r="C2470" s="4"/>
      <c r="D2470" s="4">
        <v>8875.0</v>
      </c>
      <c r="H2470" s="9"/>
      <c r="I2470" s="9">
        <v>291525.99</v>
      </c>
      <c r="J2470" s="9">
        <v>252000.79</v>
      </c>
      <c r="K2470" s="9">
        <v>39525.19999999998</v>
      </c>
    </row>
    <row r="2471">
      <c r="B2471" s="21"/>
      <c r="C2471" s="4"/>
      <c r="D2471" s="4">
        <v>4594.0</v>
      </c>
      <c r="H2471" s="9"/>
      <c r="I2471" s="9">
        <v>32319.12</v>
      </c>
      <c r="J2471" s="9">
        <v>23970.88</v>
      </c>
      <c r="K2471" s="9">
        <v>8348.239999999998</v>
      </c>
    </row>
    <row r="2472">
      <c r="B2472" s="21"/>
      <c r="C2472" s="4"/>
      <c r="D2472" s="4">
        <v>8969.0</v>
      </c>
      <c r="H2472" s="9"/>
      <c r="I2472" s="9">
        <v>658535.28</v>
      </c>
      <c r="J2472" s="9">
        <v>420551.04</v>
      </c>
      <c r="K2472" s="9">
        <v>237984.24000000005</v>
      </c>
    </row>
    <row r="2473">
      <c r="B2473" s="21"/>
      <c r="C2473" s="4"/>
      <c r="D2473" s="4">
        <v>5988.0</v>
      </c>
      <c r="H2473" s="9"/>
      <c r="I2473" s="9">
        <v>15560.06</v>
      </c>
      <c r="J2473" s="9">
        <v>9183.93</v>
      </c>
      <c r="K2473" s="9">
        <v>6376.129999999999</v>
      </c>
    </row>
    <row r="2474">
      <c r="B2474" s="21"/>
      <c r="C2474" s="4"/>
      <c r="D2474" s="4">
        <v>5988.0</v>
      </c>
      <c r="H2474" s="9"/>
      <c r="I2474" s="9">
        <v>177323.06</v>
      </c>
      <c r="J2474" s="9">
        <v>104660.43000000001</v>
      </c>
      <c r="K2474" s="9">
        <v>72662.62999999999</v>
      </c>
    </row>
    <row r="2475">
      <c r="B2475" s="21"/>
      <c r="C2475" s="4"/>
      <c r="D2475" s="4">
        <v>4594.0</v>
      </c>
      <c r="H2475" s="9"/>
      <c r="I2475" s="9">
        <v>57939.3</v>
      </c>
      <c r="J2475" s="9">
        <v>42973.2</v>
      </c>
      <c r="K2475" s="9">
        <v>14966.100000000006</v>
      </c>
    </row>
    <row r="2476">
      <c r="B2476" s="21"/>
      <c r="C2476" s="4"/>
      <c r="D2476" s="4">
        <v>8293.0</v>
      </c>
      <c r="H2476" s="9"/>
      <c r="I2476" s="9">
        <v>4149902.4</v>
      </c>
      <c r="J2476" s="9">
        <v>2499528.36</v>
      </c>
      <c r="K2476" s="9">
        <v>1650374.04</v>
      </c>
    </row>
    <row r="2477">
      <c r="B2477" s="21"/>
      <c r="C2477" s="4"/>
      <c r="D2477" s="4">
        <v>7331.0</v>
      </c>
      <c r="H2477" s="9"/>
      <c r="I2477" s="9">
        <v>1145186.08</v>
      </c>
      <c r="J2477" s="9">
        <v>715158.12</v>
      </c>
      <c r="K2477" s="9">
        <v>430027.9600000001</v>
      </c>
    </row>
    <row r="2478">
      <c r="B2478" s="21"/>
      <c r="C2478" s="4"/>
      <c r="D2478" s="4">
        <v>2103.0</v>
      </c>
      <c r="H2478" s="9"/>
      <c r="I2478" s="9">
        <v>918039.1</v>
      </c>
      <c r="J2478" s="9">
        <v>522661.93</v>
      </c>
      <c r="K2478" s="9">
        <v>395377.17</v>
      </c>
    </row>
    <row r="2479">
      <c r="B2479" s="21"/>
      <c r="C2479" s="4"/>
      <c r="D2479" s="4">
        <v>8875.0</v>
      </c>
      <c r="H2479" s="9"/>
      <c r="I2479" s="9">
        <v>625240.98</v>
      </c>
      <c r="J2479" s="9">
        <v>540470.58</v>
      </c>
      <c r="K2479" s="9">
        <v>84770.40000000002</v>
      </c>
    </row>
    <row r="2480">
      <c r="B2480" s="21"/>
      <c r="C2480" s="4"/>
      <c r="D2480" s="4">
        <v>7331.0</v>
      </c>
      <c r="H2480" s="9"/>
      <c r="I2480" s="9">
        <v>1420888.48</v>
      </c>
      <c r="J2480" s="9">
        <v>887331.72</v>
      </c>
      <c r="K2480" s="9">
        <v>533556.76</v>
      </c>
    </row>
    <row r="2481">
      <c r="B2481" s="21"/>
      <c r="C2481" s="4"/>
      <c r="D2481" s="4">
        <v>4594.0</v>
      </c>
      <c r="H2481" s="9"/>
      <c r="I2481" s="9">
        <v>49504.98</v>
      </c>
      <c r="J2481" s="9">
        <v>36717.52</v>
      </c>
      <c r="K2481" s="9">
        <v>12787.460000000006</v>
      </c>
    </row>
    <row r="2482">
      <c r="B2482" s="21"/>
      <c r="C2482" s="4"/>
      <c r="D2482" s="4">
        <v>7331.0</v>
      </c>
      <c r="H2482" s="9"/>
      <c r="I2482" s="9">
        <v>1235555.2</v>
      </c>
      <c r="J2482" s="9">
        <v>771592.7999999999</v>
      </c>
      <c r="K2482" s="9">
        <v>463962.4</v>
      </c>
    </row>
    <row r="2483">
      <c r="B2483" s="21"/>
      <c r="C2483" s="4"/>
      <c r="D2483" s="4">
        <v>8969.0</v>
      </c>
      <c r="H2483" s="9"/>
      <c r="I2483" s="9">
        <v>1338279.1800000002</v>
      </c>
      <c r="J2483" s="9">
        <v>854646.24</v>
      </c>
      <c r="K2483" s="9">
        <v>483632.9400000002</v>
      </c>
    </row>
    <row r="2484">
      <c r="B2484" s="21"/>
      <c r="C2484" s="4"/>
      <c r="D2484" s="4">
        <v>3127.0</v>
      </c>
      <c r="H2484" s="9"/>
      <c r="I2484" s="9">
        <v>455399.56</v>
      </c>
      <c r="J2484" s="9">
        <v>315765.24</v>
      </c>
      <c r="K2484" s="9">
        <v>139634.32</v>
      </c>
    </row>
    <row r="2485">
      <c r="B2485" s="21"/>
      <c r="C2485" s="4"/>
      <c r="D2485" s="4">
        <v>8293.0</v>
      </c>
      <c r="H2485" s="9"/>
      <c r="I2485" s="9">
        <v>1303293.2</v>
      </c>
      <c r="J2485" s="9">
        <v>784986.73</v>
      </c>
      <c r="K2485" s="9">
        <v>518306.47</v>
      </c>
    </row>
    <row r="2486">
      <c r="B2486" s="21"/>
      <c r="C2486" s="4"/>
      <c r="D2486" s="4">
        <v>7940.0</v>
      </c>
      <c r="H2486" s="9"/>
      <c r="I2486" s="9">
        <v>5191789.63</v>
      </c>
      <c r="J2486" s="9">
        <v>3904233.2600000002</v>
      </c>
      <c r="K2486" s="9">
        <v>1287556.3699999996</v>
      </c>
    </row>
    <row r="2487">
      <c r="B2487" s="21"/>
      <c r="C2487" s="4"/>
      <c r="D2487" s="4">
        <v>8293.0</v>
      </c>
      <c r="H2487" s="9"/>
      <c r="I2487" s="9">
        <v>753295.6</v>
      </c>
      <c r="J2487" s="9">
        <v>453717.58999999997</v>
      </c>
      <c r="K2487" s="9">
        <v>299578.01</v>
      </c>
    </row>
    <row r="2488">
      <c r="B2488" s="21"/>
      <c r="C2488" s="4"/>
      <c r="D2488" s="4">
        <v>8293.0</v>
      </c>
      <c r="H2488" s="9"/>
      <c r="I2488" s="9">
        <v>288989.2</v>
      </c>
      <c r="J2488" s="9">
        <v>174061.12999999998</v>
      </c>
      <c r="K2488" s="9">
        <v>114928.07000000004</v>
      </c>
    </row>
    <row r="2489">
      <c r="B2489" s="21"/>
      <c r="C2489" s="4"/>
      <c r="D2489" s="4">
        <v>7940.0</v>
      </c>
      <c r="H2489" s="9"/>
      <c r="I2489" s="9">
        <v>3960168.02</v>
      </c>
      <c r="J2489" s="9">
        <v>2978052.04</v>
      </c>
      <c r="K2489" s="9">
        <v>982115.98</v>
      </c>
    </row>
    <row r="2490">
      <c r="B2490" s="21"/>
      <c r="C2490" s="4"/>
      <c r="D2490" s="4">
        <v>5988.0</v>
      </c>
      <c r="H2490" s="9"/>
      <c r="I2490" s="9">
        <v>1366820.32</v>
      </c>
      <c r="J2490" s="9">
        <v>806730.9600000001</v>
      </c>
      <c r="K2490" s="9">
        <v>560089.36</v>
      </c>
    </row>
    <row r="2491">
      <c r="B2491" s="21"/>
      <c r="C2491" s="4"/>
      <c r="D2491" s="4">
        <v>2103.0</v>
      </c>
      <c r="H2491" s="9"/>
      <c r="I2491" s="9">
        <v>278106.39999999997</v>
      </c>
      <c r="J2491" s="9">
        <v>158332.72</v>
      </c>
      <c r="K2491" s="9">
        <v>119773.67999999996</v>
      </c>
    </row>
    <row r="2492">
      <c r="B2492" s="21"/>
      <c r="C2492" s="4"/>
      <c r="D2492" s="4">
        <v>7940.0</v>
      </c>
      <c r="H2492" s="9"/>
      <c r="I2492" s="9">
        <v>157043.44999999998</v>
      </c>
      <c r="J2492" s="9">
        <v>118096.90000000001</v>
      </c>
      <c r="K2492" s="9">
        <v>38946.549999999974</v>
      </c>
    </row>
    <row r="2493">
      <c r="B2493" s="21"/>
      <c r="C2493" s="4"/>
      <c r="D2493" s="4">
        <v>2103.0</v>
      </c>
      <c r="H2493" s="9"/>
      <c r="I2493" s="9">
        <v>248897.0</v>
      </c>
      <c r="J2493" s="9">
        <v>141703.1</v>
      </c>
      <c r="K2493" s="9">
        <v>107193.9</v>
      </c>
    </row>
    <row r="2494">
      <c r="B2494" s="21"/>
      <c r="C2494" s="4"/>
      <c r="D2494" s="4">
        <v>3127.0</v>
      </c>
      <c r="H2494" s="9"/>
      <c r="I2494" s="9">
        <v>568840.8</v>
      </c>
      <c r="J2494" s="9">
        <v>394423.2</v>
      </c>
      <c r="K2494" s="9">
        <v>174417.60000000003</v>
      </c>
    </row>
    <row r="2495">
      <c r="B2495" s="21"/>
      <c r="C2495" s="4"/>
      <c r="D2495" s="4">
        <v>8875.0</v>
      </c>
      <c r="H2495" s="9"/>
      <c r="I2495" s="9">
        <v>4129037.4299999997</v>
      </c>
      <c r="J2495" s="9">
        <v>3569221.03</v>
      </c>
      <c r="K2495" s="9">
        <v>559816.3999999999</v>
      </c>
    </row>
    <row r="2496">
      <c r="B2496" s="21"/>
      <c r="C2496" s="4"/>
      <c r="D2496" s="4">
        <v>8293.0</v>
      </c>
      <c r="H2496" s="9"/>
      <c r="I2496" s="9">
        <v>3785714.8</v>
      </c>
      <c r="J2496" s="9">
        <v>2280174.4699999997</v>
      </c>
      <c r="K2496" s="9">
        <v>1505540.33</v>
      </c>
    </row>
    <row r="2497">
      <c r="B2497" s="21"/>
      <c r="C2497" s="4"/>
      <c r="D2497" s="4">
        <v>8969.0</v>
      </c>
      <c r="H2497" s="9"/>
      <c r="I2497" s="9">
        <v>834765.18</v>
      </c>
      <c r="J2497" s="9">
        <v>533094.24</v>
      </c>
      <c r="K2497" s="9">
        <v>301670.94000000006</v>
      </c>
    </row>
    <row r="2498">
      <c r="B2498" s="21"/>
      <c r="C2498" s="4"/>
      <c r="D2498" s="4">
        <v>4594.0</v>
      </c>
      <c r="H2498" s="9"/>
      <c r="I2498" s="9">
        <v>44168.22</v>
      </c>
      <c r="J2498" s="9">
        <v>32759.28</v>
      </c>
      <c r="K2498" s="9">
        <v>11408.940000000002</v>
      </c>
    </row>
    <row r="2499">
      <c r="B2499" s="21"/>
      <c r="C2499" s="4"/>
      <c r="D2499" s="4">
        <v>7331.0</v>
      </c>
      <c r="H2499" s="9"/>
      <c r="I2499" s="9">
        <v>2021307.04</v>
      </c>
      <c r="J2499" s="9">
        <v>1262287.5599999998</v>
      </c>
      <c r="K2499" s="9">
        <v>759019.4800000002</v>
      </c>
    </row>
    <row r="2500">
      <c r="B2500" s="21"/>
      <c r="C2500" s="4"/>
      <c r="D2500" s="4">
        <v>5988.0</v>
      </c>
      <c r="H2500" s="9"/>
      <c r="I2500" s="9">
        <v>672317.84</v>
      </c>
      <c r="J2500" s="9">
        <v>396818.52</v>
      </c>
      <c r="K2500" s="9">
        <v>275499.31999999995</v>
      </c>
    </row>
    <row r="2501">
      <c r="B2501" s="21"/>
      <c r="C2501" s="4"/>
      <c r="D2501" s="4">
        <v>4594.0</v>
      </c>
      <c r="H2501" s="9"/>
      <c r="I2501" s="9">
        <v>86703.69</v>
      </c>
      <c r="J2501" s="9">
        <v>64307.56</v>
      </c>
      <c r="K2501" s="9">
        <v>22396.130000000005</v>
      </c>
    </row>
    <row r="2502">
      <c r="B2502" s="21"/>
      <c r="C2502" s="4"/>
      <c r="D2502" s="4">
        <v>8875.0</v>
      </c>
      <c r="H2502" s="9"/>
      <c r="I2502" s="9">
        <v>784715.4</v>
      </c>
      <c r="J2502" s="9">
        <v>678323.4</v>
      </c>
      <c r="K2502" s="9">
        <v>106392.0</v>
      </c>
    </row>
    <row r="2503">
      <c r="B2503" s="21"/>
      <c r="C2503" s="4"/>
      <c r="D2503" s="4">
        <v>8293.0</v>
      </c>
      <c r="H2503" s="9"/>
      <c r="I2503" s="9">
        <v>3644936.4</v>
      </c>
      <c r="J2503" s="9">
        <v>2195382.21</v>
      </c>
      <c r="K2503" s="9">
        <v>1449554.19</v>
      </c>
    </row>
    <row r="2504">
      <c r="B2504" s="21"/>
      <c r="C2504" s="4"/>
      <c r="D2504" s="4">
        <v>8969.0</v>
      </c>
      <c r="H2504" s="9"/>
      <c r="I2504" s="9">
        <v>420815.64</v>
      </c>
      <c r="J2504" s="9">
        <v>268739.52</v>
      </c>
      <c r="K2504" s="9">
        <v>152076.12</v>
      </c>
    </row>
    <row r="2505">
      <c r="B2505" s="21"/>
      <c r="C2505" s="4"/>
      <c r="D2505" s="4">
        <v>8293.0</v>
      </c>
      <c r="H2505" s="9"/>
      <c r="I2505" s="9">
        <v>3843862.4</v>
      </c>
      <c r="J2505" s="9">
        <v>2315197.36</v>
      </c>
      <c r="K2505" s="9">
        <v>1528665.04</v>
      </c>
    </row>
    <row r="2506">
      <c r="B2506" s="21"/>
      <c r="C2506" s="4"/>
      <c r="D2506" s="4">
        <v>8293.0</v>
      </c>
      <c r="H2506" s="9"/>
      <c r="I2506" s="9">
        <v>963588.7999999999</v>
      </c>
      <c r="J2506" s="9">
        <v>580379.32</v>
      </c>
      <c r="K2506" s="9">
        <v>383209.48</v>
      </c>
    </row>
    <row r="2507">
      <c r="B2507" s="21"/>
      <c r="C2507" s="4"/>
      <c r="D2507" s="4">
        <v>3127.0</v>
      </c>
      <c r="H2507" s="9"/>
      <c r="I2507" s="9">
        <v>276492.59</v>
      </c>
      <c r="J2507" s="9">
        <v>191714.61000000002</v>
      </c>
      <c r="K2507" s="9">
        <v>84777.98000000001</v>
      </c>
    </row>
    <row r="2508">
      <c r="B2508" s="21"/>
      <c r="C2508" s="4"/>
      <c r="D2508" s="4">
        <v>8293.0</v>
      </c>
      <c r="H2508" s="9"/>
      <c r="I2508" s="9">
        <v>1838426.0</v>
      </c>
      <c r="J2508" s="9">
        <v>1107302.65</v>
      </c>
      <c r="K2508" s="9">
        <v>731123.3500000001</v>
      </c>
    </row>
    <row r="2509">
      <c r="B2509" s="21"/>
      <c r="C2509" s="4"/>
      <c r="D2509" s="4">
        <v>8681.0</v>
      </c>
      <c r="H2509" s="9"/>
      <c r="I2509" s="9">
        <v>97681.5</v>
      </c>
      <c r="J2509" s="9">
        <v>78744.0</v>
      </c>
      <c r="K2509" s="9">
        <v>18937.5</v>
      </c>
    </row>
    <row r="2510">
      <c r="B2510" s="21"/>
      <c r="C2510" s="4"/>
      <c r="D2510" s="4">
        <v>4594.0</v>
      </c>
      <c r="H2510" s="9"/>
      <c r="I2510" s="9">
        <v>83130.3</v>
      </c>
      <c r="J2510" s="9">
        <v>61657.2</v>
      </c>
      <c r="K2510" s="9">
        <v>21473.100000000006</v>
      </c>
    </row>
    <row r="2511">
      <c r="B2511" s="21"/>
      <c r="C2511" s="4"/>
      <c r="D2511" s="4">
        <v>2103.0</v>
      </c>
      <c r="H2511" s="9"/>
      <c r="I2511" s="9">
        <v>939020.5</v>
      </c>
      <c r="J2511" s="9">
        <v>534607.15</v>
      </c>
      <c r="K2511" s="9">
        <v>404413.35</v>
      </c>
    </row>
    <row r="2512">
      <c r="B2512" s="21"/>
      <c r="C2512" s="4"/>
      <c r="D2512" s="4">
        <v>8875.0</v>
      </c>
      <c r="H2512" s="9"/>
      <c r="I2512" s="9">
        <v>1499818.95</v>
      </c>
      <c r="J2512" s="9">
        <v>1296472.95</v>
      </c>
      <c r="K2512" s="9">
        <v>203346.0</v>
      </c>
    </row>
    <row r="2513">
      <c r="B2513" s="21"/>
      <c r="C2513" s="4"/>
      <c r="D2513" s="4">
        <v>3127.0</v>
      </c>
      <c r="H2513" s="9"/>
      <c r="I2513" s="9">
        <v>241757.34000000003</v>
      </c>
      <c r="J2513" s="9">
        <v>167629.86000000002</v>
      </c>
      <c r="K2513" s="9">
        <v>74127.48000000001</v>
      </c>
    </row>
    <row r="2514">
      <c r="B2514" s="21"/>
      <c r="C2514" s="4"/>
      <c r="D2514" s="4">
        <v>5988.0</v>
      </c>
      <c r="H2514" s="9"/>
      <c r="I2514" s="9">
        <v>1245112.92</v>
      </c>
      <c r="J2514" s="9">
        <v>734896.26</v>
      </c>
      <c r="K2514" s="9">
        <v>510216.6599999999</v>
      </c>
    </row>
    <row r="2515">
      <c r="B2515" s="21"/>
      <c r="C2515" s="4"/>
      <c r="D2515" s="4">
        <v>4594.0</v>
      </c>
      <c r="H2515" s="9"/>
      <c r="I2515" s="9">
        <v>29090.94</v>
      </c>
      <c r="J2515" s="9">
        <v>21576.56</v>
      </c>
      <c r="K2515" s="9">
        <v>7514.379999999997</v>
      </c>
    </row>
    <row r="2516">
      <c r="B2516" s="21"/>
      <c r="C2516" s="4"/>
      <c r="D2516" s="4">
        <v>8969.0</v>
      </c>
      <c r="H2516" s="9"/>
      <c r="I2516" s="9">
        <v>1269313.02</v>
      </c>
      <c r="J2516" s="9">
        <v>810603.36</v>
      </c>
      <c r="K2516" s="9">
        <v>458709.66000000003</v>
      </c>
    </row>
    <row r="2517">
      <c r="B2517" s="21"/>
      <c r="C2517" s="4"/>
      <c r="D2517" s="4">
        <v>7331.0</v>
      </c>
      <c r="H2517" s="9"/>
      <c r="I2517" s="9">
        <v>1130635.12</v>
      </c>
      <c r="J2517" s="9">
        <v>706071.1799999999</v>
      </c>
      <c r="K2517" s="9">
        <v>424563.9400000002</v>
      </c>
    </row>
    <row r="2518">
      <c r="B2518" s="21"/>
      <c r="C2518" s="4"/>
      <c r="D2518" s="4">
        <v>1270.0</v>
      </c>
      <c r="H2518" s="9"/>
      <c r="I2518" s="9">
        <v>255802.95</v>
      </c>
      <c r="J2518" s="9">
        <v>171379.88999999998</v>
      </c>
      <c r="K2518" s="9">
        <v>84423.06000000003</v>
      </c>
    </row>
    <row r="2519">
      <c r="B2519" s="21"/>
      <c r="C2519" s="4"/>
      <c r="D2519" s="4">
        <v>8293.0</v>
      </c>
      <c r="H2519" s="9"/>
      <c r="I2519" s="9">
        <v>395666.0</v>
      </c>
      <c r="J2519" s="9">
        <v>238313.65</v>
      </c>
      <c r="K2519" s="9">
        <v>157352.35</v>
      </c>
    </row>
    <row r="2520">
      <c r="B2520" s="21"/>
      <c r="C2520" s="4"/>
      <c r="D2520" s="4">
        <v>5988.0</v>
      </c>
      <c r="H2520" s="9"/>
      <c r="I2520" s="9">
        <v>37590.64</v>
      </c>
      <c r="J2520" s="9">
        <v>22186.920000000002</v>
      </c>
      <c r="K2520" s="9">
        <v>15403.719999999998</v>
      </c>
    </row>
    <row r="2521">
      <c r="B2521" s="21"/>
      <c r="C2521" s="4"/>
      <c r="D2521" s="4">
        <v>1270.0</v>
      </c>
      <c r="H2521" s="9"/>
      <c r="I2521" s="9">
        <v>196110.85</v>
      </c>
      <c r="J2521" s="9">
        <v>131388.07</v>
      </c>
      <c r="K2521" s="9">
        <v>64722.78</v>
      </c>
    </row>
    <row r="2522">
      <c r="B2522" s="21"/>
      <c r="C2522" s="4"/>
      <c r="D2522" s="4">
        <v>7331.0</v>
      </c>
      <c r="H2522" s="9"/>
      <c r="I2522" s="9">
        <v>2360318.88</v>
      </c>
      <c r="J2522" s="9">
        <v>1473997.3199999998</v>
      </c>
      <c r="K2522" s="9">
        <v>886321.56</v>
      </c>
    </row>
    <row r="2523">
      <c r="B2523" s="21"/>
      <c r="C2523" s="4"/>
      <c r="D2523" s="4">
        <v>7940.0</v>
      </c>
      <c r="H2523" s="9"/>
      <c r="I2523" s="9">
        <v>1073909.89</v>
      </c>
      <c r="J2523" s="9">
        <v>807581.78</v>
      </c>
      <c r="K2523" s="9">
        <v>266328.10999999987</v>
      </c>
    </row>
    <row r="2524">
      <c r="B2524" s="21"/>
      <c r="C2524" s="4"/>
      <c r="D2524" s="4">
        <v>8875.0</v>
      </c>
      <c r="H2524" s="9"/>
      <c r="I2524" s="9">
        <v>3260365.92</v>
      </c>
      <c r="J2524" s="9">
        <v>2818324.32</v>
      </c>
      <c r="K2524" s="9">
        <v>442041.6000000001</v>
      </c>
    </row>
    <row r="2525">
      <c r="B2525" s="21"/>
      <c r="C2525" s="4"/>
      <c r="D2525" s="4">
        <v>2455.0</v>
      </c>
      <c r="H2525" s="9"/>
      <c r="I2525" s="9">
        <v>1013572.0</v>
      </c>
      <c r="J2525" s="9">
        <v>332416.00000000006</v>
      </c>
      <c r="K2525" s="9">
        <v>681156.0</v>
      </c>
    </row>
    <row r="2526">
      <c r="B2526" s="21"/>
      <c r="C2526" s="4"/>
      <c r="D2526" s="4">
        <v>7331.0</v>
      </c>
      <c r="H2526" s="9"/>
      <c r="I2526" s="9">
        <v>2193110.48</v>
      </c>
      <c r="J2526" s="9">
        <v>1369577.22</v>
      </c>
      <c r="K2526" s="9">
        <v>823533.26</v>
      </c>
    </row>
    <row r="2527">
      <c r="B2527" s="21"/>
      <c r="C2527" s="4"/>
      <c r="D2527" s="4">
        <v>8681.0</v>
      </c>
      <c r="H2527" s="9"/>
      <c r="I2527" s="9">
        <v>4803324.96</v>
      </c>
      <c r="J2527" s="9">
        <v>3872104.9600000004</v>
      </c>
      <c r="K2527" s="9">
        <v>931219.9999999995</v>
      </c>
    </row>
    <row r="2528">
      <c r="B2528" s="21"/>
      <c r="C2528" s="4"/>
      <c r="D2528" s="4">
        <v>8293.0</v>
      </c>
      <c r="H2528" s="9"/>
      <c r="I2528" s="9">
        <v>2016803.5999999999</v>
      </c>
      <c r="J2528" s="9">
        <v>1214741.29</v>
      </c>
      <c r="K2528" s="9">
        <v>802062.3099999998</v>
      </c>
    </row>
    <row r="2529">
      <c r="B2529" s="21"/>
      <c r="C2529" s="4"/>
      <c r="D2529" s="4">
        <v>8681.0</v>
      </c>
      <c r="H2529" s="9"/>
      <c r="I2529" s="9">
        <v>5126325.12</v>
      </c>
      <c r="J2529" s="9">
        <v>4132485.12</v>
      </c>
      <c r="K2529" s="9">
        <v>993840.0</v>
      </c>
    </row>
    <row r="2530">
      <c r="B2530" s="21"/>
      <c r="C2530" s="4"/>
      <c r="D2530" s="4">
        <v>8293.0</v>
      </c>
      <c r="H2530" s="9"/>
      <c r="I2530" s="9">
        <v>850791.2</v>
      </c>
      <c r="J2530" s="9">
        <v>512440.18</v>
      </c>
      <c r="K2530" s="9">
        <v>338351.01999999996</v>
      </c>
    </row>
    <row r="2531">
      <c r="B2531" s="21"/>
      <c r="C2531" s="4"/>
      <c r="D2531" s="4">
        <v>8293.0</v>
      </c>
      <c r="H2531" s="9"/>
      <c r="I2531" s="9">
        <v>3957971.6</v>
      </c>
      <c r="J2531" s="9">
        <v>2383926.4899999998</v>
      </c>
      <c r="K2531" s="9">
        <v>1574045.1100000003</v>
      </c>
    </row>
    <row r="2532">
      <c r="B2532" s="21"/>
      <c r="C2532" s="4"/>
      <c r="D2532" s="4">
        <v>8875.0</v>
      </c>
      <c r="H2532" s="9"/>
      <c r="I2532" s="9">
        <v>3956062.53</v>
      </c>
      <c r="J2532" s="9">
        <v>3419698.13</v>
      </c>
      <c r="K2532" s="9">
        <v>536364.3999999999</v>
      </c>
    </row>
    <row r="2533">
      <c r="B2533" s="21"/>
      <c r="C2533" s="4"/>
      <c r="D2533" s="4">
        <v>8293.0</v>
      </c>
      <c r="H2533" s="9"/>
      <c r="I2533" s="9">
        <v>1743553.5999999999</v>
      </c>
      <c r="J2533" s="9">
        <v>1050160.04</v>
      </c>
      <c r="K2533" s="9">
        <v>693393.5599999998</v>
      </c>
    </row>
    <row r="2534">
      <c r="B2534" s="21"/>
      <c r="C2534" s="4"/>
      <c r="D2534" s="4">
        <v>1270.0</v>
      </c>
      <c r="H2534" s="9"/>
      <c r="I2534" s="9">
        <v>161472.35</v>
      </c>
      <c r="J2534" s="9">
        <v>108181.37</v>
      </c>
      <c r="K2534" s="9">
        <v>53290.98000000001</v>
      </c>
    </row>
    <row r="2535">
      <c r="B2535" s="21"/>
      <c r="C2535" s="4"/>
      <c r="D2535" s="4">
        <v>2103.0</v>
      </c>
      <c r="H2535" s="9"/>
      <c r="I2535" s="9">
        <v>1599934.5999999999</v>
      </c>
      <c r="J2535" s="9">
        <v>910881.58</v>
      </c>
      <c r="K2535" s="9">
        <v>689053.0199999999</v>
      </c>
    </row>
    <row r="2536">
      <c r="B2536" s="21"/>
      <c r="C2536" s="4"/>
      <c r="D2536" s="4">
        <v>5988.0</v>
      </c>
      <c r="H2536" s="9"/>
      <c r="I2536" s="9">
        <v>892623.64</v>
      </c>
      <c r="J2536" s="9">
        <v>526848.42</v>
      </c>
      <c r="K2536" s="9">
        <v>365775.22</v>
      </c>
    </row>
    <row r="2537">
      <c r="B2537" s="21"/>
      <c r="C2537" s="4"/>
      <c r="D2537" s="4">
        <v>3127.0</v>
      </c>
      <c r="H2537" s="9"/>
      <c r="I2537" s="9">
        <v>504355.83</v>
      </c>
      <c r="J2537" s="9">
        <v>349710.57</v>
      </c>
      <c r="K2537" s="9">
        <v>154645.26</v>
      </c>
    </row>
    <row r="2538">
      <c r="B2538" s="21"/>
      <c r="C2538" s="4"/>
      <c r="D2538" s="4">
        <v>2103.0</v>
      </c>
      <c r="H2538" s="9"/>
      <c r="I2538" s="9">
        <v>197266.3</v>
      </c>
      <c r="J2538" s="9">
        <v>112308.49</v>
      </c>
      <c r="K2538" s="9">
        <v>84957.80999999998</v>
      </c>
    </row>
    <row r="2539">
      <c r="B2539" s="21"/>
      <c r="C2539" s="4"/>
      <c r="D2539" s="4">
        <v>2103.0</v>
      </c>
      <c r="H2539" s="9"/>
      <c r="I2539" s="9">
        <v>747308.1</v>
      </c>
      <c r="J2539" s="9">
        <v>425460.63</v>
      </c>
      <c r="K2539" s="9">
        <v>321847.47</v>
      </c>
    </row>
    <row r="2540">
      <c r="B2540" s="21"/>
      <c r="C2540" s="4"/>
      <c r="D2540" s="4">
        <v>8293.0</v>
      </c>
      <c r="H2540" s="9"/>
      <c r="I2540" s="9">
        <v>863470.0</v>
      </c>
      <c r="J2540" s="9">
        <v>520076.74999999994</v>
      </c>
      <c r="K2540" s="9">
        <v>343393.25000000006</v>
      </c>
    </row>
    <row r="2541">
      <c r="B2541" s="21"/>
      <c r="C2541" s="4"/>
      <c r="D2541" s="4">
        <v>2103.0</v>
      </c>
      <c r="H2541" s="9"/>
      <c r="I2541" s="9">
        <v>176696.3</v>
      </c>
      <c r="J2541" s="9">
        <v>100597.49</v>
      </c>
      <c r="K2541" s="9">
        <v>76098.80999999998</v>
      </c>
    </row>
    <row r="2542">
      <c r="B2542" s="21"/>
      <c r="C2542" s="4"/>
      <c r="D2542" s="4">
        <v>8969.0</v>
      </c>
      <c r="H2542" s="9"/>
      <c r="I2542" s="9">
        <v>220172.94000000003</v>
      </c>
      <c r="J2542" s="9">
        <v>140605.91999999998</v>
      </c>
      <c r="K2542" s="9">
        <v>79567.02000000005</v>
      </c>
    </row>
    <row r="2543">
      <c r="B2543" s="21"/>
      <c r="C2543" s="4"/>
      <c r="D2543" s="4">
        <v>8681.0</v>
      </c>
      <c r="H2543" s="9"/>
      <c r="I2543" s="9">
        <v>4784439.87</v>
      </c>
      <c r="J2543" s="9">
        <v>3856881.12</v>
      </c>
      <c r="K2543" s="9">
        <v>927558.75</v>
      </c>
    </row>
    <row r="2544">
      <c r="B2544" s="21"/>
      <c r="C2544" s="4"/>
      <c r="D2544" s="4">
        <v>2103.0</v>
      </c>
      <c r="H2544" s="9"/>
      <c r="I2544" s="9">
        <v>1756472.2999999998</v>
      </c>
      <c r="J2544" s="9">
        <v>1000002.29</v>
      </c>
      <c r="K2544" s="9">
        <v>756470.0099999998</v>
      </c>
    </row>
    <row r="2545">
      <c r="B2545" s="21"/>
      <c r="C2545" s="4"/>
      <c r="D2545" s="4">
        <v>8681.0</v>
      </c>
      <c r="H2545" s="9"/>
      <c r="I2545" s="9">
        <v>21489.93</v>
      </c>
      <c r="J2545" s="9">
        <v>17323.68</v>
      </c>
      <c r="K2545" s="9">
        <v>4166.25</v>
      </c>
    </row>
    <row r="2546">
      <c r="B2546" s="21"/>
      <c r="C2546" s="4"/>
      <c r="D2546" s="4">
        <v>1270.0</v>
      </c>
      <c r="H2546" s="9"/>
      <c r="I2546" s="9">
        <v>85267.65000000001</v>
      </c>
      <c r="J2546" s="9">
        <v>57126.63</v>
      </c>
      <c r="K2546" s="9">
        <v>28141.02000000001</v>
      </c>
    </row>
    <row r="2547">
      <c r="B2547" s="21"/>
      <c r="C2547" s="4"/>
      <c r="D2547" s="4">
        <v>8875.0</v>
      </c>
      <c r="H2547" s="9"/>
      <c r="I2547" s="9">
        <v>3495780.54</v>
      </c>
      <c r="J2547" s="9">
        <v>3021821.34</v>
      </c>
      <c r="K2547" s="9">
        <v>473959.2000000002</v>
      </c>
    </row>
    <row r="2548">
      <c r="B2548" s="21"/>
      <c r="C2548" s="4"/>
      <c r="D2548" s="4">
        <v>7940.0</v>
      </c>
      <c r="H2548" s="9"/>
      <c r="I2548" s="9">
        <v>2380377.7399999998</v>
      </c>
      <c r="J2548" s="9">
        <v>1790047.48</v>
      </c>
      <c r="K2548" s="9">
        <v>590330.2599999998</v>
      </c>
    </row>
    <row r="2549">
      <c r="B2549" s="21"/>
      <c r="C2549" s="4"/>
      <c r="D2549" s="4">
        <v>2103.0</v>
      </c>
      <c r="H2549" s="9"/>
      <c r="I2549" s="9">
        <v>569994.7</v>
      </c>
      <c r="J2549" s="9">
        <v>324511.81</v>
      </c>
      <c r="K2549" s="9">
        <v>245482.88999999996</v>
      </c>
    </row>
    <row r="2550">
      <c r="B2550" s="21"/>
      <c r="C2550" s="4"/>
      <c r="D2550" s="4">
        <v>2455.0</v>
      </c>
      <c r="H2550" s="9"/>
      <c r="I2550" s="9">
        <v>588144.96</v>
      </c>
      <c r="J2550" s="9">
        <v>192890.88</v>
      </c>
      <c r="K2550" s="9">
        <v>395254.07999999996</v>
      </c>
    </row>
    <row r="2551">
      <c r="B2551" s="21"/>
      <c r="C2551" s="4"/>
      <c r="D2551" s="4">
        <v>3127.0</v>
      </c>
      <c r="H2551" s="9"/>
      <c r="I2551" s="9">
        <v>521273.94</v>
      </c>
      <c r="J2551" s="9">
        <v>361441.26</v>
      </c>
      <c r="K2551" s="9">
        <v>159832.68</v>
      </c>
    </row>
    <row r="2552">
      <c r="B2552" s="21"/>
      <c r="C2552" s="4"/>
      <c r="D2552" s="4">
        <v>8293.0</v>
      </c>
      <c r="H2552" s="9"/>
      <c r="I2552" s="9">
        <v>3442075.6</v>
      </c>
      <c r="J2552" s="9">
        <v>2073197.0899999999</v>
      </c>
      <c r="K2552" s="9">
        <v>1368878.5100000002</v>
      </c>
    </row>
    <row r="2553">
      <c r="B2553" s="21"/>
      <c r="C2553" s="4"/>
      <c r="D2553" s="4">
        <v>8875.0</v>
      </c>
      <c r="H2553" s="9"/>
      <c r="I2553" s="9">
        <v>853061.58</v>
      </c>
      <c r="J2553" s="9">
        <v>737403.18</v>
      </c>
      <c r="K2553" s="9">
        <v>115658.3999999999</v>
      </c>
    </row>
    <row r="2554">
      <c r="B2554" s="21"/>
      <c r="C2554" s="4"/>
      <c r="D2554" s="4">
        <v>2455.0</v>
      </c>
      <c r="H2554" s="9"/>
      <c r="I2554" s="9">
        <v>262272.0</v>
      </c>
      <c r="J2554" s="9">
        <v>86016.00000000001</v>
      </c>
      <c r="K2554" s="9">
        <v>176256.0</v>
      </c>
    </row>
    <row r="2555">
      <c r="B2555" s="21"/>
      <c r="C2555" s="4"/>
      <c r="D2555" s="4">
        <v>8681.0</v>
      </c>
      <c r="H2555" s="9"/>
      <c r="I2555" s="9">
        <v>4934218.17</v>
      </c>
      <c r="J2555" s="9">
        <v>3977621.9200000004</v>
      </c>
      <c r="K2555" s="9">
        <v>956596.2499999995</v>
      </c>
    </row>
    <row r="2556">
      <c r="B2556" s="21"/>
      <c r="C2556" s="4"/>
      <c r="D2556" s="4">
        <v>7331.0</v>
      </c>
      <c r="H2556" s="9"/>
      <c r="I2556" s="9">
        <v>296380.08</v>
      </c>
      <c r="J2556" s="9">
        <v>185086.62</v>
      </c>
      <c r="K2556" s="9">
        <v>111293.46000000002</v>
      </c>
    </row>
    <row r="2557">
      <c r="B2557" s="21"/>
      <c r="C2557" s="4"/>
      <c r="D2557" s="4">
        <v>1270.0</v>
      </c>
      <c r="H2557" s="9"/>
      <c r="I2557" s="9">
        <v>283323.95</v>
      </c>
      <c r="J2557" s="9">
        <v>189818.09</v>
      </c>
      <c r="K2557" s="9">
        <v>93505.86000000002</v>
      </c>
    </row>
    <row r="2558">
      <c r="B2558" s="21"/>
      <c r="C2558" s="4"/>
      <c r="D2558" s="4">
        <v>1270.0</v>
      </c>
      <c r="H2558" s="9"/>
      <c r="I2558" s="9">
        <v>345008.95</v>
      </c>
      <c r="J2558" s="9">
        <v>231145.09</v>
      </c>
      <c r="K2558" s="9">
        <v>113863.86000000002</v>
      </c>
    </row>
    <row r="2559">
      <c r="B2559" s="21"/>
      <c r="C2559" s="4"/>
      <c r="D2559" s="4">
        <v>3127.0</v>
      </c>
      <c r="H2559" s="9"/>
      <c r="I2559" s="9">
        <v>814602.91</v>
      </c>
      <c r="J2559" s="9">
        <v>564829.89</v>
      </c>
      <c r="K2559" s="9">
        <v>249773.02000000002</v>
      </c>
    </row>
    <row r="2560">
      <c r="B2560" s="21"/>
      <c r="C2560" s="4"/>
      <c r="D2560" s="4">
        <v>4594.0</v>
      </c>
      <c r="H2560" s="9"/>
      <c r="I2560" s="9">
        <v>68015.7</v>
      </c>
      <c r="J2560" s="9">
        <v>50446.8</v>
      </c>
      <c r="K2560" s="9">
        <v>17568.899999999994</v>
      </c>
    </row>
    <row r="2561">
      <c r="B2561" s="21"/>
      <c r="C2561" s="4"/>
      <c r="D2561" s="4">
        <v>1270.0</v>
      </c>
      <c r="H2561" s="9"/>
      <c r="I2561" s="9">
        <v>248732.90000000002</v>
      </c>
      <c r="J2561" s="9">
        <v>166643.18</v>
      </c>
      <c r="K2561" s="9">
        <v>82089.72000000003</v>
      </c>
    </row>
    <row r="2562">
      <c r="B2562" s="21"/>
      <c r="C2562" s="4"/>
      <c r="D2562" s="4">
        <v>8969.0</v>
      </c>
      <c r="H2562" s="9"/>
      <c r="I2562" s="9">
        <v>538454.8200000001</v>
      </c>
      <c r="J2562" s="9">
        <v>343865.76</v>
      </c>
      <c r="K2562" s="9">
        <v>194589.06000000006</v>
      </c>
    </row>
    <row r="2563">
      <c r="B2563" s="21"/>
      <c r="C2563" s="4"/>
      <c r="D2563" s="4">
        <v>2455.0</v>
      </c>
      <c r="H2563" s="9"/>
      <c r="I2563" s="9">
        <v>13441.44</v>
      </c>
      <c r="J2563" s="9">
        <v>4408.320000000001</v>
      </c>
      <c r="K2563" s="9">
        <v>9033.119999999999</v>
      </c>
    </row>
    <row r="2564">
      <c r="B2564" s="21"/>
      <c r="C2564" s="4"/>
      <c r="D2564" s="4">
        <v>2455.0</v>
      </c>
      <c r="H2564" s="9"/>
      <c r="I2564" s="9">
        <v>977181.76</v>
      </c>
      <c r="J2564" s="9">
        <v>320481.28</v>
      </c>
      <c r="K2564" s="9">
        <v>656700.48</v>
      </c>
    </row>
    <row r="2565">
      <c r="B2565" s="21"/>
      <c r="C2565" s="4"/>
      <c r="D2565" s="4">
        <v>3127.0</v>
      </c>
      <c r="H2565" s="9"/>
      <c r="I2565" s="9">
        <v>368520.57</v>
      </c>
      <c r="J2565" s="9">
        <v>255525.03</v>
      </c>
      <c r="K2565" s="9">
        <v>112995.54000000001</v>
      </c>
    </row>
    <row r="2566">
      <c r="B2566" s="21"/>
      <c r="C2566" s="4"/>
      <c r="D2566" s="4">
        <v>3127.0</v>
      </c>
      <c r="H2566" s="9"/>
      <c r="I2566" s="9">
        <v>817218.27</v>
      </c>
      <c r="J2566" s="9">
        <v>566643.3300000001</v>
      </c>
      <c r="K2566" s="9">
        <v>250574.93999999994</v>
      </c>
    </row>
    <row r="2567">
      <c r="B2567" s="21"/>
      <c r="C2567" s="4"/>
      <c r="D2567" s="4">
        <v>7940.0</v>
      </c>
      <c r="H2567" s="9"/>
      <c r="I2567" s="9">
        <v>5183102.12</v>
      </c>
      <c r="J2567" s="9">
        <v>3897700.24</v>
      </c>
      <c r="K2567" s="9">
        <v>1285401.88</v>
      </c>
    </row>
    <row r="2568">
      <c r="B2568" s="21"/>
      <c r="C2568" s="4"/>
      <c r="D2568" s="4">
        <v>3127.0</v>
      </c>
      <c r="H2568" s="9"/>
      <c r="I2568" s="9">
        <v>724127.8</v>
      </c>
      <c r="J2568" s="9">
        <v>502096.2</v>
      </c>
      <c r="K2568" s="9">
        <v>222031.60000000003</v>
      </c>
    </row>
    <row r="2569">
      <c r="B2569" s="21"/>
      <c r="C2569" s="4"/>
      <c r="D2569" s="4">
        <v>3127.0</v>
      </c>
      <c r="H2569" s="9"/>
      <c r="I2569" s="9">
        <v>208738.42</v>
      </c>
      <c r="J2569" s="9">
        <v>144735.18</v>
      </c>
      <c r="K2569" s="9">
        <v>64003.24000000002</v>
      </c>
    </row>
    <row r="2570">
      <c r="B2570" s="21"/>
      <c r="C2570" s="4"/>
      <c r="D2570" s="4">
        <v>3127.0</v>
      </c>
      <c r="H2570" s="9"/>
      <c r="I2570" s="9">
        <v>490134.81</v>
      </c>
      <c r="J2570" s="9">
        <v>339849.99</v>
      </c>
      <c r="K2570" s="9">
        <v>150284.82</v>
      </c>
    </row>
    <row r="2571">
      <c r="B2571" s="21"/>
      <c r="C2571" s="4"/>
      <c r="D2571" s="4">
        <v>7331.0</v>
      </c>
      <c r="H2571" s="9"/>
      <c r="I2571" s="9">
        <v>1414506.48</v>
      </c>
      <c r="J2571" s="9">
        <v>883346.22</v>
      </c>
      <c r="K2571" s="9">
        <v>531160.26</v>
      </c>
    </row>
    <row r="2572">
      <c r="B2572" s="21"/>
      <c r="C2572" s="4"/>
      <c r="D2572" s="4">
        <v>7940.0</v>
      </c>
      <c r="H2572" s="9"/>
      <c r="I2572" s="9">
        <v>2334267.11</v>
      </c>
      <c r="J2572" s="9">
        <v>1755372.22</v>
      </c>
      <c r="K2572" s="9">
        <v>578894.8899999999</v>
      </c>
    </row>
    <row r="2573">
      <c r="B2573" s="21"/>
      <c r="C2573" s="4"/>
      <c r="D2573" s="4">
        <v>5988.0</v>
      </c>
      <c r="H2573" s="9"/>
      <c r="I2573" s="9">
        <v>514714.46</v>
      </c>
      <c r="J2573" s="9">
        <v>303797.13</v>
      </c>
      <c r="K2573" s="9">
        <v>210917.33000000002</v>
      </c>
    </row>
    <row r="2574">
      <c r="B2574" s="21"/>
      <c r="C2574" s="4"/>
      <c r="D2574" s="4">
        <v>8681.0</v>
      </c>
      <c r="H2574" s="9"/>
      <c r="I2574" s="9">
        <v>637534.5900000001</v>
      </c>
      <c r="J2574" s="9">
        <v>513935.84</v>
      </c>
      <c r="K2574" s="9">
        <v>123598.75000000006</v>
      </c>
    </row>
    <row r="2575">
      <c r="B2575" s="21"/>
      <c r="C2575" s="4"/>
      <c r="D2575" s="4">
        <v>8293.0</v>
      </c>
      <c r="H2575" s="9"/>
      <c r="I2575" s="9">
        <v>1137594.4</v>
      </c>
      <c r="J2575" s="9">
        <v>685184.6599999999</v>
      </c>
      <c r="K2575" s="9">
        <v>452409.74</v>
      </c>
    </row>
    <row r="2576">
      <c r="B2576" s="21"/>
      <c r="C2576" s="4"/>
      <c r="D2576" s="4">
        <v>5988.0</v>
      </c>
      <c r="H2576" s="9"/>
      <c r="I2576" s="9">
        <v>732863.42</v>
      </c>
      <c r="J2576" s="9">
        <v>432554.01</v>
      </c>
      <c r="K2576" s="9">
        <v>300309.41000000003</v>
      </c>
    </row>
    <row r="2577">
      <c r="B2577" s="21"/>
      <c r="C2577" s="4"/>
      <c r="D2577" s="4">
        <v>8293.0</v>
      </c>
      <c r="H2577" s="9"/>
      <c r="I2577" s="9">
        <v>3850420.4</v>
      </c>
      <c r="J2577" s="9">
        <v>2319147.31</v>
      </c>
      <c r="K2577" s="9">
        <v>1531273.0899999999</v>
      </c>
    </row>
    <row r="2578">
      <c r="B2578" s="21"/>
      <c r="C2578" s="4"/>
      <c r="D2578" s="4">
        <v>2455.0</v>
      </c>
      <c r="H2578" s="9"/>
      <c r="I2578" s="9">
        <v>59885.44</v>
      </c>
      <c r="J2578" s="9">
        <v>19640.320000000003</v>
      </c>
      <c r="K2578" s="9">
        <v>40245.119999999995</v>
      </c>
    </row>
    <row r="2579">
      <c r="B2579" s="21"/>
      <c r="C2579" s="4"/>
      <c r="D2579" s="4">
        <v>8293.0</v>
      </c>
      <c r="H2579" s="9"/>
      <c r="I2579" s="9">
        <v>3000940.8</v>
      </c>
      <c r="J2579" s="9">
        <v>1807497.1199999999</v>
      </c>
      <c r="K2579" s="9">
        <v>1193443.68</v>
      </c>
    </row>
    <row r="2580">
      <c r="B2580" s="21"/>
      <c r="C2580" s="4"/>
      <c r="D2580" s="4">
        <v>7331.0</v>
      </c>
      <c r="H2580" s="9"/>
      <c r="I2580" s="9">
        <v>2081042.56</v>
      </c>
      <c r="J2580" s="9">
        <v>1299591.8399999999</v>
      </c>
      <c r="K2580" s="9">
        <v>781450.7200000002</v>
      </c>
    </row>
    <row r="2581">
      <c r="B2581" s="21"/>
      <c r="C2581" s="4"/>
      <c r="D2581" s="4">
        <v>8293.0</v>
      </c>
      <c r="H2581" s="9"/>
      <c r="I2581" s="9">
        <v>76947.2</v>
      </c>
      <c r="J2581" s="9">
        <v>46346.079999999994</v>
      </c>
      <c r="K2581" s="9">
        <v>30601.120000000003</v>
      </c>
    </row>
    <row r="2582">
      <c r="B2582" s="21"/>
      <c r="C2582" s="4"/>
      <c r="D2582" s="4">
        <v>2103.0</v>
      </c>
      <c r="H2582" s="9"/>
      <c r="I2582" s="9">
        <v>1176604.0</v>
      </c>
      <c r="J2582" s="9">
        <v>669869.2</v>
      </c>
      <c r="K2582" s="9">
        <v>506734.80000000005</v>
      </c>
    </row>
    <row r="2583">
      <c r="B2583" s="21"/>
      <c r="C2583" s="4"/>
      <c r="D2583" s="4">
        <v>7940.0</v>
      </c>
      <c r="H2583" s="9"/>
      <c r="I2583" s="9">
        <v>3136191.11</v>
      </c>
      <c r="J2583" s="9">
        <v>2358420.22</v>
      </c>
      <c r="K2583" s="9">
        <v>777770.8899999997</v>
      </c>
    </row>
    <row r="2584">
      <c r="B2584" s="21"/>
      <c r="C2584" s="4"/>
      <c r="D2584" s="4">
        <v>7331.0</v>
      </c>
      <c r="H2584" s="9"/>
      <c r="I2584" s="9">
        <v>1806361.28</v>
      </c>
      <c r="J2584" s="9">
        <v>1128055.92</v>
      </c>
      <c r="K2584" s="9">
        <v>678305.3600000001</v>
      </c>
    </row>
    <row r="2585">
      <c r="B2585" s="21"/>
      <c r="C2585" s="4"/>
      <c r="D2585" s="4">
        <v>4594.0</v>
      </c>
      <c r="H2585" s="9"/>
      <c r="I2585" s="9">
        <v>63565.29</v>
      </c>
      <c r="J2585" s="9">
        <v>47145.96</v>
      </c>
      <c r="K2585" s="9">
        <v>16419.33</v>
      </c>
    </row>
    <row r="2586">
      <c r="B2586" s="21"/>
      <c r="C2586" s="4"/>
      <c r="D2586" s="4">
        <v>8969.0</v>
      </c>
      <c r="H2586" s="9"/>
      <c r="I2586" s="9">
        <v>307143.54000000004</v>
      </c>
      <c r="J2586" s="9">
        <v>196146.72</v>
      </c>
      <c r="K2586" s="9">
        <v>110996.82000000004</v>
      </c>
    </row>
    <row r="2587">
      <c r="B2587" s="21"/>
      <c r="C2587" s="4"/>
      <c r="D2587" s="4">
        <v>7331.0</v>
      </c>
      <c r="H2587" s="9"/>
      <c r="I2587" s="9">
        <v>1470923.36</v>
      </c>
      <c r="J2587" s="9">
        <v>918578.0399999999</v>
      </c>
      <c r="K2587" s="9">
        <v>552345.3200000002</v>
      </c>
    </row>
    <row r="2588">
      <c r="B2588" s="21"/>
      <c r="C2588" s="4"/>
      <c r="D2588" s="4">
        <v>7940.0</v>
      </c>
      <c r="H2588" s="9"/>
      <c r="I2588" s="9">
        <v>2568829.88</v>
      </c>
      <c r="J2588" s="9">
        <v>1931763.76</v>
      </c>
      <c r="K2588" s="9">
        <v>637066.1199999999</v>
      </c>
    </row>
    <row r="2589">
      <c r="B2589" s="21"/>
      <c r="C2589" s="4"/>
      <c r="D2589" s="4">
        <v>1270.0</v>
      </c>
      <c r="H2589" s="9"/>
      <c r="I2589" s="9">
        <v>134710.55000000002</v>
      </c>
      <c r="J2589" s="9">
        <v>90251.81</v>
      </c>
      <c r="K2589" s="9">
        <v>44458.74000000002</v>
      </c>
    </row>
    <row r="2590">
      <c r="B2590" s="21"/>
      <c r="C2590" s="4"/>
      <c r="D2590" s="4">
        <v>3127.0</v>
      </c>
      <c r="H2590" s="9"/>
      <c r="I2590" s="9">
        <v>679830.14</v>
      </c>
      <c r="J2590" s="9">
        <v>471381.06</v>
      </c>
      <c r="K2590" s="9">
        <v>208449.08000000002</v>
      </c>
    </row>
    <row r="2591">
      <c r="B2591" s="21"/>
      <c r="C2591" s="4"/>
      <c r="D2591" s="4">
        <v>5988.0</v>
      </c>
      <c r="H2591" s="9"/>
      <c r="I2591" s="9">
        <v>459098.8</v>
      </c>
      <c r="J2591" s="9">
        <v>270971.4</v>
      </c>
      <c r="K2591" s="9">
        <v>188127.39999999997</v>
      </c>
    </row>
    <row r="2592">
      <c r="B2592" s="21"/>
      <c r="C2592" s="4"/>
      <c r="D2592" s="4">
        <v>8681.0</v>
      </c>
      <c r="H2592" s="9"/>
      <c r="I2592" s="9">
        <v>2582047.6500000004</v>
      </c>
      <c r="J2592" s="9">
        <v>2081466.4000000001</v>
      </c>
      <c r="K2592" s="9">
        <v>500581.25000000023</v>
      </c>
    </row>
    <row r="2593">
      <c r="B2593" s="21"/>
      <c r="C2593" s="4"/>
      <c r="D2593" s="4">
        <v>8875.0</v>
      </c>
      <c r="H2593" s="9"/>
      <c r="I2593" s="9">
        <v>3779712.51</v>
      </c>
      <c r="J2593" s="9">
        <v>3267257.71</v>
      </c>
      <c r="K2593" s="9">
        <v>512454.7999999998</v>
      </c>
    </row>
    <row r="2594">
      <c r="B2594" s="21"/>
      <c r="C2594" s="4"/>
      <c r="D2594" s="4">
        <v>8681.0</v>
      </c>
      <c r="H2594" s="9"/>
      <c r="I2594" s="9">
        <v>5184934.0200000005</v>
      </c>
      <c r="J2594" s="9">
        <v>4179731.5200000005</v>
      </c>
      <c r="K2594" s="9">
        <v>1005202.5</v>
      </c>
    </row>
    <row r="2595">
      <c r="B2595" s="21"/>
      <c r="C2595" s="4"/>
      <c r="D2595" s="4">
        <v>8875.0</v>
      </c>
      <c r="H2595" s="9"/>
      <c r="I2595" s="9">
        <v>2649469.1999999997</v>
      </c>
      <c r="J2595" s="9">
        <v>2290253.2</v>
      </c>
      <c r="K2595" s="9">
        <v>359215.99999999953</v>
      </c>
    </row>
    <row r="2596">
      <c r="B2596" s="21"/>
      <c r="C2596" s="4"/>
      <c r="D2596" s="4">
        <v>1270.0</v>
      </c>
      <c r="H2596" s="9"/>
      <c r="I2596" s="9">
        <v>235257.1</v>
      </c>
      <c r="J2596" s="9">
        <v>157614.82</v>
      </c>
      <c r="K2596" s="9">
        <v>77642.28</v>
      </c>
    </row>
    <row r="2597">
      <c r="B2597" s="21"/>
      <c r="C2597" s="4"/>
      <c r="D2597" s="4">
        <v>8969.0</v>
      </c>
      <c r="H2597" s="9"/>
      <c r="I2597" s="9">
        <v>604369.38</v>
      </c>
      <c r="J2597" s="9">
        <v>385959.83999999997</v>
      </c>
      <c r="K2597" s="9">
        <v>218409.54000000004</v>
      </c>
    </row>
    <row r="2598">
      <c r="B2598" s="21"/>
      <c r="C2598" s="4"/>
      <c r="D2598" s="4">
        <v>7331.0</v>
      </c>
      <c r="H2598" s="9"/>
      <c r="I2598" s="9">
        <v>391599.52</v>
      </c>
      <c r="J2598" s="9">
        <v>244550.27999999997</v>
      </c>
      <c r="K2598" s="9">
        <v>147049.24000000005</v>
      </c>
    </row>
    <row r="2599">
      <c r="B2599" s="21"/>
      <c r="C2599" s="4"/>
      <c r="D2599" s="4">
        <v>8293.0</v>
      </c>
      <c r="H2599" s="9"/>
      <c r="I2599" s="9">
        <v>2309290.4</v>
      </c>
      <c r="J2599" s="9">
        <v>1390909.0599999998</v>
      </c>
      <c r="K2599" s="9">
        <v>918381.3400000001</v>
      </c>
    </row>
    <row r="2600">
      <c r="B2600" s="21"/>
      <c r="C2600" s="4"/>
      <c r="D2600" s="4">
        <v>2455.0</v>
      </c>
      <c r="H2600" s="9"/>
      <c r="I2600" s="9">
        <v>881233.92</v>
      </c>
      <c r="J2600" s="9">
        <v>289013.76</v>
      </c>
      <c r="K2600" s="9">
        <v>592220.16</v>
      </c>
    </row>
    <row r="2601">
      <c r="B2601" s="21"/>
      <c r="C2601" s="4"/>
      <c r="D2601" s="4">
        <v>7331.0</v>
      </c>
      <c r="H2601" s="9"/>
      <c r="I2601" s="9">
        <v>2205874.48</v>
      </c>
      <c r="J2601" s="9">
        <v>1377548.22</v>
      </c>
      <c r="K2601" s="9">
        <v>828326.26</v>
      </c>
    </row>
    <row r="2602">
      <c r="B2602" s="21"/>
      <c r="C2602" s="4"/>
      <c r="D2602" s="4">
        <v>4594.0</v>
      </c>
      <c r="H2602" s="9"/>
      <c r="I2602" s="9">
        <v>63332.04</v>
      </c>
      <c r="J2602" s="9">
        <v>46972.96</v>
      </c>
      <c r="K2602" s="9">
        <v>16359.080000000002</v>
      </c>
    </row>
    <row r="2603">
      <c r="B2603" s="21"/>
      <c r="C2603" s="4"/>
      <c r="D2603" s="4">
        <v>8293.0</v>
      </c>
      <c r="H2603" s="9"/>
      <c r="I2603" s="9">
        <v>1654364.8</v>
      </c>
      <c r="J2603" s="9">
        <v>996440.72</v>
      </c>
      <c r="K2603" s="9">
        <v>657924.0800000001</v>
      </c>
    </row>
    <row r="2604">
      <c r="B2604" s="21"/>
      <c r="C2604" s="4"/>
      <c r="D2604" s="4">
        <v>4594.0</v>
      </c>
      <c r="H2604" s="9"/>
      <c r="I2604" s="9">
        <v>78661.23</v>
      </c>
      <c r="J2604" s="9">
        <v>58342.52</v>
      </c>
      <c r="K2604" s="9">
        <v>20318.71</v>
      </c>
    </row>
    <row r="2605">
      <c r="B2605" s="21"/>
      <c r="C2605" s="4"/>
      <c r="D2605" s="4">
        <v>4594.0</v>
      </c>
      <c r="H2605" s="9"/>
      <c r="I2605" s="9">
        <v>68771.43000000001</v>
      </c>
      <c r="J2605" s="9">
        <v>51007.32</v>
      </c>
      <c r="K2605" s="9">
        <v>17764.110000000008</v>
      </c>
    </row>
    <row r="2606">
      <c r="B2606" s="21"/>
      <c r="C2606" s="4"/>
      <c r="D2606" s="4">
        <v>7331.0</v>
      </c>
      <c r="H2606" s="9"/>
      <c r="I2606" s="9">
        <v>1206963.84</v>
      </c>
      <c r="J2606" s="9">
        <v>753737.7599999999</v>
      </c>
      <c r="K2606" s="9">
        <v>453226.0800000002</v>
      </c>
    </row>
    <row r="2607">
      <c r="B2607" s="21"/>
      <c r="C2607" s="4"/>
      <c r="D2607" s="4">
        <v>3127.0</v>
      </c>
      <c r="H2607" s="9"/>
      <c r="I2607" s="9">
        <v>151527.42</v>
      </c>
      <c r="J2607" s="9">
        <v>105066.18000000001</v>
      </c>
      <c r="K2607" s="9">
        <v>46461.240000000005</v>
      </c>
    </row>
    <row r="2608">
      <c r="B2608" s="21"/>
      <c r="C2608" s="4"/>
      <c r="D2608" s="4">
        <v>8681.0</v>
      </c>
      <c r="H2608" s="9"/>
      <c r="I2608" s="9">
        <v>1829248.8900000001</v>
      </c>
      <c r="J2608" s="9">
        <v>1474612.6400000001</v>
      </c>
      <c r="K2608" s="9">
        <v>354636.25</v>
      </c>
    </row>
    <row r="2609">
      <c r="B2609" s="21"/>
      <c r="C2609" s="4"/>
      <c r="D2609" s="4">
        <v>7331.0</v>
      </c>
      <c r="H2609" s="9"/>
      <c r="I2609" s="9">
        <v>1892390.64</v>
      </c>
      <c r="J2609" s="9">
        <v>1181780.46</v>
      </c>
      <c r="K2609" s="9">
        <v>710610.1799999999</v>
      </c>
    </row>
    <row r="2610">
      <c r="B2610" s="21"/>
      <c r="C2610" s="4"/>
      <c r="D2610" s="4">
        <v>1270.0</v>
      </c>
      <c r="H2610" s="9"/>
      <c r="I2610" s="9">
        <v>158862.6</v>
      </c>
      <c r="J2610" s="9">
        <v>106432.92</v>
      </c>
      <c r="K2610" s="9">
        <v>52429.68000000001</v>
      </c>
    </row>
    <row r="2611">
      <c r="B2611" s="21"/>
      <c r="C2611" s="4"/>
      <c r="D2611" s="4">
        <v>8681.0</v>
      </c>
      <c r="H2611" s="9"/>
      <c r="I2611" s="9">
        <v>22792.350000000002</v>
      </c>
      <c r="J2611" s="9">
        <v>18373.600000000002</v>
      </c>
      <c r="K2611" s="9">
        <v>4418.75</v>
      </c>
    </row>
    <row r="2612">
      <c r="B2612" s="21"/>
      <c r="C2612" s="4"/>
      <c r="D2612" s="4">
        <v>8875.0</v>
      </c>
      <c r="H2612" s="9"/>
      <c r="I2612" s="9">
        <v>3080640.78</v>
      </c>
      <c r="J2612" s="9">
        <v>2662966.38</v>
      </c>
      <c r="K2612" s="9">
        <v>417674.3999999999</v>
      </c>
    </row>
    <row r="2613">
      <c r="B2613" s="21"/>
      <c r="C2613" s="4"/>
      <c r="D2613" s="4">
        <v>8969.0</v>
      </c>
      <c r="H2613" s="9"/>
      <c r="I2613" s="9">
        <v>928601.8800000001</v>
      </c>
      <c r="J2613" s="9">
        <v>593019.84</v>
      </c>
      <c r="K2613" s="9">
        <v>335582.04000000015</v>
      </c>
    </row>
    <row r="2614">
      <c r="B2614" s="21"/>
      <c r="C2614" s="4"/>
      <c r="D2614" s="4">
        <v>1270.0</v>
      </c>
      <c r="H2614" s="9"/>
      <c r="I2614" s="9">
        <v>18458.050000000003</v>
      </c>
      <c r="J2614" s="9">
        <v>12366.31</v>
      </c>
      <c r="K2614" s="9">
        <v>6091.740000000003</v>
      </c>
    </row>
    <row r="2615">
      <c r="B2615" s="21"/>
      <c r="C2615" s="4"/>
      <c r="D2615" s="4">
        <v>5988.0</v>
      </c>
      <c r="H2615" s="9"/>
      <c r="I2615" s="9">
        <v>206440.4</v>
      </c>
      <c r="J2615" s="9">
        <v>121846.20000000001</v>
      </c>
      <c r="K2615" s="9">
        <v>84594.19999999998</v>
      </c>
    </row>
    <row r="2616">
      <c r="B2616" s="21"/>
      <c r="C2616" s="4"/>
      <c r="D2616" s="4">
        <v>8681.0</v>
      </c>
      <c r="H2616" s="9"/>
      <c r="I2616" s="9">
        <v>1833156.1500000001</v>
      </c>
      <c r="J2616" s="9">
        <v>1477762.4000000001</v>
      </c>
      <c r="K2616" s="9">
        <v>355393.75</v>
      </c>
    </row>
    <row r="2617">
      <c r="B2617" s="21"/>
      <c r="C2617" s="4"/>
      <c r="D2617" s="4">
        <v>3127.0</v>
      </c>
      <c r="H2617" s="9"/>
      <c r="I2617" s="9">
        <v>75191.6</v>
      </c>
      <c r="J2617" s="9">
        <v>52136.4</v>
      </c>
      <c r="K2617" s="9">
        <v>23055.200000000004</v>
      </c>
    </row>
    <row r="2618">
      <c r="B2618" s="21"/>
      <c r="C2618" s="4"/>
      <c r="D2618" s="4">
        <v>3127.0</v>
      </c>
      <c r="H2618" s="9"/>
      <c r="I2618" s="9">
        <v>661359.16</v>
      </c>
      <c r="J2618" s="9">
        <v>458573.64</v>
      </c>
      <c r="K2618" s="9">
        <v>202785.52000000002</v>
      </c>
    </row>
    <row r="2619">
      <c r="B2619" s="21"/>
      <c r="C2619" s="4"/>
      <c r="D2619" s="4">
        <v>2103.0</v>
      </c>
      <c r="H2619" s="9"/>
      <c r="I2619" s="9">
        <v>688272.2</v>
      </c>
      <c r="J2619" s="9">
        <v>391850.06</v>
      </c>
      <c r="K2619" s="9">
        <v>296422.13999999996</v>
      </c>
    </row>
    <row r="2620">
      <c r="B2620" s="21"/>
      <c r="C2620" s="4"/>
      <c r="D2620" s="4">
        <v>8969.0</v>
      </c>
      <c r="H2620" s="9"/>
      <c r="I2620" s="9">
        <v>880691.7600000001</v>
      </c>
      <c r="J2620" s="9">
        <v>562423.6799999999</v>
      </c>
      <c r="K2620" s="9">
        <v>318268.0800000002</v>
      </c>
    </row>
    <row r="2621">
      <c r="B2621" s="21"/>
      <c r="C2621" s="4"/>
      <c r="D2621" s="4">
        <v>5988.0</v>
      </c>
      <c r="H2621" s="9"/>
      <c r="I2621" s="9">
        <v>1336624.56</v>
      </c>
      <c r="J2621" s="9">
        <v>788908.68</v>
      </c>
      <c r="K2621" s="9">
        <v>547715.88</v>
      </c>
    </row>
    <row r="2622">
      <c r="B2622" s="21"/>
      <c r="C2622" s="4"/>
      <c r="D2622" s="4">
        <v>8969.0</v>
      </c>
      <c r="H2622" s="9"/>
      <c r="I2622" s="9">
        <v>619627.38</v>
      </c>
      <c r="J2622" s="9">
        <v>395703.83999999997</v>
      </c>
      <c r="K2622" s="9">
        <v>223923.54000000004</v>
      </c>
    </row>
    <row r="2623">
      <c r="B2623" s="21"/>
      <c r="C2623" s="4"/>
      <c r="D2623" s="4">
        <v>2455.0</v>
      </c>
      <c r="H2623" s="9"/>
      <c r="I2623" s="9">
        <v>179437.76</v>
      </c>
      <c r="J2623" s="9">
        <v>58849.280000000006</v>
      </c>
      <c r="K2623" s="9">
        <v>120588.48000000001</v>
      </c>
    </row>
    <row r="2624">
      <c r="B2624" s="21"/>
      <c r="C2624" s="4"/>
      <c r="D2624" s="4">
        <v>1270.0</v>
      </c>
      <c r="H2624" s="9"/>
      <c r="I2624" s="9">
        <v>233643.80000000002</v>
      </c>
      <c r="J2624" s="9">
        <v>156533.96</v>
      </c>
      <c r="K2624" s="9">
        <v>77109.84000000003</v>
      </c>
    </row>
    <row r="2625">
      <c r="B2625" s="21"/>
      <c r="C2625" s="4"/>
      <c r="D2625" s="4">
        <v>8875.0</v>
      </c>
      <c r="H2625" s="9"/>
      <c r="I2625" s="9">
        <v>3207629.67</v>
      </c>
      <c r="J2625" s="9">
        <v>2772738.07</v>
      </c>
      <c r="K2625" s="9">
        <v>434891.6000000001</v>
      </c>
    </row>
    <row r="2626">
      <c r="B2626" s="21"/>
      <c r="C2626" s="4"/>
      <c r="D2626" s="4">
        <v>8293.0</v>
      </c>
      <c r="H2626" s="9"/>
      <c r="I2626" s="9">
        <v>4100498.8</v>
      </c>
      <c r="J2626" s="9">
        <v>2469772.07</v>
      </c>
      <c r="K2626" s="9">
        <v>1630726.73</v>
      </c>
    </row>
    <row r="2627">
      <c r="B2627" s="21"/>
      <c r="C2627" s="4"/>
      <c r="D2627" s="4">
        <v>2103.0</v>
      </c>
      <c r="H2627" s="9"/>
      <c r="I2627" s="9">
        <v>426416.1</v>
      </c>
      <c r="J2627" s="9">
        <v>242769.03</v>
      </c>
      <c r="K2627" s="9">
        <v>183647.06999999998</v>
      </c>
    </row>
    <row r="2628">
      <c r="B2628" s="21"/>
      <c r="C2628" s="4"/>
      <c r="D2628" s="4">
        <v>8681.0</v>
      </c>
      <c r="H2628" s="9"/>
      <c r="I2628" s="9">
        <v>3397362.5700000003</v>
      </c>
      <c r="J2628" s="9">
        <v>2738716.3200000003</v>
      </c>
      <c r="K2628" s="9">
        <v>658646.25</v>
      </c>
    </row>
    <row r="2629">
      <c r="B2629" s="21"/>
      <c r="C2629" s="4"/>
      <c r="D2629" s="4">
        <v>7940.0</v>
      </c>
      <c r="H2629" s="9"/>
      <c r="I2629" s="9">
        <v>1589146.06</v>
      </c>
      <c r="J2629" s="9">
        <v>1195040.12</v>
      </c>
      <c r="K2629" s="9">
        <v>394105.93999999994</v>
      </c>
    </row>
    <row r="2630">
      <c r="B2630" s="21"/>
      <c r="C2630" s="4"/>
      <c r="D2630" s="4">
        <v>8969.0</v>
      </c>
      <c r="H2630" s="9"/>
      <c r="I2630" s="9">
        <v>802570.8</v>
      </c>
      <c r="J2630" s="9">
        <v>512534.39999999997</v>
      </c>
      <c r="K2630" s="9">
        <v>290036.4000000001</v>
      </c>
    </row>
    <row r="2631">
      <c r="B2631" s="21"/>
      <c r="C2631" s="4"/>
      <c r="D2631" s="4">
        <v>4594.0</v>
      </c>
      <c r="H2631" s="9"/>
      <c r="I2631" s="9">
        <v>92637.57</v>
      </c>
      <c r="J2631" s="9">
        <v>68708.68</v>
      </c>
      <c r="K2631" s="9">
        <v>23928.890000000014</v>
      </c>
    </row>
    <row r="2632">
      <c r="B2632" s="21"/>
      <c r="C2632" s="4"/>
      <c r="D2632" s="4">
        <v>1270.0</v>
      </c>
      <c r="H2632" s="9"/>
      <c r="I2632" s="9">
        <v>69514.25</v>
      </c>
      <c r="J2632" s="9">
        <v>46572.35</v>
      </c>
      <c r="K2632" s="9">
        <v>22941.9</v>
      </c>
    </row>
    <row r="2633">
      <c r="B2633" s="21"/>
      <c r="C2633" s="4"/>
      <c r="D2633" s="4">
        <v>2455.0</v>
      </c>
      <c r="H2633" s="9"/>
      <c r="I2633" s="9">
        <v>258556.48</v>
      </c>
      <c r="J2633" s="9">
        <v>84797.44</v>
      </c>
      <c r="K2633" s="9">
        <v>173759.04</v>
      </c>
    </row>
    <row r="2634">
      <c r="B2634" s="21"/>
      <c r="C2634" s="4"/>
      <c r="D2634" s="4">
        <v>1270.0</v>
      </c>
      <c r="H2634" s="9"/>
      <c r="I2634" s="9">
        <v>346195.2</v>
      </c>
      <c r="J2634" s="9">
        <v>231939.84</v>
      </c>
      <c r="K2634" s="9">
        <v>114255.36000000002</v>
      </c>
    </row>
    <row r="2635">
      <c r="B2635" s="21"/>
      <c r="C2635" s="4"/>
      <c r="D2635" s="4">
        <v>7331.0</v>
      </c>
      <c r="H2635" s="9"/>
      <c r="I2635" s="9">
        <v>839105.36</v>
      </c>
      <c r="J2635" s="9">
        <v>524013.54</v>
      </c>
      <c r="K2635" s="9">
        <v>315091.82</v>
      </c>
    </row>
    <row r="2636">
      <c r="B2636" s="21"/>
      <c r="C2636" s="4"/>
      <c r="D2636" s="4">
        <v>8681.0</v>
      </c>
      <c r="H2636" s="9"/>
      <c r="I2636" s="9">
        <v>4151463.75</v>
      </c>
      <c r="J2636" s="9">
        <v>3346620.0</v>
      </c>
      <c r="K2636" s="9">
        <v>804843.75</v>
      </c>
    </row>
    <row r="2637">
      <c r="B2637" s="21"/>
      <c r="C2637" s="4"/>
      <c r="D2637" s="4">
        <v>3127.0</v>
      </c>
      <c r="H2637" s="9"/>
      <c r="I2637" s="9">
        <v>124965.17000000001</v>
      </c>
      <c r="J2637" s="9">
        <v>86648.43000000001</v>
      </c>
      <c r="K2637" s="9">
        <v>38316.740000000005</v>
      </c>
    </row>
    <row r="2638">
      <c r="B2638" s="21"/>
      <c r="C2638" s="4"/>
      <c r="D2638" s="4">
        <v>8875.0</v>
      </c>
      <c r="H2638" s="9"/>
      <c r="I2638" s="9">
        <v>129098.34</v>
      </c>
      <c r="J2638" s="9">
        <v>111595.14</v>
      </c>
      <c r="K2638" s="9">
        <v>17503.199999999997</v>
      </c>
    </row>
    <row r="2639">
      <c r="B2639" s="21"/>
      <c r="C2639" s="4"/>
      <c r="D2639" s="4">
        <v>7940.0</v>
      </c>
      <c r="H2639" s="9"/>
      <c r="I2639" s="9">
        <v>1397352.57</v>
      </c>
      <c r="J2639" s="9">
        <v>1050811.1400000001</v>
      </c>
      <c r="K2639" s="9">
        <v>346541.42999999993</v>
      </c>
    </row>
    <row r="2640">
      <c r="B2640" s="21"/>
      <c r="C2640" s="4"/>
      <c r="D2640" s="4">
        <v>8875.0</v>
      </c>
      <c r="H2640" s="9"/>
      <c r="I2640" s="9">
        <v>3957750.09</v>
      </c>
      <c r="J2640" s="9">
        <v>3421156.89</v>
      </c>
      <c r="K2640" s="9">
        <v>536593.1999999997</v>
      </c>
    </row>
    <row r="2641">
      <c r="B2641" s="21"/>
      <c r="C2641" s="4"/>
      <c r="D2641" s="4">
        <v>5988.0</v>
      </c>
      <c r="H2641" s="9"/>
      <c r="I2641" s="9">
        <v>776000.22</v>
      </c>
      <c r="J2641" s="9">
        <v>458014.41000000003</v>
      </c>
      <c r="K2641" s="9">
        <v>317985.80999999994</v>
      </c>
    </row>
    <row r="2642">
      <c r="B2642" s="21"/>
      <c r="C2642" s="4"/>
      <c r="D2642" s="4">
        <v>4594.0</v>
      </c>
      <c r="H2642" s="9"/>
      <c r="I2642" s="9">
        <v>7491.99</v>
      </c>
      <c r="J2642" s="9">
        <v>5556.76</v>
      </c>
      <c r="K2642" s="9">
        <v>1935.2299999999996</v>
      </c>
    </row>
    <row r="2643">
      <c r="B2643" s="21"/>
      <c r="C2643" s="4"/>
      <c r="D2643" s="4">
        <v>8681.0</v>
      </c>
      <c r="H2643" s="9"/>
      <c r="I2643" s="9">
        <v>1763476.6800000002</v>
      </c>
      <c r="J2643" s="9">
        <v>1421591.6800000002</v>
      </c>
      <c r="K2643" s="9">
        <v>341885.0</v>
      </c>
    </row>
    <row r="2644">
      <c r="B2644" s="21"/>
      <c r="C2644" s="4"/>
      <c r="D2644" s="4">
        <v>1270.0</v>
      </c>
      <c r="H2644" s="9"/>
      <c r="I2644" s="9">
        <v>470846.35000000003</v>
      </c>
      <c r="J2644" s="9">
        <v>315452.17</v>
      </c>
      <c r="K2644" s="9">
        <v>155394.18000000005</v>
      </c>
    </row>
    <row r="2645">
      <c r="B2645" s="21"/>
      <c r="C2645" s="4"/>
      <c r="D2645" s="4">
        <v>8681.0</v>
      </c>
      <c r="H2645" s="9"/>
      <c r="I2645" s="9">
        <v>1375355.52</v>
      </c>
      <c r="J2645" s="9">
        <v>1108715.52</v>
      </c>
      <c r="K2645" s="9">
        <v>266640.0</v>
      </c>
    </row>
    <row r="2646">
      <c r="B2646" s="21"/>
      <c r="C2646" s="4"/>
      <c r="D2646" s="4">
        <v>8969.0</v>
      </c>
      <c r="H2646" s="9"/>
      <c r="I2646" s="9">
        <v>973460.4</v>
      </c>
      <c r="J2646" s="9">
        <v>621667.2</v>
      </c>
      <c r="K2646" s="9">
        <v>351793.20000000007</v>
      </c>
    </row>
    <row r="2647">
      <c r="B2647" s="21"/>
      <c r="C2647" s="4"/>
      <c r="D2647" s="4">
        <v>7940.0</v>
      </c>
      <c r="H2647" s="9"/>
      <c r="I2647" s="9">
        <v>2540094.27</v>
      </c>
      <c r="J2647" s="9">
        <v>1910154.54</v>
      </c>
      <c r="K2647" s="9">
        <v>629939.73</v>
      </c>
    </row>
    <row r="2648">
      <c r="B2648" s="21"/>
      <c r="C2648" s="4"/>
      <c r="D2648" s="4">
        <v>8681.0</v>
      </c>
      <c r="H2648" s="9"/>
      <c r="I2648" s="9">
        <v>1407916.02</v>
      </c>
      <c r="J2648" s="9">
        <v>1134963.52</v>
      </c>
      <c r="K2648" s="9">
        <v>272952.5</v>
      </c>
    </row>
    <row r="2649">
      <c r="B2649" s="21"/>
      <c r="C2649" s="4"/>
      <c r="D2649" s="4">
        <v>5988.0</v>
      </c>
      <c r="H2649" s="9"/>
      <c r="I2649" s="9">
        <v>677247.76</v>
      </c>
      <c r="J2649" s="9">
        <v>399728.28</v>
      </c>
      <c r="K2649" s="9">
        <v>277519.48</v>
      </c>
    </row>
    <row r="2650">
      <c r="B2650" s="21"/>
      <c r="C2650" s="4"/>
      <c r="D2650" s="4">
        <v>5988.0</v>
      </c>
      <c r="H2650" s="9"/>
      <c r="I2650" s="9">
        <v>1303039.48</v>
      </c>
      <c r="J2650" s="9">
        <v>769085.9400000001</v>
      </c>
      <c r="K2650" s="9">
        <v>533953.5399999999</v>
      </c>
    </row>
    <row r="2651">
      <c r="B2651" s="21"/>
      <c r="C2651" s="4"/>
      <c r="D2651" s="4">
        <v>8293.0</v>
      </c>
      <c r="H2651" s="9"/>
      <c r="I2651" s="9">
        <v>794829.6</v>
      </c>
      <c r="J2651" s="9">
        <v>478733.93999999994</v>
      </c>
      <c r="K2651" s="9">
        <v>316095.66000000003</v>
      </c>
    </row>
    <row r="2652">
      <c r="B2652" s="21"/>
      <c r="C2652" s="4"/>
      <c r="D2652" s="4">
        <v>8875.0</v>
      </c>
      <c r="H2652" s="9"/>
      <c r="I2652" s="9">
        <v>3787728.42</v>
      </c>
      <c r="J2652" s="9">
        <v>3274186.82</v>
      </c>
      <c r="K2652" s="9">
        <v>513541.6000000001</v>
      </c>
    </row>
    <row r="2653">
      <c r="B2653" s="21"/>
      <c r="C2653" s="4"/>
      <c r="D2653" s="4">
        <v>5988.0</v>
      </c>
      <c r="H2653" s="9"/>
      <c r="I2653" s="9">
        <v>360038.22000000003</v>
      </c>
      <c r="J2653" s="9">
        <v>212503.41</v>
      </c>
      <c r="K2653" s="9">
        <v>147534.81000000003</v>
      </c>
    </row>
    <row r="2654">
      <c r="B2654" s="21"/>
      <c r="C2654" s="4"/>
      <c r="D2654" s="4">
        <v>8969.0</v>
      </c>
      <c r="H2654" s="9"/>
      <c r="I2654" s="9">
        <v>458655.48000000004</v>
      </c>
      <c r="J2654" s="9">
        <v>292904.64</v>
      </c>
      <c r="K2654" s="9">
        <v>165750.84000000003</v>
      </c>
    </row>
    <row r="2655">
      <c r="B2655" s="21"/>
      <c r="C2655" s="4"/>
      <c r="D2655" s="4">
        <v>8293.0</v>
      </c>
      <c r="H2655" s="9"/>
      <c r="I2655" s="9">
        <v>2309727.6</v>
      </c>
      <c r="J2655" s="9">
        <v>1391172.39</v>
      </c>
      <c r="K2655" s="9">
        <v>918555.2100000002</v>
      </c>
    </row>
    <row r="2656">
      <c r="B2656" s="21"/>
      <c r="C2656" s="4"/>
      <c r="D2656" s="4">
        <v>3127.0</v>
      </c>
      <c r="H2656" s="9"/>
      <c r="I2656" s="9">
        <v>539826.65</v>
      </c>
      <c r="J2656" s="9">
        <v>374305.35000000003</v>
      </c>
      <c r="K2656" s="9">
        <v>165521.3</v>
      </c>
    </row>
    <row r="2657">
      <c r="B2657" s="21"/>
      <c r="C2657" s="4"/>
      <c r="D2657" s="4">
        <v>8293.0</v>
      </c>
      <c r="H2657" s="9"/>
      <c r="I2657" s="9">
        <v>680720.4</v>
      </c>
      <c r="J2657" s="9">
        <v>410004.81</v>
      </c>
      <c r="K2657" s="9">
        <v>270715.59</v>
      </c>
    </row>
    <row r="2658">
      <c r="B2658" s="21"/>
      <c r="C2658" s="4"/>
      <c r="D2658" s="4">
        <v>4594.0</v>
      </c>
      <c r="H2658" s="9"/>
      <c r="I2658" s="9">
        <v>91629.93000000001</v>
      </c>
      <c r="J2658" s="9">
        <v>67961.31999999999</v>
      </c>
      <c r="K2658" s="9">
        <v>23668.610000000015</v>
      </c>
    </row>
    <row r="2659">
      <c r="B2659" s="21"/>
      <c r="C2659" s="4"/>
      <c r="D2659" s="4">
        <v>8875.0</v>
      </c>
      <c r="H2659" s="9"/>
      <c r="I2659" s="9">
        <v>1830158.8199999998</v>
      </c>
      <c r="J2659" s="9">
        <v>1582025.22</v>
      </c>
      <c r="K2659" s="9">
        <v>248133.59999999986</v>
      </c>
    </row>
    <row r="2660">
      <c r="B2660" s="21"/>
      <c r="C2660" s="4"/>
      <c r="D2660" s="4">
        <v>4594.0</v>
      </c>
      <c r="H2660" s="9"/>
      <c r="I2660" s="9">
        <v>39363.27</v>
      </c>
      <c r="J2660" s="9">
        <v>29195.48</v>
      </c>
      <c r="K2660" s="9">
        <v>10167.789999999997</v>
      </c>
    </row>
    <row r="2661">
      <c r="B2661" s="21"/>
      <c r="C2661" s="4"/>
      <c r="D2661" s="4">
        <v>7940.0</v>
      </c>
      <c r="H2661" s="9"/>
      <c r="I2661" s="9">
        <v>4099168.1799999997</v>
      </c>
      <c r="J2661" s="9">
        <v>3082580.3600000003</v>
      </c>
      <c r="K2661" s="9">
        <v>1016587.8199999994</v>
      </c>
    </row>
    <row r="2662">
      <c r="B2662" s="21"/>
      <c r="C2662" s="4"/>
      <c r="D2662" s="4">
        <v>5988.0</v>
      </c>
      <c r="H2662" s="9"/>
      <c r="I2662" s="9">
        <v>1527813.02</v>
      </c>
      <c r="J2662" s="9">
        <v>901752.81</v>
      </c>
      <c r="K2662" s="9">
        <v>626060.21</v>
      </c>
    </row>
    <row r="2663">
      <c r="B2663" s="21"/>
      <c r="C2663" s="4"/>
      <c r="D2663" s="4">
        <v>5988.0</v>
      </c>
      <c r="H2663" s="9"/>
      <c r="I2663" s="9">
        <v>1061935.58</v>
      </c>
      <c r="J2663" s="9">
        <v>626780.49</v>
      </c>
      <c r="K2663" s="9">
        <v>435155.0900000001</v>
      </c>
    </row>
    <row r="2664">
      <c r="B2664" s="21"/>
      <c r="C2664" s="4"/>
      <c r="D2664" s="4">
        <v>4594.0</v>
      </c>
      <c r="H2664" s="9"/>
      <c r="I2664" s="9">
        <v>59357.46</v>
      </c>
      <c r="J2664" s="9">
        <v>44025.04</v>
      </c>
      <c r="K2664" s="9">
        <v>15332.419999999998</v>
      </c>
    </row>
    <row r="2665">
      <c r="B2665" s="21"/>
    </row>
    <row r="2666">
      <c r="B2666" s="21"/>
    </row>
    <row r="2667">
      <c r="B2667" s="21"/>
    </row>
    <row r="2668">
      <c r="B2668" s="21"/>
    </row>
    <row r="2669">
      <c r="B2669" s="21"/>
    </row>
    <row r="2670">
      <c r="B2670" s="21"/>
    </row>
    <row r="2671">
      <c r="B2671" s="21"/>
    </row>
    <row r="2672">
      <c r="B2672" s="21"/>
    </row>
    <row r="2673">
      <c r="B2673" s="21"/>
    </row>
    <row r="2674">
      <c r="B2674" s="21"/>
    </row>
    <row r="2675">
      <c r="B2675" s="21"/>
    </row>
    <row r="2676">
      <c r="B2676" s="21"/>
    </row>
    <row r="2677">
      <c r="B2677" s="21"/>
    </row>
    <row r="2678">
      <c r="B2678" s="21"/>
    </row>
    <row r="2679">
      <c r="B2679" s="21"/>
    </row>
    <row r="2680">
      <c r="B2680" s="21"/>
    </row>
    <row r="2681">
      <c r="B2681" s="21"/>
    </row>
    <row r="2682">
      <c r="B2682" s="21"/>
    </row>
    <row r="2683">
      <c r="B2683" s="21"/>
    </row>
    <row r="2684">
      <c r="B2684" s="21"/>
    </row>
    <row r="2685">
      <c r="B2685" s="21"/>
    </row>
    <row r="2686">
      <c r="B2686" s="21"/>
    </row>
    <row r="2687">
      <c r="B2687" s="21"/>
    </row>
    <row r="2688">
      <c r="B2688" s="21"/>
    </row>
    <row r="2689">
      <c r="B2689" s="21"/>
    </row>
    <row r="2690">
      <c r="B2690" s="21"/>
    </row>
    <row r="2691">
      <c r="B2691" s="21"/>
    </row>
    <row r="2692">
      <c r="B2692" s="21"/>
    </row>
    <row r="2693">
      <c r="B2693" s="21"/>
    </row>
    <row r="2694">
      <c r="B2694" s="21"/>
    </row>
    <row r="2695">
      <c r="B2695" s="21"/>
    </row>
    <row r="2696">
      <c r="B2696" s="21"/>
    </row>
    <row r="2697">
      <c r="B2697" s="21"/>
    </row>
    <row r="2698">
      <c r="B2698" s="21"/>
    </row>
    <row r="2699">
      <c r="B2699" s="21"/>
    </row>
    <row r="2700">
      <c r="B2700" s="21"/>
    </row>
    <row r="2701">
      <c r="B2701" s="21"/>
    </row>
    <row r="2702">
      <c r="B2702" s="21"/>
    </row>
    <row r="2703">
      <c r="B2703" s="21"/>
    </row>
    <row r="2704">
      <c r="B2704" s="21"/>
    </row>
    <row r="2705">
      <c r="B2705" s="21"/>
    </row>
    <row r="2706">
      <c r="B2706" s="21"/>
    </row>
    <row r="2707">
      <c r="B2707" s="21"/>
    </row>
    <row r="2708">
      <c r="B2708" s="21"/>
    </row>
    <row r="2709">
      <c r="B2709" s="21"/>
    </row>
    <row r="2710">
      <c r="B2710" s="21"/>
    </row>
    <row r="2711">
      <c r="B2711" s="21"/>
    </row>
    <row r="2712">
      <c r="B2712" s="21"/>
    </row>
    <row r="2713">
      <c r="B2713" s="21"/>
    </row>
    <row r="2714">
      <c r="B2714" s="21"/>
    </row>
    <row r="2715">
      <c r="B2715" s="21"/>
    </row>
    <row r="2716">
      <c r="B2716" s="21"/>
    </row>
    <row r="2717">
      <c r="B2717" s="21"/>
    </row>
    <row r="2718">
      <c r="B2718" s="21"/>
    </row>
    <row r="2719">
      <c r="B2719" s="21"/>
    </row>
    <row r="2720">
      <c r="B2720" s="21"/>
    </row>
    <row r="2721">
      <c r="B2721" s="21"/>
    </row>
    <row r="2722">
      <c r="B2722" s="21"/>
    </row>
    <row r="2723">
      <c r="B2723" s="21"/>
    </row>
    <row r="2724">
      <c r="B2724" s="21"/>
    </row>
    <row r="2725">
      <c r="B2725" s="21"/>
    </row>
    <row r="2726">
      <c r="B2726" s="21"/>
    </row>
    <row r="2727">
      <c r="B2727" s="21"/>
    </row>
    <row r="2728">
      <c r="B2728" s="21"/>
    </row>
    <row r="2729">
      <c r="B2729" s="21"/>
    </row>
    <row r="2730">
      <c r="B2730" s="21"/>
    </row>
    <row r="2731">
      <c r="B2731" s="21"/>
    </row>
    <row r="2732">
      <c r="B2732" s="21"/>
    </row>
    <row r="2733">
      <c r="B2733" s="21"/>
    </row>
    <row r="2734">
      <c r="B2734" s="21"/>
    </row>
    <row r="2735">
      <c r="B2735" s="21"/>
    </row>
    <row r="2736">
      <c r="B2736" s="21"/>
    </row>
    <row r="2737">
      <c r="B2737" s="21"/>
    </row>
    <row r="2738">
      <c r="B2738" s="21"/>
    </row>
    <row r="2739">
      <c r="B2739" s="21"/>
    </row>
    <row r="2740">
      <c r="B2740" s="21"/>
    </row>
    <row r="2741">
      <c r="B2741" s="21"/>
    </row>
    <row r="2742">
      <c r="B2742" s="21"/>
    </row>
    <row r="2743">
      <c r="B2743" s="21"/>
    </row>
    <row r="2744">
      <c r="B2744" s="21"/>
    </row>
    <row r="2745">
      <c r="B2745" s="21"/>
    </row>
    <row r="2746">
      <c r="B2746" s="21"/>
    </row>
    <row r="2747">
      <c r="B2747" s="21"/>
    </row>
    <row r="2748">
      <c r="B2748" s="21"/>
    </row>
    <row r="2749">
      <c r="B2749" s="21"/>
    </row>
    <row r="2750">
      <c r="B2750" s="21"/>
    </row>
    <row r="2751">
      <c r="B2751" s="21"/>
    </row>
    <row r="2752">
      <c r="B2752" s="21"/>
    </row>
    <row r="2753">
      <c r="B2753" s="21"/>
    </row>
    <row r="2754">
      <c r="B2754" s="21"/>
    </row>
    <row r="2755">
      <c r="B2755" s="21"/>
    </row>
    <row r="2756">
      <c r="B2756" s="21"/>
    </row>
    <row r="2757">
      <c r="B2757" s="21"/>
    </row>
    <row r="2758">
      <c r="B2758" s="21"/>
    </row>
    <row r="2759">
      <c r="B2759" s="21"/>
    </row>
    <row r="2760">
      <c r="B2760" s="21"/>
    </row>
    <row r="2761">
      <c r="B2761" s="21"/>
    </row>
    <row r="2762">
      <c r="B2762" s="21"/>
    </row>
    <row r="2763">
      <c r="B2763" s="21"/>
    </row>
    <row r="2764">
      <c r="B2764" s="21"/>
    </row>
    <row r="2765">
      <c r="B2765" s="21"/>
    </row>
    <row r="2766">
      <c r="B2766" s="21"/>
    </row>
    <row r="2767">
      <c r="B2767" s="21"/>
    </row>
    <row r="2768">
      <c r="B2768" s="21"/>
    </row>
    <row r="2769">
      <c r="B2769" s="21"/>
    </row>
    <row r="2770">
      <c r="B2770" s="21"/>
    </row>
    <row r="2771">
      <c r="B2771" s="21"/>
    </row>
    <row r="2772">
      <c r="B2772" s="21"/>
    </row>
    <row r="2773">
      <c r="B2773" s="21"/>
    </row>
    <row r="2774">
      <c r="B2774" s="21"/>
    </row>
    <row r="2775">
      <c r="B2775" s="21"/>
    </row>
    <row r="2776">
      <c r="B2776" s="21"/>
    </row>
    <row r="2777">
      <c r="B2777" s="21"/>
    </row>
    <row r="2778">
      <c r="B2778" s="21"/>
    </row>
    <row r="2779">
      <c r="B2779" s="21"/>
    </row>
    <row r="2780">
      <c r="B2780" s="21"/>
    </row>
    <row r="2781">
      <c r="B2781" s="21"/>
    </row>
    <row r="2782">
      <c r="B2782" s="21"/>
    </row>
    <row r="2783">
      <c r="B2783" s="21"/>
    </row>
    <row r="2784">
      <c r="B2784" s="21"/>
    </row>
    <row r="2785">
      <c r="B2785" s="21"/>
    </row>
    <row r="2786">
      <c r="B2786" s="21"/>
    </row>
    <row r="2787">
      <c r="B2787" s="21"/>
    </row>
    <row r="2788">
      <c r="B2788" s="21"/>
    </row>
    <row r="2789">
      <c r="B2789" s="21"/>
    </row>
    <row r="2790">
      <c r="B2790" s="21"/>
    </row>
    <row r="2791">
      <c r="B2791" s="21"/>
    </row>
    <row r="2792">
      <c r="B2792" s="21"/>
    </row>
    <row r="2793">
      <c r="B2793" s="21"/>
    </row>
    <row r="2794">
      <c r="B2794" s="21"/>
    </row>
    <row r="2795">
      <c r="B2795" s="21"/>
    </row>
    <row r="2796">
      <c r="B2796" s="21"/>
    </row>
    <row r="2797">
      <c r="B2797" s="21"/>
    </row>
    <row r="2798">
      <c r="B2798" s="21"/>
    </row>
    <row r="2799">
      <c r="B2799" s="21"/>
    </row>
    <row r="2800">
      <c r="B2800" s="21"/>
    </row>
    <row r="2801">
      <c r="B2801" s="21"/>
    </row>
    <row r="2802">
      <c r="B2802" s="21"/>
    </row>
    <row r="2803">
      <c r="B2803" s="21"/>
    </row>
    <row r="2804">
      <c r="B2804" s="21"/>
    </row>
    <row r="2805">
      <c r="B2805" s="21"/>
    </row>
    <row r="2806">
      <c r="B2806" s="21"/>
    </row>
    <row r="2807">
      <c r="B2807" s="21"/>
    </row>
    <row r="2808">
      <c r="B2808" s="21"/>
    </row>
    <row r="2809">
      <c r="B2809" s="21"/>
    </row>
    <row r="2810">
      <c r="B2810" s="21"/>
    </row>
    <row r="2811">
      <c r="B2811" s="21"/>
    </row>
    <row r="2812">
      <c r="B2812" s="21"/>
    </row>
    <row r="2813">
      <c r="B2813" s="21"/>
    </row>
    <row r="2814">
      <c r="B2814" s="21"/>
    </row>
    <row r="2815">
      <c r="B2815" s="21"/>
    </row>
    <row r="2816">
      <c r="B2816" s="21"/>
    </row>
    <row r="2817">
      <c r="B2817" s="21"/>
    </row>
    <row r="2818">
      <c r="B2818" s="21"/>
    </row>
    <row r="2819">
      <c r="B2819" s="21"/>
    </row>
    <row r="2820">
      <c r="B2820" s="21"/>
    </row>
    <row r="2821">
      <c r="B2821" s="21"/>
    </row>
    <row r="2822">
      <c r="B2822" s="21"/>
    </row>
    <row r="2823">
      <c r="B2823" s="21"/>
    </row>
    <row r="2824">
      <c r="B2824" s="21"/>
    </row>
    <row r="2825">
      <c r="B2825" s="21"/>
    </row>
    <row r="2826">
      <c r="B2826" s="21"/>
    </row>
    <row r="2827">
      <c r="B2827" s="21"/>
    </row>
    <row r="2828">
      <c r="B2828" s="21"/>
    </row>
    <row r="2829">
      <c r="B2829" s="21"/>
    </row>
    <row r="2830">
      <c r="B2830" s="21"/>
    </row>
    <row r="2831">
      <c r="B2831" s="21"/>
    </row>
    <row r="2832">
      <c r="B2832" s="21"/>
    </row>
    <row r="2833">
      <c r="B2833" s="21"/>
    </row>
    <row r="2834">
      <c r="B2834" s="21"/>
    </row>
    <row r="2835">
      <c r="B2835" s="21"/>
    </row>
    <row r="2836">
      <c r="B2836" s="21"/>
    </row>
    <row r="2837">
      <c r="B2837" s="21"/>
    </row>
    <row r="2838">
      <c r="B2838" s="21"/>
    </row>
    <row r="2839">
      <c r="B2839" s="21"/>
    </row>
    <row r="2840">
      <c r="B2840" s="21"/>
    </row>
    <row r="2841">
      <c r="B2841" s="21"/>
    </row>
    <row r="2842">
      <c r="B2842" s="21"/>
    </row>
    <row r="2843">
      <c r="B2843" s="21"/>
    </row>
    <row r="2844">
      <c r="B2844" s="21"/>
    </row>
    <row r="2845">
      <c r="B2845" s="21"/>
    </row>
    <row r="2846">
      <c r="B2846" s="21"/>
    </row>
    <row r="2847">
      <c r="B2847" s="21"/>
    </row>
    <row r="2848">
      <c r="B2848" s="21"/>
    </row>
    <row r="2849">
      <c r="B2849" s="21"/>
    </row>
    <row r="2850">
      <c r="B2850" s="21"/>
    </row>
    <row r="2851">
      <c r="B2851" s="21"/>
    </row>
    <row r="2852">
      <c r="B2852" s="21"/>
    </row>
    <row r="2853">
      <c r="B2853" s="21"/>
    </row>
    <row r="2854">
      <c r="B2854" s="21"/>
    </row>
    <row r="2855">
      <c r="B2855" s="21"/>
    </row>
    <row r="2856">
      <c r="B2856" s="21"/>
    </row>
    <row r="2857">
      <c r="B2857" s="21"/>
    </row>
    <row r="2858">
      <c r="B2858" s="21"/>
    </row>
    <row r="2859">
      <c r="B2859" s="21"/>
    </row>
    <row r="2860">
      <c r="B2860" s="21"/>
    </row>
    <row r="2861">
      <c r="B2861" s="21"/>
    </row>
    <row r="2862">
      <c r="B2862" s="21"/>
    </row>
    <row r="2863">
      <c r="B2863" s="21"/>
    </row>
    <row r="2864">
      <c r="B2864" s="21"/>
    </row>
    <row r="2865">
      <c r="B2865" s="21"/>
    </row>
    <row r="2866">
      <c r="B2866" s="21"/>
    </row>
    <row r="2867">
      <c r="B2867" s="21"/>
    </row>
    <row r="2868">
      <c r="B2868" s="21"/>
    </row>
    <row r="2869">
      <c r="B2869" s="21"/>
    </row>
    <row r="2870">
      <c r="B2870" s="21"/>
    </row>
    <row r="2871">
      <c r="B2871" s="21"/>
    </row>
    <row r="2872">
      <c r="B2872" s="21"/>
    </row>
    <row r="2873">
      <c r="B2873" s="21"/>
    </row>
    <row r="2874">
      <c r="B2874" s="21"/>
    </row>
    <row r="2875">
      <c r="B2875" s="21"/>
    </row>
    <row r="2876">
      <c r="B2876" s="21"/>
    </row>
    <row r="2877">
      <c r="B2877" s="21"/>
    </row>
    <row r="2878">
      <c r="B2878" s="21"/>
    </row>
    <row r="2879">
      <c r="B2879" s="21"/>
    </row>
    <row r="2880">
      <c r="B2880" s="21"/>
    </row>
    <row r="2881">
      <c r="B2881" s="21"/>
    </row>
    <row r="2882">
      <c r="B2882" s="21"/>
    </row>
    <row r="2883">
      <c r="B2883" s="21"/>
    </row>
    <row r="2884">
      <c r="B2884" s="21"/>
    </row>
    <row r="2885">
      <c r="B2885" s="21"/>
    </row>
    <row r="2886">
      <c r="B2886" s="21"/>
    </row>
    <row r="2887">
      <c r="B2887" s="21"/>
    </row>
    <row r="2888">
      <c r="B2888" s="21"/>
    </row>
    <row r="2889">
      <c r="B2889" s="21"/>
    </row>
    <row r="2890">
      <c r="B2890" s="21"/>
    </row>
    <row r="2891">
      <c r="B2891" s="21"/>
    </row>
    <row r="2892">
      <c r="B2892" s="21"/>
    </row>
    <row r="2893">
      <c r="B2893" s="21"/>
    </row>
    <row r="2894">
      <c r="B2894" s="21"/>
    </row>
    <row r="2895">
      <c r="B2895" s="21"/>
    </row>
    <row r="2896">
      <c r="B2896" s="21"/>
    </row>
    <row r="2897">
      <c r="B2897" s="21"/>
    </row>
    <row r="2898">
      <c r="B2898" s="21"/>
    </row>
    <row r="2899">
      <c r="B2899" s="21"/>
    </row>
    <row r="2900">
      <c r="B2900" s="21"/>
    </row>
    <row r="2901">
      <c r="B2901" s="21"/>
    </row>
    <row r="2902">
      <c r="B2902" s="21"/>
    </row>
    <row r="2903">
      <c r="B2903" s="21"/>
    </row>
    <row r="2904">
      <c r="B2904" s="21"/>
    </row>
    <row r="2905">
      <c r="B2905" s="21"/>
    </row>
    <row r="2906">
      <c r="B2906" s="21"/>
    </row>
    <row r="2907">
      <c r="B2907" s="21"/>
    </row>
    <row r="2908">
      <c r="B2908" s="21"/>
    </row>
    <row r="2909">
      <c r="B2909" s="21"/>
    </row>
    <row r="2910">
      <c r="B2910" s="21"/>
    </row>
    <row r="2911">
      <c r="B2911" s="21"/>
    </row>
    <row r="2912">
      <c r="B2912" s="21"/>
    </row>
    <row r="2913">
      <c r="B2913" s="21"/>
    </row>
    <row r="2914">
      <c r="B2914" s="21"/>
    </row>
    <row r="2915">
      <c r="B2915" s="21"/>
    </row>
    <row r="2916">
      <c r="B2916" s="21"/>
    </row>
    <row r="2917">
      <c r="B2917" s="21"/>
    </row>
    <row r="2918">
      <c r="B2918" s="21"/>
    </row>
    <row r="2919">
      <c r="B2919" s="21"/>
    </row>
    <row r="2920">
      <c r="B2920" s="21"/>
    </row>
    <row r="2921">
      <c r="B2921" s="21"/>
    </row>
    <row r="2922">
      <c r="B2922" s="21"/>
    </row>
    <row r="2923">
      <c r="B2923" s="21"/>
    </row>
    <row r="2924">
      <c r="B2924" s="21"/>
    </row>
    <row r="2925">
      <c r="B2925" s="21"/>
    </row>
    <row r="2926">
      <c r="B2926" s="21"/>
    </row>
    <row r="2927">
      <c r="B2927" s="21"/>
    </row>
    <row r="2928">
      <c r="B2928" s="21"/>
    </row>
    <row r="2929">
      <c r="B2929" s="21"/>
    </row>
    <row r="2930">
      <c r="B2930" s="21"/>
    </row>
    <row r="2931">
      <c r="B2931" s="21"/>
    </row>
    <row r="2932">
      <c r="B2932" s="21"/>
    </row>
    <row r="2933">
      <c r="B2933" s="21"/>
    </row>
    <row r="2934">
      <c r="B2934" s="21"/>
    </row>
    <row r="2935">
      <c r="B2935" s="21"/>
    </row>
    <row r="2936">
      <c r="B2936" s="21"/>
    </row>
    <row r="2937">
      <c r="B2937" s="21"/>
    </row>
    <row r="2938">
      <c r="B2938" s="21"/>
    </row>
    <row r="2939">
      <c r="B2939" s="21"/>
    </row>
    <row r="2940">
      <c r="B2940" s="21"/>
    </row>
    <row r="2941">
      <c r="B2941" s="21"/>
    </row>
    <row r="2942">
      <c r="B2942" s="21"/>
    </row>
    <row r="2943">
      <c r="B2943" s="21"/>
    </row>
    <row r="2944">
      <c r="B2944" s="21"/>
    </row>
    <row r="2945">
      <c r="B2945" s="21"/>
    </row>
    <row r="2946">
      <c r="B2946" s="21"/>
    </row>
    <row r="2947">
      <c r="B2947" s="21"/>
    </row>
    <row r="2948">
      <c r="B2948" s="21"/>
    </row>
    <row r="2949">
      <c r="B2949" s="21"/>
    </row>
    <row r="2950">
      <c r="B2950" s="21"/>
    </row>
    <row r="2951">
      <c r="B2951" s="21"/>
    </row>
    <row r="2952">
      <c r="B2952" s="21"/>
    </row>
    <row r="2953">
      <c r="B2953" s="21"/>
    </row>
    <row r="2954">
      <c r="B2954" s="21"/>
    </row>
    <row r="2955">
      <c r="B2955" s="21"/>
    </row>
    <row r="2956">
      <c r="B2956" s="21"/>
    </row>
    <row r="2957">
      <c r="B2957" s="21"/>
    </row>
    <row r="2958">
      <c r="B2958" s="21"/>
    </row>
    <row r="2959">
      <c r="B2959" s="21"/>
    </row>
    <row r="2960">
      <c r="B2960" s="21"/>
    </row>
    <row r="2961">
      <c r="B2961" s="21"/>
    </row>
    <row r="2962">
      <c r="B2962" s="21"/>
    </row>
    <row r="2963">
      <c r="B2963" s="21"/>
    </row>
    <row r="2964">
      <c r="B2964" s="21"/>
    </row>
    <row r="2965">
      <c r="B2965" s="21"/>
    </row>
    <row r="2966">
      <c r="B2966" s="21"/>
    </row>
    <row r="2967">
      <c r="B2967" s="21"/>
    </row>
    <row r="2968">
      <c r="B2968" s="21"/>
    </row>
    <row r="2969">
      <c r="B2969" s="21"/>
    </row>
    <row r="2970">
      <c r="B2970" s="21"/>
    </row>
    <row r="2971">
      <c r="B2971" s="21"/>
    </row>
    <row r="2972">
      <c r="B2972" s="21"/>
    </row>
    <row r="2973">
      <c r="B2973" s="21"/>
    </row>
    <row r="2974">
      <c r="B2974" s="21"/>
    </row>
    <row r="2975">
      <c r="B2975" s="21"/>
    </row>
    <row r="2976">
      <c r="B2976" s="21"/>
    </row>
    <row r="2977">
      <c r="B2977" s="21"/>
    </row>
    <row r="2978">
      <c r="B2978" s="21"/>
    </row>
    <row r="2979">
      <c r="B2979" s="21"/>
    </row>
    <row r="2980">
      <c r="B2980" s="21"/>
    </row>
    <row r="2981">
      <c r="B2981" s="21"/>
    </row>
    <row r="2982">
      <c r="B2982" s="21"/>
    </row>
    <row r="2983">
      <c r="B2983" s="21"/>
    </row>
    <row r="2984">
      <c r="B2984" s="21"/>
    </row>
    <row r="2985">
      <c r="B2985" s="21"/>
    </row>
    <row r="2986">
      <c r="B2986" s="21"/>
    </row>
    <row r="2987">
      <c r="B2987" s="21"/>
    </row>
    <row r="2988">
      <c r="B2988" s="21"/>
    </row>
    <row r="2989">
      <c r="B2989" s="21"/>
    </row>
    <row r="2990">
      <c r="B2990" s="21"/>
    </row>
    <row r="2991">
      <c r="B2991" s="21"/>
    </row>
    <row r="2992">
      <c r="B2992" s="21"/>
    </row>
    <row r="2993">
      <c r="B2993" s="21"/>
    </row>
    <row r="2994">
      <c r="B2994" s="21"/>
    </row>
    <row r="2995">
      <c r="B2995" s="21"/>
    </row>
    <row r="2996">
      <c r="B2996" s="21"/>
    </row>
    <row r="2997">
      <c r="B2997" s="21"/>
    </row>
    <row r="2998">
      <c r="B2998" s="21"/>
    </row>
    <row r="2999">
      <c r="B2999" s="21"/>
    </row>
    <row r="3000">
      <c r="B3000" s="21"/>
    </row>
    <row r="3001">
      <c r="B3001" s="21"/>
    </row>
    <row r="3002">
      <c r="B3002" s="21"/>
    </row>
    <row r="3003">
      <c r="B3003" s="21"/>
    </row>
    <row r="3004">
      <c r="B3004" s="21"/>
    </row>
    <row r="3005">
      <c r="B3005" s="21"/>
    </row>
    <row r="3006">
      <c r="B3006" s="21"/>
    </row>
    <row r="3007">
      <c r="B3007" s="21"/>
      <c r="E3007" s="9">
        <v>13441.44</v>
      </c>
    </row>
    <row r="3008">
      <c r="B3008" s="21"/>
      <c r="E3008" s="9">
        <v>977181.76</v>
      </c>
    </row>
    <row r="3009">
      <c r="B3009" s="21"/>
      <c r="E3009" s="9">
        <v>368520.57</v>
      </c>
    </row>
    <row r="3010">
      <c r="B3010" s="21"/>
      <c r="E3010" s="9">
        <v>817218.27</v>
      </c>
    </row>
    <row r="3011">
      <c r="B3011" s="21"/>
      <c r="E3011" s="9">
        <v>5183102.12</v>
      </c>
    </row>
    <row r="3012">
      <c r="B3012" s="21"/>
      <c r="E3012" s="9">
        <v>724127.8</v>
      </c>
    </row>
    <row r="3013">
      <c r="B3013" s="21"/>
      <c r="E3013" s="9">
        <v>208738.42</v>
      </c>
    </row>
    <row r="3014">
      <c r="B3014" s="21"/>
      <c r="E3014" s="9">
        <v>490134.81</v>
      </c>
    </row>
    <row r="3015">
      <c r="B3015" s="21"/>
      <c r="E3015" s="9">
        <v>1414506.48</v>
      </c>
    </row>
    <row r="3016">
      <c r="B3016" s="21"/>
      <c r="E3016" s="9">
        <v>2334267.11</v>
      </c>
    </row>
    <row r="3017">
      <c r="B3017" s="21"/>
      <c r="E3017" s="9">
        <v>514714.46</v>
      </c>
    </row>
    <row r="3018">
      <c r="B3018" s="21"/>
      <c r="E3018" s="9">
        <v>637534.5900000001</v>
      </c>
    </row>
    <row r="3019">
      <c r="B3019" s="21"/>
      <c r="E3019" s="9">
        <v>1137594.4</v>
      </c>
    </row>
    <row r="3020">
      <c r="B3020" s="21"/>
      <c r="E3020" s="9">
        <v>732863.42</v>
      </c>
    </row>
    <row r="3021">
      <c r="B3021" s="21"/>
      <c r="E3021" s="9">
        <v>3850420.4</v>
      </c>
    </row>
    <row r="3022">
      <c r="B3022" s="21"/>
      <c r="E3022" s="9">
        <v>59885.44</v>
      </c>
    </row>
    <row r="3023">
      <c r="B3023" s="21"/>
      <c r="E3023" s="9">
        <v>3000940.8</v>
      </c>
    </row>
    <row r="3024">
      <c r="B3024" s="21"/>
      <c r="E3024" s="9">
        <v>2081042.56</v>
      </c>
    </row>
    <row r="3025">
      <c r="B3025" s="21"/>
      <c r="E3025" s="9">
        <v>76947.2</v>
      </c>
    </row>
    <row r="3026">
      <c r="B3026" s="21"/>
      <c r="E3026" s="9">
        <v>1176604.0</v>
      </c>
    </row>
    <row r="3027">
      <c r="B3027" s="21"/>
      <c r="E3027" s="9">
        <v>3136191.11</v>
      </c>
    </row>
    <row r="3028">
      <c r="B3028" s="21"/>
      <c r="E3028" s="9">
        <v>1806361.28</v>
      </c>
    </row>
    <row r="3029">
      <c r="B3029" s="21"/>
      <c r="E3029" s="9">
        <v>63565.29</v>
      </c>
    </row>
    <row r="3030">
      <c r="B3030" s="21"/>
      <c r="E3030" s="9">
        <v>307143.54000000004</v>
      </c>
    </row>
    <row r="3031">
      <c r="B3031" s="21"/>
      <c r="E3031" s="9">
        <v>1470923.36</v>
      </c>
    </row>
    <row r="3032">
      <c r="B3032" s="21"/>
      <c r="E3032" s="9">
        <v>2568829.88</v>
      </c>
    </row>
    <row r="3033">
      <c r="B3033" s="21"/>
      <c r="E3033" s="9">
        <v>134710.55000000002</v>
      </c>
    </row>
    <row r="3034">
      <c r="B3034" s="21"/>
      <c r="E3034" s="9">
        <v>679830.14</v>
      </c>
    </row>
    <row r="3035">
      <c r="B3035" s="21"/>
      <c r="E3035" s="9">
        <v>459098.8</v>
      </c>
    </row>
    <row r="3036">
      <c r="B3036" s="21"/>
      <c r="E3036" s="9">
        <v>2582047.6500000004</v>
      </c>
    </row>
    <row r="3037">
      <c r="B3037" s="21"/>
      <c r="E3037" s="9">
        <v>3779712.51</v>
      </c>
    </row>
    <row r="3038">
      <c r="B3038" s="21"/>
      <c r="E3038" s="9">
        <v>5184934.0200000005</v>
      </c>
    </row>
    <row r="3039">
      <c r="B3039" s="21"/>
      <c r="E3039" s="9">
        <v>2649469.1999999997</v>
      </c>
    </row>
    <row r="3040">
      <c r="B3040" s="21"/>
      <c r="E3040" s="9">
        <v>235257.1</v>
      </c>
    </row>
    <row r="3041">
      <c r="B3041" s="21"/>
      <c r="E3041" s="9">
        <v>604369.38</v>
      </c>
    </row>
    <row r="3042">
      <c r="B3042" s="21"/>
      <c r="E3042" s="9">
        <v>391599.52</v>
      </c>
    </row>
    <row r="3043">
      <c r="E3043" s="9">
        <v>2309290.4</v>
      </c>
    </row>
    <row r="3044">
      <c r="E3044" s="9">
        <v>881233.92</v>
      </c>
    </row>
    <row r="3045">
      <c r="E3045" s="9">
        <v>2205874.48</v>
      </c>
    </row>
    <row r="3046">
      <c r="E3046" s="9">
        <v>63332.04</v>
      </c>
    </row>
    <row r="3047">
      <c r="E3047" s="9">
        <v>1654364.8</v>
      </c>
    </row>
    <row r="3048">
      <c r="E3048" s="9">
        <v>78661.23</v>
      </c>
    </row>
    <row r="3049">
      <c r="E3049" s="9">
        <v>68771.43000000001</v>
      </c>
    </row>
    <row r="3050">
      <c r="E3050" s="9">
        <v>1206963.84</v>
      </c>
    </row>
    <row r="3051">
      <c r="E3051" s="9">
        <v>151527.42</v>
      </c>
    </row>
    <row r="3052">
      <c r="E3052" s="9">
        <v>1829248.8900000001</v>
      </c>
    </row>
    <row r="3053">
      <c r="E3053" s="9">
        <v>1892390.64</v>
      </c>
    </row>
    <row r="3054">
      <c r="E3054" s="9">
        <v>158862.6</v>
      </c>
    </row>
    <row r="3055">
      <c r="E3055" s="9">
        <v>22792.350000000002</v>
      </c>
    </row>
    <row r="3056">
      <c r="E3056" s="9">
        <v>3080640.78</v>
      </c>
    </row>
    <row r="3057">
      <c r="E3057" s="9">
        <v>928601.8800000001</v>
      </c>
    </row>
    <row r="3058">
      <c r="E3058" s="9">
        <v>18458.050000000003</v>
      </c>
    </row>
    <row r="3059">
      <c r="E3059" s="9">
        <v>206440.4</v>
      </c>
    </row>
    <row r="3060">
      <c r="E3060" s="9">
        <v>1833156.1500000001</v>
      </c>
    </row>
    <row r="3061">
      <c r="E3061" s="9">
        <v>75191.6</v>
      </c>
    </row>
    <row r="3062">
      <c r="E3062" s="9">
        <v>661359.16</v>
      </c>
    </row>
    <row r="3063">
      <c r="E3063" s="9">
        <v>688272.2</v>
      </c>
    </row>
    <row r="3064">
      <c r="E3064" s="9">
        <v>880691.7600000001</v>
      </c>
    </row>
    <row r="3065">
      <c r="E3065" s="9">
        <v>1336624.56</v>
      </c>
    </row>
    <row r="3066">
      <c r="E3066" s="9">
        <v>619627.38</v>
      </c>
    </row>
    <row r="3067">
      <c r="E3067" s="9">
        <v>179437.76</v>
      </c>
    </row>
    <row r="3068">
      <c r="E3068" s="9">
        <v>233643.80000000002</v>
      </c>
    </row>
    <row r="3069">
      <c r="E3069" s="9">
        <v>3207629.67</v>
      </c>
    </row>
    <row r="3070">
      <c r="E3070" s="9">
        <v>4100498.8</v>
      </c>
    </row>
    <row r="3071">
      <c r="E3071" s="9">
        <v>426416.1</v>
      </c>
    </row>
    <row r="3072">
      <c r="E3072" s="9">
        <v>3397362.5700000003</v>
      </c>
    </row>
    <row r="3073">
      <c r="E3073" s="9">
        <v>1589146.06</v>
      </c>
    </row>
    <row r="3074">
      <c r="E3074" s="9">
        <v>802570.8</v>
      </c>
    </row>
    <row r="3075">
      <c r="E3075" s="9">
        <v>92637.57</v>
      </c>
    </row>
    <row r="3076">
      <c r="E3076" s="9">
        <v>69514.25</v>
      </c>
    </row>
    <row r="3077">
      <c r="E3077" s="9">
        <v>258556.48</v>
      </c>
    </row>
    <row r="3078">
      <c r="E3078" s="9">
        <v>346195.2</v>
      </c>
    </row>
    <row r="3079">
      <c r="E3079" s="9">
        <v>839105.36</v>
      </c>
    </row>
    <row r="3080">
      <c r="E3080" s="9">
        <v>4151463.75</v>
      </c>
    </row>
    <row r="3081">
      <c r="E3081" s="9">
        <v>124965.17000000001</v>
      </c>
    </row>
    <row r="3082">
      <c r="E3082" s="9">
        <v>129098.34</v>
      </c>
    </row>
    <row r="3083">
      <c r="E3083" s="9">
        <v>1397352.57</v>
      </c>
    </row>
    <row r="3084">
      <c r="E3084" s="9">
        <v>3957750.09</v>
      </c>
    </row>
    <row r="3085">
      <c r="E3085" s="9">
        <v>776000.22</v>
      </c>
    </row>
    <row r="3086">
      <c r="E3086" s="9">
        <v>7491.99</v>
      </c>
    </row>
    <row r="3087">
      <c r="E3087" s="9">
        <v>1763476.6800000002</v>
      </c>
    </row>
    <row r="3088">
      <c r="E3088" s="9">
        <v>470846.35000000003</v>
      </c>
    </row>
    <row r="3089">
      <c r="E3089" s="9">
        <v>1375355.52</v>
      </c>
    </row>
    <row r="3090">
      <c r="E3090" s="9">
        <v>973460.4</v>
      </c>
    </row>
    <row r="3091">
      <c r="E3091" s="9">
        <v>2540094.27</v>
      </c>
    </row>
    <row r="3092">
      <c r="E3092" s="9">
        <v>1407916.02</v>
      </c>
    </row>
    <row r="3093">
      <c r="E3093" s="9">
        <v>677247.76</v>
      </c>
    </row>
    <row r="3094">
      <c r="E3094" s="9">
        <v>1303039.48</v>
      </c>
    </row>
    <row r="3095">
      <c r="E3095" s="9">
        <v>794829.6</v>
      </c>
    </row>
    <row r="3096">
      <c r="E3096" s="9">
        <v>3787728.42</v>
      </c>
    </row>
    <row r="3097">
      <c r="E3097" s="9">
        <v>360038.22000000003</v>
      </c>
    </row>
    <row r="3098">
      <c r="E3098" s="9">
        <v>458655.48000000004</v>
      </c>
    </row>
    <row r="3099">
      <c r="E3099" s="9">
        <v>2309727.6</v>
      </c>
    </row>
    <row r="3100">
      <c r="E3100" s="9">
        <v>539826.65</v>
      </c>
    </row>
    <row r="3101">
      <c r="E3101" s="9">
        <v>680720.4</v>
      </c>
    </row>
    <row r="3102">
      <c r="E3102" s="9">
        <v>91629.93000000001</v>
      </c>
    </row>
    <row r="3103">
      <c r="E3103" s="9">
        <v>1830158.8199999998</v>
      </c>
    </row>
    <row r="3104">
      <c r="E3104" s="9">
        <v>39363.27</v>
      </c>
    </row>
    <row r="3105">
      <c r="E3105" s="9">
        <v>4099168.1799999997</v>
      </c>
    </row>
    <row r="3106">
      <c r="E3106" s="9">
        <v>1527813.02</v>
      </c>
    </row>
    <row r="3107">
      <c r="E3107" s="9">
        <v>1061935.58</v>
      </c>
    </row>
    <row r="3108">
      <c r="E3108" s="9">
        <v>59357.46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5"/>
    <col customWidth="1" min="3" max="3" width="16.88"/>
    <col customWidth="1" min="5" max="5" width="16.63"/>
    <col customWidth="1" min="6" max="6" width="14.88"/>
    <col customWidth="1" min="8" max="8" width="16.13"/>
    <col customWidth="1" min="9" max="10" width="22.63"/>
    <col customWidth="1" min="11" max="12" width="22.75"/>
    <col customWidth="1" min="13" max="14" width="19.38"/>
  </cols>
  <sheetData>
    <row r="1">
      <c r="A1" s="2" t="s">
        <v>1</v>
      </c>
      <c r="B1" s="4" t="s">
        <v>181</v>
      </c>
      <c r="C1" s="4" t="s">
        <v>182</v>
      </c>
      <c r="D1" s="27" t="s">
        <v>183</v>
      </c>
      <c r="E1" s="27" t="s">
        <v>184</v>
      </c>
      <c r="F1" s="27" t="s">
        <v>185</v>
      </c>
      <c r="G1" s="27" t="s">
        <v>11</v>
      </c>
      <c r="H1" s="27" t="s">
        <v>158</v>
      </c>
      <c r="I1" s="4" t="s">
        <v>160</v>
      </c>
      <c r="J1" s="4" t="s">
        <v>186</v>
      </c>
      <c r="K1" s="4" t="s">
        <v>187</v>
      </c>
      <c r="L1" s="4" t="s">
        <v>188</v>
      </c>
      <c r="M1" s="4" t="s">
        <v>179</v>
      </c>
      <c r="N1" s="4" t="s">
        <v>189</v>
      </c>
    </row>
    <row r="2" hidden="1">
      <c r="A2" s="5">
        <v>41047.0</v>
      </c>
    </row>
    <row r="3" hidden="1">
      <c r="A3" s="5">
        <v>42245.0</v>
      </c>
    </row>
    <row r="4" hidden="1">
      <c r="A4" s="5">
        <v>42198.0</v>
      </c>
    </row>
    <row r="5" hidden="1">
      <c r="A5" s="5">
        <v>41984.0</v>
      </c>
    </row>
    <row r="6" hidden="1">
      <c r="A6" s="5">
        <v>42385.0</v>
      </c>
    </row>
    <row r="7">
      <c r="A7" s="5">
        <v>42930.0</v>
      </c>
      <c r="B7" s="28">
        <f t="array" ref="B7:B1836">IF(ISBLANK(A7:A1836),,DATEVALUE(A7:A1836))</f>
        <v>42930</v>
      </c>
      <c r="C7" s="24">
        <f>VLOOKUP(B7,events!B2:T1331,16, FALSE)</f>
        <v>1168804.23</v>
      </c>
      <c r="D7" s="24">
        <f>VLOOKUP(B7,events!B2:T1331,17, FALSE)</f>
        <v>878942.46</v>
      </c>
      <c r="E7" s="24">
        <f>VLOOKUP(B7,events!B2:T1331,18, FALSE)</f>
        <v>289861.77</v>
      </c>
      <c r="F7" s="22">
        <f>VLOOKUP(B7,events!B2:T1331,13, FALSE)</f>
        <v>1749</v>
      </c>
      <c r="G7" s="21">
        <f>VLOOKUP(A7,events!B1:L1331,11,FALSE)</f>
        <v>7940</v>
      </c>
      <c r="H7" s="21" t="str">
        <f>VLOOKUP(G7,Products!$A$1:$B$13,2,FALSE)</f>
        <v>Household</v>
      </c>
      <c r="I7" s="10">
        <f>F7/$F$1334</f>
        <v>0.003393322779</v>
      </c>
      <c r="J7" s="10">
        <f>SUM($F$7:F7)/SUM($F$7:$F$1331)</f>
        <v>0.003393322779</v>
      </c>
      <c r="K7" s="10">
        <f>C7/$C$1334</f>
        <v>0.008839965368</v>
      </c>
      <c r="L7" s="10">
        <f>SUM($C$7:C7)/SUM($C$7:$C$1331)</f>
        <v>0.008839965368</v>
      </c>
      <c r="M7" s="10">
        <f>E7/$E$1334</f>
        <v>0.007585930556</v>
      </c>
      <c r="N7" s="10">
        <f>SUM($E$7:E7)/SUM($E$7:$E$1331)</f>
        <v>0.007585930556</v>
      </c>
    </row>
    <row r="8" hidden="1">
      <c r="A8" s="5">
        <v>41858.0</v>
      </c>
      <c r="B8" s="21">
        <v>41858.0</v>
      </c>
    </row>
    <row r="9" hidden="1">
      <c r="A9" s="5">
        <v>42072.0</v>
      </c>
      <c r="B9" s="21">
        <v>42072.0</v>
      </c>
    </row>
    <row r="10" hidden="1">
      <c r="A10" s="5">
        <v>41187.0</v>
      </c>
      <c r="B10" s="21">
        <v>41187.0</v>
      </c>
    </row>
    <row r="11" hidden="1">
      <c r="A11" s="5">
        <v>40532.0</v>
      </c>
      <c r="B11" s="21">
        <v>40532.0</v>
      </c>
    </row>
    <row r="12" hidden="1">
      <c r="A12" s="5">
        <v>42643.0</v>
      </c>
      <c r="B12" s="21">
        <v>42643.0</v>
      </c>
    </row>
    <row r="13" hidden="1">
      <c r="A13" s="5">
        <v>40640.0</v>
      </c>
      <c r="B13" s="21">
        <v>40640.0</v>
      </c>
    </row>
    <row r="14" hidden="1">
      <c r="A14" s="5">
        <v>40514.0</v>
      </c>
      <c r="B14" s="21">
        <v>40514.0</v>
      </c>
    </row>
    <row r="15" hidden="1">
      <c r="A15" s="5">
        <v>40413.0</v>
      </c>
      <c r="B15" s="21">
        <v>40413.0</v>
      </c>
    </row>
    <row r="16" hidden="1">
      <c r="A16" s="5">
        <v>40721.0</v>
      </c>
      <c r="B16" s="21">
        <v>40721.0</v>
      </c>
    </row>
    <row r="17" hidden="1">
      <c r="A17" s="5">
        <v>41392.0</v>
      </c>
      <c r="B17" s="21">
        <v>41392.0</v>
      </c>
    </row>
    <row r="18" hidden="1">
      <c r="A18" s="5">
        <v>42592.0</v>
      </c>
      <c r="B18" s="21">
        <v>42592.0</v>
      </c>
    </row>
    <row r="19" hidden="1">
      <c r="A19" s="5">
        <v>40494.0</v>
      </c>
      <c r="B19" s="21">
        <v>40494.0</v>
      </c>
    </row>
    <row r="20" hidden="1">
      <c r="A20" s="5">
        <v>41191.0</v>
      </c>
      <c r="B20" s="21">
        <v>41191.0</v>
      </c>
    </row>
    <row r="21" hidden="1">
      <c r="A21" s="5">
        <v>41305.0</v>
      </c>
      <c r="B21" s="21">
        <v>41305.0</v>
      </c>
    </row>
    <row r="22" hidden="1">
      <c r="A22" s="5">
        <v>40999.0</v>
      </c>
      <c r="B22" s="21">
        <v>40999.0</v>
      </c>
    </row>
    <row r="23" hidden="1">
      <c r="A23" s="5">
        <v>41470.0</v>
      </c>
      <c r="B23" s="21">
        <v>41470.0</v>
      </c>
    </row>
    <row r="24">
      <c r="A24" s="5">
        <v>42910.0</v>
      </c>
      <c r="B24" s="20">
        <v>42910.0</v>
      </c>
      <c r="C24" s="24">
        <f>VLOOKUP(B24,events!B19:T1348,16, FALSE)</f>
        <v>276978.8</v>
      </c>
      <c r="D24" s="24">
        <f>VLOOKUP(B24,events!B19:T1348,17, FALSE)</f>
        <v>172970.7</v>
      </c>
      <c r="E24" s="24">
        <f>VLOOKUP(B24,events!B19:T1348,18, FALSE)</f>
        <v>104008.1</v>
      </c>
      <c r="F24" s="22">
        <f>VLOOKUP(B24,events!B19:T1348,13, FALSE)</f>
        <v>1085</v>
      </c>
      <c r="G24" s="21">
        <f>VLOOKUP(A24,events!B18:L1348,11,FALSE)</f>
        <v>7331</v>
      </c>
      <c r="H24" s="21" t="str">
        <f>VLOOKUP(G24,Products!$A$1:$B$13,2,FALSE)</f>
        <v>Baby Food</v>
      </c>
      <c r="I24" s="10">
        <f t="shared" ref="I24:I25" si="1">F24/$F$1334</f>
        <v>0.002105063016</v>
      </c>
      <c r="J24" s="10">
        <f t="shared" ref="J24:J25" si="2">SUM($F$7:F24)/SUM($F$7:$F$1331)</f>
        <v>0.005498385795</v>
      </c>
      <c r="K24" s="10">
        <f t="shared" ref="K24:K25" si="3">C24/$C$1334</f>
        <v>0.002094861515</v>
      </c>
      <c r="L24" s="10">
        <f t="shared" ref="L24:L25" si="4">SUM($C$7:C24)/SUM($C$7:$C$1331)</f>
        <v>0.01093482688</v>
      </c>
      <c r="M24" s="10">
        <f t="shared" ref="M24:M25" si="5">E24/$E$1334</f>
        <v>0.002721980977</v>
      </c>
      <c r="N24" s="10">
        <f t="shared" ref="N24:N25" si="6">SUM($E$7:E24)/SUM($E$7:$E$1331)</f>
        <v>0.01030791153</v>
      </c>
    </row>
    <row r="25">
      <c r="A25" s="5">
        <v>42906.0</v>
      </c>
      <c r="B25" s="20">
        <v>42906.0</v>
      </c>
      <c r="C25" s="24">
        <f>VLOOKUP(B25,events!B20:T1349,16, FALSE)</f>
        <v>536455.52</v>
      </c>
      <c r="D25" s="24">
        <f>VLOOKUP(B25,events!B20:T1349,17, FALSE)</f>
        <v>175938.56</v>
      </c>
      <c r="E25" s="24">
        <f>VLOOKUP(B25,events!B20:T1349,18, FALSE)</f>
        <v>360516.96</v>
      </c>
      <c r="F25" s="22">
        <f>VLOOKUP(B25,events!B20:T1349,13, FALSE)</f>
        <v>4909</v>
      </c>
      <c r="G25" s="21">
        <f>VLOOKUP(A25,events!B19:L1349,11,FALSE)</f>
        <v>2455</v>
      </c>
      <c r="H25" s="21" t="str">
        <f>VLOOKUP(G25,Products!$A$1:$B$13,2,FALSE)</f>
        <v>Clothes</v>
      </c>
      <c r="I25" s="10">
        <f t="shared" si="1"/>
        <v>0.009524197554</v>
      </c>
      <c r="J25" s="10">
        <f t="shared" si="2"/>
        <v>0.01502258335</v>
      </c>
      <c r="K25" s="10">
        <f t="shared" si="3"/>
        <v>0.004057350321</v>
      </c>
      <c r="L25" s="10">
        <f t="shared" si="4"/>
        <v>0.0149921772</v>
      </c>
      <c r="M25" s="10">
        <f t="shared" si="5"/>
        <v>0.009435037338</v>
      </c>
      <c r="N25" s="10">
        <f t="shared" si="6"/>
        <v>0.01974294887</v>
      </c>
    </row>
    <row r="26" hidden="1">
      <c r="A26" s="5">
        <v>42061.0</v>
      </c>
      <c r="B26" s="21">
        <v>42061.0</v>
      </c>
    </row>
    <row r="27" hidden="1">
      <c r="A27" s="5">
        <v>40334.0</v>
      </c>
      <c r="B27" s="21">
        <v>40334.0</v>
      </c>
    </row>
    <row r="28" hidden="1">
      <c r="A28" s="5">
        <v>41781.0</v>
      </c>
      <c r="B28" s="21">
        <v>41781.0</v>
      </c>
    </row>
    <row r="29" hidden="1">
      <c r="A29" s="5">
        <v>41009.0</v>
      </c>
      <c r="B29" s="21">
        <v>41009.0</v>
      </c>
    </row>
    <row r="30" hidden="1">
      <c r="A30" s="5">
        <v>42074.0</v>
      </c>
      <c r="B30" s="21">
        <v>42074.0</v>
      </c>
    </row>
    <row r="31" hidden="1">
      <c r="A31" s="5">
        <v>41090.0</v>
      </c>
      <c r="B31" s="21">
        <v>41090.0</v>
      </c>
    </row>
    <row r="32" hidden="1">
      <c r="A32" s="5">
        <v>40301.0</v>
      </c>
      <c r="B32" s="21">
        <v>40301.0</v>
      </c>
    </row>
    <row r="33" hidden="1">
      <c r="A33" s="5">
        <v>41238.0</v>
      </c>
      <c r="B33" s="21">
        <v>41238.0</v>
      </c>
    </row>
    <row r="34" hidden="1">
      <c r="A34" s="5">
        <v>41340.0</v>
      </c>
      <c r="B34" s="21">
        <v>41340.0</v>
      </c>
    </row>
    <row r="35" hidden="1">
      <c r="A35" s="5">
        <v>42658.0</v>
      </c>
      <c r="B35" s="21">
        <v>42658.0</v>
      </c>
    </row>
    <row r="36" hidden="1">
      <c r="A36" s="5">
        <v>42550.0</v>
      </c>
      <c r="B36" s="21">
        <v>42550.0</v>
      </c>
    </row>
    <row r="37" hidden="1">
      <c r="A37" s="5">
        <v>40918.0</v>
      </c>
      <c r="B37" s="21">
        <v>40918.0</v>
      </c>
    </row>
    <row r="38" hidden="1">
      <c r="A38" s="5">
        <v>40409.0</v>
      </c>
      <c r="B38" s="21">
        <v>40409.0</v>
      </c>
    </row>
    <row r="39" hidden="1">
      <c r="A39" s="5">
        <v>40448.0</v>
      </c>
      <c r="B39" s="21">
        <v>40448.0</v>
      </c>
    </row>
    <row r="40" hidden="1">
      <c r="A40" s="5">
        <v>42083.0</v>
      </c>
      <c r="B40" s="21">
        <v>42083.0</v>
      </c>
    </row>
    <row r="41" hidden="1">
      <c r="A41" s="5">
        <v>42484.0</v>
      </c>
      <c r="B41" s="21">
        <v>42484.0</v>
      </c>
    </row>
    <row r="42" hidden="1">
      <c r="A42" s="5">
        <v>40201.0</v>
      </c>
      <c r="B42" s="21">
        <v>40201.0</v>
      </c>
    </row>
    <row r="43" hidden="1">
      <c r="A43" s="5">
        <v>40819.0</v>
      </c>
      <c r="B43" s="21">
        <v>40819.0</v>
      </c>
    </row>
    <row r="44" hidden="1">
      <c r="A44" s="5">
        <v>40450.0</v>
      </c>
      <c r="B44" s="21">
        <v>40450.0</v>
      </c>
    </row>
    <row r="45" hidden="1">
      <c r="A45" s="5">
        <v>42598.0</v>
      </c>
      <c r="B45" s="21">
        <v>42598.0</v>
      </c>
    </row>
    <row r="46" hidden="1">
      <c r="A46" s="5">
        <v>40638.0</v>
      </c>
      <c r="B46" s="21">
        <v>40638.0</v>
      </c>
    </row>
    <row r="47" hidden="1">
      <c r="A47" s="5">
        <v>42667.0</v>
      </c>
      <c r="B47" s="21">
        <v>42667.0</v>
      </c>
    </row>
    <row r="48" hidden="1">
      <c r="A48" s="5">
        <v>40578.0</v>
      </c>
      <c r="B48" s="21">
        <v>40578.0</v>
      </c>
    </row>
    <row r="49" hidden="1">
      <c r="A49" s="5">
        <v>41729.0</v>
      </c>
      <c r="B49" s="21">
        <v>41729.0</v>
      </c>
    </row>
    <row r="50" hidden="1">
      <c r="A50" s="5">
        <v>40256.0</v>
      </c>
      <c r="B50" s="21">
        <v>40256.0</v>
      </c>
    </row>
    <row r="51" hidden="1">
      <c r="A51" s="5">
        <v>42689.0</v>
      </c>
      <c r="B51" s="21">
        <v>42689.0</v>
      </c>
    </row>
    <row r="52" hidden="1">
      <c r="A52" s="5">
        <v>42433.0</v>
      </c>
      <c r="B52" s="21">
        <v>42433.0</v>
      </c>
    </row>
    <row r="53" hidden="1">
      <c r="A53" s="5">
        <v>41623.0</v>
      </c>
      <c r="B53" s="21">
        <v>41623.0</v>
      </c>
    </row>
    <row r="54" hidden="1">
      <c r="A54" s="5">
        <v>42426.0</v>
      </c>
      <c r="B54" s="21">
        <v>42426.0</v>
      </c>
    </row>
    <row r="55" hidden="1">
      <c r="A55" s="5">
        <v>41985.0</v>
      </c>
      <c r="B55" s="21">
        <v>41985.0</v>
      </c>
    </row>
    <row r="56" hidden="1">
      <c r="A56" s="5">
        <v>42596.0</v>
      </c>
      <c r="B56" s="21">
        <v>42596.0</v>
      </c>
    </row>
    <row r="57" hidden="1">
      <c r="A57" s="5">
        <v>40191.0</v>
      </c>
      <c r="B57" s="21">
        <v>40191.0</v>
      </c>
    </row>
    <row r="58" hidden="1">
      <c r="A58" s="5">
        <v>41786.0</v>
      </c>
      <c r="B58" s="21">
        <v>41786.0</v>
      </c>
    </row>
    <row r="59">
      <c r="A59" s="5">
        <v>42869.0</v>
      </c>
      <c r="B59" s="20">
        <v>42869.0</v>
      </c>
      <c r="C59" s="24">
        <f>VLOOKUP(B59,events!B54:T1383,16, FALSE)</f>
        <v>276587.68</v>
      </c>
      <c r="D59" s="24">
        <f>VLOOKUP(B59,events!B54:T1383,17, FALSE)</f>
        <v>90711.04</v>
      </c>
      <c r="E59" s="24">
        <f>VLOOKUP(B59,events!B54:T1383,18, FALSE)</f>
        <v>185876.64</v>
      </c>
      <c r="F59" s="22">
        <f>VLOOKUP(B59,events!B54:T1383,13, FALSE)</f>
        <v>2531</v>
      </c>
      <c r="G59" s="21">
        <f>VLOOKUP(A59,events!B53:L1383,11,FALSE)</f>
        <v>2455</v>
      </c>
      <c r="H59" s="21" t="str">
        <f>VLOOKUP(G59,Products!$A$1:$B$13,2,FALSE)</f>
        <v>Clothes</v>
      </c>
      <c r="I59" s="10">
        <f>F59/$F$1334</f>
        <v>0.004910520271</v>
      </c>
      <c r="J59" s="10">
        <f>SUM($F$7:F59)/SUM($F$7:$F$1331)</f>
        <v>0.01993310362</v>
      </c>
      <c r="K59" s="10">
        <f>C59/$C$1334</f>
        <v>0.002091903374</v>
      </c>
      <c r="L59" s="10">
        <f>SUM($C$7:C59)/SUM($C$7:$C$1331)</f>
        <v>0.01708408058</v>
      </c>
      <c r="M59" s="10">
        <f>E59/$E$1334</f>
        <v>0.004864550724</v>
      </c>
      <c r="N59" s="10">
        <f>SUM($E$7:E59)/SUM($E$7:$E$1331)</f>
        <v>0.0246074996</v>
      </c>
    </row>
    <row r="60" hidden="1">
      <c r="A60" s="5">
        <v>41556.0</v>
      </c>
      <c r="B60" s="21">
        <v>41556.0</v>
      </c>
    </row>
    <row r="61" hidden="1">
      <c r="A61" s="5">
        <v>41336.0</v>
      </c>
      <c r="B61" s="21">
        <v>41336.0</v>
      </c>
    </row>
    <row r="62" hidden="1">
      <c r="A62" s="5">
        <v>40681.0</v>
      </c>
      <c r="B62" s="21">
        <v>40681.0</v>
      </c>
    </row>
    <row r="63" hidden="1">
      <c r="A63" s="5">
        <v>40958.0</v>
      </c>
      <c r="B63" s="21">
        <v>40958.0</v>
      </c>
    </row>
    <row r="64" hidden="1">
      <c r="A64" s="5">
        <v>40625.0</v>
      </c>
      <c r="B64" s="21">
        <v>40625.0</v>
      </c>
    </row>
    <row r="65" hidden="1">
      <c r="A65" s="5">
        <v>40931.0</v>
      </c>
      <c r="B65" s="21">
        <v>40931.0</v>
      </c>
    </row>
    <row r="66" hidden="1">
      <c r="A66" s="5">
        <v>40602.0</v>
      </c>
      <c r="B66" s="21">
        <v>40602.0</v>
      </c>
    </row>
    <row r="67" hidden="1">
      <c r="A67" s="5">
        <v>40181.0</v>
      </c>
      <c r="B67" s="21">
        <v>40181.0</v>
      </c>
    </row>
    <row r="68" hidden="1">
      <c r="A68" s="5">
        <v>42157.0</v>
      </c>
      <c r="B68" s="21">
        <v>42157.0</v>
      </c>
    </row>
    <row r="69" hidden="1">
      <c r="A69" s="5">
        <v>41972.0</v>
      </c>
      <c r="B69" s="21">
        <v>41972.0</v>
      </c>
    </row>
    <row r="70" hidden="1">
      <c r="A70" s="5">
        <v>40604.0</v>
      </c>
      <c r="B70" s="21">
        <v>40604.0</v>
      </c>
    </row>
    <row r="71" hidden="1">
      <c r="A71" s="5">
        <v>41310.0</v>
      </c>
      <c r="B71" s="21">
        <v>41310.0</v>
      </c>
    </row>
    <row r="72" hidden="1">
      <c r="A72" s="5">
        <v>40699.0</v>
      </c>
      <c r="B72" s="21">
        <v>40699.0</v>
      </c>
    </row>
    <row r="73" hidden="1">
      <c r="A73" s="5">
        <v>42080.0</v>
      </c>
      <c r="B73" s="21">
        <v>42080.0</v>
      </c>
    </row>
    <row r="74" hidden="1">
      <c r="A74" s="5">
        <v>40198.0</v>
      </c>
      <c r="B74" s="21">
        <v>40198.0</v>
      </c>
    </row>
    <row r="75" hidden="1">
      <c r="A75" s="5">
        <v>41155.0</v>
      </c>
      <c r="B75" s="21">
        <v>41155.0</v>
      </c>
    </row>
    <row r="76" hidden="1">
      <c r="A76" s="5">
        <v>42711.0</v>
      </c>
      <c r="B76" s="21">
        <v>42711.0</v>
      </c>
    </row>
    <row r="77" hidden="1">
      <c r="A77" s="5">
        <v>40796.0</v>
      </c>
      <c r="B77" s="21">
        <v>40796.0</v>
      </c>
    </row>
    <row r="78" hidden="1">
      <c r="A78" s="5">
        <v>42256.0</v>
      </c>
      <c r="B78" s="21">
        <v>42256.0</v>
      </c>
    </row>
    <row r="79" hidden="1">
      <c r="A79" s="5">
        <v>42644.0</v>
      </c>
      <c r="B79" s="21">
        <v>42644.0</v>
      </c>
    </row>
    <row r="80" hidden="1">
      <c r="A80" s="5">
        <v>40194.0</v>
      </c>
      <c r="B80" s="21">
        <v>40194.0</v>
      </c>
    </row>
    <row r="81" hidden="1">
      <c r="A81" s="5">
        <v>41085.0</v>
      </c>
      <c r="B81" s="21">
        <v>41085.0</v>
      </c>
    </row>
    <row r="82" hidden="1">
      <c r="A82" s="5">
        <v>41486.0</v>
      </c>
      <c r="B82" s="21">
        <v>41486.0</v>
      </c>
    </row>
    <row r="83" hidden="1">
      <c r="A83" s="5">
        <v>42317.0</v>
      </c>
      <c r="B83" s="21">
        <v>42317.0</v>
      </c>
    </row>
    <row r="84" hidden="1">
      <c r="A84" s="5">
        <v>42710.0</v>
      </c>
      <c r="B84" s="21">
        <v>42710.0</v>
      </c>
    </row>
    <row r="85" hidden="1">
      <c r="A85" s="5">
        <v>40219.0</v>
      </c>
      <c r="B85" s="21">
        <v>40219.0</v>
      </c>
    </row>
    <row r="86" hidden="1">
      <c r="A86" s="5">
        <v>40522.0</v>
      </c>
      <c r="B86" s="21">
        <v>40522.0</v>
      </c>
    </row>
    <row r="87" hidden="1">
      <c r="A87" s="5">
        <v>42505.0</v>
      </c>
      <c r="B87" s="21">
        <v>42505.0</v>
      </c>
    </row>
    <row r="88" hidden="1">
      <c r="A88" s="5">
        <v>41854.0</v>
      </c>
      <c r="B88" s="21">
        <v>41854.0</v>
      </c>
    </row>
    <row r="89">
      <c r="A89" s="5">
        <v>42787.0</v>
      </c>
      <c r="B89" s="20">
        <v>42787.0</v>
      </c>
      <c r="C89" s="24">
        <f>VLOOKUP(B89,events!B84:T1413,16, FALSE)</f>
        <v>594046.08</v>
      </c>
      <c r="D89" s="24">
        <f>VLOOKUP(B89,events!B84:T1413,17, FALSE)</f>
        <v>194826.24</v>
      </c>
      <c r="E89" s="24">
        <f>VLOOKUP(B89,events!B84:T1413,18, FALSE)</f>
        <v>399219.84</v>
      </c>
      <c r="F89" s="22">
        <f>VLOOKUP(B89,events!B84:T1413,13, FALSE)</f>
        <v>5436</v>
      </c>
      <c r="G89" s="21">
        <f>VLOOKUP(A89,events!B83:L1413,11,FALSE)</f>
        <v>2455</v>
      </c>
      <c r="H89" s="21" t="str">
        <f>VLOOKUP(G89,Products!$A$1:$B$13,2,FALSE)</f>
        <v>Clothes</v>
      </c>
      <c r="I89" s="10">
        <f t="shared" ref="I89:I90" si="7">F89/$F$1334</f>
        <v>0.01054665673</v>
      </c>
      <c r="J89" s="10">
        <f t="shared" ref="J89:J90" si="8">SUM($F$7:F89)/SUM($F$7:$F$1331)</f>
        <v>0.03047976035</v>
      </c>
      <c r="K89" s="10">
        <f t="shared" ref="K89:K90" si="9">C89/$C$1334</f>
        <v>0.004492922458</v>
      </c>
      <c r="L89" s="10">
        <f t="shared" ref="L89:L90" si="10">SUM($C$7:C89)/SUM($C$7:$C$1331)</f>
        <v>0.02157700304</v>
      </c>
      <c r="M89" s="10">
        <f t="shared" ref="M89:M90" si="11">E89/$E$1334</f>
        <v>0.01044792483</v>
      </c>
      <c r="N89" s="10">
        <f t="shared" ref="N89:N90" si="12">SUM($E$7:E89)/SUM($E$7:$E$1331)</f>
        <v>0.03505542442</v>
      </c>
    </row>
    <row r="90">
      <c r="A90" s="5">
        <v>42902.0</v>
      </c>
      <c r="B90" s="20">
        <v>42902.0</v>
      </c>
      <c r="C90" s="24">
        <f>VLOOKUP(B90,events!B85:T1414,16, FALSE)</f>
        <v>1146486.12</v>
      </c>
      <c r="D90" s="24">
        <f>VLOOKUP(B90,events!B85:T1414,17, FALSE)</f>
        <v>732164.16</v>
      </c>
      <c r="E90" s="24">
        <f>VLOOKUP(B90,events!B85:T1414,18, FALSE)</f>
        <v>414321.96</v>
      </c>
      <c r="F90" s="22">
        <f>VLOOKUP(B90,events!B85:T1414,13, FALSE)</f>
        <v>7514</v>
      </c>
      <c r="G90" s="21">
        <f>VLOOKUP(A90,events!B84:L1414,11,FALSE)</f>
        <v>8969</v>
      </c>
      <c r="H90" s="21" t="str">
        <f>VLOOKUP(G90,Products!$A$1:$B$13,2,FALSE)</f>
        <v>Snacks</v>
      </c>
      <c r="I90" s="10">
        <f t="shared" si="7"/>
        <v>0.01457828894</v>
      </c>
      <c r="J90" s="10">
        <f t="shared" si="8"/>
        <v>0.0450580493</v>
      </c>
      <c r="K90" s="10">
        <f t="shared" si="9"/>
        <v>0.008671167793</v>
      </c>
      <c r="L90" s="10">
        <f t="shared" si="10"/>
        <v>0.03024817083</v>
      </c>
      <c r="M90" s="10">
        <f t="shared" si="11"/>
        <v>0.01084316023</v>
      </c>
      <c r="N90" s="10">
        <f t="shared" si="12"/>
        <v>0.04589858465</v>
      </c>
    </row>
    <row r="91" hidden="1">
      <c r="A91" s="5">
        <v>40477.0</v>
      </c>
      <c r="B91" s="21">
        <v>40477.0</v>
      </c>
    </row>
    <row r="92" hidden="1">
      <c r="A92" s="5">
        <v>40311.0</v>
      </c>
      <c r="B92" s="21">
        <v>40311.0</v>
      </c>
    </row>
    <row r="93">
      <c r="A93" s="5">
        <v>42925.0</v>
      </c>
      <c r="B93" s="20">
        <v>42925.0</v>
      </c>
      <c r="C93" s="24">
        <f>VLOOKUP(B93,events!B88:T1417,16, FALSE)</f>
        <v>98484.65</v>
      </c>
      <c r="D93" s="24">
        <f>VLOOKUP(B93,events!B88:T1417,17, FALSE)</f>
        <v>68287.35</v>
      </c>
      <c r="E93" s="24">
        <f>VLOOKUP(B93,events!B88:T1417,18, FALSE)</f>
        <v>30197.3</v>
      </c>
      <c r="F93" s="22">
        <f>VLOOKUP(B93,events!B88:T1417,13, FALSE)</f>
        <v>1205</v>
      </c>
      <c r="G93" s="21">
        <f>VLOOKUP(A93,events!B87:L1417,11,FALSE)</f>
        <v>3127</v>
      </c>
      <c r="H93" s="21" t="str">
        <f>VLOOKUP(G93,Products!$A$1:$B$13,2,FALSE)</f>
        <v>Personal Care</v>
      </c>
      <c r="I93" s="10">
        <f>F93/$F$1334</f>
        <v>0.002337881046</v>
      </c>
      <c r="J93" s="10">
        <f>SUM($F$7:F93)/SUM($F$7:$F$1331)</f>
        <v>0.04739593034</v>
      </c>
      <c r="K93" s="10">
        <f>C93/$C$1334</f>
        <v>0.0007448646</v>
      </c>
      <c r="L93" s="10">
        <f>SUM($C$7:C93)/SUM($C$7:$C$1331)</f>
        <v>0.03099303543</v>
      </c>
      <c r="M93" s="10">
        <f>E93/$E$1334</f>
        <v>0.0007902891809</v>
      </c>
      <c r="N93" s="10">
        <f>SUM($E$7:E93)/SUM($E$7:$E$1331)</f>
        <v>0.04668887383</v>
      </c>
    </row>
    <row r="94" hidden="1">
      <c r="A94" s="5">
        <v>42267.0</v>
      </c>
      <c r="B94" s="21">
        <v>42267.0</v>
      </c>
    </row>
    <row r="95" hidden="1">
      <c r="A95" s="5">
        <v>40653.0</v>
      </c>
      <c r="B95" s="21">
        <v>40653.0</v>
      </c>
    </row>
    <row r="96" hidden="1">
      <c r="A96" s="5">
        <v>41001.0</v>
      </c>
      <c r="B96" s="21">
        <v>41001.0</v>
      </c>
    </row>
    <row r="97" hidden="1">
      <c r="A97" s="5">
        <v>40761.0</v>
      </c>
      <c r="B97" s="21">
        <v>40761.0</v>
      </c>
    </row>
    <row r="98" hidden="1">
      <c r="A98" s="5">
        <v>40234.0</v>
      </c>
      <c r="B98" s="21">
        <v>40234.0</v>
      </c>
    </row>
    <row r="99" hidden="1">
      <c r="A99" s="5">
        <v>42362.0</v>
      </c>
      <c r="B99" s="21">
        <v>42362.0</v>
      </c>
    </row>
    <row r="100" hidden="1">
      <c r="A100" s="5">
        <v>40668.0</v>
      </c>
      <c r="B100" s="21">
        <v>40668.0</v>
      </c>
    </row>
    <row r="101" hidden="1">
      <c r="A101" s="5">
        <v>41466.0</v>
      </c>
      <c r="B101" s="21">
        <v>41466.0</v>
      </c>
    </row>
    <row r="102" hidden="1">
      <c r="A102" s="5">
        <v>42134.0</v>
      </c>
      <c r="B102" s="21">
        <v>42134.0</v>
      </c>
    </row>
    <row r="103" hidden="1">
      <c r="A103" s="5">
        <v>42686.0</v>
      </c>
      <c r="B103" s="21">
        <v>42686.0</v>
      </c>
    </row>
    <row r="104" hidden="1">
      <c r="A104" s="5">
        <v>41768.0</v>
      </c>
      <c r="B104" s="21">
        <v>41768.0</v>
      </c>
    </row>
    <row r="105" hidden="1">
      <c r="A105" s="5">
        <v>42084.0</v>
      </c>
      <c r="B105" s="21">
        <v>42084.0</v>
      </c>
    </row>
    <row r="106" hidden="1">
      <c r="A106" s="5">
        <v>40926.0</v>
      </c>
      <c r="B106" s="21">
        <v>40926.0</v>
      </c>
    </row>
    <row r="107" hidden="1">
      <c r="A107" s="5">
        <v>40308.0</v>
      </c>
      <c r="B107" s="21">
        <v>40308.0</v>
      </c>
    </row>
    <row r="108" hidden="1">
      <c r="A108" s="5">
        <v>40383.0</v>
      </c>
      <c r="B108" s="21">
        <v>40383.0</v>
      </c>
    </row>
    <row r="109" hidden="1">
      <c r="A109" s="5">
        <v>42097.0</v>
      </c>
      <c r="B109" s="21">
        <v>42097.0</v>
      </c>
    </row>
    <row r="110" hidden="1">
      <c r="A110" s="5">
        <v>42688.0</v>
      </c>
      <c r="B110" s="21">
        <v>42688.0</v>
      </c>
    </row>
    <row r="111" hidden="1">
      <c r="A111" s="5">
        <v>41121.0</v>
      </c>
      <c r="B111" s="21">
        <v>41121.0</v>
      </c>
    </row>
    <row r="112" hidden="1">
      <c r="A112" s="5">
        <v>40417.0</v>
      </c>
      <c r="B112" s="21">
        <v>40417.0</v>
      </c>
    </row>
    <row r="113" hidden="1">
      <c r="A113" s="5">
        <v>41710.0</v>
      </c>
      <c r="B113" s="21">
        <v>41710.0</v>
      </c>
    </row>
    <row r="114" hidden="1">
      <c r="A114" s="5">
        <v>41584.0</v>
      </c>
      <c r="B114" s="21">
        <v>41584.0</v>
      </c>
    </row>
    <row r="115" hidden="1">
      <c r="A115" s="5">
        <v>42361.0</v>
      </c>
      <c r="B115" s="21">
        <v>42361.0</v>
      </c>
    </row>
    <row r="116" hidden="1">
      <c r="A116" s="5">
        <v>40772.0</v>
      </c>
      <c r="B116" s="21">
        <v>40772.0</v>
      </c>
    </row>
    <row r="117">
      <c r="A117" s="5">
        <v>42784.0</v>
      </c>
      <c r="B117" s="20">
        <v>42784.0</v>
      </c>
      <c r="C117" s="24">
        <f>VLOOKUP(B117,events!B112:T1441,16, FALSE)</f>
        <v>1245764.73</v>
      </c>
      <c r="D117" s="24">
        <f>VLOOKUP(B117,events!B112:T1441,17, FALSE)</f>
        <v>1004248.48</v>
      </c>
      <c r="E117" s="24">
        <f>VLOOKUP(B117,events!B112:T1441,18, FALSE)</f>
        <v>241516.25</v>
      </c>
      <c r="F117" s="22">
        <f>VLOOKUP(B117,events!B112:T1441,13, FALSE)</f>
        <v>1913</v>
      </c>
      <c r="G117" s="21">
        <f>VLOOKUP(A117,events!B111:L1441,11,FALSE)</f>
        <v>8681</v>
      </c>
      <c r="H117" s="21" t="str">
        <f>VLOOKUP(G117,Products!$A$1:$B$13,2,FALSE)</f>
        <v>Office Supplies</v>
      </c>
      <c r="I117" s="10">
        <f>F117/$F$1334</f>
        <v>0.003711507419</v>
      </c>
      <c r="J117" s="10">
        <f>SUM($F$7:F117)/SUM($F$7:$F$1331)</f>
        <v>0.05110743776</v>
      </c>
      <c r="K117" s="10">
        <f>C117/$C$1334</f>
        <v>0.009422037316</v>
      </c>
      <c r="L117" s="10">
        <f>SUM($C$7:C117)/SUM($C$7:$C$1331)</f>
        <v>0.04041507275</v>
      </c>
      <c r="M117" s="10">
        <f>E117/$E$1334</f>
        <v>0.006320686928</v>
      </c>
      <c r="N117" s="10">
        <f>SUM($E$7:E117)/SUM($E$7:$E$1331)</f>
        <v>0.05300956076</v>
      </c>
    </row>
    <row r="118" hidden="1">
      <c r="A118" s="5">
        <v>41851.0</v>
      </c>
      <c r="B118" s="21">
        <v>41851.0</v>
      </c>
    </row>
    <row r="119" hidden="1">
      <c r="A119" s="5">
        <v>41864.0</v>
      </c>
      <c r="B119" s="21">
        <v>41864.0</v>
      </c>
    </row>
    <row r="120">
      <c r="A120" s="5">
        <v>42818.0</v>
      </c>
      <c r="B120" s="20">
        <v>42818.0</v>
      </c>
      <c r="C120" s="24">
        <f>VLOOKUP(B120,events!B115:T1444,16, FALSE)</f>
        <v>361521.55</v>
      </c>
      <c r="D120" s="24">
        <f>VLOOKUP(B120,events!B115:T1444,17, FALSE)</f>
        <v>242208.01</v>
      </c>
      <c r="E120" s="24">
        <f>VLOOKUP(B120,events!B115:T1444,18, FALSE)</f>
        <v>119313.54</v>
      </c>
      <c r="F120" s="22">
        <f>VLOOKUP(B120,events!B115:T1444,13, FALSE)</f>
        <v>7619</v>
      </c>
      <c r="G120" s="21">
        <f>VLOOKUP(A120,events!B114:L1444,11,FALSE)</f>
        <v>1270</v>
      </c>
      <c r="H120" s="21" t="str">
        <f>VLOOKUP(G120,Products!$A$1:$B$13,2,FALSE)</f>
        <v>Beverages</v>
      </c>
      <c r="I120" s="10">
        <f>F120/$F$1334</f>
        <v>0.01478200472</v>
      </c>
      <c r="J120" s="10">
        <f>SUM($F$7:F120)/SUM($F$7:$F$1331)</f>
        <v>0.06588944248</v>
      </c>
      <c r="K120" s="10">
        <f>C120/$C$1334</f>
        <v>0.002734279959</v>
      </c>
      <c r="L120" s="10">
        <f>SUM($C$7:C120)/SUM($C$7:$C$1331)</f>
        <v>0.0431493527</v>
      </c>
      <c r="M120" s="10">
        <f>E120/$E$1334</f>
        <v>0.003122537439</v>
      </c>
      <c r="N120" s="10">
        <f>SUM($E$7:E120)/SUM($E$7:$E$1331)</f>
        <v>0.0561320982</v>
      </c>
    </row>
    <row r="121" hidden="1">
      <c r="A121" s="5">
        <v>41114.0</v>
      </c>
      <c r="B121" s="21">
        <v>41114.0</v>
      </c>
    </row>
    <row r="122" hidden="1">
      <c r="A122" s="5">
        <v>42163.0</v>
      </c>
      <c r="B122" s="21">
        <v>42163.0</v>
      </c>
    </row>
    <row r="123" hidden="1">
      <c r="A123" s="5">
        <v>40548.0</v>
      </c>
      <c r="B123" s="21">
        <v>40548.0</v>
      </c>
    </row>
    <row r="124">
      <c r="A124" s="5">
        <v>42893.0</v>
      </c>
      <c r="B124" s="20">
        <v>42893.0</v>
      </c>
      <c r="C124" s="24">
        <f>VLOOKUP(B124,events!B119:T1448,16, FALSE)</f>
        <v>772764.96</v>
      </c>
      <c r="D124" s="24">
        <f>VLOOKUP(B124,events!B119:T1448,17, FALSE)</f>
        <v>456104.88</v>
      </c>
      <c r="E124" s="24">
        <f>VLOOKUP(B124,events!B119:T1448,18, FALSE)</f>
        <v>316660.08</v>
      </c>
      <c r="F124" s="22">
        <f>VLOOKUP(B124,events!B119:T1448,13, FALSE)</f>
        <v>5016</v>
      </c>
      <c r="G124" s="21">
        <f>VLOOKUP(A124,events!B118:L1448,11,FALSE)</f>
        <v>5988</v>
      </c>
      <c r="H124" s="21" t="str">
        <f>VLOOKUP(G124,Products!$A$1:$B$13,2,FALSE)</f>
        <v>Vegetables</v>
      </c>
      <c r="I124" s="10">
        <f>F124/$F$1334</f>
        <v>0.00973179363</v>
      </c>
      <c r="J124" s="10">
        <f>SUM($F$7:F124)/SUM($F$7:$F$1331)</f>
        <v>0.07562123611</v>
      </c>
      <c r="K124" s="10">
        <f>C124/$C$1334</f>
        <v>0.005844619063</v>
      </c>
      <c r="L124" s="10">
        <f>SUM($C$7:C124)/SUM($C$7:$C$1331)</f>
        <v>0.04899397177</v>
      </c>
      <c r="M124" s="10">
        <f>E124/$E$1334</f>
        <v>0.00828726526</v>
      </c>
      <c r="N124" s="10">
        <f>SUM($E$7:E124)/SUM($E$7:$E$1331)</f>
        <v>0.06441936346</v>
      </c>
    </row>
    <row r="125" hidden="1">
      <c r="A125" s="5">
        <v>41929.0</v>
      </c>
      <c r="B125" s="21">
        <v>41929.0</v>
      </c>
    </row>
    <row r="126" hidden="1">
      <c r="A126" s="5">
        <v>40405.0</v>
      </c>
      <c r="B126" s="21">
        <v>40405.0</v>
      </c>
    </row>
    <row r="127" hidden="1">
      <c r="A127" s="5">
        <v>42573.0</v>
      </c>
      <c r="B127" s="21">
        <v>42573.0</v>
      </c>
    </row>
    <row r="128" hidden="1">
      <c r="A128" s="5">
        <v>42385.0</v>
      </c>
      <c r="B128" s="21">
        <v>42385.0</v>
      </c>
    </row>
    <row r="129" hidden="1">
      <c r="A129" s="5">
        <v>41274.0</v>
      </c>
      <c r="B129" s="21">
        <v>41274.0</v>
      </c>
    </row>
    <row r="130" hidden="1">
      <c r="A130" s="5">
        <v>40391.0</v>
      </c>
      <c r="B130" s="21">
        <v>40391.0</v>
      </c>
    </row>
    <row r="131" hidden="1">
      <c r="A131" s="5">
        <v>40184.0</v>
      </c>
      <c r="B131" s="21">
        <v>40184.0</v>
      </c>
    </row>
    <row r="132" hidden="1">
      <c r="A132" s="5">
        <v>41161.0</v>
      </c>
      <c r="B132" s="21">
        <v>41161.0</v>
      </c>
    </row>
    <row r="133" hidden="1">
      <c r="A133" s="5">
        <v>40788.0</v>
      </c>
      <c r="B133" s="21">
        <v>40788.0</v>
      </c>
    </row>
    <row r="134" hidden="1">
      <c r="A134" s="5">
        <v>42594.0</v>
      </c>
      <c r="B134" s="21">
        <v>42594.0</v>
      </c>
    </row>
    <row r="135">
      <c r="A135" s="5">
        <v>42916.0</v>
      </c>
      <c r="B135" s="20">
        <v>42916.0</v>
      </c>
      <c r="C135" s="24">
        <f>VLOOKUP(B135,events!B130:T1459,16, FALSE)</f>
        <v>1436569.26</v>
      </c>
      <c r="D135" s="24">
        <f>VLOOKUP(B135,events!B130:T1459,17, FALSE)</f>
        <v>1158061.76</v>
      </c>
      <c r="E135" s="24">
        <f>VLOOKUP(B135,events!B130:T1459,18, FALSE)</f>
        <v>278507.5</v>
      </c>
      <c r="F135" s="22">
        <f>VLOOKUP(B135,events!B130:T1459,13, FALSE)</f>
        <v>2206</v>
      </c>
      <c r="G135" s="21">
        <f>VLOOKUP(A135,events!B129:L1459,11,FALSE)</f>
        <v>8681</v>
      </c>
      <c r="H135" s="21" t="str">
        <f>VLOOKUP(G135,Products!$A$1:$B$13,2,FALSE)</f>
        <v>Office Supplies</v>
      </c>
      <c r="I135" s="10">
        <f>F135/$F$1334</f>
        <v>0.004279971441</v>
      </c>
      <c r="J135" s="10">
        <f>SUM($F$7:F135)/SUM($F$7:$F$1331)</f>
        <v>0.07990120755</v>
      </c>
      <c r="K135" s="10">
        <f>C135/$C$1334</f>
        <v>0.01086514078</v>
      </c>
      <c r="L135" s="10">
        <f>SUM($C$7:C135)/SUM($C$7:$C$1331)</f>
        <v>0.05985911255</v>
      </c>
      <c r="M135" s="10">
        <f>E135/$E$1334</f>
        <v>0.007288779594</v>
      </c>
      <c r="N135" s="10">
        <f>SUM($E$7:E135)/SUM($E$7:$E$1331)</f>
        <v>0.07170814305</v>
      </c>
    </row>
    <row r="136" hidden="1">
      <c r="A136" s="5">
        <v>41479.0</v>
      </c>
      <c r="B136" s="21">
        <v>41479.0</v>
      </c>
    </row>
    <row r="137" hidden="1">
      <c r="A137" s="5">
        <v>42557.0</v>
      </c>
      <c r="B137" s="21">
        <v>42557.0</v>
      </c>
    </row>
    <row r="138" hidden="1">
      <c r="A138" s="5">
        <v>41814.0</v>
      </c>
      <c r="B138" s="21">
        <v>41814.0</v>
      </c>
    </row>
    <row r="139" hidden="1">
      <c r="A139" s="5">
        <v>42215.0</v>
      </c>
      <c r="B139" s="21">
        <v>42215.0</v>
      </c>
    </row>
    <row r="140" hidden="1">
      <c r="A140" s="5">
        <v>41258.0</v>
      </c>
      <c r="B140" s="21">
        <v>41258.0</v>
      </c>
    </row>
    <row r="141" hidden="1">
      <c r="A141" s="5">
        <v>40245.0</v>
      </c>
      <c r="B141" s="21">
        <v>40245.0</v>
      </c>
    </row>
    <row r="142" hidden="1">
      <c r="A142" s="5">
        <v>42731.0</v>
      </c>
      <c r="B142" s="21">
        <v>42731.0</v>
      </c>
    </row>
    <row r="143" hidden="1">
      <c r="A143" s="5">
        <v>42047.0</v>
      </c>
      <c r="B143" s="21">
        <v>42047.0</v>
      </c>
    </row>
    <row r="144" hidden="1">
      <c r="A144" s="5">
        <v>41996.0</v>
      </c>
      <c r="B144" s="21">
        <v>41996.0</v>
      </c>
    </row>
    <row r="145" hidden="1">
      <c r="A145" s="5">
        <v>41793.0</v>
      </c>
      <c r="B145" s="21">
        <v>41793.0</v>
      </c>
    </row>
    <row r="146" hidden="1">
      <c r="A146" s="5">
        <v>40454.0</v>
      </c>
      <c r="B146" s="21">
        <v>40454.0</v>
      </c>
    </row>
    <row r="147" hidden="1">
      <c r="A147" s="5">
        <v>41608.0</v>
      </c>
      <c r="B147" s="21">
        <v>41608.0</v>
      </c>
    </row>
    <row r="148" hidden="1">
      <c r="A148" s="5">
        <v>40661.0</v>
      </c>
      <c r="B148" s="21">
        <v>40661.0</v>
      </c>
    </row>
    <row r="149" hidden="1">
      <c r="A149" s="5">
        <v>42276.0</v>
      </c>
      <c r="B149" s="21">
        <v>42276.0</v>
      </c>
    </row>
    <row r="150" hidden="1">
      <c r="A150" s="5">
        <v>42085.0</v>
      </c>
      <c r="B150" s="21">
        <v>42085.0</v>
      </c>
    </row>
    <row r="151" hidden="1">
      <c r="A151" s="5">
        <v>40667.0</v>
      </c>
      <c r="B151" s="21">
        <v>40667.0</v>
      </c>
    </row>
    <row r="152" hidden="1">
      <c r="A152" s="5">
        <v>42578.0</v>
      </c>
      <c r="B152" s="21">
        <v>42578.0</v>
      </c>
    </row>
    <row r="153" hidden="1">
      <c r="A153" s="5">
        <v>42374.0</v>
      </c>
      <c r="B153" s="21">
        <v>42374.0</v>
      </c>
    </row>
    <row r="154" hidden="1">
      <c r="A154" s="5">
        <v>42725.0</v>
      </c>
      <c r="B154" s="21">
        <v>42725.0</v>
      </c>
    </row>
    <row r="155">
      <c r="A155" s="5">
        <v>42864.0</v>
      </c>
      <c r="B155" s="20">
        <v>42864.0</v>
      </c>
      <c r="C155" s="24">
        <f>VLOOKUP(B155,events!B150:T1479,16, FALSE)</f>
        <v>361886.94</v>
      </c>
      <c r="D155" s="24">
        <f>VLOOKUP(B155,events!B150:T1479,17, FALSE)</f>
        <v>213594.57</v>
      </c>
      <c r="E155" s="24">
        <f>VLOOKUP(B155,events!B150:T1479,18, FALSE)</f>
        <v>148292.37</v>
      </c>
      <c r="F155" s="22">
        <f>VLOOKUP(B155,events!B150:T1479,13, FALSE)</f>
        <v>2349</v>
      </c>
      <c r="G155" s="21">
        <f>VLOOKUP(A155,events!B149:L1479,11,FALSE)</f>
        <v>5988</v>
      </c>
      <c r="H155" s="21" t="str">
        <f>VLOOKUP(G155,Products!$A$1:$B$13,2,FALSE)</f>
        <v>Vegetables</v>
      </c>
      <c r="I155" s="10">
        <f>F155/$F$1334</f>
        <v>0.004557412926</v>
      </c>
      <c r="J155" s="10">
        <f>SUM($F$7:F155)/SUM($F$7:$F$1331)</f>
        <v>0.08445862048</v>
      </c>
      <c r="K155" s="10">
        <f>C155/$C$1334</f>
        <v>0.002737043497</v>
      </c>
      <c r="L155" s="10">
        <f>SUM($C$7:C155)/SUM($C$7:$C$1331)</f>
        <v>0.06259615605</v>
      </c>
      <c r="M155" s="10">
        <f>E155/$E$1334</f>
        <v>0.003880938217</v>
      </c>
      <c r="N155" s="10">
        <f>SUM($E$7:E155)/SUM($E$7:$E$1331)</f>
        <v>0.07558908127</v>
      </c>
    </row>
    <row r="156" hidden="1">
      <c r="A156" s="5">
        <v>42209.0</v>
      </c>
      <c r="B156" s="21">
        <v>42209.0</v>
      </c>
    </row>
    <row r="157" hidden="1">
      <c r="A157" s="5">
        <v>40903.0</v>
      </c>
      <c r="B157" s="21">
        <v>40903.0</v>
      </c>
    </row>
    <row r="158" hidden="1">
      <c r="A158" s="5">
        <v>41244.0</v>
      </c>
      <c r="B158" s="21">
        <v>41244.0</v>
      </c>
    </row>
    <row r="159" hidden="1">
      <c r="A159" s="5">
        <v>41227.0</v>
      </c>
      <c r="B159" s="21">
        <v>41227.0</v>
      </c>
    </row>
    <row r="160" hidden="1">
      <c r="A160" s="5">
        <v>42102.0</v>
      </c>
      <c r="B160" s="21">
        <v>42102.0</v>
      </c>
    </row>
    <row r="161" hidden="1">
      <c r="A161" s="5">
        <v>42270.0</v>
      </c>
      <c r="B161" s="21">
        <v>42270.0</v>
      </c>
    </row>
    <row r="162" hidden="1">
      <c r="A162" s="5">
        <v>42016.0</v>
      </c>
      <c r="B162" s="21">
        <v>42016.0</v>
      </c>
    </row>
    <row r="163" hidden="1">
      <c r="A163" s="5">
        <v>41588.0</v>
      </c>
      <c r="B163" s="21">
        <v>41588.0</v>
      </c>
    </row>
    <row r="164" hidden="1">
      <c r="A164" s="5">
        <v>41420.0</v>
      </c>
      <c r="B164" s="21">
        <v>41420.0</v>
      </c>
    </row>
    <row r="165" hidden="1">
      <c r="A165" s="5">
        <v>40684.0</v>
      </c>
      <c r="B165" s="21">
        <v>40684.0</v>
      </c>
    </row>
    <row r="166" hidden="1">
      <c r="A166" s="5">
        <v>42633.0</v>
      </c>
      <c r="B166" s="21">
        <v>42633.0</v>
      </c>
    </row>
    <row r="167" hidden="1">
      <c r="A167" s="5">
        <v>41564.0</v>
      </c>
      <c r="B167" s="21">
        <v>41564.0</v>
      </c>
    </row>
    <row r="168" hidden="1">
      <c r="A168" s="5">
        <v>41965.0</v>
      </c>
      <c r="B168" s="21">
        <v>41965.0</v>
      </c>
    </row>
    <row r="169" hidden="1">
      <c r="A169" s="5">
        <v>40504.0</v>
      </c>
      <c r="B169" s="21">
        <v>40504.0</v>
      </c>
    </row>
    <row r="170" hidden="1">
      <c r="A170" s="5">
        <v>41817.0</v>
      </c>
      <c r="B170" s="21">
        <v>41817.0</v>
      </c>
    </row>
    <row r="171" hidden="1">
      <c r="A171" s="5">
        <v>41491.0</v>
      </c>
      <c r="B171" s="21">
        <v>41491.0</v>
      </c>
    </row>
    <row r="172" hidden="1">
      <c r="A172" s="5">
        <v>41813.0</v>
      </c>
      <c r="B172" s="21">
        <v>41813.0</v>
      </c>
    </row>
    <row r="173" hidden="1">
      <c r="A173" s="5">
        <v>42247.0</v>
      </c>
      <c r="B173" s="21">
        <v>42247.0</v>
      </c>
    </row>
    <row r="174" hidden="1">
      <c r="A174" s="5">
        <v>40300.0</v>
      </c>
      <c r="B174" s="21">
        <v>40300.0</v>
      </c>
    </row>
    <row r="175" hidden="1">
      <c r="A175" s="5">
        <v>40826.0</v>
      </c>
      <c r="B175" s="21">
        <v>40826.0</v>
      </c>
    </row>
    <row r="176" hidden="1">
      <c r="A176" s="5">
        <v>41267.0</v>
      </c>
      <c r="B176" s="21">
        <v>41267.0</v>
      </c>
    </row>
    <row r="177" hidden="1">
      <c r="A177" s="5">
        <v>42098.0</v>
      </c>
      <c r="B177" s="21">
        <v>42098.0</v>
      </c>
    </row>
    <row r="178" hidden="1">
      <c r="A178" s="5">
        <v>42701.0</v>
      </c>
      <c r="B178" s="21">
        <v>42701.0</v>
      </c>
    </row>
    <row r="179" hidden="1">
      <c r="A179" s="5">
        <v>40951.0</v>
      </c>
      <c r="B179" s="21">
        <v>40951.0</v>
      </c>
    </row>
    <row r="180" hidden="1">
      <c r="A180" s="5">
        <v>42244.0</v>
      </c>
      <c r="B180" s="21">
        <v>42244.0</v>
      </c>
    </row>
    <row r="181" hidden="1">
      <c r="A181" s="5">
        <v>42177.0</v>
      </c>
      <c r="B181" s="21">
        <v>42177.0</v>
      </c>
    </row>
    <row r="182" hidden="1">
      <c r="A182" s="5">
        <v>42338.0</v>
      </c>
      <c r="B182" s="21">
        <v>42338.0</v>
      </c>
    </row>
    <row r="183" hidden="1">
      <c r="A183" s="5">
        <v>41279.0</v>
      </c>
      <c r="B183" s="21">
        <v>41279.0</v>
      </c>
    </row>
    <row r="184" hidden="1">
      <c r="A184" s="5">
        <v>40190.0</v>
      </c>
      <c r="B184" s="21">
        <v>40190.0</v>
      </c>
    </row>
    <row r="185" hidden="1">
      <c r="A185" s="5">
        <v>40999.0</v>
      </c>
      <c r="B185" s="21">
        <v>40999.0</v>
      </c>
    </row>
    <row r="186" hidden="1">
      <c r="A186" s="5">
        <v>40216.0</v>
      </c>
      <c r="B186" s="21">
        <v>40216.0</v>
      </c>
    </row>
    <row r="187" hidden="1">
      <c r="A187" s="5">
        <v>41844.0</v>
      </c>
      <c r="B187" s="21">
        <v>41844.0</v>
      </c>
    </row>
    <row r="188" hidden="1">
      <c r="A188" s="5">
        <v>41114.0</v>
      </c>
      <c r="B188" s="21">
        <v>41114.0</v>
      </c>
    </row>
    <row r="189" hidden="1">
      <c r="A189" s="5">
        <v>41101.0</v>
      </c>
      <c r="B189" s="21">
        <v>41101.0</v>
      </c>
    </row>
    <row r="190" hidden="1">
      <c r="A190" s="5">
        <v>42347.0</v>
      </c>
      <c r="B190" s="21">
        <v>42347.0</v>
      </c>
    </row>
    <row r="191" hidden="1">
      <c r="A191" s="5">
        <v>41603.0</v>
      </c>
      <c r="B191" s="21">
        <v>41603.0</v>
      </c>
    </row>
    <row r="192" hidden="1">
      <c r="A192" s="5">
        <v>42567.0</v>
      </c>
      <c r="B192" s="21">
        <v>42567.0</v>
      </c>
    </row>
    <row r="193" hidden="1">
      <c r="A193" s="5">
        <v>41221.0</v>
      </c>
      <c r="B193" s="21">
        <v>41221.0</v>
      </c>
    </row>
    <row r="194" hidden="1">
      <c r="A194" s="5">
        <v>42658.0</v>
      </c>
      <c r="B194" s="21">
        <v>42658.0</v>
      </c>
    </row>
    <row r="195" hidden="1">
      <c r="A195" s="5">
        <v>41191.0</v>
      </c>
      <c r="B195" s="21">
        <v>41191.0</v>
      </c>
    </row>
    <row r="196" hidden="1">
      <c r="A196" s="5">
        <v>40632.0</v>
      </c>
      <c r="B196" s="21">
        <v>40632.0</v>
      </c>
    </row>
    <row r="197" hidden="1">
      <c r="A197" s="5">
        <v>42095.0</v>
      </c>
      <c r="B197" s="21">
        <v>42095.0</v>
      </c>
    </row>
    <row r="198" hidden="1">
      <c r="A198" s="5">
        <v>42296.0</v>
      </c>
      <c r="B198" s="21">
        <v>42296.0</v>
      </c>
    </row>
    <row r="199" hidden="1">
      <c r="A199" s="5">
        <v>41318.0</v>
      </c>
      <c r="B199" s="21">
        <v>41318.0</v>
      </c>
    </row>
    <row r="200" hidden="1">
      <c r="A200" s="5">
        <v>40970.0</v>
      </c>
      <c r="B200" s="21">
        <v>40970.0</v>
      </c>
    </row>
    <row r="201" hidden="1">
      <c r="A201" s="5">
        <v>41759.0</v>
      </c>
      <c r="B201" s="21">
        <v>41759.0</v>
      </c>
    </row>
    <row r="202" hidden="1">
      <c r="A202" s="5">
        <v>40969.0</v>
      </c>
      <c r="B202" s="21">
        <v>40969.0</v>
      </c>
    </row>
    <row r="203" hidden="1">
      <c r="A203" s="5">
        <v>41561.0</v>
      </c>
      <c r="B203" s="21">
        <v>41561.0</v>
      </c>
    </row>
    <row r="204" hidden="1">
      <c r="A204" s="5">
        <v>40945.0</v>
      </c>
      <c r="B204" s="21">
        <v>40945.0</v>
      </c>
    </row>
    <row r="205" hidden="1">
      <c r="A205" s="5">
        <v>40738.0</v>
      </c>
      <c r="B205" s="21">
        <v>40738.0</v>
      </c>
    </row>
    <row r="206" hidden="1">
      <c r="A206" s="5">
        <v>40905.0</v>
      </c>
      <c r="B206" s="21">
        <v>40905.0</v>
      </c>
    </row>
    <row r="207" hidden="1">
      <c r="A207" s="5">
        <v>41719.0</v>
      </c>
      <c r="B207" s="21">
        <v>41719.0</v>
      </c>
    </row>
    <row r="208" hidden="1">
      <c r="A208" s="5">
        <v>41034.0</v>
      </c>
      <c r="B208" s="21">
        <v>41034.0</v>
      </c>
    </row>
    <row r="209" hidden="1">
      <c r="A209" s="5">
        <v>41679.0</v>
      </c>
      <c r="B209" s="21">
        <v>41679.0</v>
      </c>
    </row>
    <row r="210" hidden="1">
      <c r="A210" s="5">
        <v>40238.0</v>
      </c>
      <c r="B210" s="21">
        <v>40238.0</v>
      </c>
    </row>
    <row r="211" hidden="1">
      <c r="A211" s="5">
        <v>40379.0</v>
      </c>
      <c r="B211" s="21">
        <v>40379.0</v>
      </c>
    </row>
    <row r="212" hidden="1">
      <c r="A212" s="5">
        <v>41566.0</v>
      </c>
      <c r="B212" s="21">
        <v>41566.0</v>
      </c>
    </row>
    <row r="213" hidden="1">
      <c r="A213" s="5">
        <v>42578.0</v>
      </c>
      <c r="B213" s="21">
        <v>42578.0</v>
      </c>
    </row>
    <row r="214" hidden="1">
      <c r="A214" s="5">
        <v>41753.0</v>
      </c>
      <c r="B214" s="21">
        <v>41753.0</v>
      </c>
    </row>
    <row r="215" hidden="1">
      <c r="A215" s="5">
        <v>40421.0</v>
      </c>
      <c r="B215" s="21">
        <v>40421.0</v>
      </c>
    </row>
    <row r="216" hidden="1">
      <c r="A216" s="5">
        <v>42404.0</v>
      </c>
      <c r="B216" s="21">
        <v>42404.0</v>
      </c>
    </row>
    <row r="217">
      <c r="A217" s="5">
        <v>42805.0</v>
      </c>
      <c r="B217" s="20">
        <v>42805.0</v>
      </c>
      <c r="C217" s="24">
        <f>VLOOKUP(B217,events!B212:T1541,16, FALSE)</f>
        <v>186910.5</v>
      </c>
      <c r="D217" s="24">
        <f>VLOOKUP(B217,events!B212:T1541,17, FALSE)</f>
        <v>119364</v>
      </c>
      <c r="E217" s="24">
        <f>VLOOKUP(B217,events!B212:T1541,18, FALSE)</f>
        <v>67546.5</v>
      </c>
      <c r="F217" s="22">
        <f>VLOOKUP(B217,events!B212:T1541,13, FALSE)</f>
        <v>1225</v>
      </c>
      <c r="G217" s="21">
        <f>VLOOKUP(A217,events!B211:L1541,11,FALSE)</f>
        <v>8969</v>
      </c>
      <c r="H217" s="21" t="str">
        <f>VLOOKUP(G217,Products!$A$1:$B$13,2,FALSE)</f>
        <v>Snacks</v>
      </c>
      <c r="I217" s="10">
        <f>F217/$F$1334</f>
        <v>0.00237668405</v>
      </c>
      <c r="J217" s="10">
        <f>SUM($F$7:F217)/SUM($F$7:$F$1331)</f>
        <v>0.08683530453</v>
      </c>
      <c r="K217" s="10">
        <f>C217/$C$1334</f>
        <v>0.001413651923</v>
      </c>
      <c r="L217" s="10">
        <f>SUM($C$7:C217)/SUM($C$7:$C$1331)</f>
        <v>0.06400980797</v>
      </c>
      <c r="M217" s="10">
        <f>E217/$E$1334</f>
        <v>0.001767749705</v>
      </c>
      <c r="N217" s="10">
        <f>SUM($E$7:E217)/SUM($E$7:$E$1331)</f>
        <v>0.07735683097</v>
      </c>
    </row>
    <row r="218" hidden="1">
      <c r="A218" s="5">
        <v>40302.0</v>
      </c>
      <c r="B218" s="21">
        <v>40302.0</v>
      </c>
    </row>
    <row r="219" hidden="1">
      <c r="A219" s="5">
        <v>41051.0</v>
      </c>
      <c r="B219" s="21">
        <v>41051.0</v>
      </c>
    </row>
    <row r="220" hidden="1">
      <c r="A220" s="5">
        <v>40239.0</v>
      </c>
      <c r="B220" s="21">
        <v>40239.0</v>
      </c>
    </row>
    <row r="221" hidden="1">
      <c r="A221" s="5">
        <v>41206.0</v>
      </c>
      <c r="B221" s="21">
        <v>41206.0</v>
      </c>
    </row>
    <row r="222" hidden="1">
      <c r="A222" s="5">
        <v>42310.0</v>
      </c>
      <c r="B222" s="21">
        <v>42310.0</v>
      </c>
    </row>
    <row r="223" hidden="1">
      <c r="A223" s="5">
        <v>41801.0</v>
      </c>
      <c r="B223" s="21">
        <v>41801.0</v>
      </c>
    </row>
    <row r="224" hidden="1">
      <c r="A224" s="5">
        <v>40482.0</v>
      </c>
      <c r="B224" s="21">
        <v>40482.0</v>
      </c>
    </row>
    <row r="225">
      <c r="A225" s="5">
        <v>42886.0</v>
      </c>
      <c r="B225" s="20">
        <v>42886.0</v>
      </c>
      <c r="C225" s="24">
        <f>VLOOKUP(B225,events!B220:T1549,16, FALSE)</f>
        <v>400962</v>
      </c>
      <c r="D225" s="24">
        <f>VLOOKUP(B225,events!B220:T1549,17, FALSE)</f>
        <v>301524</v>
      </c>
      <c r="E225" s="24">
        <f>VLOOKUP(B225,events!B220:T1549,18, FALSE)</f>
        <v>99438</v>
      </c>
      <c r="F225" s="22">
        <f>VLOOKUP(B225,events!B220:T1549,13, FALSE)</f>
        <v>600</v>
      </c>
      <c r="G225" s="21">
        <f>VLOOKUP(A225,events!B219:L1549,11,FALSE)</f>
        <v>7940</v>
      </c>
      <c r="H225" s="21" t="str">
        <f>VLOOKUP(G225,Products!$A$1:$B$13,2,FALSE)</f>
        <v>Household</v>
      </c>
      <c r="I225" s="10">
        <f>F225/$F$1334</f>
        <v>0.001164090147</v>
      </c>
      <c r="J225" s="10">
        <f>SUM($F$7:F225)/SUM($F$7:$F$1331)</f>
        <v>0.08799939467</v>
      </c>
      <c r="K225" s="10">
        <f>C225/$C$1334</f>
        <v>0.003032578171</v>
      </c>
      <c r="L225" s="10">
        <f>SUM($C$7:C225)/SUM($C$7:$C$1331)</f>
        <v>0.06704238614</v>
      </c>
      <c r="M225" s="10">
        <f>E225/$E$1334</f>
        <v>0.002602377549</v>
      </c>
      <c r="N225" s="10">
        <f>SUM($E$7:E225)/SUM($E$7:$E$1331)</f>
        <v>0.07995920852</v>
      </c>
    </row>
    <row r="226" hidden="1">
      <c r="A226" s="5">
        <v>40329.0</v>
      </c>
      <c r="B226" s="21">
        <v>40329.0</v>
      </c>
    </row>
    <row r="227" hidden="1">
      <c r="A227" s="5">
        <v>42441.0</v>
      </c>
      <c r="B227" s="21">
        <v>42441.0</v>
      </c>
    </row>
    <row r="228" hidden="1">
      <c r="A228" s="5">
        <v>41527.0</v>
      </c>
      <c r="B228" s="21">
        <v>41527.0</v>
      </c>
    </row>
    <row r="229" hidden="1">
      <c r="A229" s="5">
        <v>40204.0</v>
      </c>
      <c r="B229" s="21">
        <v>40204.0</v>
      </c>
    </row>
    <row r="230">
      <c r="A230" s="5">
        <v>42861.0</v>
      </c>
      <c r="B230" s="20">
        <v>42861.0</v>
      </c>
      <c r="C230" s="24">
        <f>VLOOKUP(B230,events!B225:T1554,16, FALSE)</f>
        <v>3173197.6</v>
      </c>
      <c r="D230" s="24">
        <f>VLOOKUP(B230,events!B225:T1554,17, FALSE)</f>
        <v>1911249.14</v>
      </c>
      <c r="E230" s="24">
        <f>VLOOKUP(B230,events!B225:T1554,18, FALSE)</f>
        <v>1261948.46</v>
      </c>
      <c r="F230" s="22">
        <f>VLOOKUP(B230,events!B225:T1554,13, FALSE)</f>
        <v>7258</v>
      </c>
      <c r="G230" s="21">
        <f>VLOOKUP(A230,events!B224:L1554,11,FALSE)</f>
        <v>8293</v>
      </c>
      <c r="H230" s="21" t="str">
        <f>VLOOKUP(G230,Products!$A$1:$B$13,2,FALSE)</f>
        <v>Cosmetics</v>
      </c>
      <c r="I230" s="10">
        <f>F230/$F$1334</f>
        <v>0.01408161048</v>
      </c>
      <c r="J230" s="10">
        <f>SUM($F$7:F230)/SUM($F$7:$F$1331)</f>
        <v>0.1020810052</v>
      </c>
      <c r="K230" s="10">
        <f>C230/$C$1334</f>
        <v>0.02399970514</v>
      </c>
      <c r="L230" s="10">
        <f>SUM($C$7:C230)/SUM($C$7:$C$1331)</f>
        <v>0.09104209128</v>
      </c>
      <c r="M230" s="10">
        <f>E230/$E$1334</f>
        <v>0.03302627105</v>
      </c>
      <c r="N230" s="10">
        <f>SUM($E$7:E230)/SUM($E$7:$E$1331)</f>
        <v>0.1129854796</v>
      </c>
    </row>
    <row r="231" hidden="1">
      <c r="A231" s="5">
        <v>41020.0</v>
      </c>
      <c r="B231" s="21">
        <v>41020.0</v>
      </c>
    </row>
    <row r="232" hidden="1">
      <c r="A232" s="5">
        <v>41555.0</v>
      </c>
      <c r="B232" s="21">
        <v>41555.0</v>
      </c>
    </row>
    <row r="233" hidden="1">
      <c r="A233" s="5">
        <v>40591.0</v>
      </c>
      <c r="B233" s="21">
        <v>40591.0</v>
      </c>
    </row>
    <row r="234" hidden="1">
      <c r="A234" s="5">
        <v>41992.0</v>
      </c>
      <c r="B234" s="21">
        <v>41992.0</v>
      </c>
    </row>
    <row r="235" hidden="1">
      <c r="A235" s="5">
        <v>41006.0</v>
      </c>
      <c r="B235" s="21">
        <v>41006.0</v>
      </c>
    </row>
    <row r="236" hidden="1">
      <c r="A236" s="5">
        <v>40439.0</v>
      </c>
      <c r="B236" s="21">
        <v>40439.0</v>
      </c>
    </row>
    <row r="237" hidden="1">
      <c r="A237" s="5">
        <v>41171.0</v>
      </c>
      <c r="B237" s="21">
        <v>41171.0</v>
      </c>
    </row>
    <row r="238" hidden="1">
      <c r="A238" s="5">
        <v>41575.0</v>
      </c>
      <c r="B238" s="21">
        <v>41575.0</v>
      </c>
    </row>
    <row r="239" hidden="1">
      <c r="A239" s="5">
        <v>41327.0</v>
      </c>
      <c r="B239" s="21">
        <v>41327.0</v>
      </c>
    </row>
    <row r="240">
      <c r="A240" s="5">
        <v>42805.0</v>
      </c>
      <c r="B240" s="20">
        <v>42805.0</v>
      </c>
      <c r="C240" s="24">
        <f>VLOOKUP(B240,events!B235:T1564,16, FALSE)</f>
        <v>275020.2</v>
      </c>
      <c r="D240" s="24">
        <f>VLOOKUP(B240,events!B235:T1564,17, FALSE)</f>
        <v>184254.84</v>
      </c>
      <c r="E240" s="24">
        <f>VLOOKUP(B240,events!B235:T1564,18, FALSE)</f>
        <v>90765.36</v>
      </c>
      <c r="F240" s="22">
        <f>VLOOKUP(B240,events!B235:T1564,13, FALSE)</f>
        <v>5796</v>
      </c>
      <c r="G240" s="21">
        <f>VLOOKUP(A240,events!B234:L1564,11,FALSE)</f>
        <v>1270</v>
      </c>
      <c r="H240" s="21" t="str">
        <f>VLOOKUP(G240,Products!$A$1:$B$13,2,FALSE)</f>
        <v>Beverages</v>
      </c>
      <c r="I240" s="10">
        <f>F240/$F$1334</f>
        <v>0.01124511082</v>
      </c>
      <c r="J240" s="10">
        <f>SUM($F$7:F240)/SUM($F$7:$F$1331)</f>
        <v>0.113326116</v>
      </c>
      <c r="K240" s="10">
        <f>C240/$C$1334</f>
        <v>0.002080048122</v>
      </c>
      <c r="L240" s="10">
        <f>SUM($C$7:C240)/SUM($C$7:$C$1331)</f>
        <v>0.09312213941</v>
      </c>
      <c r="M240" s="10">
        <f>E240/$E$1334</f>
        <v>0.002375407139</v>
      </c>
      <c r="N240" s="10">
        <f>SUM($E$7:E240)/SUM($E$7:$E$1331)</f>
        <v>0.1153608867</v>
      </c>
    </row>
    <row r="241" hidden="1">
      <c r="A241" s="5">
        <v>41416.0</v>
      </c>
      <c r="B241" s="21">
        <v>41416.0</v>
      </c>
    </row>
    <row r="242" hidden="1">
      <c r="A242" s="5">
        <v>41764.0</v>
      </c>
      <c r="B242" s="21">
        <v>41764.0</v>
      </c>
    </row>
    <row r="243" hidden="1">
      <c r="A243" s="5">
        <v>41234.0</v>
      </c>
      <c r="B243" s="21">
        <v>41234.0</v>
      </c>
    </row>
    <row r="244" hidden="1">
      <c r="A244" s="5">
        <v>40954.0</v>
      </c>
      <c r="B244" s="21">
        <v>40954.0</v>
      </c>
    </row>
    <row r="245" hidden="1">
      <c r="A245" s="5">
        <v>41362.0</v>
      </c>
      <c r="B245" s="21">
        <v>41362.0</v>
      </c>
    </row>
    <row r="246" hidden="1">
      <c r="A246" s="5">
        <v>40605.0</v>
      </c>
      <c r="B246" s="21">
        <v>40605.0</v>
      </c>
    </row>
    <row r="247" hidden="1">
      <c r="A247" s="5">
        <v>40533.0</v>
      </c>
      <c r="B247" s="21">
        <v>40533.0</v>
      </c>
    </row>
    <row r="248" hidden="1">
      <c r="A248" s="5">
        <v>42515.0</v>
      </c>
      <c r="B248" s="21">
        <v>42515.0</v>
      </c>
    </row>
    <row r="249" hidden="1">
      <c r="A249" s="5">
        <v>40338.0</v>
      </c>
      <c r="B249" s="21">
        <v>40338.0</v>
      </c>
    </row>
    <row r="250" hidden="1">
      <c r="A250" s="5">
        <v>41390.0</v>
      </c>
      <c r="B250" s="21">
        <v>41390.0</v>
      </c>
    </row>
    <row r="251" hidden="1">
      <c r="A251" s="5">
        <v>41452.0</v>
      </c>
      <c r="B251" s="21">
        <v>41452.0</v>
      </c>
    </row>
    <row r="252" hidden="1">
      <c r="A252" s="5">
        <v>42530.0</v>
      </c>
      <c r="B252" s="21">
        <v>42530.0</v>
      </c>
    </row>
    <row r="253" hidden="1">
      <c r="A253" s="5">
        <v>41652.0</v>
      </c>
      <c r="B253" s="21">
        <v>41652.0</v>
      </c>
    </row>
    <row r="254">
      <c r="A254" s="5">
        <v>42772.0</v>
      </c>
      <c r="B254" s="20">
        <v>42772.0</v>
      </c>
      <c r="C254" s="24">
        <f>VLOOKUP(B254,events!B249:T1578,16, FALSE)</f>
        <v>221781.3</v>
      </c>
      <c r="D254" s="24">
        <f>VLOOKUP(B254,events!B249:T1578,17, FALSE)</f>
        <v>148586.46</v>
      </c>
      <c r="E254" s="24">
        <f>VLOOKUP(B254,events!B249:T1578,18, FALSE)</f>
        <v>73194.84</v>
      </c>
      <c r="F254" s="22">
        <f>VLOOKUP(B254,events!B249:T1578,13, FALSE)</f>
        <v>4674</v>
      </c>
      <c r="G254" s="21">
        <f>VLOOKUP(A254,events!B248:L1578,11,FALSE)</f>
        <v>1270</v>
      </c>
      <c r="H254" s="21" t="str">
        <f>VLOOKUP(G254,Products!$A$1:$B$13,2,FALSE)</f>
        <v>Beverages</v>
      </c>
      <c r="I254" s="10">
        <f t="shared" ref="I254:I255" si="13">F254/$F$1334</f>
        <v>0.009068262246</v>
      </c>
      <c r="J254" s="10">
        <f t="shared" ref="J254:J255" si="14">SUM($F$7:F254)/SUM($F$7:$F$1331)</f>
        <v>0.1223943782</v>
      </c>
      <c r="K254" s="10">
        <f t="shared" ref="K254:K255" si="15">C254/$C$1334</f>
        <v>0.001677388703</v>
      </c>
      <c r="L254" s="10">
        <f t="shared" ref="L254:L255" si="16">SUM($C$7:C254)/SUM($C$7:$C$1331)</f>
        <v>0.09479952811</v>
      </c>
      <c r="M254" s="10">
        <f t="shared" ref="M254:M255" si="17">E254/$E$1334</f>
        <v>0.001915571596</v>
      </c>
      <c r="N254" s="10">
        <f t="shared" ref="N254:N255" si="18">SUM($E$7:E254)/SUM($E$7:$E$1331)</f>
        <v>0.1172764583</v>
      </c>
    </row>
    <row r="255">
      <c r="A255" s="5">
        <v>42895.0</v>
      </c>
      <c r="B255" s="20">
        <v>42895.0</v>
      </c>
      <c r="C255" s="24">
        <f>VLOOKUP(B255,events!B250:T1579,16, FALSE)</f>
        <v>3840464.67</v>
      </c>
      <c r="D255" s="24">
        <f>VLOOKUP(B255,events!B250:T1579,17, FALSE)</f>
        <v>3319773.07</v>
      </c>
      <c r="E255" s="24">
        <f>VLOOKUP(B255,events!B250:T1579,18, FALSE)</f>
        <v>520691.6</v>
      </c>
      <c r="F255" s="22">
        <f>VLOOKUP(B255,events!B250:T1579,13, FALSE)</f>
        <v>9103</v>
      </c>
      <c r="G255" s="21">
        <f>VLOOKUP(A255,events!B249:L1579,11,FALSE)</f>
        <v>8875</v>
      </c>
      <c r="H255" s="21" t="str">
        <f>VLOOKUP(G255,Products!$A$1:$B$13,2,FALSE)</f>
        <v>Meat</v>
      </c>
      <c r="I255" s="10">
        <f t="shared" si="13"/>
        <v>0.01766118768</v>
      </c>
      <c r="J255" s="10">
        <f t="shared" si="14"/>
        <v>0.1400555659</v>
      </c>
      <c r="K255" s="10">
        <f t="shared" si="15"/>
        <v>0.02904641668</v>
      </c>
      <c r="L255" s="10">
        <f t="shared" si="16"/>
        <v>0.1238459448</v>
      </c>
      <c r="M255" s="10">
        <f t="shared" si="17"/>
        <v>0.01362694473</v>
      </c>
      <c r="N255" s="10">
        <f t="shared" si="18"/>
        <v>0.130903403</v>
      </c>
    </row>
    <row r="256" hidden="1">
      <c r="A256" s="5">
        <v>41283.0</v>
      </c>
      <c r="B256" s="21">
        <v>41283.0</v>
      </c>
    </row>
    <row r="257" hidden="1">
      <c r="A257" s="5">
        <v>41183.0</v>
      </c>
      <c r="B257" s="21">
        <v>41183.0</v>
      </c>
    </row>
    <row r="258" hidden="1">
      <c r="A258" s="5">
        <v>40874.0</v>
      </c>
      <c r="B258" s="21">
        <v>40874.0</v>
      </c>
    </row>
    <row r="259" hidden="1">
      <c r="A259" s="5">
        <v>40914.0</v>
      </c>
      <c r="B259" s="21">
        <v>40914.0</v>
      </c>
    </row>
    <row r="260">
      <c r="A260" s="5">
        <v>42897.0</v>
      </c>
      <c r="B260" s="20">
        <v>42897.0</v>
      </c>
      <c r="C260" s="24">
        <f>VLOOKUP(B260,events!B255:T1584,16, FALSE)</f>
        <v>441296.94</v>
      </c>
      <c r="D260" s="24">
        <f>VLOOKUP(B260,events!B255:T1584,17, FALSE)</f>
        <v>381465.74</v>
      </c>
      <c r="E260" s="24">
        <f>VLOOKUP(B260,events!B255:T1584,18, FALSE)</f>
        <v>59831.2</v>
      </c>
      <c r="F260" s="22">
        <f>VLOOKUP(B260,events!B255:T1584,13, FALSE)</f>
        <v>1046</v>
      </c>
      <c r="G260" s="21">
        <f>VLOOKUP(A260,events!B254:L1584,11,FALSE)</f>
        <v>8875</v>
      </c>
      <c r="H260" s="21" t="str">
        <f>VLOOKUP(G260,Products!$A$1:$B$13,2,FALSE)</f>
        <v>Meat</v>
      </c>
      <c r="I260" s="10">
        <f>F260/$F$1334</f>
        <v>0.002029397157</v>
      </c>
      <c r="J260" s="10">
        <f>SUM($F$7:F260)/SUM($F$7:$F$1331)</f>
        <v>0.1420849631</v>
      </c>
      <c r="K260" s="10">
        <f>C260/$C$1334</f>
        <v>0.00333764164</v>
      </c>
      <c r="L260" s="10">
        <f>SUM($C$7:C260)/SUM($C$7:$C$1331)</f>
        <v>0.1271835864</v>
      </c>
      <c r="M260" s="10">
        <f>E260/$E$1334</f>
        <v>0.001565833702</v>
      </c>
      <c r="N260" s="10">
        <f>SUM($E$7:E260)/SUM($E$7:$E$1331)</f>
        <v>0.1324692367</v>
      </c>
    </row>
    <row r="261" hidden="1">
      <c r="A261" s="5">
        <v>42314.0</v>
      </c>
      <c r="B261" s="21">
        <v>42314.0</v>
      </c>
    </row>
    <row r="262" hidden="1">
      <c r="A262" s="5">
        <v>40729.0</v>
      </c>
      <c r="B262" s="21">
        <v>40729.0</v>
      </c>
    </row>
    <row r="263" hidden="1">
      <c r="A263" s="5">
        <v>41706.0</v>
      </c>
      <c r="B263" s="21">
        <v>41706.0</v>
      </c>
    </row>
    <row r="264" hidden="1">
      <c r="A264" s="5">
        <v>41353.0</v>
      </c>
      <c r="B264" s="21">
        <v>41353.0</v>
      </c>
    </row>
    <row r="265" hidden="1">
      <c r="A265" s="5">
        <v>41800.0</v>
      </c>
      <c r="B265" s="21">
        <v>41800.0</v>
      </c>
    </row>
    <row r="266" hidden="1">
      <c r="A266" s="5">
        <v>42431.0</v>
      </c>
      <c r="B266" s="21">
        <v>42431.0</v>
      </c>
    </row>
    <row r="267" hidden="1">
      <c r="A267" s="5">
        <v>41977.0</v>
      </c>
      <c r="B267" s="21">
        <v>41977.0</v>
      </c>
    </row>
    <row r="268" hidden="1">
      <c r="A268" s="5">
        <v>41994.0</v>
      </c>
      <c r="B268" s="21">
        <v>41994.0</v>
      </c>
    </row>
    <row r="269" hidden="1">
      <c r="A269" s="5">
        <v>41641.0</v>
      </c>
      <c r="B269" s="21">
        <v>41641.0</v>
      </c>
    </row>
    <row r="270" hidden="1">
      <c r="A270" s="5">
        <v>40520.0</v>
      </c>
      <c r="B270" s="21">
        <v>40520.0</v>
      </c>
    </row>
    <row r="271" hidden="1">
      <c r="A271" s="5">
        <v>40651.0</v>
      </c>
      <c r="B271" s="21">
        <v>40651.0</v>
      </c>
    </row>
    <row r="272" hidden="1">
      <c r="A272" s="5">
        <v>41218.0</v>
      </c>
      <c r="B272" s="21">
        <v>41218.0</v>
      </c>
    </row>
    <row r="273" hidden="1">
      <c r="A273" s="5">
        <v>41046.0</v>
      </c>
      <c r="B273" s="21">
        <v>41046.0</v>
      </c>
    </row>
    <row r="274" hidden="1">
      <c r="A274" s="5">
        <v>42197.0</v>
      </c>
      <c r="B274" s="21">
        <v>42197.0</v>
      </c>
    </row>
    <row r="275" hidden="1">
      <c r="A275" s="5">
        <v>42157.0</v>
      </c>
      <c r="B275" s="21">
        <v>42157.0</v>
      </c>
    </row>
    <row r="276" hidden="1">
      <c r="A276" s="5">
        <v>41078.0</v>
      </c>
      <c r="B276" s="21">
        <v>41078.0</v>
      </c>
    </row>
    <row r="277" hidden="1">
      <c r="A277" s="5">
        <v>41822.0</v>
      </c>
      <c r="B277" s="21">
        <v>41822.0</v>
      </c>
    </row>
    <row r="278" hidden="1">
      <c r="A278" s="5">
        <v>42446.0</v>
      </c>
      <c r="B278" s="21">
        <v>42446.0</v>
      </c>
    </row>
    <row r="279" hidden="1">
      <c r="A279" s="5">
        <v>40196.0</v>
      </c>
      <c r="B279" s="21">
        <v>40196.0</v>
      </c>
    </row>
    <row r="280" hidden="1">
      <c r="A280" s="5">
        <v>41360.0</v>
      </c>
      <c r="B280" s="21">
        <v>41360.0</v>
      </c>
    </row>
    <row r="281" hidden="1">
      <c r="A281" s="5">
        <v>42212.0</v>
      </c>
      <c r="B281" s="21">
        <v>42212.0</v>
      </c>
    </row>
    <row r="282" hidden="1">
      <c r="A282" s="5">
        <v>40999.0</v>
      </c>
      <c r="B282" s="21">
        <v>40999.0</v>
      </c>
    </row>
    <row r="283" hidden="1">
      <c r="A283" s="5">
        <v>41616.0</v>
      </c>
      <c r="B283" s="21">
        <v>41616.0</v>
      </c>
    </row>
    <row r="284" hidden="1">
      <c r="A284" s="5">
        <v>41402.0</v>
      </c>
      <c r="B284" s="21">
        <v>41402.0</v>
      </c>
    </row>
    <row r="285" hidden="1">
      <c r="A285" s="5">
        <v>41853.0</v>
      </c>
      <c r="B285" s="21">
        <v>41853.0</v>
      </c>
    </row>
    <row r="286">
      <c r="A286" s="5">
        <v>42892.0</v>
      </c>
      <c r="B286" s="20">
        <v>42892.0</v>
      </c>
      <c r="C286" s="24">
        <f>VLOOKUP(B286,events!B281:T1610,16, FALSE)</f>
        <v>2440013.2</v>
      </c>
      <c r="D286" s="24">
        <f>VLOOKUP(B286,events!B281:T1610,17, FALSE)</f>
        <v>1469644.73</v>
      </c>
      <c r="E286" s="24">
        <f>VLOOKUP(B286,events!B281:T1610,18, FALSE)</f>
        <v>970368.47</v>
      </c>
      <c r="F286" s="22">
        <f>VLOOKUP(B286,events!B281:T1610,13, FALSE)</f>
        <v>5581</v>
      </c>
      <c r="G286" s="21">
        <f>VLOOKUP(A286,events!B280:L1610,11,FALSE)</f>
        <v>8293</v>
      </c>
      <c r="H286" s="21" t="str">
        <f>VLOOKUP(G286,Products!$A$1:$B$13,2,FALSE)</f>
        <v>Cosmetics</v>
      </c>
      <c r="I286" s="10">
        <f>F286/$F$1334</f>
        <v>0.01082797852</v>
      </c>
      <c r="J286" s="10">
        <f>SUM($F$7:F286)/SUM($F$7:$F$1331)</f>
        <v>0.1529129416</v>
      </c>
      <c r="K286" s="10">
        <f>C286/$C$1334</f>
        <v>0.01845444398</v>
      </c>
      <c r="L286" s="10">
        <f>SUM($C$7:C286)/SUM($C$7:$C$1331)</f>
        <v>0.1456380304</v>
      </c>
      <c r="M286" s="10">
        <f>E286/$E$1334</f>
        <v>0.02539537321</v>
      </c>
      <c r="N286" s="10">
        <f>SUM($E$7:E286)/SUM($E$7:$E$1331)</f>
        <v>0.1578646099</v>
      </c>
    </row>
    <row r="287" hidden="1">
      <c r="A287" s="5">
        <v>41040.0</v>
      </c>
      <c r="B287" s="21">
        <v>41040.0</v>
      </c>
    </row>
    <row r="288" hidden="1">
      <c r="A288" s="5">
        <v>41214.0</v>
      </c>
      <c r="B288" s="21">
        <v>41214.0</v>
      </c>
    </row>
    <row r="289" hidden="1">
      <c r="A289" s="5">
        <v>40300.0</v>
      </c>
      <c r="B289" s="21">
        <v>40300.0</v>
      </c>
    </row>
    <row r="290" hidden="1">
      <c r="A290" s="5">
        <v>42144.0</v>
      </c>
      <c r="B290" s="21">
        <v>42144.0</v>
      </c>
    </row>
    <row r="291" hidden="1">
      <c r="A291" s="5">
        <v>40516.0</v>
      </c>
      <c r="B291" s="21">
        <v>40516.0</v>
      </c>
    </row>
    <row r="292" hidden="1">
      <c r="A292" s="5">
        <v>41321.0</v>
      </c>
      <c r="B292" s="21">
        <v>41321.0</v>
      </c>
    </row>
    <row r="293" hidden="1">
      <c r="A293" s="5">
        <v>42439.0</v>
      </c>
      <c r="B293" s="21">
        <v>42439.0</v>
      </c>
    </row>
    <row r="294" hidden="1">
      <c r="A294" s="5">
        <v>40798.0</v>
      </c>
      <c r="B294" s="21">
        <v>40798.0</v>
      </c>
    </row>
    <row r="295" hidden="1">
      <c r="A295" s="5">
        <v>42139.0</v>
      </c>
      <c r="B295" s="21">
        <v>42139.0</v>
      </c>
    </row>
    <row r="296" hidden="1">
      <c r="A296" s="5">
        <v>40225.0</v>
      </c>
      <c r="B296" s="21">
        <v>40225.0</v>
      </c>
    </row>
    <row r="297" hidden="1">
      <c r="A297" s="5">
        <v>41074.0</v>
      </c>
      <c r="B297" s="21">
        <v>41074.0</v>
      </c>
    </row>
    <row r="298" hidden="1">
      <c r="A298" s="5">
        <v>40732.0</v>
      </c>
      <c r="B298" s="21">
        <v>40732.0</v>
      </c>
    </row>
    <row r="299" hidden="1">
      <c r="A299" s="5">
        <v>40761.0</v>
      </c>
      <c r="B299" s="21">
        <v>40761.0</v>
      </c>
    </row>
    <row r="300" hidden="1">
      <c r="A300" s="5">
        <v>41876.0</v>
      </c>
      <c r="B300" s="21">
        <v>41876.0</v>
      </c>
    </row>
    <row r="301" hidden="1">
      <c r="A301" s="5">
        <v>41248.0</v>
      </c>
      <c r="B301" s="21">
        <v>41248.0</v>
      </c>
    </row>
    <row r="302" hidden="1">
      <c r="A302" s="5">
        <v>41021.0</v>
      </c>
      <c r="B302" s="21">
        <v>41021.0</v>
      </c>
    </row>
    <row r="303" hidden="1">
      <c r="A303" s="5">
        <v>41142.0</v>
      </c>
      <c r="B303" s="21">
        <v>41142.0</v>
      </c>
    </row>
    <row r="304" hidden="1">
      <c r="A304" s="5">
        <v>42013.0</v>
      </c>
      <c r="B304" s="21">
        <v>42013.0</v>
      </c>
    </row>
    <row r="305" hidden="1">
      <c r="A305" s="5">
        <v>40882.0</v>
      </c>
      <c r="B305" s="21">
        <v>40882.0</v>
      </c>
    </row>
    <row r="306" hidden="1">
      <c r="A306" s="5">
        <v>40421.0</v>
      </c>
      <c r="B306" s="21">
        <v>40421.0</v>
      </c>
    </row>
    <row r="307" hidden="1">
      <c r="A307" s="5">
        <v>42026.0</v>
      </c>
      <c r="B307" s="21">
        <v>42026.0</v>
      </c>
    </row>
    <row r="308" hidden="1">
      <c r="A308" s="5">
        <v>40595.0</v>
      </c>
      <c r="B308" s="21">
        <v>40595.0</v>
      </c>
    </row>
    <row r="309" hidden="1">
      <c r="A309" s="5">
        <v>41967.0</v>
      </c>
      <c r="B309" s="21">
        <v>41967.0</v>
      </c>
    </row>
    <row r="310" hidden="1">
      <c r="A310" s="5">
        <v>40729.0</v>
      </c>
      <c r="B310" s="21">
        <v>40729.0</v>
      </c>
    </row>
    <row r="311" hidden="1">
      <c r="A311" s="5">
        <v>42203.0</v>
      </c>
      <c r="B311" s="21">
        <v>42203.0</v>
      </c>
    </row>
    <row r="312" hidden="1">
      <c r="A312" s="5">
        <v>41768.0</v>
      </c>
      <c r="B312" s="21">
        <v>41768.0</v>
      </c>
    </row>
    <row r="313" hidden="1">
      <c r="A313" s="5">
        <v>40348.0</v>
      </c>
      <c r="B313" s="21">
        <v>40348.0</v>
      </c>
    </row>
    <row r="314">
      <c r="A314" s="5">
        <v>42864.0</v>
      </c>
      <c r="B314" s="20">
        <v>42864.0</v>
      </c>
      <c r="C314" s="24">
        <f>VLOOKUP(B314,events!B309:T1638,16, FALSE)</f>
        <v>267478.26</v>
      </c>
      <c r="D314" s="24">
        <f>VLOOKUP(B314,events!B309:T1638,17, FALSE)</f>
        <v>231213.46</v>
      </c>
      <c r="E314" s="24">
        <f>VLOOKUP(B314,events!B309:T1638,18, FALSE)</f>
        <v>36264.8</v>
      </c>
      <c r="F314" s="22">
        <f>VLOOKUP(B314,events!B309:T1638,13, FALSE)</f>
        <v>634</v>
      </c>
      <c r="G314" s="21">
        <f>VLOOKUP(A314,events!B308:L1638,11,FALSE)</f>
        <v>8875</v>
      </c>
      <c r="H314" s="21" t="str">
        <f>VLOOKUP(G314,Products!$A$1:$B$13,2,FALSE)</f>
        <v>Meat</v>
      </c>
      <c r="I314" s="10">
        <f>F314/$F$1334</f>
        <v>0.001230055255</v>
      </c>
      <c r="J314" s="10">
        <f>SUM($F$7:F314)/SUM($F$7:$F$1331)</f>
        <v>0.1541429968</v>
      </c>
      <c r="K314" s="10">
        <f>C314/$C$1334</f>
        <v>0.002023006501</v>
      </c>
      <c r="L314" s="10">
        <f>SUM($C$7:C314)/SUM($C$7:$C$1331)</f>
        <v>0.1476610369</v>
      </c>
      <c r="M314" s="10">
        <f>E314/$E$1334</f>
        <v>0.0009490808479</v>
      </c>
      <c r="N314" s="10">
        <f>SUM($E$7:E314)/SUM($E$7:$E$1331)</f>
        <v>0.1588136908</v>
      </c>
    </row>
    <row r="315" hidden="1">
      <c r="A315" s="5">
        <v>41949.0</v>
      </c>
      <c r="B315" s="21">
        <v>41949.0</v>
      </c>
    </row>
    <row r="316" hidden="1">
      <c r="A316" s="5">
        <v>41222.0</v>
      </c>
      <c r="B316" s="21">
        <v>41222.0</v>
      </c>
    </row>
    <row r="317" hidden="1">
      <c r="A317" s="5">
        <v>41939.0</v>
      </c>
      <c r="B317" s="21">
        <v>41939.0</v>
      </c>
    </row>
    <row r="318" hidden="1">
      <c r="A318" s="5">
        <v>42241.0</v>
      </c>
      <c r="B318" s="21">
        <v>42241.0</v>
      </c>
    </row>
    <row r="319" hidden="1">
      <c r="A319" s="5">
        <v>40873.0</v>
      </c>
      <c r="B319" s="21">
        <v>40873.0</v>
      </c>
    </row>
    <row r="320" hidden="1">
      <c r="A320" s="5">
        <v>42695.0</v>
      </c>
      <c r="B320" s="21">
        <v>42695.0</v>
      </c>
    </row>
    <row r="321" hidden="1">
      <c r="A321" s="5">
        <v>40606.0</v>
      </c>
      <c r="B321" s="21">
        <v>40606.0</v>
      </c>
    </row>
    <row r="322" hidden="1">
      <c r="A322" s="5">
        <v>41546.0</v>
      </c>
      <c r="B322" s="21">
        <v>41546.0</v>
      </c>
    </row>
    <row r="323" hidden="1">
      <c r="A323" s="5">
        <v>41252.0</v>
      </c>
      <c r="B323" s="21">
        <v>41252.0</v>
      </c>
    </row>
    <row r="324" hidden="1">
      <c r="A324" s="5">
        <v>42404.0</v>
      </c>
      <c r="B324" s="21">
        <v>42404.0</v>
      </c>
    </row>
    <row r="325" hidden="1">
      <c r="A325" s="5">
        <v>40447.0</v>
      </c>
      <c r="B325" s="21">
        <v>40447.0</v>
      </c>
    </row>
    <row r="326" hidden="1">
      <c r="A326" s="5">
        <v>41841.0</v>
      </c>
      <c r="B326" s="21">
        <v>41841.0</v>
      </c>
    </row>
    <row r="327" hidden="1">
      <c r="A327" s="5">
        <v>41012.0</v>
      </c>
      <c r="B327" s="21">
        <v>41012.0</v>
      </c>
    </row>
    <row r="328" hidden="1">
      <c r="A328" s="5">
        <v>41133.0</v>
      </c>
      <c r="B328" s="21">
        <v>41133.0</v>
      </c>
    </row>
    <row r="329" hidden="1">
      <c r="A329" s="5">
        <v>41808.0</v>
      </c>
      <c r="B329" s="21">
        <v>41808.0</v>
      </c>
    </row>
    <row r="330" hidden="1">
      <c r="A330" s="5">
        <v>41828.0</v>
      </c>
      <c r="B330" s="21">
        <v>41828.0</v>
      </c>
    </row>
    <row r="331" hidden="1">
      <c r="A331" s="5">
        <v>41896.0</v>
      </c>
      <c r="B331" s="21">
        <v>41896.0</v>
      </c>
    </row>
    <row r="332" hidden="1">
      <c r="A332" s="5">
        <v>40314.0</v>
      </c>
      <c r="B332" s="21">
        <v>40314.0</v>
      </c>
    </row>
    <row r="333" hidden="1">
      <c r="A333" s="5">
        <v>41038.0</v>
      </c>
      <c r="B333" s="21">
        <v>41038.0</v>
      </c>
    </row>
    <row r="334" hidden="1">
      <c r="A334" s="5">
        <v>42619.0</v>
      </c>
      <c r="B334" s="21">
        <v>42619.0</v>
      </c>
    </row>
    <row r="335" hidden="1">
      <c r="A335" s="5">
        <v>41428.0</v>
      </c>
      <c r="B335" s="21">
        <v>41428.0</v>
      </c>
    </row>
    <row r="336" hidden="1">
      <c r="A336" s="5">
        <v>41112.0</v>
      </c>
      <c r="B336" s="21">
        <v>41112.0</v>
      </c>
    </row>
    <row r="337" hidden="1">
      <c r="A337" s="5">
        <v>41635.0</v>
      </c>
      <c r="B337" s="21">
        <v>41635.0</v>
      </c>
    </row>
    <row r="338" hidden="1">
      <c r="A338" s="5">
        <v>42338.0</v>
      </c>
      <c r="B338" s="21">
        <v>42338.0</v>
      </c>
    </row>
    <row r="339" hidden="1">
      <c r="A339" s="5">
        <v>41782.0</v>
      </c>
      <c r="B339" s="21">
        <v>41782.0</v>
      </c>
    </row>
    <row r="340" hidden="1">
      <c r="A340" s="5">
        <v>41147.0</v>
      </c>
      <c r="B340" s="21">
        <v>41147.0</v>
      </c>
    </row>
    <row r="341" hidden="1">
      <c r="A341" s="5">
        <v>42526.0</v>
      </c>
      <c r="B341" s="21">
        <v>42526.0</v>
      </c>
    </row>
    <row r="342" hidden="1">
      <c r="A342" s="5">
        <v>41641.0</v>
      </c>
      <c r="B342" s="21">
        <v>41641.0</v>
      </c>
    </row>
    <row r="343" hidden="1">
      <c r="A343" s="5">
        <v>40884.0</v>
      </c>
      <c r="B343" s="21">
        <v>40884.0</v>
      </c>
    </row>
    <row r="344" hidden="1">
      <c r="A344" s="5">
        <v>40602.0</v>
      </c>
      <c r="B344" s="21">
        <v>40602.0</v>
      </c>
    </row>
    <row r="345" hidden="1">
      <c r="A345" s="5">
        <v>41160.0</v>
      </c>
      <c r="B345" s="21">
        <v>41160.0</v>
      </c>
    </row>
    <row r="346" hidden="1">
      <c r="A346" s="5">
        <v>41473.0</v>
      </c>
      <c r="B346" s="21">
        <v>41473.0</v>
      </c>
    </row>
    <row r="347" hidden="1">
      <c r="A347" s="5">
        <v>42419.0</v>
      </c>
      <c r="B347" s="21">
        <v>42419.0</v>
      </c>
    </row>
    <row r="348" hidden="1">
      <c r="A348" s="5">
        <v>41561.0</v>
      </c>
      <c r="B348" s="21">
        <v>41561.0</v>
      </c>
    </row>
    <row r="349" hidden="1">
      <c r="A349" s="5">
        <v>42393.0</v>
      </c>
      <c r="B349" s="21">
        <v>42393.0</v>
      </c>
    </row>
    <row r="350">
      <c r="A350" s="5">
        <v>42739.0</v>
      </c>
      <c r="B350" s="20">
        <v>42739.0</v>
      </c>
      <c r="C350" s="24">
        <f>VLOOKUP(B350,events!B345:T1674,16, FALSE)</f>
        <v>1641686</v>
      </c>
      <c r="D350" s="24">
        <f>VLOOKUP(B350,events!B345:T1674,17, FALSE)</f>
        <v>988804.15</v>
      </c>
      <c r="E350" s="24">
        <f>VLOOKUP(B350,events!B345:T1674,18, FALSE)</f>
        <v>652881.85</v>
      </c>
      <c r="F350" s="22">
        <f>VLOOKUP(B350,events!B345:T1674,13, FALSE)</f>
        <v>3755</v>
      </c>
      <c r="G350" s="21">
        <f>VLOOKUP(A350,events!B344:L1674,11,FALSE)</f>
        <v>8293</v>
      </c>
      <c r="H350" s="21" t="str">
        <f>VLOOKUP(G350,Products!$A$1:$B$13,2,FALSE)</f>
        <v>Cosmetics</v>
      </c>
      <c r="I350" s="10">
        <f>F350/$F$1334</f>
        <v>0.007285264171</v>
      </c>
      <c r="J350" s="10">
        <f>SUM($F$7:F350)/SUM($F$7:$F$1331)</f>
        <v>0.161428261</v>
      </c>
      <c r="K350" s="10">
        <f>C350/$C$1334</f>
        <v>0.01241649116</v>
      </c>
      <c r="L350" s="10">
        <f>SUM($C$7:C350)/SUM($C$7:$C$1331)</f>
        <v>0.1600775281</v>
      </c>
      <c r="M350" s="10">
        <f>E350/$E$1334</f>
        <v>0.01708647669</v>
      </c>
      <c r="N350" s="10">
        <f>SUM($E$7:E350)/SUM($E$7:$E$1331)</f>
        <v>0.1759001675</v>
      </c>
    </row>
    <row r="351" hidden="1">
      <c r="A351" s="5">
        <v>41781.0</v>
      </c>
      <c r="B351" s="21">
        <v>41781.0</v>
      </c>
    </row>
    <row r="352" hidden="1">
      <c r="A352" s="5">
        <v>42284.0</v>
      </c>
      <c r="B352" s="21">
        <v>42284.0</v>
      </c>
    </row>
    <row r="353" hidden="1">
      <c r="A353" s="5">
        <v>41340.0</v>
      </c>
      <c r="B353" s="21">
        <v>41340.0</v>
      </c>
    </row>
    <row r="354" hidden="1">
      <c r="A354" s="5">
        <v>41433.0</v>
      </c>
      <c r="B354" s="21">
        <v>41433.0</v>
      </c>
    </row>
    <row r="355" hidden="1">
      <c r="A355" s="5">
        <v>42207.0</v>
      </c>
      <c r="B355" s="21">
        <v>42207.0</v>
      </c>
    </row>
    <row r="356" hidden="1">
      <c r="A356" s="5">
        <v>42641.0</v>
      </c>
      <c r="B356" s="21">
        <v>42641.0</v>
      </c>
    </row>
    <row r="357" hidden="1">
      <c r="A357" s="5">
        <v>42486.0</v>
      </c>
      <c r="B357" s="21">
        <v>42486.0</v>
      </c>
    </row>
    <row r="358" hidden="1">
      <c r="A358" s="5">
        <v>42429.0</v>
      </c>
      <c r="B358" s="21">
        <v>42429.0</v>
      </c>
    </row>
    <row r="359">
      <c r="A359" s="5">
        <v>42775.0</v>
      </c>
      <c r="B359" s="20">
        <v>42775.0</v>
      </c>
      <c r="C359" s="24">
        <f>VLOOKUP(B359,events!B354:T1683,16, FALSE)</f>
        <v>399149.4</v>
      </c>
      <c r="D359" s="24">
        <f>VLOOKUP(B359,events!B354:T1683,17, FALSE)</f>
        <v>267417.48</v>
      </c>
      <c r="E359" s="24">
        <f>VLOOKUP(B359,events!B354:T1683,18, FALSE)</f>
        <v>131731.92</v>
      </c>
      <c r="F359" s="22">
        <f>VLOOKUP(B359,events!B354:T1683,13, FALSE)</f>
        <v>8412</v>
      </c>
      <c r="G359" s="21">
        <f>VLOOKUP(A359,events!B353:L1683,11,FALSE)</f>
        <v>1270</v>
      </c>
      <c r="H359" s="21" t="str">
        <f>VLOOKUP(G359,Products!$A$1:$B$13,2,FALSE)</f>
        <v>Beverages</v>
      </c>
      <c r="I359" s="10">
        <f>F359/$F$1334</f>
        <v>0.01632054386</v>
      </c>
      <c r="J359" s="10">
        <f>SUM($F$7:F359)/SUM($F$7:$F$1331)</f>
        <v>0.1777488049</v>
      </c>
      <c r="K359" s="10">
        <f>C359/$C$1334</f>
        <v>0.003018869013</v>
      </c>
      <c r="L359" s="10">
        <f>SUM($C$7:C359)/SUM($C$7:$C$1331)</f>
        <v>0.1630963971</v>
      </c>
      <c r="M359" s="10">
        <f>E359/$E$1334</f>
        <v>0.00344753707</v>
      </c>
      <c r="N359" s="10">
        <f>SUM($E$7:E359)/SUM($E$7:$E$1331)</f>
        <v>0.1793477045</v>
      </c>
    </row>
    <row r="360" hidden="1">
      <c r="A360" s="5">
        <v>42722.0</v>
      </c>
      <c r="B360" s="21">
        <v>42722.0</v>
      </c>
    </row>
    <row r="361" hidden="1">
      <c r="A361" s="5">
        <v>40686.0</v>
      </c>
      <c r="B361" s="21">
        <v>40686.0</v>
      </c>
    </row>
    <row r="362" hidden="1">
      <c r="A362" s="5">
        <v>42702.0</v>
      </c>
      <c r="B362" s="21">
        <v>42702.0</v>
      </c>
    </row>
    <row r="363" hidden="1">
      <c r="A363" s="5">
        <v>41330.0</v>
      </c>
      <c r="B363" s="21">
        <v>41330.0</v>
      </c>
    </row>
    <row r="364" hidden="1">
      <c r="A364" s="5">
        <v>40415.0</v>
      </c>
      <c r="B364" s="21">
        <v>40415.0</v>
      </c>
    </row>
    <row r="365" hidden="1">
      <c r="A365" s="5">
        <v>41468.0</v>
      </c>
      <c r="B365" s="21">
        <v>41468.0</v>
      </c>
    </row>
    <row r="366">
      <c r="A366" s="5">
        <v>42842.0</v>
      </c>
      <c r="B366" s="20">
        <v>42842.0</v>
      </c>
      <c r="C366" s="24">
        <f>VLOOKUP(B366,events!B361:T1690,16, FALSE)</f>
        <v>2949330.09</v>
      </c>
      <c r="D366" s="24">
        <f>VLOOKUP(B366,events!B361:T1690,17, FALSE)</f>
        <v>2377543.84</v>
      </c>
      <c r="E366" s="24">
        <f>VLOOKUP(B366,events!B361:T1690,18, FALSE)</f>
        <v>571786.25</v>
      </c>
      <c r="F366" s="22">
        <f>VLOOKUP(B366,events!B361:T1690,13, FALSE)</f>
        <v>4529</v>
      </c>
      <c r="G366" s="21">
        <f>VLOOKUP(A366,events!B360:L1690,11,FALSE)</f>
        <v>8681</v>
      </c>
      <c r="H366" s="21" t="str">
        <f>VLOOKUP(G366,Products!$A$1:$B$13,2,FALSE)</f>
        <v>Office Supplies</v>
      </c>
      <c r="I366" s="10">
        <f>F366/$F$1334</f>
        <v>0.008786940461</v>
      </c>
      <c r="J366" s="10">
        <f>SUM($F$7:F366)/SUM($F$7:$F$1331)</f>
        <v>0.1865357453</v>
      </c>
      <c r="K366" s="10">
        <f>C366/$C$1334</f>
        <v>0.0223065379</v>
      </c>
      <c r="L366" s="10">
        <f>SUM($C$7:C366)/SUM($C$7:$C$1331)</f>
        <v>0.185402935</v>
      </c>
      <c r="M366" s="10">
        <f>E366/$E$1334</f>
        <v>0.01496413544</v>
      </c>
      <c r="N366" s="10">
        <f>SUM($E$7:E366)/SUM($E$7:$E$1331)</f>
        <v>0.19431184</v>
      </c>
    </row>
    <row r="367" hidden="1">
      <c r="A367" s="5">
        <v>42381.0</v>
      </c>
      <c r="B367" s="21">
        <v>42381.0</v>
      </c>
    </row>
    <row r="368" hidden="1">
      <c r="A368" s="5">
        <v>41845.0</v>
      </c>
      <c r="B368" s="21">
        <v>41845.0</v>
      </c>
    </row>
    <row r="369" hidden="1">
      <c r="A369" s="5">
        <v>40740.0</v>
      </c>
      <c r="B369" s="21">
        <v>40740.0</v>
      </c>
    </row>
    <row r="370">
      <c r="A370" s="5">
        <v>42906.0</v>
      </c>
      <c r="B370" s="20">
        <v>42906.0</v>
      </c>
      <c r="C370" s="24">
        <f>VLOOKUP(B370,events!B365:T1694,16, FALSE)</f>
        <v>334302.78</v>
      </c>
      <c r="D370" s="24">
        <f>VLOOKUP(B370,events!B365:T1694,17, FALSE)</f>
        <v>213491.04</v>
      </c>
      <c r="E370" s="24">
        <f>VLOOKUP(B370,events!B365:T1694,18, FALSE)</f>
        <v>120811.74</v>
      </c>
      <c r="F370" s="22">
        <f>VLOOKUP(B370,events!B365:T1694,13, FALSE)</f>
        <v>2191</v>
      </c>
      <c r="G370" s="21">
        <f>VLOOKUP(A370,events!B364:L1694,11,FALSE)</f>
        <v>8969</v>
      </c>
      <c r="H370" s="21" t="str">
        <f>VLOOKUP(G370,Products!$A$1:$B$13,2,FALSE)</f>
        <v>Snacks</v>
      </c>
      <c r="I370" s="10">
        <f>F370/$F$1334</f>
        <v>0.004250869187</v>
      </c>
      <c r="J370" s="10">
        <f>SUM($F$7:F370)/SUM($F$7:$F$1331)</f>
        <v>0.1907866145</v>
      </c>
      <c r="K370" s="10">
        <f>C370/$C$1334</f>
        <v>0.002528417439</v>
      </c>
      <c r="L370" s="10">
        <f>SUM($C$7:C370)/SUM($C$7:$C$1331)</f>
        <v>0.1879313524</v>
      </c>
      <c r="M370" s="10">
        <f>E370/$E$1334</f>
        <v>0.003161746615</v>
      </c>
      <c r="N370" s="10">
        <f>SUM($E$7:E370)/SUM($E$7:$E$1331)</f>
        <v>0.1974735866</v>
      </c>
    </row>
    <row r="371" hidden="1">
      <c r="A371" s="5">
        <v>42341.0</v>
      </c>
      <c r="B371" s="21">
        <v>42341.0</v>
      </c>
    </row>
    <row r="372" hidden="1">
      <c r="A372" s="5">
        <v>40876.0</v>
      </c>
      <c r="B372" s="21">
        <v>40876.0</v>
      </c>
    </row>
    <row r="373" hidden="1">
      <c r="A373" s="5">
        <v>41889.0</v>
      </c>
      <c r="B373" s="21">
        <v>41889.0</v>
      </c>
    </row>
    <row r="374">
      <c r="A374" s="5">
        <v>42846.0</v>
      </c>
      <c r="B374" s="20">
        <v>42846.0</v>
      </c>
      <c r="C374" s="24">
        <f>VLOOKUP(B374,events!B369:T1698,16, FALSE)</f>
        <v>87561.04</v>
      </c>
      <c r="D374" s="24">
        <f>VLOOKUP(B374,events!B369:T1698,17, FALSE)</f>
        <v>54681.06</v>
      </c>
      <c r="E374" s="24">
        <f>VLOOKUP(B374,events!B369:T1698,18, FALSE)</f>
        <v>32879.98</v>
      </c>
      <c r="F374" s="22">
        <f>VLOOKUP(B374,events!B369:T1698,13, FALSE)</f>
        <v>343</v>
      </c>
      <c r="G374" s="21">
        <f>VLOOKUP(A374,events!B368:L1698,11,FALSE)</f>
        <v>7331</v>
      </c>
      <c r="H374" s="21" t="str">
        <f>VLOOKUP(G374,Products!$A$1:$B$13,2,FALSE)</f>
        <v>Baby Food</v>
      </c>
      <c r="I374" s="10">
        <f>F374/$F$1334</f>
        <v>0.0006654715341</v>
      </c>
      <c r="J374" s="10">
        <f>SUM($F$7:F374)/SUM($F$7:$F$1331)</f>
        <v>0.191452086</v>
      </c>
      <c r="K374" s="10">
        <f>C374/$C$1334</f>
        <v>0.0006622465434</v>
      </c>
      <c r="L374" s="10">
        <f>SUM($C$7:C374)/SUM($C$7:$C$1331)</f>
        <v>0.188593599</v>
      </c>
      <c r="M374" s="10">
        <f>E374/$E$1334</f>
        <v>0.0008604972121</v>
      </c>
      <c r="N374" s="10">
        <f>SUM($E$7:E374)/SUM($E$7:$E$1331)</f>
        <v>0.1983340838</v>
      </c>
    </row>
    <row r="375" hidden="1">
      <c r="A375" s="5">
        <v>40984.0</v>
      </c>
      <c r="B375" s="21">
        <v>40984.0</v>
      </c>
    </row>
    <row r="376" hidden="1">
      <c r="A376" s="5">
        <v>40441.0</v>
      </c>
      <c r="B376" s="21">
        <v>40441.0</v>
      </c>
    </row>
    <row r="377" hidden="1">
      <c r="A377" s="5">
        <v>40464.0</v>
      </c>
      <c r="B377" s="21">
        <v>40464.0</v>
      </c>
    </row>
    <row r="378">
      <c r="A378" s="5">
        <v>42907.0</v>
      </c>
      <c r="B378" s="20">
        <v>42907.0</v>
      </c>
      <c r="C378" s="24">
        <f>VLOOKUP(B378,events!B373:T1702,16, FALSE)</f>
        <v>339394.18</v>
      </c>
      <c r="D378" s="24">
        <f>VLOOKUP(B378,events!B373:T1702,17, FALSE)</f>
        <v>200318.79</v>
      </c>
      <c r="E378" s="24">
        <f>VLOOKUP(B378,events!B373:T1702,18, FALSE)</f>
        <v>139075.39</v>
      </c>
      <c r="F378" s="22">
        <f>VLOOKUP(B378,events!B373:T1702,13, FALSE)</f>
        <v>2203</v>
      </c>
      <c r="G378" s="21">
        <f>VLOOKUP(A378,events!B372:L1702,11,FALSE)</f>
        <v>5988</v>
      </c>
      <c r="H378" s="21" t="str">
        <f>VLOOKUP(G378,Products!$A$1:$B$13,2,FALSE)</f>
        <v>Vegetables</v>
      </c>
      <c r="I378" s="10">
        <f>F378/$F$1334</f>
        <v>0.00427415099</v>
      </c>
      <c r="J378" s="10">
        <f>SUM($F$7:F378)/SUM($F$7:$F$1331)</f>
        <v>0.195726237</v>
      </c>
      <c r="K378" s="10">
        <f>C378/$C$1334</f>
        <v>0.002566924999</v>
      </c>
      <c r="L378" s="10">
        <f>SUM($C$7:C378)/SUM($C$7:$C$1331)</f>
        <v>0.191160524</v>
      </c>
      <c r="M378" s="10">
        <f>E378/$E$1334</f>
        <v>0.003639721963</v>
      </c>
      <c r="N378" s="10">
        <f>SUM($E$7:E378)/SUM($E$7:$E$1331)</f>
        <v>0.2019738058</v>
      </c>
    </row>
    <row r="379" hidden="1">
      <c r="A379" s="5">
        <v>40898.0</v>
      </c>
      <c r="B379" s="21">
        <v>40898.0</v>
      </c>
    </row>
    <row r="380" hidden="1">
      <c r="A380" s="5">
        <v>41319.0</v>
      </c>
      <c r="B380" s="21">
        <v>41319.0</v>
      </c>
    </row>
    <row r="381" hidden="1">
      <c r="A381" s="5">
        <v>41180.0</v>
      </c>
      <c r="B381" s="21">
        <v>41180.0</v>
      </c>
    </row>
    <row r="382" hidden="1">
      <c r="A382" s="5">
        <v>41811.0</v>
      </c>
      <c r="B382" s="21">
        <v>41811.0</v>
      </c>
    </row>
    <row r="383" hidden="1">
      <c r="A383" s="5">
        <v>40804.0</v>
      </c>
      <c r="B383" s="21">
        <v>40804.0</v>
      </c>
    </row>
    <row r="384" hidden="1">
      <c r="A384" s="5">
        <v>40278.0</v>
      </c>
      <c r="B384" s="21">
        <v>40278.0</v>
      </c>
    </row>
    <row r="385" hidden="1">
      <c r="A385" s="5">
        <v>41751.0</v>
      </c>
      <c r="B385" s="21">
        <v>41751.0</v>
      </c>
    </row>
    <row r="386" hidden="1">
      <c r="A386" s="5">
        <v>41343.0</v>
      </c>
      <c r="B386" s="21">
        <v>41343.0</v>
      </c>
    </row>
    <row r="387" hidden="1">
      <c r="A387" s="5">
        <v>42238.0</v>
      </c>
      <c r="B387" s="21">
        <v>42238.0</v>
      </c>
    </row>
    <row r="388" hidden="1">
      <c r="A388" s="5">
        <v>41384.0</v>
      </c>
      <c r="B388" s="21">
        <v>41384.0</v>
      </c>
    </row>
    <row r="389" hidden="1">
      <c r="A389" s="5">
        <v>41574.0</v>
      </c>
      <c r="B389" s="21">
        <v>41574.0</v>
      </c>
    </row>
    <row r="390">
      <c r="A390" s="5">
        <v>42807.0</v>
      </c>
      <c r="B390" s="20">
        <v>42807.0</v>
      </c>
      <c r="C390" s="24">
        <f>VLOOKUP(B390,events!B385:T1714,16, FALSE)</f>
        <v>650080.42</v>
      </c>
      <c r="D390" s="24">
        <f>VLOOKUP(B390,events!B385:T1714,17, FALSE)</f>
        <v>450753.18</v>
      </c>
      <c r="E390" s="24">
        <f>VLOOKUP(B390,events!B385:T1714,18, FALSE)</f>
        <v>199327.24</v>
      </c>
      <c r="F390" s="22">
        <f>VLOOKUP(B390,events!B385:T1714,13, FALSE)</f>
        <v>7954</v>
      </c>
      <c r="G390" s="21">
        <f>VLOOKUP(A390,events!B384:L1714,11,FALSE)</f>
        <v>3127</v>
      </c>
      <c r="H390" s="21" t="str">
        <f>VLOOKUP(G390,Products!$A$1:$B$13,2,FALSE)</f>
        <v>Personal Care</v>
      </c>
      <c r="I390" s="10">
        <f>F390/$F$1334</f>
        <v>0.01543195505</v>
      </c>
      <c r="J390" s="10">
        <f>SUM($F$7:F390)/SUM($F$7:$F$1331)</f>
        <v>0.2111581921</v>
      </c>
      <c r="K390" s="10">
        <f>C390/$C$1334</f>
        <v>0.004916724505</v>
      </c>
      <c r="L390" s="10">
        <f>SUM($C$7:C390)/SUM($C$7:$C$1331)</f>
        <v>0.1960772485</v>
      </c>
      <c r="M390" s="10">
        <f>E390/$E$1334</f>
        <v>0.005216564435</v>
      </c>
      <c r="N390" s="10">
        <f>SUM($E$7:E390)/SUM($E$7:$E$1331)</f>
        <v>0.2071903702</v>
      </c>
    </row>
    <row r="391" hidden="1">
      <c r="A391" s="5">
        <v>42577.0</v>
      </c>
      <c r="B391" s="21">
        <v>42577.0</v>
      </c>
    </row>
    <row r="392" hidden="1">
      <c r="A392" s="5">
        <v>42336.0</v>
      </c>
      <c r="B392" s="21">
        <v>42336.0</v>
      </c>
    </row>
    <row r="393" hidden="1">
      <c r="A393" s="5">
        <v>41655.0</v>
      </c>
      <c r="B393" s="21">
        <v>41655.0</v>
      </c>
    </row>
    <row r="394" hidden="1">
      <c r="A394" s="5">
        <v>40349.0</v>
      </c>
      <c r="B394" s="21">
        <v>40349.0</v>
      </c>
    </row>
    <row r="395" hidden="1">
      <c r="A395" s="5">
        <v>40710.0</v>
      </c>
      <c r="B395" s="21">
        <v>40710.0</v>
      </c>
    </row>
    <row r="396" hidden="1">
      <c r="A396" s="5">
        <v>40927.0</v>
      </c>
      <c r="B396" s="21">
        <v>40927.0</v>
      </c>
    </row>
    <row r="397">
      <c r="A397" s="5">
        <v>42806.0</v>
      </c>
      <c r="B397" s="20">
        <v>42806.0</v>
      </c>
      <c r="C397" s="24">
        <f>VLOOKUP(B397,events!B392:T1721,16, FALSE)</f>
        <v>59460.09</v>
      </c>
      <c r="D397" s="24">
        <f>VLOOKUP(B397,events!B392:T1721,17, FALSE)</f>
        <v>44101.16</v>
      </c>
      <c r="E397" s="24">
        <f>VLOOKUP(B397,events!B392:T1721,18, FALSE)</f>
        <v>15358.93</v>
      </c>
      <c r="F397" s="22">
        <f>VLOOKUP(B397,events!B392:T1721,13, FALSE)</f>
        <v>6373</v>
      </c>
      <c r="G397" s="21">
        <f>VLOOKUP(A397,events!B391:L1721,11,FALSE)</f>
        <v>4594</v>
      </c>
      <c r="H397" s="21" t="str">
        <f>VLOOKUP(G397,Products!$A$1:$B$13,2,FALSE)</f>
        <v>Fruits</v>
      </c>
      <c r="I397" s="10">
        <f>F397/$F$1334</f>
        <v>0.01236457751</v>
      </c>
      <c r="J397" s="10">
        <f>SUM($F$7:F397)/SUM($F$7:$F$1331)</f>
        <v>0.2235227696</v>
      </c>
      <c r="K397" s="10">
        <f>C397/$C$1334</f>
        <v>0.0004497118704</v>
      </c>
      <c r="L397" s="10">
        <f>SUM($C$7:C397)/SUM($C$7:$C$1331)</f>
        <v>0.1965269603</v>
      </c>
      <c r="M397" s="10">
        <f>E397/$E$1334</f>
        <v>0.0004019563408</v>
      </c>
      <c r="N397" s="10">
        <f>SUM($E$7:E397)/SUM($E$7:$E$1331)</f>
        <v>0.2075923266</v>
      </c>
    </row>
    <row r="398" hidden="1">
      <c r="A398" s="5">
        <v>41582.0</v>
      </c>
      <c r="B398" s="21">
        <v>41582.0</v>
      </c>
    </row>
    <row r="399" hidden="1">
      <c r="A399" s="5">
        <v>42554.0</v>
      </c>
      <c r="B399" s="21">
        <v>42554.0</v>
      </c>
    </row>
    <row r="400" hidden="1">
      <c r="A400" s="5">
        <v>42426.0</v>
      </c>
      <c r="B400" s="21">
        <v>42426.0</v>
      </c>
    </row>
    <row r="401" hidden="1">
      <c r="A401" s="5">
        <v>40940.0</v>
      </c>
      <c r="B401" s="21">
        <v>40940.0</v>
      </c>
    </row>
    <row r="402" hidden="1">
      <c r="A402" s="5">
        <v>41778.0</v>
      </c>
      <c r="B402" s="21">
        <v>41778.0</v>
      </c>
    </row>
    <row r="403" hidden="1">
      <c r="A403" s="5">
        <v>40617.0</v>
      </c>
      <c r="B403" s="21">
        <v>40617.0</v>
      </c>
    </row>
    <row r="404" hidden="1">
      <c r="A404" s="5">
        <v>41738.0</v>
      </c>
      <c r="B404" s="21">
        <v>41738.0</v>
      </c>
    </row>
    <row r="405" hidden="1">
      <c r="A405" s="5">
        <v>41682.0</v>
      </c>
      <c r="B405" s="21">
        <v>41682.0</v>
      </c>
    </row>
    <row r="406" hidden="1">
      <c r="A406" s="5">
        <v>40741.0</v>
      </c>
      <c r="B406" s="21">
        <v>40741.0</v>
      </c>
    </row>
    <row r="407" hidden="1">
      <c r="A407" s="5">
        <v>41744.0</v>
      </c>
      <c r="B407" s="21">
        <v>41744.0</v>
      </c>
    </row>
    <row r="408" hidden="1">
      <c r="A408" s="5">
        <v>41718.0</v>
      </c>
      <c r="B408" s="21">
        <v>41718.0</v>
      </c>
    </row>
    <row r="409" hidden="1">
      <c r="A409" s="5">
        <v>40467.0</v>
      </c>
      <c r="B409" s="21">
        <v>40467.0</v>
      </c>
    </row>
    <row r="410" hidden="1">
      <c r="A410" s="5">
        <v>41171.0</v>
      </c>
      <c r="B410" s="21">
        <v>41171.0</v>
      </c>
    </row>
    <row r="411" hidden="1">
      <c r="A411" s="5">
        <v>40418.0</v>
      </c>
      <c r="B411" s="21">
        <v>40418.0</v>
      </c>
    </row>
    <row r="412" hidden="1">
      <c r="A412" s="5">
        <v>40736.0</v>
      </c>
      <c r="B412" s="21">
        <v>40736.0</v>
      </c>
    </row>
    <row r="413" hidden="1">
      <c r="A413" s="5">
        <v>42229.0</v>
      </c>
      <c r="B413" s="21">
        <v>42229.0</v>
      </c>
    </row>
    <row r="414">
      <c r="A414" s="5">
        <v>42788.0</v>
      </c>
      <c r="B414" s="20">
        <v>42788.0</v>
      </c>
      <c r="C414" s="24">
        <f>VLOOKUP(B414,events!B409:T1738,16, FALSE)</f>
        <v>490236.18</v>
      </c>
      <c r="D414" s="24">
        <f>VLOOKUP(B414,events!B409:T1738,17, FALSE)</f>
        <v>423769.78</v>
      </c>
      <c r="E414" s="24">
        <f>VLOOKUP(B414,events!B409:T1738,18, FALSE)</f>
        <v>66466.4</v>
      </c>
      <c r="F414" s="22">
        <f>VLOOKUP(B414,events!B409:T1738,13, FALSE)</f>
        <v>1162</v>
      </c>
      <c r="G414" s="21">
        <f>VLOOKUP(A414,events!B408:L1738,11,FALSE)</f>
        <v>8875</v>
      </c>
      <c r="H414" s="21" t="str">
        <f>VLOOKUP(G414,Products!$A$1:$B$13,2,FALSE)</f>
        <v>Meat</v>
      </c>
      <c r="I414" s="10">
        <f>F414/$F$1334</f>
        <v>0.002254454585</v>
      </c>
      <c r="J414" s="10">
        <f>SUM($F$7:F414)/SUM($F$7:$F$1331)</f>
        <v>0.2257772242</v>
      </c>
      <c r="K414" s="10">
        <f>C414/$C$1334</f>
        <v>0.00370778163</v>
      </c>
      <c r="L414" s="10">
        <f>SUM($C$7:C414)/SUM($C$7:$C$1331)</f>
        <v>0.200234742</v>
      </c>
      <c r="M414" s="10">
        <f>E414/$E$1334</f>
        <v>0.001739482563</v>
      </c>
      <c r="N414" s="10">
        <f>SUM($E$7:E414)/SUM($E$7:$E$1331)</f>
        <v>0.2093318091</v>
      </c>
    </row>
    <row r="415" hidden="1">
      <c r="A415" s="5">
        <v>41108.0</v>
      </c>
      <c r="B415" s="21">
        <v>41108.0</v>
      </c>
    </row>
    <row r="416" hidden="1">
      <c r="A416" s="5">
        <v>41469.0</v>
      </c>
      <c r="B416" s="21">
        <v>41469.0</v>
      </c>
    </row>
    <row r="417" hidden="1">
      <c r="A417" s="5">
        <v>42179.0</v>
      </c>
      <c r="B417" s="21">
        <v>42179.0</v>
      </c>
    </row>
    <row r="418" hidden="1">
      <c r="A418" s="5">
        <v>41804.0</v>
      </c>
      <c r="B418" s="21">
        <v>41804.0</v>
      </c>
    </row>
    <row r="419" hidden="1">
      <c r="A419" s="5">
        <v>41518.0</v>
      </c>
      <c r="B419" s="21">
        <v>41518.0</v>
      </c>
    </row>
    <row r="420">
      <c r="A420" s="5">
        <v>42757.0</v>
      </c>
      <c r="B420" s="20">
        <v>42757.0</v>
      </c>
      <c r="C420" s="24">
        <f>VLOOKUP(B420,events!B415:T1744,16, FALSE)</f>
        <v>944622.78</v>
      </c>
      <c r="D420" s="24">
        <f>VLOOKUP(B420,events!B415:T1744,17, FALSE)</f>
        <v>603251.04</v>
      </c>
      <c r="E420" s="24">
        <f>VLOOKUP(B420,events!B415:T1744,18, FALSE)</f>
        <v>341371.74</v>
      </c>
      <c r="F420" s="22">
        <f>VLOOKUP(B420,events!B415:T1744,13, FALSE)</f>
        <v>6191</v>
      </c>
      <c r="G420" s="21">
        <f>VLOOKUP(A420,events!B414:L1744,11,FALSE)</f>
        <v>8969</v>
      </c>
      <c r="H420" s="21" t="str">
        <f>VLOOKUP(G420,Products!$A$1:$B$13,2,FALSE)</f>
        <v>Snacks</v>
      </c>
      <c r="I420" s="10">
        <f>F420/$F$1334</f>
        <v>0.01201147017</v>
      </c>
      <c r="J420" s="10">
        <f>SUM($F$7:F420)/SUM($F$7:$F$1331)</f>
        <v>0.2377886944</v>
      </c>
      <c r="K420" s="10">
        <f>C420/$C$1334</f>
        <v>0.007144423717</v>
      </c>
      <c r="L420" s="10">
        <f>SUM($C$7:C420)/SUM($C$7:$C$1331)</f>
        <v>0.2073791657</v>
      </c>
      <c r="M420" s="10">
        <f>E420/$E$1334</f>
        <v>0.008933990548</v>
      </c>
      <c r="N420" s="10">
        <f>SUM($E$7:E420)/SUM($E$7:$E$1331)</f>
        <v>0.2182657997</v>
      </c>
    </row>
    <row r="421" hidden="1">
      <c r="A421" s="5">
        <v>41665.0</v>
      </c>
      <c r="B421" s="21">
        <v>41665.0</v>
      </c>
    </row>
    <row r="422" hidden="1">
      <c r="A422" s="5">
        <v>42704.0</v>
      </c>
      <c r="B422" s="21">
        <v>42704.0</v>
      </c>
    </row>
    <row r="423">
      <c r="A423" s="5">
        <v>42763.0</v>
      </c>
      <c r="B423" s="20">
        <v>42763.0</v>
      </c>
      <c r="C423" s="24">
        <f>VLOOKUP(B423,events!B418:T1747,16, FALSE)</f>
        <v>76216.77</v>
      </c>
      <c r="D423" s="24">
        <f>VLOOKUP(B423,events!B418:T1747,17, FALSE)</f>
        <v>56529.48</v>
      </c>
      <c r="E423" s="24">
        <f>VLOOKUP(B423,events!B418:T1747,18, FALSE)</f>
        <v>19687.29</v>
      </c>
      <c r="F423" s="22">
        <f>VLOOKUP(B423,events!B418:T1747,13, FALSE)</f>
        <v>8169</v>
      </c>
      <c r="G423" s="21">
        <f>VLOOKUP(A423,events!B417:L1747,11,FALSE)</f>
        <v>4594</v>
      </c>
      <c r="H423" s="21" t="str">
        <f>VLOOKUP(G423,Products!$A$1:$B$13,2,FALSE)</f>
        <v>Fruits</v>
      </c>
      <c r="I423" s="10">
        <f>F423/$F$1334</f>
        <v>0.01584908735</v>
      </c>
      <c r="J423" s="10">
        <f>SUM($F$7:F423)/SUM($F$7:$F$1331)</f>
        <v>0.2536377817</v>
      </c>
      <c r="K423" s="10">
        <f>C423/$C$1334</f>
        <v>0.0005764469275</v>
      </c>
      <c r="L423" s="10">
        <f>SUM($C$7:C423)/SUM($C$7:$C$1331)</f>
        <v>0.2079556126</v>
      </c>
      <c r="M423" s="10">
        <f>E423/$E$1334</f>
        <v>0.0005152332257</v>
      </c>
      <c r="N423" s="10">
        <f>SUM($E$7:E423)/SUM($E$7:$E$1331)</f>
        <v>0.2187810329</v>
      </c>
    </row>
    <row r="424" hidden="1">
      <c r="A424" s="5">
        <v>41144.0</v>
      </c>
      <c r="B424" s="21">
        <v>41144.0</v>
      </c>
    </row>
    <row r="425" hidden="1">
      <c r="A425" s="5">
        <v>41210.0</v>
      </c>
      <c r="B425" s="21">
        <v>41210.0</v>
      </c>
    </row>
    <row r="426" hidden="1">
      <c r="A426" s="5">
        <v>40220.0</v>
      </c>
      <c r="B426" s="21">
        <v>40220.0</v>
      </c>
    </row>
    <row r="427" hidden="1">
      <c r="A427" s="5">
        <v>41854.0</v>
      </c>
      <c r="B427" s="21">
        <v>41854.0</v>
      </c>
    </row>
    <row r="428" hidden="1">
      <c r="A428" s="5">
        <v>42706.0</v>
      </c>
      <c r="B428" s="21">
        <v>42706.0</v>
      </c>
    </row>
    <row r="429" hidden="1">
      <c r="A429" s="5">
        <v>41051.0</v>
      </c>
      <c r="B429" s="21">
        <v>41051.0</v>
      </c>
    </row>
    <row r="430" hidden="1">
      <c r="A430" s="5">
        <v>40983.0</v>
      </c>
      <c r="B430" s="21">
        <v>40983.0</v>
      </c>
    </row>
    <row r="431" hidden="1">
      <c r="A431" s="5">
        <v>42061.0</v>
      </c>
      <c r="B431" s="21">
        <v>42061.0</v>
      </c>
    </row>
    <row r="432" hidden="1">
      <c r="A432" s="5">
        <v>42209.0</v>
      </c>
      <c r="B432" s="21">
        <v>42209.0</v>
      </c>
    </row>
    <row r="433" hidden="1">
      <c r="A433" s="5">
        <v>41660.0</v>
      </c>
      <c r="B433" s="21">
        <v>41660.0</v>
      </c>
    </row>
    <row r="434" hidden="1">
      <c r="A434" s="5">
        <v>40651.0</v>
      </c>
      <c r="B434" s="21">
        <v>40651.0</v>
      </c>
    </row>
    <row r="435" hidden="1">
      <c r="A435" s="5">
        <v>40329.0</v>
      </c>
      <c r="B435" s="21">
        <v>40329.0</v>
      </c>
    </row>
    <row r="436" hidden="1">
      <c r="A436" s="5">
        <v>40526.0</v>
      </c>
      <c r="B436" s="21">
        <v>40526.0</v>
      </c>
    </row>
    <row r="437" hidden="1">
      <c r="A437" s="5">
        <v>40566.0</v>
      </c>
      <c r="B437" s="21">
        <v>40566.0</v>
      </c>
    </row>
    <row r="438" hidden="1">
      <c r="A438" s="5">
        <v>41720.0</v>
      </c>
      <c r="B438" s="21">
        <v>41720.0</v>
      </c>
    </row>
    <row r="439" hidden="1">
      <c r="A439" s="5">
        <v>42490.0</v>
      </c>
      <c r="B439" s="21">
        <v>42490.0</v>
      </c>
    </row>
    <row r="440" hidden="1">
      <c r="A440" s="5">
        <v>42223.0</v>
      </c>
      <c r="B440" s="21">
        <v>42223.0</v>
      </c>
    </row>
    <row r="441" hidden="1">
      <c r="A441" s="5">
        <v>41627.0</v>
      </c>
      <c r="B441" s="21">
        <v>41627.0</v>
      </c>
    </row>
    <row r="442" hidden="1">
      <c r="A442" s="5">
        <v>42084.0</v>
      </c>
      <c r="B442" s="21">
        <v>42084.0</v>
      </c>
    </row>
    <row r="443" hidden="1">
      <c r="A443" s="5">
        <v>41246.0</v>
      </c>
      <c r="B443" s="21">
        <v>41246.0</v>
      </c>
    </row>
    <row r="444">
      <c r="A444" s="5">
        <v>42741.0</v>
      </c>
      <c r="B444" s="20">
        <v>42741.0</v>
      </c>
      <c r="C444" s="24">
        <f>VLOOKUP(B444,events!B439:T1768,16, FALSE)</f>
        <v>2313092.08</v>
      </c>
      <c r="D444" s="24">
        <f>VLOOKUP(B444,events!B439:T1768,17, FALSE)</f>
        <v>1444504.62</v>
      </c>
      <c r="E444" s="24">
        <f>VLOOKUP(B444,events!B439:T1768,18, FALSE)</f>
        <v>868587.46</v>
      </c>
      <c r="F444" s="22">
        <f>VLOOKUP(B444,events!B439:T1768,13, FALSE)</f>
        <v>9061</v>
      </c>
      <c r="G444" s="21">
        <f>VLOOKUP(A444,events!B438:L1768,11,FALSE)</f>
        <v>7331</v>
      </c>
      <c r="H444" s="21" t="str">
        <f>VLOOKUP(G444,Products!$A$1:$B$13,2,FALSE)</f>
        <v>Baby Food</v>
      </c>
      <c r="I444" s="10">
        <f>F444/$F$1334</f>
        <v>0.01757970137</v>
      </c>
      <c r="J444" s="10">
        <f>SUM($F$7:F444)/SUM($F$7:$F$1331)</f>
        <v>0.2712174831</v>
      </c>
      <c r="K444" s="10">
        <f>C444/$C$1334</f>
        <v>0.01749450708</v>
      </c>
      <c r="L444" s="10">
        <f>SUM($C$7:C444)/SUM($C$7:$C$1331)</f>
        <v>0.2254501197</v>
      </c>
      <c r="M444" s="10">
        <f>E444/$E$1334</f>
        <v>0.02273167708</v>
      </c>
      <c r="N444" s="10">
        <f>SUM($E$7:E444)/SUM($E$7:$E$1331)</f>
        <v>0.24151271</v>
      </c>
    </row>
    <row r="445" hidden="1">
      <c r="A445" s="5">
        <v>41528.0</v>
      </c>
      <c r="B445" s="21">
        <v>41528.0</v>
      </c>
    </row>
    <row r="446" hidden="1">
      <c r="A446" s="5">
        <v>40489.0</v>
      </c>
      <c r="B446" s="21">
        <v>40489.0</v>
      </c>
    </row>
    <row r="447" hidden="1">
      <c r="A447" s="5">
        <v>40965.0</v>
      </c>
      <c r="B447" s="21">
        <v>40965.0</v>
      </c>
    </row>
    <row r="448" hidden="1">
      <c r="A448" s="5">
        <v>40228.0</v>
      </c>
      <c r="B448" s="21">
        <v>40228.0</v>
      </c>
    </row>
    <row r="449" hidden="1">
      <c r="A449" s="5">
        <v>41982.0</v>
      </c>
      <c r="B449" s="21">
        <v>41982.0</v>
      </c>
    </row>
    <row r="450" hidden="1">
      <c r="A450" s="5">
        <v>40409.0</v>
      </c>
      <c r="B450" s="21">
        <v>40409.0</v>
      </c>
    </row>
    <row r="451" hidden="1">
      <c r="A451" s="5">
        <v>40616.0</v>
      </c>
      <c r="B451" s="21">
        <v>40616.0</v>
      </c>
    </row>
    <row r="452" hidden="1">
      <c r="A452" s="5">
        <v>41944.0</v>
      </c>
      <c r="B452" s="21">
        <v>41944.0</v>
      </c>
    </row>
    <row r="453" hidden="1">
      <c r="A453" s="5">
        <v>41605.0</v>
      </c>
      <c r="B453" s="21">
        <v>41605.0</v>
      </c>
    </row>
    <row r="454">
      <c r="A454" s="5">
        <v>42749.0</v>
      </c>
      <c r="B454" s="20">
        <v>42749.0</v>
      </c>
      <c r="C454" s="24">
        <f>VLOOKUP(B454,events!B449:T1778,16, FALSE)</f>
        <v>2886571.38</v>
      </c>
      <c r="D454" s="24">
        <f>VLOOKUP(B454,events!B449:T1778,17, FALSE)</f>
        <v>2495208.98</v>
      </c>
      <c r="E454" s="24">
        <f>VLOOKUP(B454,events!B449:T1778,18, FALSE)</f>
        <v>391362.4</v>
      </c>
      <c r="F454" s="22">
        <f>VLOOKUP(B454,events!B449:T1778,13, FALSE)</f>
        <v>6842</v>
      </c>
      <c r="G454" s="21">
        <f>VLOOKUP(A454,events!B448:L1778,11,FALSE)</f>
        <v>8875</v>
      </c>
      <c r="H454" s="21" t="str">
        <f>VLOOKUP(G454,Products!$A$1:$B$13,2,FALSE)</f>
        <v>Meat</v>
      </c>
      <c r="I454" s="10">
        <f>F454/$F$1334</f>
        <v>0.01327450798</v>
      </c>
      <c r="J454" s="10">
        <f>SUM($F$7:F454)/SUM($F$7:$F$1331)</f>
        <v>0.2844919911</v>
      </c>
      <c r="K454" s="10">
        <f>C454/$C$1334</f>
        <v>0.02183187772</v>
      </c>
      <c r="L454" s="10">
        <f>SUM($C$7:C454)/SUM($C$7:$C$1331)</f>
        <v>0.2472819974</v>
      </c>
      <c r="M454" s="10">
        <f>E454/$E$1334</f>
        <v>0.0102422889</v>
      </c>
      <c r="N454" s="10">
        <f>SUM($E$7:E454)/SUM($E$7:$E$1331)</f>
        <v>0.2517549989</v>
      </c>
    </row>
    <row r="455" hidden="1">
      <c r="A455" s="5">
        <v>42334.0</v>
      </c>
      <c r="B455" s="21">
        <v>42334.0</v>
      </c>
    </row>
    <row r="456">
      <c r="A456" s="5">
        <v>42857.0</v>
      </c>
      <c r="B456" s="20">
        <v>42857.0</v>
      </c>
      <c r="C456" s="24">
        <f>VLOOKUP(B456,events!B451:T1780,16, FALSE)</f>
        <v>485595.39</v>
      </c>
      <c r="D456" s="24">
        <f>VLOOKUP(B456,events!B451:T1780,17, FALSE)</f>
        <v>419758.19</v>
      </c>
      <c r="E456" s="24">
        <f>VLOOKUP(B456,events!B451:T1780,18, FALSE)</f>
        <v>65837.2</v>
      </c>
      <c r="F456" s="22">
        <f>VLOOKUP(B456,events!B451:T1780,13, FALSE)</f>
        <v>1151</v>
      </c>
      <c r="G456" s="21">
        <f>VLOOKUP(A456,events!B450:L1780,11,FALSE)</f>
        <v>8875</v>
      </c>
      <c r="H456" s="21" t="str">
        <f>VLOOKUP(G456,Products!$A$1:$B$13,2,FALSE)</f>
        <v>Meat</v>
      </c>
      <c r="I456" s="10">
        <f>F456/$F$1334</f>
        <v>0.002233112932</v>
      </c>
      <c r="J456" s="10">
        <f>SUM($F$7:F456)/SUM($F$7:$F$1331)</f>
        <v>0.286725104</v>
      </c>
      <c r="K456" s="10">
        <f>C456/$C$1334</f>
        <v>0.003672682148</v>
      </c>
      <c r="L456" s="10">
        <f>SUM($C$7:C456)/SUM($C$7:$C$1331)</f>
        <v>0.2509546796</v>
      </c>
      <c r="M456" s="10">
        <f>E456/$E$1334</f>
        <v>0.001723015861</v>
      </c>
      <c r="N456" s="10">
        <f>SUM($E$7:E456)/SUM($E$7:$E$1331)</f>
        <v>0.2534780147</v>
      </c>
    </row>
    <row r="457" hidden="1">
      <c r="A457" s="5">
        <v>41953.0</v>
      </c>
      <c r="B457" s="21">
        <v>41953.0</v>
      </c>
    </row>
    <row r="458">
      <c r="A458" s="5">
        <v>42883.0</v>
      </c>
      <c r="B458" s="20">
        <v>42883.0</v>
      </c>
      <c r="C458" s="24">
        <f>VLOOKUP(B458,events!B453:T1782,16, FALSE)</f>
        <v>1900614.45</v>
      </c>
      <c r="D458" s="24">
        <f>VLOOKUP(B458,events!B453:T1782,17, FALSE)</f>
        <v>1642928.45</v>
      </c>
      <c r="E458" s="24">
        <f>VLOOKUP(B458,events!B453:T1782,18, FALSE)</f>
        <v>257686</v>
      </c>
      <c r="F458" s="22">
        <f>VLOOKUP(B458,events!B453:T1782,13, FALSE)</f>
        <v>4505</v>
      </c>
      <c r="G458" s="21">
        <f>VLOOKUP(A458,events!B452:L1782,11,FALSE)</f>
        <v>8875</v>
      </c>
      <c r="H458" s="21" t="str">
        <f>VLOOKUP(G458,Products!$A$1:$B$13,2,FALSE)</f>
        <v>Meat</v>
      </c>
      <c r="I458" s="10">
        <f>F458/$F$1334</f>
        <v>0.008740376855</v>
      </c>
      <c r="J458" s="10">
        <f>SUM($F$7:F458)/SUM($F$7:$F$1331)</f>
        <v>0.2954654808</v>
      </c>
      <c r="K458" s="10">
        <f>C458/$C$1334</f>
        <v>0.01437483326</v>
      </c>
      <c r="L458" s="10">
        <f>SUM($C$7:C458)/SUM($C$7:$C$1331)</f>
        <v>0.2653295128</v>
      </c>
      <c r="M458" s="10">
        <f>E458/$E$1334</f>
        <v>0.006743863122</v>
      </c>
      <c r="N458" s="10">
        <f>SUM($E$7:E458)/SUM($E$7:$E$1331)</f>
        <v>0.2602218779</v>
      </c>
    </row>
    <row r="459" hidden="1">
      <c r="A459" s="5">
        <v>41847.0</v>
      </c>
      <c r="B459" s="21">
        <v>41847.0</v>
      </c>
    </row>
    <row r="460" hidden="1">
      <c r="A460" s="5">
        <v>42603.0</v>
      </c>
      <c r="B460" s="21">
        <v>42603.0</v>
      </c>
    </row>
    <row r="461" hidden="1">
      <c r="A461" s="5">
        <v>40251.0</v>
      </c>
      <c r="B461" s="21">
        <v>40251.0</v>
      </c>
    </row>
    <row r="462" hidden="1">
      <c r="A462" s="5">
        <v>42408.0</v>
      </c>
      <c r="B462" s="21">
        <v>42408.0</v>
      </c>
    </row>
    <row r="463" hidden="1">
      <c r="A463" s="5">
        <v>41543.0</v>
      </c>
      <c r="B463" s="21">
        <v>41543.0</v>
      </c>
    </row>
    <row r="464" hidden="1">
      <c r="A464" s="5">
        <v>40839.0</v>
      </c>
      <c r="B464" s="21">
        <v>40839.0</v>
      </c>
    </row>
    <row r="465" hidden="1">
      <c r="A465" s="5">
        <v>42019.0</v>
      </c>
      <c r="B465" s="21">
        <v>42019.0</v>
      </c>
    </row>
    <row r="466">
      <c r="A466" s="5">
        <v>42855.0</v>
      </c>
      <c r="B466" s="20">
        <v>42855.0</v>
      </c>
      <c r="C466" s="24">
        <f>VLOOKUP(B466,events!B461:T1790,16, FALSE)</f>
        <v>379125.5</v>
      </c>
      <c r="D466" s="24">
        <f>VLOOKUP(B466,events!B461:T1790,17, FALSE)</f>
        <v>254002.1</v>
      </c>
      <c r="E466" s="24">
        <f>VLOOKUP(B466,events!B461:T1790,18, FALSE)</f>
        <v>125123.4</v>
      </c>
      <c r="F466" s="22">
        <f>VLOOKUP(B466,events!B461:T1790,13, FALSE)</f>
        <v>7990</v>
      </c>
      <c r="G466" s="21">
        <f>VLOOKUP(A466,events!B460:L1790,11,FALSE)</f>
        <v>1270</v>
      </c>
      <c r="H466" s="21" t="str">
        <f>VLOOKUP(G466,Products!$A$1:$B$13,2,FALSE)</f>
        <v>Beverages</v>
      </c>
      <c r="I466" s="10">
        <f>F466/$F$1334</f>
        <v>0.01550180046</v>
      </c>
      <c r="J466" s="10">
        <f>SUM($F$7:F466)/SUM($F$7:$F$1331)</f>
        <v>0.3109672813</v>
      </c>
      <c r="K466" s="10">
        <f>C466/$C$1334</f>
        <v>0.002867423136</v>
      </c>
      <c r="L466" s="10">
        <f>SUM($C$7:C466)/SUM($C$7:$C$1331)</f>
        <v>0.268196936</v>
      </c>
      <c r="M466" s="10">
        <f>E466/$E$1334</f>
        <v>0.003274586446</v>
      </c>
      <c r="N466" s="10">
        <f>SUM($E$7:E466)/SUM($E$7:$E$1331)</f>
        <v>0.2634964643</v>
      </c>
    </row>
    <row r="467" hidden="1">
      <c r="A467" s="5">
        <v>42035.0</v>
      </c>
      <c r="B467" s="21">
        <v>42035.0</v>
      </c>
    </row>
    <row r="468" hidden="1">
      <c r="A468" s="5">
        <v>41298.0</v>
      </c>
      <c r="B468" s="21">
        <v>41298.0</v>
      </c>
    </row>
    <row r="469" hidden="1">
      <c r="A469" s="5">
        <v>42242.0</v>
      </c>
      <c r="B469" s="21">
        <v>42242.0</v>
      </c>
    </row>
    <row r="470" hidden="1">
      <c r="A470" s="5">
        <v>41505.0</v>
      </c>
      <c r="B470" s="21">
        <v>41505.0</v>
      </c>
    </row>
    <row r="471" hidden="1">
      <c r="A471" s="5">
        <v>41867.0</v>
      </c>
      <c r="B471" s="21">
        <v>41867.0</v>
      </c>
    </row>
    <row r="472" hidden="1">
      <c r="A472" s="5">
        <v>42308.0</v>
      </c>
      <c r="B472" s="21">
        <v>42308.0</v>
      </c>
    </row>
    <row r="473" hidden="1">
      <c r="A473" s="5">
        <v>41366.0</v>
      </c>
      <c r="B473" s="21">
        <v>41366.0</v>
      </c>
    </row>
    <row r="474" hidden="1">
      <c r="A474" s="5">
        <v>42169.0</v>
      </c>
      <c r="B474" s="21">
        <v>42169.0</v>
      </c>
    </row>
    <row r="475" hidden="1">
      <c r="A475" s="5">
        <v>41557.0</v>
      </c>
      <c r="B475" s="21">
        <v>41557.0</v>
      </c>
    </row>
    <row r="476" hidden="1">
      <c r="A476" s="5">
        <v>40320.0</v>
      </c>
      <c r="B476" s="21">
        <v>40320.0</v>
      </c>
    </row>
    <row r="477" hidden="1">
      <c r="A477" s="5">
        <v>42129.0</v>
      </c>
      <c r="B477" s="21">
        <v>42129.0</v>
      </c>
    </row>
    <row r="478" hidden="1">
      <c r="A478" s="5">
        <v>40797.0</v>
      </c>
      <c r="B478" s="21">
        <v>40797.0</v>
      </c>
    </row>
    <row r="479" hidden="1">
      <c r="A479" s="5">
        <v>40688.0</v>
      </c>
      <c r="B479" s="21">
        <v>40688.0</v>
      </c>
    </row>
    <row r="480">
      <c r="A480" s="5">
        <v>42925.0</v>
      </c>
      <c r="B480" s="20">
        <v>42925.0</v>
      </c>
      <c r="C480" s="24">
        <f>VLOOKUP(B480,events!B475:T1804,16, FALSE)</f>
        <v>89194.8</v>
      </c>
      <c r="D480" s="24">
        <f>VLOOKUP(B480,events!B475:T1804,17, FALSE)</f>
        <v>66155.2</v>
      </c>
      <c r="E480" s="24">
        <f>VLOOKUP(B480,events!B475:T1804,18, FALSE)</f>
        <v>23039.6</v>
      </c>
      <c r="F480" s="22">
        <f>VLOOKUP(B480,events!B475:T1804,13, FALSE)</f>
        <v>9560</v>
      </c>
      <c r="G480" s="21">
        <f>VLOOKUP(A480,events!B474:L1804,11,FALSE)</f>
        <v>4594</v>
      </c>
      <c r="H480" s="21" t="str">
        <f>VLOOKUP(G480,Products!$A$1:$B$13,2,FALSE)</f>
        <v>Fruits</v>
      </c>
      <c r="I480" s="10">
        <f>F480/$F$1334</f>
        <v>0.01854783634</v>
      </c>
      <c r="J480" s="10">
        <f>SUM($F$7:F480)/SUM($F$7:$F$1331)</f>
        <v>0.3295151177</v>
      </c>
      <c r="K480" s="10">
        <f>C480/$C$1334</f>
        <v>0.0006746030882</v>
      </c>
      <c r="L480" s="10">
        <f>SUM($C$7:C480)/SUM($C$7:$C$1331)</f>
        <v>0.268871539</v>
      </c>
      <c r="M480" s="10">
        <f>E480/$E$1334</f>
        <v>0.000602966047</v>
      </c>
      <c r="N480" s="10">
        <f>SUM($E$7:E480)/SUM($E$7:$E$1331)</f>
        <v>0.2640994303</v>
      </c>
    </row>
    <row r="481" hidden="1">
      <c r="A481" s="5">
        <v>42625.0</v>
      </c>
      <c r="B481" s="21">
        <v>42625.0</v>
      </c>
    </row>
    <row r="482" hidden="1">
      <c r="A482" s="5">
        <v>41787.0</v>
      </c>
      <c r="B482" s="21">
        <v>41787.0</v>
      </c>
    </row>
    <row r="483" hidden="1">
      <c r="A483" s="5">
        <v>40188.0</v>
      </c>
      <c r="B483" s="21">
        <v>40188.0</v>
      </c>
    </row>
    <row r="484" hidden="1">
      <c r="A484" s="5">
        <v>40885.0</v>
      </c>
      <c r="B484" s="21">
        <v>40885.0</v>
      </c>
    </row>
    <row r="485" hidden="1">
      <c r="A485" s="5">
        <v>40931.0</v>
      </c>
      <c r="B485" s="21">
        <v>40931.0</v>
      </c>
    </row>
    <row r="486" hidden="1">
      <c r="A486" s="5">
        <v>40229.0</v>
      </c>
      <c r="B486" s="21">
        <v>40229.0</v>
      </c>
    </row>
    <row r="487" hidden="1">
      <c r="A487" s="5">
        <v>42440.0</v>
      </c>
      <c r="B487" s="21">
        <v>42440.0</v>
      </c>
    </row>
    <row r="488">
      <c r="A488" s="5">
        <v>42841.0</v>
      </c>
      <c r="B488" s="20">
        <v>42841.0</v>
      </c>
      <c r="C488" s="24">
        <f>VLOOKUP(B488,events!B483:T1812,16, FALSE)</f>
        <v>13158.53</v>
      </c>
      <c r="D488" s="24">
        <f>VLOOKUP(B488,events!B483:T1812,17, FALSE)</f>
        <v>9123.87</v>
      </c>
      <c r="E488" s="24">
        <f>VLOOKUP(B488,events!B483:T1812,18, FALSE)</f>
        <v>4034.66</v>
      </c>
      <c r="F488" s="22">
        <f>VLOOKUP(B488,events!B483:T1812,13, FALSE)</f>
        <v>161</v>
      </c>
      <c r="G488" s="21">
        <f>VLOOKUP(A488,events!B482:L1812,11,FALSE)</f>
        <v>3127</v>
      </c>
      <c r="H488" s="21" t="str">
        <f>VLOOKUP(G488,Products!$A$1:$B$13,2,FALSE)</f>
        <v>Personal Care</v>
      </c>
      <c r="I488" s="10">
        <f t="shared" ref="I488:I489" si="19">F488/$F$1334</f>
        <v>0.0003123641895</v>
      </c>
      <c r="J488" s="10">
        <f t="shared" ref="J488:J489" si="20">SUM($F$7:F488)/SUM($F$7:$F$1331)</f>
        <v>0.3298274818</v>
      </c>
      <c r="K488" s="10">
        <f t="shared" ref="K488:K489" si="21">C488/$C$1334</f>
        <v>0.0000995213283</v>
      </c>
      <c r="L488" s="10">
        <f t="shared" ref="L488:L489" si="22">SUM($C$7:C488)/SUM($C$7:$C$1331)</f>
        <v>0.2689710604</v>
      </c>
      <c r="M488" s="10">
        <f t="shared" ref="M488:M489" si="23">E488/$E$1334</f>
        <v>0.0001055905047</v>
      </c>
      <c r="N488" s="10">
        <f t="shared" ref="N488:N489" si="24">SUM($E$7:E488)/SUM($E$7:$E$1331)</f>
        <v>0.2642050209</v>
      </c>
    </row>
    <row r="489">
      <c r="A489" s="5">
        <v>42906.0</v>
      </c>
      <c r="B489" s="20">
        <v>42906.0</v>
      </c>
      <c r="C489" s="24">
        <f>VLOOKUP(B489,events!B484:T1813,16, FALSE)</f>
        <v>3583291.2</v>
      </c>
      <c r="D489" s="24">
        <f>VLOOKUP(B489,events!B484:T1813,17, FALSE)</f>
        <v>2158252.68</v>
      </c>
      <c r="E489" s="24">
        <f>VLOOKUP(B489,events!B484:T1813,18, FALSE)</f>
        <v>1425038.52</v>
      </c>
      <c r="F489" s="22">
        <f>VLOOKUP(B489,events!B484:T1813,13, FALSE)</f>
        <v>8196</v>
      </c>
      <c r="G489" s="21">
        <f>VLOOKUP(A489,events!B483:L1813,11,FALSE)</f>
        <v>8293</v>
      </c>
      <c r="H489" s="21" t="str">
        <f>VLOOKUP(G489,Products!$A$1:$B$13,2,FALSE)</f>
        <v>Cosmetics</v>
      </c>
      <c r="I489" s="10">
        <f t="shared" si="19"/>
        <v>0.01590147141</v>
      </c>
      <c r="J489" s="10">
        <f t="shared" si="20"/>
        <v>0.3457289533</v>
      </c>
      <c r="K489" s="10">
        <f t="shared" si="21"/>
        <v>0.02710134794</v>
      </c>
      <c r="L489" s="10">
        <f t="shared" si="22"/>
        <v>0.2960724083</v>
      </c>
      <c r="M489" s="10">
        <f t="shared" si="23"/>
        <v>0.03729447748</v>
      </c>
      <c r="N489" s="10">
        <f t="shared" si="24"/>
        <v>0.3014994983</v>
      </c>
    </row>
    <row r="490" hidden="1">
      <c r="A490" s="5">
        <v>41186.0</v>
      </c>
      <c r="B490" s="21">
        <v>41186.0</v>
      </c>
    </row>
    <row r="491" hidden="1">
      <c r="A491" s="5">
        <v>40551.0</v>
      </c>
      <c r="B491" s="21">
        <v>40551.0</v>
      </c>
    </row>
    <row r="492" hidden="1">
      <c r="A492" s="5">
        <v>42600.0</v>
      </c>
      <c r="B492" s="21">
        <v>42600.0</v>
      </c>
    </row>
    <row r="493" hidden="1">
      <c r="A493" s="5">
        <v>41590.0</v>
      </c>
      <c r="B493" s="21">
        <v>41590.0</v>
      </c>
    </row>
    <row r="494" hidden="1">
      <c r="A494" s="5">
        <v>41709.0</v>
      </c>
      <c r="B494" s="21">
        <v>41709.0</v>
      </c>
    </row>
    <row r="495" hidden="1">
      <c r="A495" s="5">
        <v>40568.0</v>
      </c>
      <c r="B495" s="21">
        <v>40568.0</v>
      </c>
    </row>
    <row r="496" hidden="1">
      <c r="A496" s="5">
        <v>41172.0</v>
      </c>
      <c r="B496" s="21">
        <v>41172.0</v>
      </c>
    </row>
    <row r="497" hidden="1">
      <c r="A497" s="5">
        <v>40775.0</v>
      </c>
      <c r="B497" s="21">
        <v>40775.0</v>
      </c>
    </row>
    <row r="498" hidden="1">
      <c r="A498" s="5">
        <v>40669.0</v>
      </c>
      <c r="B498" s="21">
        <v>40669.0</v>
      </c>
    </row>
    <row r="499" hidden="1">
      <c r="A499" s="5">
        <v>40179.0</v>
      </c>
      <c r="B499" s="21">
        <v>40179.0</v>
      </c>
    </row>
    <row r="500">
      <c r="A500" s="5">
        <v>42767.0</v>
      </c>
      <c r="B500" s="20">
        <v>42767.0</v>
      </c>
      <c r="C500" s="24">
        <f>VLOOKUP(B500,events!B495:T1824,16, FALSE)</f>
        <v>476965.08</v>
      </c>
      <c r="D500" s="24">
        <f>VLOOKUP(B500,events!B495:T1824,17, FALSE)</f>
        <v>304597.44</v>
      </c>
      <c r="E500" s="24">
        <f>VLOOKUP(B500,events!B495:T1824,18, FALSE)</f>
        <v>172367.64</v>
      </c>
      <c r="F500" s="22">
        <f>VLOOKUP(B500,events!B495:T1824,13, FALSE)</f>
        <v>3126</v>
      </c>
      <c r="G500" s="21">
        <f>VLOOKUP(A500,events!B494:L1824,11,FALSE)</f>
        <v>8969</v>
      </c>
      <c r="H500" s="21" t="str">
        <f>VLOOKUP(G500,Products!$A$1:$B$13,2,FALSE)</f>
        <v>Snacks</v>
      </c>
      <c r="I500" s="10">
        <f>F500/$F$1334</f>
        <v>0.006064909667</v>
      </c>
      <c r="J500" s="10">
        <f>SUM($F$7:F500)/SUM($F$7:$F$1331)</f>
        <v>0.3517938629</v>
      </c>
      <c r="K500" s="10">
        <f>C500/$C$1334</f>
        <v>0.003607408906</v>
      </c>
      <c r="L500" s="10">
        <f>SUM($C$7:C500)/SUM($C$7:$C$1331)</f>
        <v>0.2996798172</v>
      </c>
      <c r="M500" s="10">
        <f>E500/$E$1334</f>
        <v>0.004511008634</v>
      </c>
      <c r="N500" s="10">
        <f>SUM($E$7:E500)/SUM($E$7:$E$1331)</f>
        <v>0.306010507</v>
      </c>
    </row>
    <row r="501" hidden="1">
      <c r="A501" s="5">
        <v>41928.0</v>
      </c>
      <c r="B501" s="21">
        <v>41928.0</v>
      </c>
    </row>
    <row r="502" hidden="1">
      <c r="A502" s="5">
        <v>40517.0</v>
      </c>
      <c r="B502" s="21">
        <v>40517.0</v>
      </c>
    </row>
    <row r="503" hidden="1">
      <c r="A503" s="5">
        <v>41385.0</v>
      </c>
      <c r="B503" s="21">
        <v>41385.0</v>
      </c>
    </row>
    <row r="504" hidden="1">
      <c r="A504" s="5">
        <v>40457.0</v>
      </c>
      <c r="B504" s="21">
        <v>40457.0</v>
      </c>
    </row>
    <row r="505" hidden="1">
      <c r="A505" s="5">
        <v>42477.0</v>
      </c>
      <c r="B505" s="21">
        <v>42477.0</v>
      </c>
    </row>
    <row r="506" hidden="1">
      <c r="A506" s="5">
        <v>41776.0</v>
      </c>
      <c r="B506" s="21">
        <v>41776.0</v>
      </c>
    </row>
    <row r="507" hidden="1">
      <c r="A507" s="5">
        <v>42265.0</v>
      </c>
      <c r="B507" s="21">
        <v>42265.0</v>
      </c>
    </row>
    <row r="508" hidden="1">
      <c r="A508" s="5">
        <v>41065.0</v>
      </c>
      <c r="B508" s="21">
        <v>41065.0</v>
      </c>
    </row>
    <row r="509" hidden="1">
      <c r="A509" s="5">
        <v>42025.0</v>
      </c>
      <c r="B509" s="21">
        <v>42025.0</v>
      </c>
    </row>
    <row r="510" hidden="1">
      <c r="A510" s="5">
        <v>40794.0</v>
      </c>
      <c r="B510" s="21">
        <v>40794.0</v>
      </c>
    </row>
    <row r="511" hidden="1">
      <c r="A511" s="5">
        <v>41643.0</v>
      </c>
      <c r="B511" s="21">
        <v>41643.0</v>
      </c>
    </row>
    <row r="512" hidden="1">
      <c r="A512" s="5">
        <v>41435.0</v>
      </c>
      <c r="B512" s="21">
        <v>41435.0</v>
      </c>
    </row>
    <row r="513" hidden="1">
      <c r="A513" s="5">
        <v>41786.0</v>
      </c>
      <c r="B513" s="21">
        <v>41786.0</v>
      </c>
    </row>
    <row r="514" hidden="1">
      <c r="A514" s="5">
        <v>41645.0</v>
      </c>
      <c r="B514" s="21">
        <v>41645.0</v>
      </c>
    </row>
    <row r="515" hidden="1">
      <c r="A515" s="5">
        <v>41861.0</v>
      </c>
      <c r="B515" s="21">
        <v>41861.0</v>
      </c>
    </row>
    <row r="516" hidden="1">
      <c r="A516" s="5">
        <v>41779.0</v>
      </c>
      <c r="B516" s="21">
        <v>41779.0</v>
      </c>
    </row>
    <row r="517" hidden="1">
      <c r="A517" s="5">
        <v>41450.0</v>
      </c>
      <c r="B517" s="21">
        <v>41450.0</v>
      </c>
    </row>
    <row r="518" hidden="1">
      <c r="A518" s="5">
        <v>40515.0</v>
      </c>
      <c r="B518" s="21">
        <v>40515.0</v>
      </c>
    </row>
    <row r="519" hidden="1">
      <c r="A519" s="5">
        <v>42568.0</v>
      </c>
      <c r="B519" s="21">
        <v>42568.0</v>
      </c>
    </row>
    <row r="520">
      <c r="A520" s="5">
        <v>42841.0</v>
      </c>
      <c r="B520" s="20">
        <v>42841.0</v>
      </c>
      <c r="C520" s="24">
        <f>VLOOKUP(B520,events!B515:T1844,16, FALSE)</f>
        <v>539504.8</v>
      </c>
      <c r="D520" s="24">
        <f>VLOOKUP(B520,events!B515:T1844,17, FALSE)</f>
        <v>324949.22</v>
      </c>
      <c r="E520" s="24">
        <f>VLOOKUP(B520,events!B515:T1844,18, FALSE)</f>
        <v>214555.58</v>
      </c>
      <c r="F520" s="22">
        <f>VLOOKUP(B520,events!B515:T1844,13, FALSE)</f>
        <v>1234</v>
      </c>
      <c r="G520" s="21">
        <f>VLOOKUP(A520,events!B514:L1844,11,FALSE)</f>
        <v>8293</v>
      </c>
      <c r="H520" s="21" t="str">
        <f>VLOOKUP(G520,Products!$A$1:$B$13,2,FALSE)</f>
        <v>Cosmetics</v>
      </c>
      <c r="I520" s="10">
        <f>F520/$F$1334</f>
        <v>0.002394145403</v>
      </c>
      <c r="J520" s="10">
        <f>SUM($F$7:F520)/SUM($F$7:$F$1331)</f>
        <v>0.3541880083</v>
      </c>
      <c r="K520" s="10">
        <f>C520/$C$1334</f>
        <v>0.004080412806</v>
      </c>
      <c r="L520" s="10">
        <f>SUM($C$7:C520)/SUM($C$7:$C$1331)</f>
        <v>0.30376023</v>
      </c>
      <c r="M520" s="10">
        <f>E520/$E$1334</f>
        <v>0.005615103124</v>
      </c>
      <c r="N520" s="10">
        <f>SUM($E$7:E520)/SUM($E$7:$E$1331)</f>
        <v>0.3116256101</v>
      </c>
    </row>
    <row r="521" hidden="1">
      <c r="A521" s="5">
        <v>40344.0</v>
      </c>
      <c r="B521" s="21">
        <v>40344.0</v>
      </c>
    </row>
    <row r="522" hidden="1">
      <c r="A522" s="5">
        <v>40926.0</v>
      </c>
      <c r="B522" s="21">
        <v>40926.0</v>
      </c>
    </row>
    <row r="523" hidden="1">
      <c r="A523" s="5">
        <v>40768.0</v>
      </c>
      <c r="B523" s="21">
        <v>40768.0</v>
      </c>
    </row>
    <row r="524" hidden="1">
      <c r="A524" s="5">
        <v>42724.0</v>
      </c>
      <c r="B524" s="21">
        <v>42724.0</v>
      </c>
    </row>
    <row r="525" hidden="1">
      <c r="A525" s="5">
        <v>42053.0</v>
      </c>
      <c r="B525" s="21">
        <v>42053.0</v>
      </c>
    </row>
    <row r="526">
      <c r="A526" s="5">
        <v>42777.0</v>
      </c>
      <c r="B526" s="20">
        <v>42777.0</v>
      </c>
      <c r="C526" s="24">
        <f>VLOOKUP(B526,events!B521:T1850,16, FALSE)</f>
        <v>443657.5</v>
      </c>
      <c r="D526" s="24">
        <f>VLOOKUP(B526,events!B521:T1850,17, FALSE)</f>
        <v>297236.5</v>
      </c>
      <c r="E526" s="24">
        <f>VLOOKUP(B526,events!B521:T1850,18, FALSE)</f>
        <v>146421</v>
      </c>
      <c r="F526" s="22">
        <f>VLOOKUP(B526,events!B521:T1850,13, FALSE)</f>
        <v>9350</v>
      </c>
      <c r="G526" s="21">
        <f>VLOOKUP(A526,events!B520:L1850,11,FALSE)</f>
        <v>1270</v>
      </c>
      <c r="H526" s="21" t="str">
        <f>VLOOKUP(G526,Products!$A$1:$B$13,2,FALSE)</f>
        <v>Beverages</v>
      </c>
      <c r="I526" s="10">
        <f>F526/$F$1334</f>
        <v>0.01814040479</v>
      </c>
      <c r="J526" s="10">
        <f>SUM($F$7:F526)/SUM($F$7:$F$1331)</f>
        <v>0.3723284131</v>
      </c>
      <c r="K526" s="10">
        <f>C526/$C$1334</f>
        <v>0.003355495159</v>
      </c>
      <c r="L526" s="10">
        <f>SUM($C$7:C526)/SUM($C$7:$C$1331)</f>
        <v>0.3071157252</v>
      </c>
      <c r="M526" s="10">
        <f>E526/$E$1334</f>
        <v>0.003831962863</v>
      </c>
      <c r="N526" s="10">
        <f>SUM($E$7:E526)/SUM($E$7:$E$1331)</f>
        <v>0.315457573</v>
      </c>
    </row>
    <row r="527" hidden="1">
      <c r="A527" s="5">
        <v>41444.0</v>
      </c>
      <c r="B527" s="21">
        <v>41444.0</v>
      </c>
    </row>
    <row r="528" hidden="1">
      <c r="A528" s="5">
        <v>41585.0</v>
      </c>
      <c r="B528" s="21">
        <v>41585.0</v>
      </c>
    </row>
    <row r="529" hidden="1">
      <c r="A529" s="5">
        <v>40493.0</v>
      </c>
      <c r="B529" s="21">
        <v>40493.0</v>
      </c>
    </row>
    <row r="530" hidden="1">
      <c r="A530" s="5">
        <v>40440.0</v>
      </c>
      <c r="B530" s="21">
        <v>40440.0</v>
      </c>
    </row>
    <row r="531" hidden="1">
      <c r="A531" s="5">
        <v>42194.0</v>
      </c>
      <c r="B531" s="21">
        <v>42194.0</v>
      </c>
    </row>
    <row r="532" hidden="1">
      <c r="A532" s="5">
        <v>42496.0</v>
      </c>
      <c r="B532" s="21">
        <v>42496.0</v>
      </c>
    </row>
    <row r="533" hidden="1">
      <c r="A533" s="5">
        <v>41933.0</v>
      </c>
      <c r="B533" s="21">
        <v>41933.0</v>
      </c>
    </row>
    <row r="534" hidden="1">
      <c r="A534" s="5">
        <v>40674.0</v>
      </c>
      <c r="B534" s="21">
        <v>40674.0</v>
      </c>
    </row>
    <row r="535" hidden="1">
      <c r="A535" s="5">
        <v>42048.0</v>
      </c>
      <c r="B535" s="21">
        <v>42048.0</v>
      </c>
    </row>
    <row r="536" hidden="1">
      <c r="A536" s="5">
        <v>41212.0</v>
      </c>
      <c r="B536" s="21">
        <v>41212.0</v>
      </c>
    </row>
    <row r="537" hidden="1">
      <c r="A537" s="5">
        <v>41353.0</v>
      </c>
      <c r="B537" s="21">
        <v>41353.0</v>
      </c>
    </row>
    <row r="538" hidden="1">
      <c r="A538" s="5">
        <v>41856.0</v>
      </c>
      <c r="B538" s="21">
        <v>41856.0</v>
      </c>
    </row>
    <row r="539" hidden="1">
      <c r="A539" s="5">
        <v>40570.0</v>
      </c>
      <c r="B539" s="21">
        <v>40570.0</v>
      </c>
    </row>
    <row r="540" hidden="1">
      <c r="A540" s="5">
        <v>41004.0</v>
      </c>
      <c r="B540" s="21">
        <v>41004.0</v>
      </c>
    </row>
    <row r="541" hidden="1">
      <c r="A541" s="5">
        <v>41527.0</v>
      </c>
      <c r="B541" s="21">
        <v>41527.0</v>
      </c>
    </row>
    <row r="542" hidden="1">
      <c r="A542" s="5">
        <v>40583.0</v>
      </c>
      <c r="B542" s="21">
        <v>40583.0</v>
      </c>
    </row>
    <row r="543" hidden="1">
      <c r="A543" s="5">
        <v>42609.0</v>
      </c>
      <c r="B543" s="21">
        <v>42609.0</v>
      </c>
    </row>
    <row r="544" hidden="1">
      <c r="A544" s="5">
        <v>41050.0</v>
      </c>
      <c r="B544" s="21">
        <v>41050.0</v>
      </c>
    </row>
    <row r="545" hidden="1">
      <c r="A545" s="5">
        <v>40549.0</v>
      </c>
      <c r="B545" s="21">
        <v>40549.0</v>
      </c>
    </row>
    <row r="546" hidden="1">
      <c r="A546" s="5">
        <v>42075.0</v>
      </c>
      <c r="B546" s="21">
        <v>42075.0</v>
      </c>
    </row>
    <row r="547" hidden="1">
      <c r="A547" s="5">
        <v>40328.0</v>
      </c>
      <c r="B547" s="21">
        <v>40328.0</v>
      </c>
    </row>
    <row r="548">
      <c r="A548" s="5">
        <v>42878.0</v>
      </c>
      <c r="B548" s="20">
        <v>42878.0</v>
      </c>
      <c r="C548" s="24">
        <f>VLOOKUP(B548,events!B543:T1872,16, FALSE)</f>
        <v>117939.36</v>
      </c>
      <c r="D548" s="24">
        <f>VLOOKUP(B548,events!B543:T1872,17, FALSE)</f>
        <v>73652.04</v>
      </c>
      <c r="E548" s="24">
        <f>VLOOKUP(B548,events!B543:T1872,18, FALSE)</f>
        <v>44287.32</v>
      </c>
      <c r="F548" s="22">
        <f>VLOOKUP(B548,events!B543:T1872,13, FALSE)</f>
        <v>462</v>
      </c>
      <c r="G548" s="21">
        <f>VLOOKUP(A548,events!B542:L1872,11,FALSE)</f>
        <v>7331</v>
      </c>
      <c r="H548" s="21" t="str">
        <f>VLOOKUP(G548,Products!$A$1:$B$13,2,FALSE)</f>
        <v>Baby Food</v>
      </c>
      <c r="I548" s="10">
        <f>F548/$F$1334</f>
        <v>0.0008963494133</v>
      </c>
      <c r="J548" s="10">
        <f>SUM($F$7:F548)/SUM($F$7:$F$1331)</f>
        <v>0.3732247625</v>
      </c>
      <c r="K548" s="10">
        <f>C548/$C$1334</f>
        <v>0.0008920055482</v>
      </c>
      <c r="L548" s="10">
        <f>SUM($C$7:C548)/SUM($C$7:$C$1331)</f>
        <v>0.3080077307</v>
      </c>
      <c r="M548" s="10">
        <f>E548/$E$1334</f>
        <v>0.001159037061</v>
      </c>
      <c r="N548" s="10">
        <f>SUM($E$7:E548)/SUM($E$7:$E$1331)</f>
        <v>0.31661661</v>
      </c>
    </row>
    <row r="549" hidden="1">
      <c r="A549" s="5">
        <v>41184.0</v>
      </c>
      <c r="B549" s="21">
        <v>41184.0</v>
      </c>
    </row>
    <row r="550" hidden="1">
      <c r="A550" s="5">
        <v>42719.0</v>
      </c>
      <c r="B550" s="21">
        <v>42719.0</v>
      </c>
    </row>
    <row r="551">
      <c r="A551" s="5">
        <v>42792.0</v>
      </c>
      <c r="B551" s="20">
        <v>42792.0</v>
      </c>
      <c r="C551" s="24">
        <f>VLOOKUP(B551,events!B546:T1875,16, FALSE)</f>
        <v>272242.63</v>
      </c>
      <c r="D551" s="24">
        <f>VLOOKUP(B551,events!B546:T1875,17, FALSE)</f>
        <v>188767.77</v>
      </c>
      <c r="E551" s="24">
        <f>VLOOKUP(B551,events!B546:T1875,18, FALSE)</f>
        <v>83474.86</v>
      </c>
      <c r="F551" s="22">
        <f>VLOOKUP(B551,events!B546:T1875,13, FALSE)</f>
        <v>3331</v>
      </c>
      <c r="G551" s="21">
        <f>VLOOKUP(A551,events!B545:L1875,11,FALSE)</f>
        <v>3127</v>
      </c>
      <c r="H551" s="21" t="str">
        <f>VLOOKUP(G551,Products!$A$1:$B$13,2,FALSE)</f>
        <v>Personal Care</v>
      </c>
      <c r="I551" s="10">
        <f>F551/$F$1334</f>
        <v>0.006462640467</v>
      </c>
      <c r="J551" s="10">
        <f>SUM($F$7:F551)/SUM($F$7:$F$1331)</f>
        <v>0.379687403</v>
      </c>
      <c r="K551" s="10">
        <f>C551/$C$1334</f>
        <v>0.00205904065</v>
      </c>
      <c r="L551" s="10">
        <f>SUM($C$7:C551)/SUM($C$7:$C$1331)</f>
        <v>0.3100667714</v>
      </c>
      <c r="M551" s="10">
        <f>E551/$E$1334</f>
        <v>0.002184608516</v>
      </c>
      <c r="N551" s="10">
        <f>SUM($E$7:E551)/SUM($E$7:$E$1331)</f>
        <v>0.3188012185</v>
      </c>
    </row>
    <row r="552" hidden="1">
      <c r="A552" s="5">
        <v>40328.0</v>
      </c>
      <c r="B552" s="21">
        <v>40328.0</v>
      </c>
    </row>
    <row r="553" hidden="1">
      <c r="A553" s="5">
        <v>41834.0</v>
      </c>
      <c r="B553" s="21">
        <v>41834.0</v>
      </c>
    </row>
    <row r="554" hidden="1">
      <c r="A554" s="5">
        <v>41321.0</v>
      </c>
      <c r="B554" s="21">
        <v>41321.0</v>
      </c>
    </row>
    <row r="555" hidden="1">
      <c r="A555" s="5">
        <v>42390.0</v>
      </c>
      <c r="B555" s="21">
        <v>42390.0</v>
      </c>
    </row>
    <row r="556" hidden="1">
      <c r="A556" s="5">
        <v>42633.0</v>
      </c>
      <c r="B556" s="21">
        <v>42633.0</v>
      </c>
    </row>
    <row r="557" hidden="1">
      <c r="A557" s="5">
        <v>42077.0</v>
      </c>
      <c r="B557" s="21">
        <v>42077.0</v>
      </c>
    </row>
    <row r="558" hidden="1">
      <c r="A558" s="5">
        <v>42112.0</v>
      </c>
      <c r="B558" s="21">
        <v>42112.0</v>
      </c>
    </row>
    <row r="559" hidden="1">
      <c r="A559" s="5">
        <v>41027.0</v>
      </c>
      <c r="B559" s="21">
        <v>41027.0</v>
      </c>
    </row>
    <row r="560" hidden="1">
      <c r="A560" s="5">
        <v>42632.0</v>
      </c>
      <c r="B560" s="21">
        <v>42632.0</v>
      </c>
    </row>
    <row r="561" hidden="1">
      <c r="A561" s="5">
        <v>40704.0</v>
      </c>
      <c r="B561" s="21">
        <v>40704.0</v>
      </c>
    </row>
    <row r="562" hidden="1">
      <c r="A562" s="5">
        <v>40378.0</v>
      </c>
      <c r="B562" s="21">
        <v>40378.0</v>
      </c>
    </row>
    <row r="563" hidden="1">
      <c r="A563" s="5">
        <v>41644.0</v>
      </c>
      <c r="B563" s="21">
        <v>41644.0</v>
      </c>
    </row>
    <row r="564" hidden="1">
      <c r="A564" s="5">
        <v>41805.0</v>
      </c>
      <c r="B564" s="21">
        <v>41805.0</v>
      </c>
    </row>
    <row r="565" hidden="1">
      <c r="A565" s="5">
        <v>40571.0</v>
      </c>
      <c r="B565" s="21">
        <v>40571.0</v>
      </c>
    </row>
    <row r="566" hidden="1">
      <c r="A566" s="5">
        <v>40907.0</v>
      </c>
      <c r="B566" s="21">
        <v>40907.0</v>
      </c>
    </row>
    <row r="567" hidden="1">
      <c r="A567" s="5">
        <v>40498.0</v>
      </c>
      <c r="B567" s="21">
        <v>40498.0</v>
      </c>
    </row>
    <row r="568" hidden="1">
      <c r="A568" s="5">
        <v>40642.0</v>
      </c>
      <c r="B568" s="21">
        <v>40642.0</v>
      </c>
    </row>
    <row r="569" hidden="1">
      <c r="A569" s="5">
        <v>42340.0</v>
      </c>
      <c r="B569" s="21">
        <v>42340.0</v>
      </c>
    </row>
    <row r="570" hidden="1">
      <c r="A570" s="5">
        <v>41915.0</v>
      </c>
      <c r="B570" s="21">
        <v>41915.0</v>
      </c>
    </row>
    <row r="571" hidden="1">
      <c r="A571" s="5">
        <v>42563.0</v>
      </c>
      <c r="B571" s="21">
        <v>42563.0</v>
      </c>
    </row>
    <row r="572" hidden="1">
      <c r="A572" s="5">
        <v>42484.0</v>
      </c>
      <c r="B572" s="21">
        <v>42484.0</v>
      </c>
    </row>
    <row r="573" hidden="1">
      <c r="A573" s="5">
        <v>41001.0</v>
      </c>
      <c r="B573" s="21">
        <v>41001.0</v>
      </c>
    </row>
    <row r="574" hidden="1">
      <c r="A574" s="5">
        <v>41168.0</v>
      </c>
      <c r="B574" s="21">
        <v>41168.0</v>
      </c>
    </row>
    <row r="575" hidden="1">
      <c r="A575" s="5">
        <v>42421.0</v>
      </c>
      <c r="B575" s="21">
        <v>42421.0</v>
      </c>
    </row>
    <row r="576" hidden="1">
      <c r="A576" s="5">
        <v>41227.0</v>
      </c>
      <c r="B576" s="21">
        <v>41227.0</v>
      </c>
    </row>
    <row r="577" hidden="1">
      <c r="A577" s="5">
        <v>40526.0</v>
      </c>
      <c r="B577" s="21">
        <v>40526.0</v>
      </c>
    </row>
    <row r="578" hidden="1">
      <c r="A578" s="5">
        <v>40599.0</v>
      </c>
      <c r="B578" s="21">
        <v>40599.0</v>
      </c>
    </row>
    <row r="579" hidden="1">
      <c r="A579" s="5">
        <v>41075.0</v>
      </c>
      <c r="B579" s="21">
        <v>41075.0</v>
      </c>
    </row>
    <row r="580" hidden="1">
      <c r="A580" s="5">
        <v>40286.0</v>
      </c>
      <c r="B580" s="21">
        <v>40286.0</v>
      </c>
    </row>
    <row r="581" hidden="1">
      <c r="A581" s="5">
        <v>40746.0</v>
      </c>
      <c r="B581" s="21">
        <v>40746.0</v>
      </c>
    </row>
    <row r="582" hidden="1">
      <c r="A582" s="5">
        <v>40969.0</v>
      </c>
      <c r="B582" s="21">
        <v>40969.0</v>
      </c>
    </row>
    <row r="583" hidden="1">
      <c r="A583" s="5">
        <v>41646.0</v>
      </c>
      <c r="B583" s="21">
        <v>41646.0</v>
      </c>
    </row>
    <row r="584">
      <c r="A584" s="5">
        <v>42817.0</v>
      </c>
      <c r="B584" s="20">
        <v>42817.0</v>
      </c>
      <c r="C584" s="24">
        <f>VLOOKUP(B584,events!B579:T1908,16, FALSE)</f>
        <v>1213856.4</v>
      </c>
      <c r="D584" s="24">
        <f>VLOOKUP(B584,events!B579:T1908,17, FALSE)</f>
        <v>758042.1</v>
      </c>
      <c r="E584" s="24">
        <f>VLOOKUP(B584,events!B579:T1908,18, FALSE)</f>
        <v>455814.3</v>
      </c>
      <c r="F584" s="22">
        <f>VLOOKUP(B584,events!B579:T1908,13, FALSE)</f>
        <v>4755</v>
      </c>
      <c r="G584" s="21">
        <f>VLOOKUP(A584,events!B578:L1908,11,FALSE)</f>
        <v>7331</v>
      </c>
      <c r="H584" s="21" t="str">
        <f>VLOOKUP(G584,Products!$A$1:$B$13,2,FALSE)</f>
        <v>Baby Food</v>
      </c>
      <c r="I584" s="10">
        <f>F584/$F$1334</f>
        <v>0.009225414416</v>
      </c>
      <c r="J584" s="10">
        <f>SUM($F$7:F584)/SUM($F$7:$F$1331)</f>
        <v>0.3889128174</v>
      </c>
      <c r="K584" s="10">
        <f>C584/$C$1334</f>
        <v>0.009180706454</v>
      </c>
      <c r="L584" s="10">
        <f>SUM($C$7:C584)/SUM($C$7:$C$1331)</f>
        <v>0.3192474778</v>
      </c>
      <c r="M584" s="10">
        <f>E584/$E$1334</f>
        <v>0.01192905027</v>
      </c>
      <c r="N584" s="10">
        <f>SUM($E$7:E584)/SUM($E$7:$E$1331)</f>
        <v>0.3307302688</v>
      </c>
    </row>
    <row r="585" hidden="1">
      <c r="A585" s="5">
        <v>42530.0</v>
      </c>
      <c r="B585" s="21">
        <v>42530.0</v>
      </c>
    </row>
    <row r="586" hidden="1">
      <c r="A586" s="5">
        <v>41163.0</v>
      </c>
      <c r="B586" s="21">
        <v>41163.0</v>
      </c>
    </row>
    <row r="587" hidden="1">
      <c r="A587" s="5">
        <v>42471.0</v>
      </c>
      <c r="B587" s="21">
        <v>42471.0</v>
      </c>
    </row>
    <row r="588" hidden="1">
      <c r="A588" s="5">
        <v>41672.0</v>
      </c>
      <c r="B588" s="21">
        <v>41672.0</v>
      </c>
    </row>
    <row r="589" hidden="1">
      <c r="A589" s="5">
        <v>40596.0</v>
      </c>
      <c r="B589" s="21">
        <v>40596.0</v>
      </c>
    </row>
    <row r="590" hidden="1">
      <c r="A590" s="5">
        <v>40188.0</v>
      </c>
      <c r="B590" s="21">
        <v>40188.0</v>
      </c>
    </row>
    <row r="591" hidden="1">
      <c r="A591" s="5">
        <v>42727.0</v>
      </c>
      <c r="B591" s="21">
        <v>42727.0</v>
      </c>
    </row>
    <row r="592" hidden="1">
      <c r="A592" s="5">
        <v>42691.0</v>
      </c>
      <c r="B592" s="21">
        <v>42691.0</v>
      </c>
    </row>
    <row r="593" hidden="1">
      <c r="A593" s="5">
        <v>41280.0</v>
      </c>
      <c r="B593" s="21">
        <v>41280.0</v>
      </c>
    </row>
    <row r="594" hidden="1">
      <c r="A594" s="5">
        <v>41474.0</v>
      </c>
      <c r="B594" s="21">
        <v>41474.0</v>
      </c>
    </row>
    <row r="595" hidden="1">
      <c r="A595" s="5">
        <v>40355.0</v>
      </c>
      <c r="B595" s="21">
        <v>40355.0</v>
      </c>
    </row>
    <row r="596" hidden="1">
      <c r="A596" s="5">
        <v>40704.0</v>
      </c>
      <c r="B596" s="21">
        <v>40704.0</v>
      </c>
    </row>
    <row r="597" hidden="1">
      <c r="A597" s="5">
        <v>42530.0</v>
      </c>
      <c r="B597" s="21">
        <v>42530.0</v>
      </c>
    </row>
    <row r="598" hidden="1">
      <c r="A598" s="5">
        <v>40732.0</v>
      </c>
      <c r="B598" s="21">
        <v>40732.0</v>
      </c>
    </row>
    <row r="599" hidden="1">
      <c r="A599" s="5">
        <v>42229.0</v>
      </c>
      <c r="B599" s="21">
        <v>42229.0</v>
      </c>
    </row>
    <row r="600" hidden="1">
      <c r="A600" s="5">
        <v>40558.0</v>
      </c>
      <c r="B600" s="21">
        <v>40558.0</v>
      </c>
    </row>
    <row r="601" hidden="1">
      <c r="A601" s="5">
        <v>41482.0</v>
      </c>
      <c r="B601" s="21">
        <v>41482.0</v>
      </c>
    </row>
    <row r="602" hidden="1">
      <c r="A602" s="5">
        <v>41978.0</v>
      </c>
      <c r="B602" s="21">
        <v>41978.0</v>
      </c>
    </row>
    <row r="603" hidden="1">
      <c r="A603" s="5">
        <v>41441.0</v>
      </c>
      <c r="B603" s="21">
        <v>41441.0</v>
      </c>
    </row>
    <row r="604" hidden="1">
      <c r="A604" s="5">
        <v>42420.0</v>
      </c>
      <c r="B604" s="21">
        <v>42420.0</v>
      </c>
    </row>
    <row r="605" hidden="1">
      <c r="A605" s="5">
        <v>40631.0</v>
      </c>
      <c r="B605" s="21">
        <v>40631.0</v>
      </c>
    </row>
    <row r="606" hidden="1">
      <c r="A606" s="5">
        <v>40845.0</v>
      </c>
      <c r="B606" s="21">
        <v>40845.0</v>
      </c>
    </row>
    <row r="607" hidden="1">
      <c r="A607" s="5">
        <v>40329.0</v>
      </c>
      <c r="B607" s="21">
        <v>40329.0</v>
      </c>
    </row>
    <row r="608" hidden="1">
      <c r="A608" s="5">
        <v>41910.0</v>
      </c>
      <c r="B608" s="21">
        <v>41910.0</v>
      </c>
    </row>
    <row r="609" hidden="1">
      <c r="A609" s="5">
        <v>40973.0</v>
      </c>
      <c r="B609" s="21">
        <v>40973.0</v>
      </c>
    </row>
    <row r="610">
      <c r="A610" s="5">
        <v>42856.0</v>
      </c>
      <c r="B610" s="20">
        <v>42856.0</v>
      </c>
      <c r="C610" s="24">
        <f>VLOOKUP(B610,events!B605:T1934,16, FALSE)</f>
        <v>4094157.27</v>
      </c>
      <c r="D610" s="24">
        <f>VLOOKUP(B610,events!B605:T1934,17, FALSE)</f>
        <v>3300423.52</v>
      </c>
      <c r="E610" s="24">
        <f>VLOOKUP(B610,events!B605:T1934,18, FALSE)</f>
        <v>793733.75</v>
      </c>
      <c r="F610" s="22">
        <f>VLOOKUP(B610,events!B605:T1934,13, FALSE)</f>
        <v>6287</v>
      </c>
      <c r="G610" s="21">
        <f>VLOOKUP(A610,events!B604:L1934,11,FALSE)</f>
        <v>8681</v>
      </c>
      <c r="H610" s="21" t="str">
        <f>VLOOKUP(G610,Products!$A$1:$B$13,2,FALSE)</f>
        <v>Office Supplies</v>
      </c>
      <c r="I610" s="10">
        <f>F610/$F$1334</f>
        <v>0.01219772459</v>
      </c>
      <c r="J610" s="10">
        <f>SUM($F$7:F610)/SUM($F$7:$F$1331)</f>
        <v>0.401110542</v>
      </c>
      <c r="K610" s="10">
        <f>C610/$C$1334</f>
        <v>0.03096515871</v>
      </c>
      <c r="L610" s="10">
        <f>SUM($C$7:C610)/SUM($C$7:$C$1331)</f>
        <v>0.3502126365</v>
      </c>
      <c r="M610" s="10">
        <f>E610/$E$1334</f>
        <v>0.02077269144</v>
      </c>
      <c r="N610" s="10">
        <f>SUM($E$7:E610)/SUM($E$7:$E$1331)</f>
        <v>0.3515029602</v>
      </c>
    </row>
    <row r="611" hidden="1">
      <c r="A611" s="5">
        <v>40357.0</v>
      </c>
      <c r="B611" s="21">
        <v>40357.0</v>
      </c>
    </row>
    <row r="612" hidden="1">
      <c r="A612" s="5">
        <v>41605.0</v>
      </c>
      <c r="B612" s="21">
        <v>41605.0</v>
      </c>
    </row>
    <row r="613" hidden="1">
      <c r="A613" s="5">
        <v>42648.0</v>
      </c>
      <c r="B613" s="21">
        <v>42648.0</v>
      </c>
    </row>
    <row r="614">
      <c r="A614" s="5">
        <v>42812.0</v>
      </c>
      <c r="B614" s="20">
        <v>42812.0</v>
      </c>
      <c r="C614" s="24">
        <f>VLOOKUP(B614,events!B609:T1938,16, FALSE)</f>
        <v>1470871.2</v>
      </c>
      <c r="D614" s="24">
        <f>VLOOKUP(B614,events!B609:T1938,17, FALSE)</f>
        <v>939321.6</v>
      </c>
      <c r="E614" s="24">
        <f>VLOOKUP(B614,events!B609:T1938,18, FALSE)</f>
        <v>531549.6</v>
      </c>
      <c r="F614" s="22">
        <f>VLOOKUP(B614,events!B609:T1938,13, FALSE)</f>
        <v>9640</v>
      </c>
      <c r="G614" s="21">
        <f>VLOOKUP(A614,events!B608:L1938,11,FALSE)</f>
        <v>8969</v>
      </c>
      <c r="H614" s="21" t="str">
        <f>VLOOKUP(G614,Products!$A$1:$B$13,2,FALSE)</f>
        <v>Snacks</v>
      </c>
      <c r="I614" s="10">
        <f t="shared" ref="I614:I615" si="25">F614/$F$1334</f>
        <v>0.01870304836</v>
      </c>
      <c r="J614" s="10">
        <f t="shared" ref="J614:J615" si="26">SUM($F$7:F614)/SUM($F$7:$F$1331)</f>
        <v>0.4198135904</v>
      </c>
      <c r="K614" s="10">
        <f t="shared" ref="K614:K615" si="27">C614/$C$1334</f>
        <v>0.01112457513</v>
      </c>
      <c r="L614" s="10">
        <f t="shared" ref="L614:L615" si="28">SUM($C$7:C614)/SUM($C$7:$C$1331)</f>
        <v>0.3613372117</v>
      </c>
      <c r="M614" s="10">
        <f t="shared" ref="M614:M615" si="29">E614/$E$1334</f>
        <v>0.01391110788</v>
      </c>
      <c r="N614" s="10">
        <f t="shared" ref="N614:N615" si="30">SUM($E$7:E614)/SUM($E$7:$E$1331)</f>
        <v>0.3654140681</v>
      </c>
    </row>
    <row r="615">
      <c r="A615" s="5">
        <v>42832.0</v>
      </c>
      <c r="B615" s="20">
        <v>42832.0</v>
      </c>
      <c r="C615" s="24">
        <f>VLOOKUP(B615,events!B610:T1939,16, FALSE)</f>
        <v>1386189.3</v>
      </c>
      <c r="D615" s="24">
        <f>VLOOKUP(B615,events!B610:T1939,17, FALSE)</f>
        <v>885242.4</v>
      </c>
      <c r="E615" s="24">
        <f>VLOOKUP(B615,events!B610:T1939,18, FALSE)</f>
        <v>500946.9</v>
      </c>
      <c r="F615" s="22">
        <f>VLOOKUP(B615,events!B610:T1939,13, FALSE)</f>
        <v>9085</v>
      </c>
      <c r="G615" s="21">
        <f>VLOOKUP(A615,events!B609:L1939,11,FALSE)</f>
        <v>8969</v>
      </c>
      <c r="H615" s="21" t="str">
        <f>VLOOKUP(G615,Products!$A$1:$B$13,2,FALSE)</f>
        <v>Snacks</v>
      </c>
      <c r="I615" s="10">
        <f t="shared" si="25"/>
        <v>0.01762626498</v>
      </c>
      <c r="J615" s="10">
        <f t="shared" si="26"/>
        <v>0.4374398553</v>
      </c>
      <c r="K615" s="10">
        <f t="shared" si="27"/>
        <v>0.01048410426</v>
      </c>
      <c r="L615" s="10">
        <f t="shared" si="28"/>
        <v>0.3718213159</v>
      </c>
      <c r="M615" s="10">
        <f t="shared" si="29"/>
        <v>0.01311020903</v>
      </c>
      <c r="N615" s="10">
        <f t="shared" si="30"/>
        <v>0.3785242772</v>
      </c>
    </row>
    <row r="616" hidden="1">
      <c r="A616" s="5">
        <v>42585.0</v>
      </c>
      <c r="B616" s="21">
        <v>42585.0</v>
      </c>
    </row>
    <row r="617" hidden="1">
      <c r="A617" s="5">
        <v>41666.0</v>
      </c>
      <c r="B617" s="21">
        <v>41666.0</v>
      </c>
    </row>
    <row r="618" hidden="1">
      <c r="A618" s="5">
        <v>41712.0</v>
      </c>
      <c r="B618" s="21">
        <v>41712.0</v>
      </c>
    </row>
    <row r="619" hidden="1">
      <c r="A619" s="5">
        <v>40748.0</v>
      </c>
      <c r="B619" s="21">
        <v>40748.0</v>
      </c>
    </row>
    <row r="620" hidden="1">
      <c r="A620" s="5">
        <v>40892.0</v>
      </c>
      <c r="B620" s="21">
        <v>40892.0</v>
      </c>
    </row>
    <row r="621" hidden="1">
      <c r="A621" s="5">
        <v>41968.0</v>
      </c>
      <c r="B621" s="21">
        <v>41968.0</v>
      </c>
    </row>
    <row r="622" hidden="1">
      <c r="A622" s="5">
        <v>41031.0</v>
      </c>
      <c r="B622" s="21">
        <v>41031.0</v>
      </c>
    </row>
    <row r="623" hidden="1">
      <c r="A623" s="5">
        <v>40530.0</v>
      </c>
      <c r="B623" s="21">
        <v>40530.0</v>
      </c>
    </row>
    <row r="624">
      <c r="A624" s="5">
        <v>42813.0</v>
      </c>
      <c r="B624" s="20">
        <v>42813.0</v>
      </c>
      <c r="C624" s="24">
        <f>VLOOKUP(B624,events!B619:T1948,16, FALSE)</f>
        <v>54039.36</v>
      </c>
      <c r="D624" s="24">
        <f>VLOOKUP(B624,events!B619:T1948,17, FALSE)</f>
        <v>40080.64</v>
      </c>
      <c r="E624" s="24">
        <f>VLOOKUP(B624,events!B619:T1948,18, FALSE)</f>
        <v>13958.72</v>
      </c>
      <c r="F624" s="22">
        <f>VLOOKUP(B624,events!B619:T1948,13, FALSE)</f>
        <v>5792</v>
      </c>
      <c r="G624" s="21">
        <f>VLOOKUP(A624,events!B618:L1948,11,FALSE)</f>
        <v>4594</v>
      </c>
      <c r="H624" s="21" t="str">
        <f>VLOOKUP(G624,Products!$A$1:$B$13,2,FALSE)</f>
        <v>Fruits</v>
      </c>
      <c r="I624" s="10">
        <f>F624/$F$1334</f>
        <v>0.01123735022</v>
      </c>
      <c r="J624" s="10">
        <f>SUM($F$7:F624)/SUM($F$7:$F$1331)</f>
        <v>0.4486772056</v>
      </c>
      <c r="K624" s="10">
        <f>C624/$C$1334</f>
        <v>0.0004087135028</v>
      </c>
      <c r="L624" s="10">
        <f>SUM($C$7:C624)/SUM($C$7:$C$1331)</f>
        <v>0.3722300294</v>
      </c>
      <c r="M624" s="10">
        <f>E624/$E$1334</f>
        <v>0.0003653116469</v>
      </c>
      <c r="N624" s="10">
        <f>SUM($E$7:E624)/SUM($E$7:$E$1331)</f>
        <v>0.3788895888</v>
      </c>
    </row>
    <row r="625" hidden="1">
      <c r="A625" s="5">
        <v>41580.0</v>
      </c>
      <c r="B625" s="21">
        <v>41580.0</v>
      </c>
    </row>
    <row r="626" hidden="1">
      <c r="A626" s="5">
        <v>40422.0</v>
      </c>
      <c r="B626" s="21">
        <v>40422.0</v>
      </c>
    </row>
    <row r="627" hidden="1">
      <c r="A627" s="5">
        <v>41165.0</v>
      </c>
      <c r="B627" s="21">
        <v>41165.0</v>
      </c>
    </row>
    <row r="628" hidden="1">
      <c r="A628" s="5">
        <v>41313.0</v>
      </c>
      <c r="B628" s="21">
        <v>41313.0</v>
      </c>
    </row>
    <row r="629">
      <c r="A629" s="5">
        <v>42809.0</v>
      </c>
      <c r="B629" s="20">
        <v>42809.0</v>
      </c>
      <c r="C629" s="24">
        <f>VLOOKUP(B629,events!B624:T1953,16, FALSE)</f>
        <v>878097.9</v>
      </c>
      <c r="D629" s="24">
        <f>VLOOKUP(B629,events!B624:T1953,17, FALSE)</f>
        <v>560767.2</v>
      </c>
      <c r="E629" s="24">
        <f>VLOOKUP(B629,events!B624:T1953,18, FALSE)</f>
        <v>317330.7</v>
      </c>
      <c r="F629" s="22">
        <f>VLOOKUP(B629,events!B624:T1953,13, FALSE)</f>
        <v>5755</v>
      </c>
      <c r="G629" s="21">
        <f>VLOOKUP(A629,events!B623:L1953,11,FALSE)</f>
        <v>8969</v>
      </c>
      <c r="H629" s="21" t="str">
        <f>VLOOKUP(G629,Products!$A$1:$B$13,2,FALSE)</f>
        <v>Snacks</v>
      </c>
      <c r="I629" s="10">
        <f>F629/$F$1334</f>
        <v>0.01116556466</v>
      </c>
      <c r="J629" s="10">
        <f>SUM($F$7:F629)/SUM($F$7:$F$1331)</f>
        <v>0.4598427702</v>
      </c>
      <c r="K629" s="10">
        <f>C629/$C$1334</f>
        <v>0.006641279032</v>
      </c>
      <c r="L629" s="10">
        <f>SUM($C$7:C629)/SUM($C$7:$C$1331)</f>
        <v>0.3788713085</v>
      </c>
      <c r="M629" s="10">
        <f>E629/$E$1334</f>
        <v>0.008304815959</v>
      </c>
      <c r="N629" s="10">
        <f>SUM($E$7:E629)/SUM($E$7:$E$1331)</f>
        <v>0.3871944048</v>
      </c>
    </row>
    <row r="630" hidden="1">
      <c r="A630" s="5">
        <v>41678.0</v>
      </c>
      <c r="B630" s="21">
        <v>41678.0</v>
      </c>
    </row>
    <row r="631" hidden="1">
      <c r="A631" s="5">
        <v>42237.0</v>
      </c>
      <c r="B631" s="21">
        <v>42237.0</v>
      </c>
    </row>
    <row r="632" hidden="1">
      <c r="A632" s="5">
        <v>42309.0</v>
      </c>
      <c r="B632" s="21">
        <v>42309.0</v>
      </c>
    </row>
    <row r="633" hidden="1">
      <c r="A633" s="5">
        <v>41928.0</v>
      </c>
      <c r="B633" s="21">
        <v>41928.0</v>
      </c>
    </row>
    <row r="634" hidden="1">
      <c r="A634" s="5">
        <v>40875.0</v>
      </c>
      <c r="B634" s="21">
        <v>40875.0</v>
      </c>
    </row>
    <row r="635" hidden="1">
      <c r="A635" s="5">
        <v>41105.0</v>
      </c>
      <c r="B635" s="21">
        <v>41105.0</v>
      </c>
    </row>
    <row r="636" hidden="1">
      <c r="A636" s="5">
        <v>41089.0</v>
      </c>
      <c r="B636" s="21">
        <v>41089.0</v>
      </c>
    </row>
    <row r="637" hidden="1">
      <c r="A637" s="5">
        <v>42618.0</v>
      </c>
      <c r="B637" s="21">
        <v>42618.0</v>
      </c>
    </row>
    <row r="638">
      <c r="A638" s="5">
        <v>42779.0</v>
      </c>
      <c r="B638" s="20">
        <v>42779.0</v>
      </c>
      <c r="C638" s="24">
        <f>VLOOKUP(B638,events!B633:T1962,16, FALSE)</f>
        <v>3587273.36</v>
      </c>
      <c r="D638" s="24">
        <f>VLOOKUP(B638,events!B633:T1962,17, FALSE)</f>
        <v>2697634.72</v>
      </c>
      <c r="E638" s="24">
        <f>VLOOKUP(B638,events!B633:T1962,18, FALSE)</f>
        <v>889638.64</v>
      </c>
      <c r="F638" s="22">
        <f>VLOOKUP(B638,events!B633:T1962,13, FALSE)</f>
        <v>5368</v>
      </c>
      <c r="G638" s="21">
        <f>VLOOKUP(A638,events!B632:L1962,11,FALSE)</f>
        <v>7940</v>
      </c>
      <c r="H638" s="21" t="str">
        <f>VLOOKUP(G638,Products!$A$1:$B$13,2,FALSE)</f>
        <v>Household</v>
      </c>
      <c r="I638" s="10">
        <f>F638/$F$1334</f>
        <v>0.01041472652</v>
      </c>
      <c r="J638" s="10">
        <f>SUM($F$7:F638)/SUM($F$7:$F$1331)</f>
        <v>0.4702574967</v>
      </c>
      <c r="K638" s="10">
        <f>C638/$C$1334</f>
        <v>0.02713146604</v>
      </c>
      <c r="L638" s="10">
        <f>SUM($C$7:C638)/SUM($C$7:$C$1331)</f>
        <v>0.4060027745</v>
      </c>
      <c r="M638" s="10">
        <f>E638/$E$1334</f>
        <v>0.02328260447</v>
      </c>
      <c r="N638" s="10">
        <f>SUM($E$7:E638)/SUM($E$7:$E$1331)</f>
        <v>0.4104770092</v>
      </c>
    </row>
    <row r="639" hidden="1">
      <c r="A639" s="5">
        <v>42022.0</v>
      </c>
      <c r="B639" s="21">
        <v>42022.0</v>
      </c>
    </row>
    <row r="640" hidden="1">
      <c r="A640" s="5">
        <v>40912.0</v>
      </c>
      <c r="B640" s="21">
        <v>40912.0</v>
      </c>
    </row>
    <row r="641">
      <c r="A641" s="5">
        <v>42886.0</v>
      </c>
      <c r="B641" s="20">
        <v>42886.0</v>
      </c>
      <c r="C641" s="24">
        <f>VLOOKUP(B641,events!B636:T1965,16, FALSE)</f>
        <v>825638.73</v>
      </c>
      <c r="D641" s="24">
        <f>VLOOKUP(B641,events!B636:T1965,17, FALSE)</f>
        <v>713698.33</v>
      </c>
      <c r="E641" s="24">
        <f>VLOOKUP(B641,events!B636:T1965,18, FALSE)</f>
        <v>111940.4</v>
      </c>
      <c r="F641" s="22">
        <f>VLOOKUP(B641,events!B636:T1965,13, FALSE)</f>
        <v>1957</v>
      </c>
      <c r="G641" s="21">
        <f>VLOOKUP(A641,events!B635:L1965,11,FALSE)</f>
        <v>8875</v>
      </c>
      <c r="H641" s="21" t="str">
        <f>VLOOKUP(G641,Products!$A$1:$B$13,2,FALSE)</f>
        <v>Meat</v>
      </c>
      <c r="I641" s="10">
        <f>F641/$F$1334</f>
        <v>0.00379687403</v>
      </c>
      <c r="J641" s="10">
        <f>SUM($F$7:F641)/SUM($F$7:$F$1331)</f>
        <v>0.4740543708</v>
      </c>
      <c r="K641" s="10">
        <f>C641/$C$1334</f>
        <v>0.006244516911</v>
      </c>
      <c r="L641" s="10">
        <f>SUM($C$7:C641)/SUM($C$7:$C$1331)</f>
        <v>0.4122472914</v>
      </c>
      <c r="M641" s="10">
        <f>E641/$E$1334</f>
        <v>0.002929576056</v>
      </c>
      <c r="N641" s="10">
        <f>SUM($E$7:E641)/SUM($E$7:$E$1331)</f>
        <v>0.4134065853</v>
      </c>
    </row>
    <row r="642" hidden="1">
      <c r="A642" s="5">
        <v>42586.0</v>
      </c>
      <c r="B642" s="21">
        <v>42586.0</v>
      </c>
    </row>
    <row r="643" hidden="1">
      <c r="A643" s="5">
        <v>41194.0</v>
      </c>
      <c r="B643" s="21">
        <v>41194.0</v>
      </c>
    </row>
    <row r="644" hidden="1">
      <c r="A644" s="5">
        <v>41756.0</v>
      </c>
      <c r="B644" s="21">
        <v>41756.0</v>
      </c>
    </row>
    <row r="645" hidden="1">
      <c r="A645" s="5">
        <v>41082.0</v>
      </c>
      <c r="B645" s="21">
        <v>41082.0</v>
      </c>
    </row>
    <row r="646" hidden="1">
      <c r="A646" s="5">
        <v>40371.0</v>
      </c>
      <c r="B646" s="21">
        <v>40371.0</v>
      </c>
    </row>
    <row r="647" hidden="1">
      <c r="A647" s="5">
        <v>41604.0</v>
      </c>
      <c r="B647" s="21">
        <v>41604.0</v>
      </c>
    </row>
    <row r="648" hidden="1">
      <c r="A648" s="5">
        <v>41564.0</v>
      </c>
      <c r="B648" s="21">
        <v>41564.0</v>
      </c>
    </row>
    <row r="649" hidden="1">
      <c r="A649" s="5">
        <v>40525.0</v>
      </c>
      <c r="B649" s="21">
        <v>40525.0</v>
      </c>
    </row>
    <row r="650" hidden="1">
      <c r="A650" s="5">
        <v>40686.0</v>
      </c>
      <c r="B650" s="21">
        <v>40686.0</v>
      </c>
    </row>
    <row r="651" hidden="1">
      <c r="A651" s="5">
        <v>42596.0</v>
      </c>
      <c r="B651" s="21">
        <v>42596.0</v>
      </c>
    </row>
    <row r="652" hidden="1">
      <c r="A652" s="5">
        <v>40179.0</v>
      </c>
      <c r="B652" s="21">
        <v>40179.0</v>
      </c>
    </row>
    <row r="653" hidden="1">
      <c r="A653" s="5">
        <v>40659.0</v>
      </c>
      <c r="B653" s="21">
        <v>40659.0</v>
      </c>
    </row>
    <row r="654" hidden="1">
      <c r="A654" s="5">
        <v>42719.0</v>
      </c>
      <c r="B654" s="21">
        <v>42719.0</v>
      </c>
    </row>
    <row r="655" hidden="1">
      <c r="A655" s="5">
        <v>42137.0</v>
      </c>
      <c r="B655" s="21">
        <v>42137.0</v>
      </c>
    </row>
    <row r="656" hidden="1">
      <c r="A656" s="5">
        <v>40652.0</v>
      </c>
      <c r="B656" s="21">
        <v>40652.0</v>
      </c>
    </row>
    <row r="657">
      <c r="A657" s="5">
        <v>42856.0</v>
      </c>
      <c r="B657" s="20">
        <v>42856.0</v>
      </c>
      <c r="C657" s="24">
        <f>VLOOKUP(B657,events!B652:T1981,16, FALSE)</f>
        <v>1078265.94</v>
      </c>
      <c r="D657" s="24">
        <f>VLOOKUP(B657,events!B652:T1981,17, FALSE)</f>
        <v>636419.07</v>
      </c>
      <c r="E657" s="24">
        <f>VLOOKUP(B657,events!B652:T1981,18, FALSE)</f>
        <v>441846.87</v>
      </c>
      <c r="F657" s="22">
        <f>VLOOKUP(B657,events!B652:T1981,13, FALSE)</f>
        <v>6999</v>
      </c>
      <c r="G657" s="21">
        <f>VLOOKUP(A657,events!B651:L1981,11,FALSE)</f>
        <v>5988</v>
      </c>
      <c r="H657" s="21" t="str">
        <f>VLOOKUP(G657,Products!$A$1:$B$13,2,FALSE)</f>
        <v>Vegetables</v>
      </c>
      <c r="I657" s="10">
        <f>F657/$F$1334</f>
        <v>0.01357911157</v>
      </c>
      <c r="J657" s="10">
        <f>SUM($F$7:F657)/SUM($F$7:$F$1331)</f>
        <v>0.4876334823</v>
      </c>
      <c r="K657" s="10">
        <f>C657/$C$1334</f>
        <v>0.008155201121</v>
      </c>
      <c r="L657" s="10">
        <f>SUM($C$7:C657)/SUM($C$7:$C$1331)</f>
        <v>0.4204024925</v>
      </c>
      <c r="M657" s="10">
        <f>E657/$E$1334</f>
        <v>0.01156351068</v>
      </c>
      <c r="N657" s="10">
        <f>SUM($E$7:E657)/SUM($E$7:$E$1331)</f>
        <v>0.424970096</v>
      </c>
    </row>
    <row r="658" hidden="1">
      <c r="A658" s="5">
        <v>42547.0</v>
      </c>
      <c r="B658" s="21">
        <v>42547.0</v>
      </c>
    </row>
    <row r="659" hidden="1">
      <c r="A659" s="5">
        <v>40778.0</v>
      </c>
      <c r="B659" s="21">
        <v>40778.0</v>
      </c>
    </row>
    <row r="660" hidden="1">
      <c r="A660" s="5">
        <v>42549.0</v>
      </c>
      <c r="B660" s="21">
        <v>42549.0</v>
      </c>
    </row>
    <row r="661" hidden="1">
      <c r="A661" s="5">
        <v>41364.0</v>
      </c>
      <c r="B661" s="21">
        <v>41364.0</v>
      </c>
    </row>
    <row r="662" hidden="1">
      <c r="A662" s="5">
        <v>42568.0</v>
      </c>
      <c r="B662" s="21">
        <v>42568.0</v>
      </c>
    </row>
    <row r="663" hidden="1">
      <c r="A663" s="5">
        <v>40914.0</v>
      </c>
      <c r="B663" s="21">
        <v>40914.0</v>
      </c>
    </row>
    <row r="664" hidden="1">
      <c r="A664" s="5">
        <v>41338.0</v>
      </c>
      <c r="B664" s="21">
        <v>41338.0</v>
      </c>
    </row>
    <row r="665" hidden="1">
      <c r="A665" s="5">
        <v>40933.0</v>
      </c>
      <c r="B665" s="21">
        <v>40933.0</v>
      </c>
    </row>
    <row r="666" hidden="1">
      <c r="A666" s="5">
        <v>41311.0</v>
      </c>
      <c r="B666" s="21">
        <v>41311.0</v>
      </c>
    </row>
    <row r="667" hidden="1">
      <c r="A667" s="5">
        <v>41028.0</v>
      </c>
      <c r="B667" s="21">
        <v>41028.0</v>
      </c>
    </row>
    <row r="668" hidden="1">
      <c r="A668" s="5">
        <v>41926.0</v>
      </c>
      <c r="B668" s="21">
        <v>41926.0</v>
      </c>
    </row>
    <row r="669" hidden="1">
      <c r="A669" s="5">
        <v>41648.0</v>
      </c>
      <c r="B669" s="21">
        <v>41648.0</v>
      </c>
    </row>
    <row r="670" hidden="1">
      <c r="A670" s="5">
        <v>41826.0</v>
      </c>
      <c r="B670" s="21">
        <v>41826.0</v>
      </c>
    </row>
    <row r="671" hidden="1">
      <c r="A671" s="5">
        <v>42457.0</v>
      </c>
      <c r="B671" s="21">
        <v>42457.0</v>
      </c>
    </row>
    <row r="672" hidden="1">
      <c r="A672" s="5">
        <v>40282.0</v>
      </c>
      <c r="B672" s="21">
        <v>40282.0</v>
      </c>
    </row>
    <row r="673" hidden="1">
      <c r="A673" s="5">
        <v>41676.0</v>
      </c>
      <c r="B673" s="21">
        <v>41676.0</v>
      </c>
    </row>
    <row r="674" hidden="1">
      <c r="A674" s="5">
        <v>42190.0</v>
      </c>
      <c r="B674" s="21">
        <v>42190.0</v>
      </c>
    </row>
    <row r="675" hidden="1">
      <c r="A675" s="5">
        <v>40229.0</v>
      </c>
      <c r="B675" s="21">
        <v>40229.0</v>
      </c>
    </row>
    <row r="676" hidden="1">
      <c r="A676" s="5">
        <v>40611.0</v>
      </c>
      <c r="B676" s="21">
        <v>40611.0</v>
      </c>
    </row>
    <row r="677" hidden="1">
      <c r="A677" s="5">
        <v>40650.0</v>
      </c>
      <c r="B677" s="21">
        <v>40650.0</v>
      </c>
    </row>
    <row r="678" hidden="1">
      <c r="A678" s="5">
        <v>41098.0</v>
      </c>
      <c r="B678" s="21">
        <v>41098.0</v>
      </c>
    </row>
    <row r="679" hidden="1">
      <c r="A679" s="5">
        <v>41055.0</v>
      </c>
      <c r="B679" s="21">
        <v>41055.0</v>
      </c>
    </row>
    <row r="680" hidden="1">
      <c r="A680" s="5">
        <v>40680.0</v>
      </c>
      <c r="B680" s="21">
        <v>40680.0</v>
      </c>
    </row>
    <row r="681" hidden="1">
      <c r="A681" s="5">
        <v>42357.0</v>
      </c>
      <c r="B681" s="21">
        <v>42357.0</v>
      </c>
    </row>
    <row r="682" hidden="1">
      <c r="A682" s="5">
        <v>40883.0</v>
      </c>
      <c r="B682" s="21">
        <v>40883.0</v>
      </c>
    </row>
    <row r="683" hidden="1">
      <c r="A683" s="5">
        <v>41304.0</v>
      </c>
      <c r="B683" s="21">
        <v>41304.0</v>
      </c>
    </row>
    <row r="684" hidden="1">
      <c r="A684" s="5">
        <v>40803.0</v>
      </c>
      <c r="B684" s="21">
        <v>40803.0</v>
      </c>
    </row>
    <row r="685" hidden="1">
      <c r="A685" s="5">
        <v>41090.0</v>
      </c>
      <c r="B685" s="21">
        <v>41090.0</v>
      </c>
    </row>
    <row r="686" hidden="1">
      <c r="A686" s="5">
        <v>42034.0</v>
      </c>
      <c r="B686" s="21">
        <v>42034.0</v>
      </c>
    </row>
    <row r="687" hidden="1">
      <c r="A687" s="5">
        <v>42638.0</v>
      </c>
      <c r="B687" s="21">
        <v>42638.0</v>
      </c>
    </row>
    <row r="688" hidden="1">
      <c r="A688" s="5">
        <v>41326.0</v>
      </c>
      <c r="B688" s="21">
        <v>41326.0</v>
      </c>
    </row>
    <row r="689" hidden="1">
      <c r="A689" s="5">
        <v>42618.0</v>
      </c>
      <c r="B689" s="21">
        <v>42618.0</v>
      </c>
    </row>
    <row r="690" hidden="1">
      <c r="A690" s="5">
        <v>40530.0</v>
      </c>
      <c r="B690" s="21">
        <v>40530.0</v>
      </c>
    </row>
    <row r="691" hidden="1">
      <c r="A691" s="5">
        <v>40677.0</v>
      </c>
      <c r="B691" s="21">
        <v>40677.0</v>
      </c>
    </row>
    <row r="692" hidden="1">
      <c r="A692" s="5">
        <v>40823.0</v>
      </c>
      <c r="B692" s="21">
        <v>40823.0</v>
      </c>
    </row>
    <row r="693" hidden="1">
      <c r="A693" s="5">
        <v>40428.0</v>
      </c>
      <c r="B693" s="21">
        <v>40428.0</v>
      </c>
    </row>
    <row r="694" hidden="1">
      <c r="A694" s="5">
        <v>42272.0</v>
      </c>
      <c r="B694" s="21">
        <v>42272.0</v>
      </c>
    </row>
    <row r="695" hidden="1">
      <c r="A695" s="5">
        <v>41943.0</v>
      </c>
      <c r="B695" s="21">
        <v>41943.0</v>
      </c>
    </row>
    <row r="696">
      <c r="A696" s="5">
        <v>42847.0</v>
      </c>
      <c r="B696" s="20">
        <v>42847.0</v>
      </c>
      <c r="C696" s="24">
        <f>VLOOKUP(B696,events!B691:T2020,16, FALSE)</f>
        <v>1514966.82</v>
      </c>
      <c r="D696" s="24">
        <f>VLOOKUP(B696,events!B691:T2020,17, FALSE)</f>
        <v>967481.76</v>
      </c>
      <c r="E696" s="24">
        <f>VLOOKUP(B696,events!B691:T2020,18, FALSE)</f>
        <v>547485.06</v>
      </c>
      <c r="F696" s="22">
        <f>VLOOKUP(B696,events!B691:T2020,13, FALSE)</f>
        <v>9929</v>
      </c>
      <c r="G696" s="21">
        <f>VLOOKUP(A696,events!B690:L2020,11,FALSE)</f>
        <v>8969</v>
      </c>
      <c r="H696" s="21" t="str">
        <f>VLOOKUP(G696,Products!$A$1:$B$13,2,FALSE)</f>
        <v>Snacks</v>
      </c>
      <c r="I696" s="10">
        <f>F696/$F$1334</f>
        <v>0.01926375178</v>
      </c>
      <c r="J696" s="10">
        <f>SUM($F$7:F696)/SUM($F$7:$F$1331)</f>
        <v>0.5068972341</v>
      </c>
      <c r="K696" s="10">
        <f>C696/$C$1334</f>
        <v>0.01145808158</v>
      </c>
      <c r="L696" s="10">
        <f>SUM($C$7:C696)/SUM($C$7:$C$1331)</f>
        <v>0.4318605741</v>
      </c>
      <c r="M696" s="10">
        <f>E696/$E$1334</f>
        <v>0.0143281525</v>
      </c>
      <c r="N696" s="10">
        <f>SUM($E$7:E696)/SUM($E$7:$E$1331)</f>
        <v>0.4392982485</v>
      </c>
    </row>
    <row r="697" hidden="1">
      <c r="A697" s="5">
        <v>40884.0</v>
      </c>
      <c r="B697" s="21">
        <v>40884.0</v>
      </c>
    </row>
    <row r="698" hidden="1">
      <c r="A698" s="5">
        <v>42735.0</v>
      </c>
      <c r="B698" s="21">
        <v>42735.0</v>
      </c>
    </row>
    <row r="699" hidden="1">
      <c r="A699" s="5">
        <v>41261.0</v>
      </c>
      <c r="B699" s="21">
        <v>41261.0</v>
      </c>
    </row>
    <row r="700" hidden="1">
      <c r="A700" s="5">
        <v>41912.0</v>
      </c>
      <c r="B700" s="21">
        <v>41912.0</v>
      </c>
    </row>
    <row r="701" hidden="1">
      <c r="A701" s="5">
        <v>40222.0</v>
      </c>
      <c r="B701" s="21">
        <v>40222.0</v>
      </c>
    </row>
    <row r="702">
      <c r="A702" s="5">
        <v>42761.0</v>
      </c>
      <c r="B702" s="20">
        <v>42761.0</v>
      </c>
      <c r="C702" s="24">
        <f>VLOOKUP(B702,events!B697:T2026,16, FALSE)</f>
        <v>2219664.4</v>
      </c>
      <c r="D702" s="24">
        <f>VLOOKUP(B702,events!B697:T2026,17, FALSE)</f>
        <v>1336926.41</v>
      </c>
      <c r="E702" s="24">
        <f>VLOOKUP(B702,events!B697:T2026,18, FALSE)</f>
        <v>882737.99</v>
      </c>
      <c r="F702" s="22">
        <f>VLOOKUP(B702,events!B697:T2026,13, FALSE)</f>
        <v>5077</v>
      </c>
      <c r="G702" s="21">
        <f>VLOOKUP(A702,events!B696:L2026,11,FALSE)</f>
        <v>8293</v>
      </c>
      <c r="H702" s="21" t="str">
        <f>VLOOKUP(G702,Products!$A$1:$B$13,2,FALSE)</f>
        <v>Cosmetics</v>
      </c>
      <c r="I702" s="10">
        <f>F702/$F$1334</f>
        <v>0.009850142795</v>
      </c>
      <c r="J702" s="10">
        <f>SUM($F$7:F702)/SUM($F$7:$F$1331)</f>
        <v>0.5167473769</v>
      </c>
      <c r="K702" s="10">
        <f>C702/$C$1334</f>
        <v>0.01678788964</v>
      </c>
      <c r="L702" s="10">
        <f>SUM($C$7:C702)/SUM($C$7:$C$1331)</f>
        <v>0.4486484638</v>
      </c>
      <c r="M702" s="10">
        <f>E702/$E$1334</f>
        <v>0.02310200856</v>
      </c>
      <c r="N702" s="10">
        <f>SUM($E$7:E702)/SUM($E$7:$E$1331)</f>
        <v>0.462400257</v>
      </c>
    </row>
    <row r="703" hidden="1">
      <c r="A703" s="5">
        <v>40471.0</v>
      </c>
      <c r="B703" s="21">
        <v>40471.0</v>
      </c>
    </row>
    <row r="704" hidden="1">
      <c r="A704" s="5">
        <v>41585.0</v>
      </c>
      <c r="B704" s="21">
        <v>41585.0</v>
      </c>
    </row>
    <row r="705" hidden="1">
      <c r="A705" s="5">
        <v>40575.0</v>
      </c>
      <c r="B705" s="21">
        <v>40575.0</v>
      </c>
    </row>
    <row r="706" hidden="1">
      <c r="A706" s="5">
        <v>41523.0</v>
      </c>
      <c r="B706" s="21">
        <v>41523.0</v>
      </c>
    </row>
    <row r="707">
      <c r="A707" s="5">
        <v>42927.0</v>
      </c>
      <c r="B707" s="20">
        <v>42927.0</v>
      </c>
      <c r="C707" s="24">
        <f>VLOOKUP(B707,events!B702:T2031,16, FALSE)</f>
        <v>1472854.74</v>
      </c>
      <c r="D707" s="24">
        <f>VLOOKUP(B707,events!B702:T2031,17, FALSE)</f>
        <v>940588.32</v>
      </c>
      <c r="E707" s="24">
        <f>VLOOKUP(B707,events!B702:T2031,18, FALSE)</f>
        <v>532266.42</v>
      </c>
      <c r="F707" s="22">
        <f>VLOOKUP(B707,events!B702:T2031,13, FALSE)</f>
        <v>9653</v>
      </c>
      <c r="G707" s="21">
        <f>VLOOKUP(A707,events!B701:L2031,11,FALSE)</f>
        <v>8969</v>
      </c>
      <c r="H707" s="21" t="str">
        <f>VLOOKUP(G707,Products!$A$1:$B$13,2,FALSE)</f>
        <v>Snacks</v>
      </c>
      <c r="I707" s="10">
        <f>F707/$F$1334</f>
        <v>0.01872827032</v>
      </c>
      <c r="J707" s="10">
        <f>SUM($F$7:F707)/SUM($F$7:$F$1331)</f>
        <v>0.5354756472</v>
      </c>
      <c r="K707" s="10">
        <f>C707/$C$1334</f>
        <v>0.01113957715</v>
      </c>
      <c r="L707" s="10">
        <f>SUM($C$7:C707)/SUM($C$7:$C$1331)</f>
        <v>0.4597880409</v>
      </c>
      <c r="M707" s="10">
        <f>E707/$E$1334</f>
        <v>0.01392986767</v>
      </c>
      <c r="N707" s="10">
        <f>SUM($E$7:E707)/SUM($E$7:$E$1331)</f>
        <v>0.4763301247</v>
      </c>
    </row>
    <row r="708" hidden="1">
      <c r="A708" s="5">
        <v>42451.0</v>
      </c>
      <c r="B708" s="21">
        <v>42451.0</v>
      </c>
    </row>
    <row r="709" hidden="1">
      <c r="A709" s="5">
        <v>41730.0</v>
      </c>
      <c r="B709" s="21">
        <v>41730.0</v>
      </c>
    </row>
    <row r="710" hidden="1">
      <c r="A710" s="5">
        <v>42124.0</v>
      </c>
      <c r="B710" s="21">
        <v>42124.0</v>
      </c>
    </row>
    <row r="711">
      <c r="A711" s="5">
        <v>42788.0</v>
      </c>
      <c r="B711" s="20">
        <v>42788.0</v>
      </c>
      <c r="C711" s="24">
        <f>VLOOKUP(B711,events!B706:T2035,16, FALSE)</f>
        <v>1539694.08</v>
      </c>
      <c r="D711" s="24">
        <f>VLOOKUP(B711,events!B706:T2035,17, FALSE)</f>
        <v>1157852.16</v>
      </c>
      <c r="E711" s="24">
        <f>VLOOKUP(B711,events!B706:T2035,18, FALSE)</f>
        <v>381841.92</v>
      </c>
      <c r="F711" s="22">
        <f>VLOOKUP(B711,events!B706:T2035,13, FALSE)</f>
        <v>2304</v>
      </c>
      <c r="G711" s="21">
        <f>VLOOKUP(A711,events!B705:L2035,11,FALSE)</f>
        <v>7940</v>
      </c>
      <c r="H711" s="21" t="str">
        <f>VLOOKUP(G711,Products!$A$1:$B$13,2,FALSE)</f>
        <v>Household</v>
      </c>
      <c r="I711" s="10">
        <f>F711/$F$1334</f>
        <v>0.004470106165</v>
      </c>
      <c r="J711" s="10">
        <f>SUM($F$7:F711)/SUM($F$7:$F$1331)</f>
        <v>0.5399457534</v>
      </c>
      <c r="K711" s="10">
        <f>C711/$C$1334</f>
        <v>0.01164510018</v>
      </c>
      <c r="L711" s="10">
        <f>SUM($C$7:C711)/SUM($C$7:$C$1331)</f>
        <v>0.4714331411</v>
      </c>
      <c r="M711" s="10">
        <f>E711/$E$1334</f>
        <v>0.009993129789</v>
      </c>
      <c r="N711" s="10">
        <f>SUM($E$7:E711)/SUM($E$7:$E$1331)</f>
        <v>0.4863232545</v>
      </c>
    </row>
    <row r="712" hidden="1">
      <c r="A712" s="5">
        <v>40476.0</v>
      </c>
      <c r="B712" s="21">
        <v>40476.0</v>
      </c>
    </row>
    <row r="713" hidden="1">
      <c r="A713" s="5">
        <v>42629.0</v>
      </c>
      <c r="B713" s="21">
        <v>42629.0</v>
      </c>
    </row>
    <row r="714" hidden="1">
      <c r="A714" s="5">
        <v>40538.0</v>
      </c>
      <c r="B714" s="21">
        <v>40538.0</v>
      </c>
    </row>
    <row r="715" hidden="1">
      <c r="A715" s="5">
        <v>41114.0</v>
      </c>
      <c r="B715" s="21">
        <v>41114.0</v>
      </c>
    </row>
    <row r="716" hidden="1">
      <c r="A716" s="5">
        <v>42583.0</v>
      </c>
      <c r="B716" s="21">
        <v>42583.0</v>
      </c>
    </row>
    <row r="717" hidden="1">
      <c r="A717" s="5">
        <v>41839.0</v>
      </c>
      <c r="B717" s="21">
        <v>41839.0</v>
      </c>
    </row>
    <row r="718" hidden="1">
      <c r="A718" s="5">
        <v>42329.0</v>
      </c>
      <c r="B718" s="21">
        <v>42329.0</v>
      </c>
    </row>
    <row r="719" hidden="1">
      <c r="A719" s="5">
        <v>41158.0</v>
      </c>
      <c r="B719" s="21">
        <v>41158.0</v>
      </c>
    </row>
    <row r="720" hidden="1">
      <c r="A720" s="5">
        <v>42079.0</v>
      </c>
      <c r="B720" s="21">
        <v>42079.0</v>
      </c>
    </row>
    <row r="721" hidden="1">
      <c r="A721" s="5">
        <v>42355.0</v>
      </c>
      <c r="B721" s="21">
        <v>42355.0</v>
      </c>
    </row>
    <row r="722" hidden="1">
      <c r="A722" s="5">
        <v>41848.0</v>
      </c>
      <c r="B722" s="21">
        <v>41848.0</v>
      </c>
    </row>
    <row r="723" hidden="1">
      <c r="A723" s="5">
        <v>42355.0</v>
      </c>
      <c r="B723" s="21">
        <v>42355.0</v>
      </c>
    </row>
    <row r="724">
      <c r="A724" s="5">
        <v>42933.0</v>
      </c>
      <c r="B724" s="20">
        <v>42933.0</v>
      </c>
      <c r="C724" s="24">
        <f>VLOOKUP(B724,events!B719:T2048,16, FALSE)</f>
        <v>443183</v>
      </c>
      <c r="D724" s="24">
        <f>VLOOKUP(B724,events!B719:T2048,17, FALSE)</f>
        <v>296918.6</v>
      </c>
      <c r="E724" s="24">
        <f>VLOOKUP(B724,events!B719:T2048,18, FALSE)</f>
        <v>146264.4</v>
      </c>
      <c r="F724" s="22">
        <f>VLOOKUP(B724,events!B719:T2048,13, FALSE)</f>
        <v>9340</v>
      </c>
      <c r="G724" s="21">
        <f>VLOOKUP(A724,events!B718:L2048,11,FALSE)</f>
        <v>1270</v>
      </c>
      <c r="H724" s="21" t="str">
        <f>VLOOKUP(G724,Products!$A$1:$B$13,2,FALSE)</f>
        <v>Beverages</v>
      </c>
      <c r="I724" s="10">
        <f>F724/$F$1334</f>
        <v>0.01812100329</v>
      </c>
      <c r="J724" s="10">
        <f>SUM($F$7:F724)/SUM($F$7:$F$1331)</f>
        <v>0.5580667567</v>
      </c>
      <c r="K724" s="10">
        <f>C724/$C$1334</f>
        <v>0.003351906394</v>
      </c>
      <c r="L724" s="10">
        <f>SUM($C$7:C724)/SUM($C$7:$C$1331)</f>
        <v>0.4747850475</v>
      </c>
      <c r="M724" s="10">
        <f>E724/$E$1334</f>
        <v>0.003827864507</v>
      </c>
      <c r="N724" s="10">
        <f>SUM($E$7:E724)/SUM($E$7:$E$1331)</f>
        <v>0.490151119</v>
      </c>
    </row>
    <row r="725" hidden="1">
      <c r="A725" s="5">
        <v>40542.0</v>
      </c>
      <c r="B725" s="21">
        <v>40542.0</v>
      </c>
    </row>
    <row r="726">
      <c r="A726" s="5">
        <v>42933.0</v>
      </c>
      <c r="B726" s="20">
        <v>42933.0</v>
      </c>
      <c r="C726" s="24">
        <f>VLOOKUP(B726,events!B721:T2050,16, FALSE)</f>
        <v>443183</v>
      </c>
      <c r="D726" s="24">
        <f>VLOOKUP(B726,events!B721:T2050,17, FALSE)</f>
        <v>296918.6</v>
      </c>
      <c r="E726" s="24">
        <f>VLOOKUP(B726,events!B721:T2050,18, FALSE)</f>
        <v>146264.4</v>
      </c>
      <c r="F726" s="22">
        <f>VLOOKUP(B726,events!B721:T2050,13, FALSE)</f>
        <v>9340</v>
      </c>
      <c r="G726" s="21">
        <f>VLOOKUP(A726,events!B720:L2050,11,FALSE)</f>
        <v>1270</v>
      </c>
      <c r="H726" s="21" t="str">
        <f>VLOOKUP(G726,Products!$A$1:$B$13,2,FALSE)</f>
        <v>Beverages</v>
      </c>
      <c r="I726" s="10">
        <f t="shared" ref="I726:I728" si="31">F726/$F$1334</f>
        <v>0.01812100329</v>
      </c>
      <c r="J726" s="10">
        <f t="shared" ref="J726:J728" si="32">SUM($F$7:F726)/SUM($F$7:$F$1331)</f>
        <v>0.57618776</v>
      </c>
      <c r="K726" s="10">
        <f t="shared" ref="K726:K728" si="33">C726/$C$1334</f>
        <v>0.003351906394</v>
      </c>
      <c r="L726" s="10">
        <f t="shared" ref="L726:L728" si="34">SUM($C$7:C726)/SUM($C$7:$C$1331)</f>
        <v>0.4781369539</v>
      </c>
      <c r="M726" s="10">
        <f t="shared" ref="M726:M728" si="35">E726/$E$1334</f>
        <v>0.003827864507</v>
      </c>
      <c r="N726" s="10">
        <f t="shared" ref="N726:N728" si="36">SUM($E$7:E726)/SUM($E$7:$E$1331)</f>
        <v>0.4939789835</v>
      </c>
    </row>
    <row r="727">
      <c r="A727" s="5">
        <v>42926.0</v>
      </c>
      <c r="B727" s="20">
        <v>42926.0</v>
      </c>
      <c r="C727" s="24">
        <f>VLOOKUP(B727,events!B722:T2051,16, FALSE)</f>
        <v>1485292.46</v>
      </c>
      <c r="D727" s="24">
        <f>VLOOKUP(B727,events!B722:T2051,17, FALSE)</f>
        <v>876656.13</v>
      </c>
      <c r="E727" s="24">
        <f>VLOOKUP(B727,events!B722:T2051,18, FALSE)</f>
        <v>608636.33</v>
      </c>
      <c r="F727" s="22">
        <f>VLOOKUP(B727,events!B722:T2051,13, FALSE)</f>
        <v>9641</v>
      </c>
      <c r="G727" s="21">
        <f>VLOOKUP(A727,events!B721:L2051,11,FALSE)</f>
        <v>5988</v>
      </c>
      <c r="H727" s="21" t="str">
        <f>VLOOKUP(G727,Products!$A$1:$B$13,2,FALSE)</f>
        <v>Vegetables</v>
      </c>
      <c r="I727" s="10">
        <f t="shared" si="31"/>
        <v>0.01870498851</v>
      </c>
      <c r="J727" s="10">
        <f t="shared" si="32"/>
        <v>0.5948927485</v>
      </c>
      <c r="K727" s="10">
        <f t="shared" si="33"/>
        <v>0.01123364681</v>
      </c>
      <c r="L727" s="10">
        <f t="shared" si="34"/>
        <v>0.4893706007</v>
      </c>
      <c r="M727" s="10">
        <f t="shared" si="35"/>
        <v>0.01592853357</v>
      </c>
      <c r="N727" s="10">
        <f t="shared" si="36"/>
        <v>0.5099075171</v>
      </c>
    </row>
    <row r="728">
      <c r="A728" s="5">
        <v>42778.0</v>
      </c>
      <c r="B728" s="20">
        <v>42778.0</v>
      </c>
      <c r="C728" s="24">
        <f>VLOOKUP(B728,events!B723:T2052,16, FALSE)</f>
        <v>2865054.99</v>
      </c>
      <c r="D728" s="24">
        <f>VLOOKUP(B728,events!B723:T2052,17, FALSE)</f>
        <v>2476609.79</v>
      </c>
      <c r="E728" s="24">
        <f>VLOOKUP(B728,events!B723:T2052,18, FALSE)</f>
        <v>388445.2</v>
      </c>
      <c r="F728" s="22">
        <f>VLOOKUP(B728,events!B723:T2052,13, FALSE)</f>
        <v>6791</v>
      </c>
      <c r="G728" s="21">
        <f>VLOOKUP(A728,events!B722:L2052,11,FALSE)</f>
        <v>8875</v>
      </c>
      <c r="H728" s="21" t="str">
        <f>VLOOKUP(G728,Products!$A$1:$B$13,2,FALSE)</f>
        <v>Meat</v>
      </c>
      <c r="I728" s="10">
        <f t="shared" si="31"/>
        <v>0.01317556032</v>
      </c>
      <c r="J728" s="10">
        <f t="shared" si="32"/>
        <v>0.6080683088</v>
      </c>
      <c r="K728" s="10">
        <f t="shared" si="33"/>
        <v>0.02166914376</v>
      </c>
      <c r="L728" s="10">
        <f t="shared" si="34"/>
        <v>0.5110397444</v>
      </c>
      <c r="M728" s="10">
        <f t="shared" si="35"/>
        <v>0.01016594328</v>
      </c>
      <c r="N728" s="10">
        <f t="shared" si="36"/>
        <v>0.5200734603</v>
      </c>
    </row>
    <row r="729" hidden="1">
      <c r="A729" s="5">
        <v>41347.0</v>
      </c>
      <c r="B729" s="21">
        <v>41347.0</v>
      </c>
    </row>
    <row r="730" hidden="1">
      <c r="A730" s="5">
        <v>42538.0</v>
      </c>
      <c r="B730" s="21">
        <v>42538.0</v>
      </c>
    </row>
    <row r="731" hidden="1">
      <c r="A731" s="5">
        <v>42290.0</v>
      </c>
      <c r="B731" s="21">
        <v>42290.0</v>
      </c>
    </row>
    <row r="732" hidden="1">
      <c r="A732" s="5">
        <v>42425.0</v>
      </c>
      <c r="B732" s="21">
        <v>42425.0</v>
      </c>
    </row>
    <row r="733">
      <c r="A733" s="5">
        <v>42921.0</v>
      </c>
      <c r="B733" s="20">
        <v>42921.0</v>
      </c>
      <c r="C733" s="24">
        <f>VLOOKUP(B733,events!B728:T2057,16, FALSE)</f>
        <v>272600.25</v>
      </c>
      <c r="D733" s="24">
        <f>VLOOKUP(B733,events!B728:T2057,17, FALSE)</f>
        <v>182633.55</v>
      </c>
      <c r="E733" s="24">
        <f>VLOOKUP(B733,events!B728:T2057,18, FALSE)</f>
        <v>89966.7</v>
      </c>
      <c r="F733" s="22">
        <f>VLOOKUP(B733,events!B728:T2057,13, FALSE)</f>
        <v>5745</v>
      </c>
      <c r="G733" s="21">
        <f>VLOOKUP(A733,events!B727:L2057,11,FALSE)</f>
        <v>1270</v>
      </c>
      <c r="H733" s="21" t="str">
        <f>VLOOKUP(G733,Products!$A$1:$B$13,2,FALSE)</f>
        <v>Beverages</v>
      </c>
      <c r="I733" s="10">
        <f>F733/$F$1334</f>
        <v>0.01114616316</v>
      </c>
      <c r="J733" s="10">
        <f>SUM($F$7:F733)/SUM($F$7:$F$1331)</f>
        <v>0.619214472</v>
      </c>
      <c r="K733" s="10">
        <f>C733/$C$1334</f>
        <v>0.002061745421</v>
      </c>
      <c r="L733" s="10">
        <f>SUM($C$7:C733)/SUM($C$7:$C$1331)</f>
        <v>0.5131014899</v>
      </c>
      <c r="M733" s="10">
        <f>E733/$E$1334</f>
        <v>0.002354505524</v>
      </c>
      <c r="N733" s="10">
        <f>SUM($E$7:E733)/SUM($E$7:$E$1331)</f>
        <v>0.5224279659</v>
      </c>
    </row>
    <row r="734" hidden="1">
      <c r="A734" s="5">
        <v>40422.0</v>
      </c>
      <c r="B734" s="21">
        <v>40422.0</v>
      </c>
    </row>
    <row r="735" hidden="1">
      <c r="A735" s="5">
        <v>41622.0</v>
      </c>
      <c r="B735" s="21">
        <v>41622.0</v>
      </c>
    </row>
    <row r="736" hidden="1">
      <c r="A736" s="5">
        <v>41011.0</v>
      </c>
      <c r="B736" s="21">
        <v>41011.0</v>
      </c>
    </row>
    <row r="737" hidden="1">
      <c r="A737" s="5">
        <v>40510.0</v>
      </c>
      <c r="B737" s="21">
        <v>40510.0</v>
      </c>
    </row>
    <row r="738" hidden="1">
      <c r="A738" s="5">
        <v>42116.0</v>
      </c>
      <c r="B738" s="21">
        <v>42116.0</v>
      </c>
    </row>
    <row r="739" hidden="1">
      <c r="A739" s="5">
        <v>40212.0</v>
      </c>
      <c r="B739" s="21">
        <v>40212.0</v>
      </c>
    </row>
    <row r="740" hidden="1">
      <c r="A740" s="5">
        <v>42695.0</v>
      </c>
      <c r="B740" s="21">
        <v>42695.0</v>
      </c>
    </row>
    <row r="741" hidden="1">
      <c r="A741" s="5">
        <v>42490.0</v>
      </c>
      <c r="B741" s="21">
        <v>42490.0</v>
      </c>
    </row>
    <row r="742" hidden="1">
      <c r="A742" s="5">
        <v>40253.0</v>
      </c>
      <c r="B742" s="21">
        <v>40253.0</v>
      </c>
    </row>
    <row r="743" hidden="1">
      <c r="A743" s="5">
        <v>40668.0</v>
      </c>
      <c r="B743" s="21">
        <v>40668.0</v>
      </c>
    </row>
    <row r="744" hidden="1">
      <c r="A744" s="5">
        <v>42016.0</v>
      </c>
      <c r="B744" s="21">
        <v>42016.0</v>
      </c>
    </row>
    <row r="745">
      <c r="A745" s="5">
        <v>42838.0</v>
      </c>
      <c r="B745" s="20">
        <v>42838.0</v>
      </c>
      <c r="C745" s="24">
        <f>VLOOKUP(B745,events!B740:T2069,16, FALSE)</f>
        <v>577749.37</v>
      </c>
      <c r="D745" s="24">
        <f>VLOOKUP(B745,events!B740:T2069,17, FALSE)</f>
        <v>400600.23</v>
      </c>
      <c r="E745" s="24">
        <f>VLOOKUP(B745,events!B740:T2069,18, FALSE)</f>
        <v>177149.14</v>
      </c>
      <c r="F745" s="22">
        <f>VLOOKUP(B745,events!B740:T2069,13, FALSE)</f>
        <v>7069</v>
      </c>
      <c r="G745" s="21">
        <f>VLOOKUP(A745,events!B739:L2069,11,FALSE)</f>
        <v>3127</v>
      </c>
      <c r="H745" s="21" t="str">
        <f>VLOOKUP(G745,Products!$A$1:$B$13,2,FALSE)</f>
        <v>Personal Care</v>
      </c>
      <c r="I745" s="10">
        <f>F745/$F$1334</f>
        <v>0.01371492208</v>
      </c>
      <c r="J745" s="10">
        <f>SUM($F$7:F745)/SUM($F$7:$F$1331)</f>
        <v>0.6329293941</v>
      </c>
      <c r="K745" s="10">
        <f>C745/$C$1334</f>
        <v>0.004369666272</v>
      </c>
      <c r="L745" s="10">
        <f>SUM($C$7:C745)/SUM($C$7:$C$1331)</f>
        <v>0.5174711561</v>
      </c>
      <c r="M745" s="10">
        <f>E745/$E$1334</f>
        <v>0.004636144581</v>
      </c>
      <c r="N745" s="10">
        <f>SUM($E$7:E745)/SUM($E$7:$E$1331)</f>
        <v>0.5270641105</v>
      </c>
    </row>
    <row r="746" hidden="1">
      <c r="A746" s="5">
        <v>40776.0</v>
      </c>
      <c r="B746" s="21">
        <v>40776.0</v>
      </c>
    </row>
    <row r="747" hidden="1">
      <c r="A747" s="5">
        <v>41727.0</v>
      </c>
      <c r="B747" s="21">
        <v>41727.0</v>
      </c>
    </row>
    <row r="748" hidden="1">
      <c r="A748" s="5">
        <v>42121.0</v>
      </c>
      <c r="B748" s="21">
        <v>42121.0</v>
      </c>
    </row>
    <row r="749" hidden="1">
      <c r="A749" s="5">
        <v>41266.0</v>
      </c>
      <c r="B749" s="21">
        <v>41266.0</v>
      </c>
    </row>
    <row r="750" hidden="1">
      <c r="A750" s="5">
        <v>41257.0</v>
      </c>
      <c r="B750" s="21">
        <v>41257.0</v>
      </c>
    </row>
    <row r="751" hidden="1">
      <c r="A751" s="5">
        <v>42150.0</v>
      </c>
      <c r="B751" s="21">
        <v>42150.0</v>
      </c>
    </row>
    <row r="752" hidden="1">
      <c r="A752" s="5">
        <v>41085.0</v>
      </c>
      <c r="B752" s="21">
        <v>41085.0</v>
      </c>
    </row>
    <row r="753" hidden="1">
      <c r="A753" s="5">
        <v>42505.0</v>
      </c>
      <c r="B753" s="21">
        <v>42505.0</v>
      </c>
    </row>
    <row r="754" hidden="1">
      <c r="A754" s="5">
        <v>41568.0</v>
      </c>
      <c r="B754" s="21">
        <v>41568.0</v>
      </c>
    </row>
    <row r="755" hidden="1">
      <c r="A755" s="5">
        <v>41689.0</v>
      </c>
      <c r="B755" s="21">
        <v>41689.0</v>
      </c>
    </row>
    <row r="756" hidden="1">
      <c r="A756" s="5">
        <v>40771.0</v>
      </c>
      <c r="B756" s="21">
        <v>40771.0</v>
      </c>
    </row>
    <row r="757" hidden="1">
      <c r="A757" s="5">
        <v>41475.0</v>
      </c>
      <c r="B757" s="21">
        <v>41475.0</v>
      </c>
    </row>
    <row r="758" hidden="1">
      <c r="A758" s="5">
        <v>40390.0</v>
      </c>
      <c r="B758" s="21">
        <v>40390.0</v>
      </c>
    </row>
    <row r="759" hidden="1">
      <c r="A759" s="5">
        <v>40837.0</v>
      </c>
      <c r="B759" s="21">
        <v>40837.0</v>
      </c>
    </row>
    <row r="760" hidden="1">
      <c r="A760" s="5">
        <v>41977.0</v>
      </c>
      <c r="B760" s="21">
        <v>41977.0</v>
      </c>
    </row>
    <row r="761" hidden="1">
      <c r="A761" s="5">
        <v>41816.0</v>
      </c>
      <c r="B761" s="21">
        <v>41816.0</v>
      </c>
    </row>
    <row r="762" hidden="1">
      <c r="A762" s="5">
        <v>42500.0</v>
      </c>
      <c r="B762" s="21">
        <v>42500.0</v>
      </c>
    </row>
    <row r="763" hidden="1">
      <c r="A763" s="5">
        <v>42334.0</v>
      </c>
      <c r="B763" s="21">
        <v>42334.0</v>
      </c>
    </row>
    <row r="764" hidden="1">
      <c r="A764" s="5">
        <v>42499.0</v>
      </c>
      <c r="B764" s="21">
        <v>42499.0</v>
      </c>
    </row>
    <row r="765" hidden="1">
      <c r="A765" s="5">
        <v>40430.0</v>
      </c>
      <c r="B765" s="21">
        <v>40430.0</v>
      </c>
    </row>
    <row r="766" hidden="1">
      <c r="A766" s="5">
        <v>41709.0</v>
      </c>
      <c r="B766" s="21">
        <v>41709.0</v>
      </c>
    </row>
    <row r="767" hidden="1">
      <c r="A767" s="5">
        <v>42087.0</v>
      </c>
      <c r="B767" s="21">
        <v>42087.0</v>
      </c>
    </row>
    <row r="768" hidden="1">
      <c r="A768" s="5">
        <v>40935.0</v>
      </c>
      <c r="B768" s="21">
        <v>40935.0</v>
      </c>
    </row>
    <row r="769" hidden="1">
      <c r="A769" s="5">
        <v>42162.0</v>
      </c>
      <c r="B769" s="21">
        <v>42162.0</v>
      </c>
    </row>
    <row r="770" hidden="1">
      <c r="A770" s="5">
        <v>40344.0</v>
      </c>
      <c r="B770" s="21">
        <v>40344.0</v>
      </c>
    </row>
    <row r="771" hidden="1">
      <c r="A771" s="5">
        <v>41799.0</v>
      </c>
      <c r="B771" s="21">
        <v>41799.0</v>
      </c>
    </row>
    <row r="772" hidden="1">
      <c r="A772" s="5">
        <v>41470.0</v>
      </c>
      <c r="B772" s="21">
        <v>41470.0</v>
      </c>
    </row>
    <row r="773" hidden="1">
      <c r="A773" s="5">
        <v>41798.0</v>
      </c>
      <c r="B773" s="21">
        <v>41798.0</v>
      </c>
    </row>
    <row r="774" hidden="1">
      <c r="A774" s="5">
        <v>40620.0</v>
      </c>
      <c r="B774" s="21">
        <v>40620.0</v>
      </c>
    </row>
    <row r="775" hidden="1">
      <c r="A775" s="5">
        <v>42458.0</v>
      </c>
      <c r="B775" s="21">
        <v>42458.0</v>
      </c>
    </row>
    <row r="776" hidden="1">
      <c r="A776" s="5">
        <v>40448.0</v>
      </c>
      <c r="B776" s="21">
        <v>40448.0</v>
      </c>
    </row>
    <row r="777" hidden="1">
      <c r="A777" s="5">
        <v>40545.0</v>
      </c>
      <c r="B777" s="21">
        <v>40545.0</v>
      </c>
    </row>
    <row r="778" hidden="1">
      <c r="A778" s="5">
        <v>41219.0</v>
      </c>
      <c r="B778" s="21">
        <v>41219.0</v>
      </c>
    </row>
    <row r="779" hidden="1">
      <c r="A779" s="5">
        <v>41202.0</v>
      </c>
      <c r="B779" s="21">
        <v>41202.0</v>
      </c>
    </row>
    <row r="780" hidden="1">
      <c r="A780" s="5">
        <v>41347.0</v>
      </c>
      <c r="B780" s="21">
        <v>41347.0</v>
      </c>
    </row>
    <row r="781">
      <c r="A781" s="5">
        <v>42889.0</v>
      </c>
      <c r="B781" s="20">
        <v>42889.0</v>
      </c>
      <c r="C781" s="24">
        <f>VLOOKUP(B781,events!B776:T2105,16, FALSE)</f>
        <v>451922.9</v>
      </c>
      <c r="D781" s="24">
        <f>VLOOKUP(B781,events!B776:T2105,17, FALSE)</f>
        <v>257290.67</v>
      </c>
      <c r="E781" s="24">
        <f>VLOOKUP(B781,events!B776:T2105,18, FALSE)</f>
        <v>194632.23</v>
      </c>
      <c r="F781" s="22">
        <f>VLOOKUP(B781,events!B776:T2105,13, FALSE)</f>
        <v>2197</v>
      </c>
      <c r="G781" s="21">
        <f>VLOOKUP(A781,events!B775:L2105,11,FALSE)</f>
        <v>2103</v>
      </c>
      <c r="H781" s="21" t="str">
        <f>VLOOKUP(G781,Products!$A$1:$B$13,2,FALSE)</f>
        <v>Cereal</v>
      </c>
      <c r="I781" s="10">
        <f>F781/$F$1334</f>
        <v>0.004262510089</v>
      </c>
      <c r="J781" s="10">
        <f>SUM($F$7:F781)/SUM($F$7:$F$1331)</f>
        <v>0.6371919041</v>
      </c>
      <c r="K781" s="10">
        <f>C781/$C$1334</f>
        <v>0.003418008493</v>
      </c>
      <c r="L781" s="10">
        <f>SUM($C$7:C781)/SUM($C$7:$C$1331)</f>
        <v>0.5208891646</v>
      </c>
      <c r="M781" s="10">
        <f>E781/$E$1334</f>
        <v>0.005093692006</v>
      </c>
      <c r="N781" s="10">
        <f>SUM($E$7:E781)/SUM($E$7:$E$1331)</f>
        <v>0.5321578025</v>
      </c>
    </row>
    <row r="782" hidden="1">
      <c r="A782" s="5">
        <v>42690.0</v>
      </c>
      <c r="B782" s="21">
        <v>42690.0</v>
      </c>
    </row>
    <row r="783" hidden="1">
      <c r="A783" s="5">
        <v>41759.0</v>
      </c>
      <c r="B783" s="21">
        <v>41759.0</v>
      </c>
    </row>
    <row r="784">
      <c r="A784" s="5">
        <v>42868.0</v>
      </c>
      <c r="B784" s="20">
        <v>42868.0</v>
      </c>
      <c r="C784" s="24">
        <f>VLOOKUP(B784,events!B779:T2108,16, FALSE)</f>
        <v>127966.88</v>
      </c>
      <c r="D784" s="24">
        <f>VLOOKUP(B784,events!B779:T2108,17, FALSE)</f>
        <v>41968.64</v>
      </c>
      <c r="E784" s="24">
        <f>VLOOKUP(B784,events!B779:T2108,18, FALSE)</f>
        <v>85998.24</v>
      </c>
      <c r="F784" s="22">
        <f>VLOOKUP(B784,events!B779:T2108,13, FALSE)</f>
        <v>1171</v>
      </c>
      <c r="G784" s="21">
        <f>VLOOKUP(A784,events!B778:L2108,11,FALSE)</f>
        <v>2455</v>
      </c>
      <c r="H784" s="21" t="str">
        <f>VLOOKUP(G784,Products!$A$1:$B$13,2,FALSE)</f>
        <v>Clothes</v>
      </c>
      <c r="I784" s="10">
        <f t="shared" ref="I784:I785" si="37">F784/$F$1334</f>
        <v>0.002271915937</v>
      </c>
      <c r="J784" s="10">
        <f t="shared" ref="J784:J785" si="38">SUM($F$7:F784)/SUM($F$7:$F$1331)</f>
        <v>0.6394638201</v>
      </c>
      <c r="K784" s="10">
        <f t="shared" ref="K784:K785" si="39">C784/$C$1334</f>
        <v>0.000967846247</v>
      </c>
      <c r="L784" s="10">
        <f t="shared" ref="L784:L785" si="40">SUM($C$7:C784)/SUM($C$7:$C$1331)</f>
        <v>0.5218570109</v>
      </c>
      <c r="M784" s="10">
        <f t="shared" ref="M784:M785" si="41">E784/$E$1334</f>
        <v>0.00225064753</v>
      </c>
      <c r="N784" s="10">
        <f t="shared" ref="N784:N785" si="42">SUM($E$7:E784)/SUM($E$7:$E$1331)</f>
        <v>0.53440845</v>
      </c>
    </row>
    <row r="785">
      <c r="A785" s="5">
        <v>42852.0</v>
      </c>
      <c r="B785" s="20">
        <v>42852.0</v>
      </c>
      <c r="C785" s="24">
        <f>VLOOKUP(B785,events!B780:T2109,16, FALSE)</f>
        <v>191745.45</v>
      </c>
      <c r="D785" s="24">
        <f>VLOOKUP(B785,events!B780:T2109,17, FALSE)</f>
        <v>128463.39</v>
      </c>
      <c r="E785" s="24">
        <f>VLOOKUP(B785,events!B780:T2109,18, FALSE)</f>
        <v>63282.06</v>
      </c>
      <c r="F785" s="22">
        <f>VLOOKUP(B785,events!B780:T2109,13, FALSE)</f>
        <v>4041</v>
      </c>
      <c r="G785" s="21">
        <f>VLOOKUP(A785,events!B779:L2109,11,FALSE)</f>
        <v>1270</v>
      </c>
      <c r="H785" s="21" t="str">
        <f>VLOOKUP(G785,Products!$A$1:$B$13,2,FALSE)</f>
        <v>Beverages</v>
      </c>
      <c r="I785" s="10">
        <f t="shared" si="37"/>
        <v>0.007840147141</v>
      </c>
      <c r="J785" s="10">
        <f t="shared" si="38"/>
        <v>0.6473039672</v>
      </c>
      <c r="K785" s="10">
        <f t="shared" si="39"/>
        <v>0.001450219886</v>
      </c>
      <c r="L785" s="10">
        <f t="shared" si="40"/>
        <v>0.5233072308</v>
      </c>
      <c r="M785" s="10">
        <f t="shared" si="41"/>
        <v>0.001656145661</v>
      </c>
      <c r="N785" s="10">
        <f t="shared" si="42"/>
        <v>0.5360645956</v>
      </c>
    </row>
    <row r="786" hidden="1">
      <c r="A786" s="5">
        <v>41707.0</v>
      </c>
      <c r="B786" s="21">
        <v>41707.0</v>
      </c>
    </row>
    <row r="787" hidden="1">
      <c r="A787" s="5">
        <v>42588.0</v>
      </c>
      <c r="B787" s="21">
        <v>42588.0</v>
      </c>
    </row>
    <row r="788" hidden="1">
      <c r="A788" s="5">
        <v>41822.0</v>
      </c>
      <c r="B788" s="21">
        <v>41822.0</v>
      </c>
    </row>
    <row r="789" hidden="1">
      <c r="A789" s="5">
        <v>41454.0</v>
      </c>
      <c r="B789" s="21">
        <v>41454.0</v>
      </c>
    </row>
    <row r="790" hidden="1">
      <c r="A790" s="5">
        <v>40335.0</v>
      </c>
      <c r="B790" s="21">
        <v>40335.0</v>
      </c>
    </row>
    <row r="791" hidden="1">
      <c r="A791" s="5">
        <v>42519.0</v>
      </c>
      <c r="B791" s="21">
        <v>42519.0</v>
      </c>
    </row>
    <row r="792" hidden="1">
      <c r="A792" s="5">
        <v>41140.0</v>
      </c>
      <c r="B792" s="21">
        <v>41140.0</v>
      </c>
    </row>
    <row r="793" hidden="1">
      <c r="A793" s="5">
        <v>42146.0</v>
      </c>
      <c r="B793" s="21">
        <v>42146.0</v>
      </c>
    </row>
    <row r="794" hidden="1">
      <c r="A794" s="5">
        <v>41229.0</v>
      </c>
      <c r="B794" s="21">
        <v>41229.0</v>
      </c>
    </row>
    <row r="795" hidden="1">
      <c r="A795" s="5">
        <v>40972.0</v>
      </c>
      <c r="B795" s="21">
        <v>40972.0</v>
      </c>
    </row>
    <row r="796" hidden="1">
      <c r="A796" s="5">
        <v>42400.0</v>
      </c>
      <c r="B796" s="21">
        <v>42400.0</v>
      </c>
    </row>
    <row r="797" hidden="1">
      <c r="A797" s="5">
        <v>41363.0</v>
      </c>
      <c r="B797" s="21">
        <v>41363.0</v>
      </c>
    </row>
    <row r="798" hidden="1">
      <c r="A798" s="5">
        <v>42415.0</v>
      </c>
      <c r="B798" s="21">
        <v>42415.0</v>
      </c>
    </row>
    <row r="799" hidden="1">
      <c r="A799" s="5">
        <v>41998.0</v>
      </c>
      <c r="B799" s="21">
        <v>41998.0</v>
      </c>
    </row>
    <row r="800" hidden="1">
      <c r="A800" s="5">
        <v>40866.0</v>
      </c>
      <c r="B800" s="21">
        <v>40866.0</v>
      </c>
    </row>
    <row r="801" hidden="1">
      <c r="A801" s="5">
        <v>40507.0</v>
      </c>
      <c r="B801" s="21">
        <v>40507.0</v>
      </c>
    </row>
    <row r="802" hidden="1">
      <c r="A802" s="5">
        <v>42688.0</v>
      </c>
      <c r="B802" s="21">
        <v>42688.0</v>
      </c>
    </row>
    <row r="803" hidden="1">
      <c r="A803" s="5">
        <v>41727.0</v>
      </c>
      <c r="B803" s="21">
        <v>41727.0</v>
      </c>
    </row>
    <row r="804" hidden="1">
      <c r="A804" s="5">
        <v>41336.0</v>
      </c>
      <c r="B804" s="21">
        <v>41336.0</v>
      </c>
    </row>
    <row r="805" hidden="1">
      <c r="A805" s="5">
        <v>42489.0</v>
      </c>
      <c r="B805" s="21">
        <v>42489.0</v>
      </c>
    </row>
    <row r="806" hidden="1">
      <c r="A806" s="5">
        <v>42374.0</v>
      </c>
      <c r="B806" s="21">
        <v>42374.0</v>
      </c>
    </row>
    <row r="807" hidden="1">
      <c r="A807" s="5">
        <v>40656.0</v>
      </c>
      <c r="B807" s="21">
        <v>40656.0</v>
      </c>
    </row>
    <row r="808" hidden="1">
      <c r="A808" s="5">
        <v>41150.0</v>
      </c>
      <c r="B808" s="21">
        <v>41150.0</v>
      </c>
    </row>
    <row r="809" hidden="1">
      <c r="A809" s="5">
        <v>40643.0</v>
      </c>
      <c r="B809" s="21">
        <v>40643.0</v>
      </c>
    </row>
    <row r="810" hidden="1">
      <c r="A810" s="5">
        <v>41445.0</v>
      </c>
      <c r="B810" s="21">
        <v>41445.0</v>
      </c>
    </row>
    <row r="811" hidden="1">
      <c r="A811" s="5">
        <v>41018.0</v>
      </c>
      <c r="B811" s="21">
        <v>41018.0</v>
      </c>
    </row>
    <row r="812" hidden="1">
      <c r="A812" s="5">
        <v>41537.0</v>
      </c>
      <c r="B812" s="21">
        <v>41537.0</v>
      </c>
    </row>
    <row r="813" hidden="1">
      <c r="A813" s="5">
        <v>41860.0</v>
      </c>
      <c r="B813" s="21">
        <v>41860.0</v>
      </c>
    </row>
    <row r="814" hidden="1">
      <c r="A814" s="5">
        <v>41504.0</v>
      </c>
      <c r="B814" s="21">
        <v>41504.0</v>
      </c>
    </row>
    <row r="815" hidden="1">
      <c r="A815" s="5">
        <v>40460.0</v>
      </c>
      <c r="B815" s="21">
        <v>40460.0</v>
      </c>
    </row>
    <row r="816" hidden="1">
      <c r="A816" s="5">
        <v>41914.0</v>
      </c>
      <c r="B816" s="21">
        <v>41914.0</v>
      </c>
    </row>
    <row r="817" hidden="1">
      <c r="A817" s="5">
        <v>40306.0</v>
      </c>
      <c r="B817" s="21">
        <v>40306.0</v>
      </c>
    </row>
    <row r="818" hidden="1">
      <c r="A818" s="5">
        <v>42577.0</v>
      </c>
      <c r="B818" s="21">
        <v>42577.0</v>
      </c>
    </row>
    <row r="819" hidden="1">
      <c r="A819" s="5">
        <v>40978.0</v>
      </c>
      <c r="B819" s="21">
        <v>40978.0</v>
      </c>
    </row>
    <row r="820" hidden="1">
      <c r="A820" s="5">
        <v>40241.0</v>
      </c>
      <c r="B820" s="21">
        <v>40241.0</v>
      </c>
    </row>
    <row r="821" hidden="1">
      <c r="A821" s="5">
        <v>40564.0</v>
      </c>
      <c r="B821" s="21">
        <v>40564.0</v>
      </c>
    </row>
    <row r="822" hidden="1">
      <c r="A822" s="5">
        <v>42304.0</v>
      </c>
      <c r="B822" s="21">
        <v>42304.0</v>
      </c>
    </row>
    <row r="823">
      <c r="A823" s="5">
        <v>42806.0</v>
      </c>
      <c r="B823" s="20">
        <v>42806.0</v>
      </c>
      <c r="C823" s="24">
        <f>VLOOKUP(B823,events!B818:T2147,16, FALSE)</f>
        <v>3389.32</v>
      </c>
      <c r="D823" s="24">
        <f>VLOOKUP(B823,events!B818:T2147,17, FALSE)</f>
        <v>2000.46</v>
      </c>
      <c r="E823" s="24">
        <f>VLOOKUP(B823,events!B818:T2147,18, FALSE)</f>
        <v>1388.86</v>
      </c>
      <c r="F823" s="22">
        <f>VLOOKUP(B823,events!B818:T2147,13, FALSE)</f>
        <v>22</v>
      </c>
      <c r="G823" s="21">
        <f>VLOOKUP(A823,events!B817:L2147,11,FALSE)</f>
        <v>5988</v>
      </c>
      <c r="H823" s="21" t="str">
        <f>VLOOKUP(G823,Products!$A$1:$B$13,2,FALSE)</f>
        <v>Vegetables</v>
      </c>
      <c r="I823" s="10">
        <f>F823/$F$1334</f>
        <v>0.0000426833054</v>
      </c>
      <c r="J823" s="10">
        <f>SUM($F$7:F823)/SUM($F$7:$F$1331)</f>
        <v>0.6473466505</v>
      </c>
      <c r="K823" s="10">
        <f>C823/$C$1334</f>
        <v>0.00002563429414</v>
      </c>
      <c r="L823" s="10">
        <f>SUM($C$7:C823)/SUM($C$7:$C$1331)</f>
        <v>0.5233328651</v>
      </c>
      <c r="M823" s="10">
        <f>E823/$E$1334</f>
        <v>0.00003634765465</v>
      </c>
      <c r="N823" s="10">
        <f>SUM($E$7:E823)/SUM($E$7:$E$1331)</f>
        <v>0.5361009433</v>
      </c>
    </row>
    <row r="824" hidden="1">
      <c r="A824" s="5">
        <v>42678.0</v>
      </c>
      <c r="B824" s="21">
        <v>42678.0</v>
      </c>
    </row>
    <row r="825" hidden="1">
      <c r="A825" s="5">
        <v>41349.0</v>
      </c>
      <c r="B825" s="21">
        <v>41349.0</v>
      </c>
    </row>
    <row r="826" hidden="1">
      <c r="A826" s="5">
        <v>40576.0</v>
      </c>
      <c r="B826" s="21">
        <v>40576.0</v>
      </c>
    </row>
    <row r="827" hidden="1">
      <c r="A827" s="5">
        <v>41007.0</v>
      </c>
      <c r="B827" s="21">
        <v>41007.0</v>
      </c>
    </row>
    <row r="828">
      <c r="A828" s="5">
        <v>42802.0</v>
      </c>
      <c r="B828" s="20">
        <v>42802.0</v>
      </c>
      <c r="C828" s="24">
        <f>VLOOKUP(B828,events!B823:T2152,16, FALSE)</f>
        <v>808341.24</v>
      </c>
      <c r="D828" s="24">
        <f>VLOOKUP(B828,events!B823:T2152,17, FALSE)</f>
        <v>698746.04</v>
      </c>
      <c r="E828" s="24">
        <f>VLOOKUP(B828,events!B823:T2152,18, FALSE)</f>
        <v>109595.2</v>
      </c>
      <c r="F828" s="22">
        <f>VLOOKUP(B828,events!B823:T2152,13, FALSE)</f>
        <v>1916</v>
      </c>
      <c r="G828" s="21">
        <f>VLOOKUP(A828,events!B822:L2152,11,FALSE)</f>
        <v>8875</v>
      </c>
      <c r="H828" s="21" t="str">
        <f>VLOOKUP(G828,Products!$A$1:$B$13,2,FALSE)</f>
        <v>Meat</v>
      </c>
      <c r="I828" s="10">
        <f>F828/$F$1334</f>
        <v>0.00371732787</v>
      </c>
      <c r="J828" s="10">
        <f>SUM($F$7:F828)/SUM($F$7:$F$1331)</f>
        <v>0.6510639784</v>
      </c>
      <c r="K828" s="10">
        <f>C828/$C$1334</f>
        <v>0.006113691569</v>
      </c>
      <c r="L828" s="10">
        <f>SUM($C$7:C828)/SUM($C$7:$C$1331)</f>
        <v>0.5294465566</v>
      </c>
      <c r="M828" s="10">
        <f>E828/$E$1334</f>
        <v>0.002868200165</v>
      </c>
      <c r="N828" s="10">
        <f>SUM($E$7:E828)/SUM($E$7:$E$1331)</f>
        <v>0.5389691435</v>
      </c>
    </row>
    <row r="829" hidden="1">
      <c r="A829" s="5">
        <v>42385.0</v>
      </c>
      <c r="B829" s="21">
        <v>42385.0</v>
      </c>
    </row>
    <row r="830">
      <c r="A830" s="5">
        <v>42927.0</v>
      </c>
      <c r="B830" s="20">
        <v>42927.0</v>
      </c>
      <c r="C830" s="24">
        <f>VLOOKUP(B830,events!B825:T2154,16, FALSE)</f>
        <v>376705.55</v>
      </c>
      <c r="D830" s="24">
        <f>VLOOKUP(B830,events!B825:T2154,17, FALSE)</f>
        <v>252380.81</v>
      </c>
      <c r="E830" s="24">
        <f>VLOOKUP(B830,events!B825:T2154,18, FALSE)</f>
        <v>124324.74</v>
      </c>
      <c r="F830" s="22">
        <f>VLOOKUP(B830,events!B825:T2154,13, FALSE)</f>
        <v>7939</v>
      </c>
      <c r="G830" s="21">
        <f>VLOOKUP(A830,events!B824:L2154,11,FALSE)</f>
        <v>1270</v>
      </c>
      <c r="H830" s="21" t="str">
        <f>VLOOKUP(G830,Products!$A$1:$B$13,2,FALSE)</f>
        <v>Beverages</v>
      </c>
      <c r="I830" s="10">
        <f>F830/$F$1334</f>
        <v>0.0154028528</v>
      </c>
      <c r="J830" s="10">
        <f>SUM($F$7:F830)/SUM($F$7:$F$1331)</f>
        <v>0.6664668312</v>
      </c>
      <c r="K830" s="10">
        <f>C830/$C$1334</f>
        <v>0.002849120435</v>
      </c>
      <c r="L830" s="10">
        <f>SUM($C$7:C830)/SUM($C$7:$C$1331)</f>
        <v>0.5322956771</v>
      </c>
      <c r="M830" s="10">
        <f>E830/$E$1334</f>
        <v>0.003253684831</v>
      </c>
      <c r="N830" s="10">
        <f>SUM($E$7:E830)/SUM($E$7:$E$1331)</f>
        <v>0.5422228283</v>
      </c>
    </row>
    <row r="831" hidden="1">
      <c r="A831" s="5">
        <v>40753.0</v>
      </c>
      <c r="B831" s="21">
        <v>40753.0</v>
      </c>
    </row>
    <row r="832" hidden="1">
      <c r="A832" s="5">
        <v>41200.0</v>
      </c>
      <c r="B832" s="21">
        <v>41200.0</v>
      </c>
    </row>
    <row r="833" hidden="1">
      <c r="A833" s="5">
        <v>41591.0</v>
      </c>
      <c r="B833" s="21">
        <v>41591.0</v>
      </c>
    </row>
    <row r="834" hidden="1">
      <c r="A834" s="5">
        <v>40578.0</v>
      </c>
      <c r="B834" s="21">
        <v>40578.0</v>
      </c>
    </row>
    <row r="835" hidden="1">
      <c r="A835" s="5">
        <v>41656.0</v>
      </c>
      <c r="B835" s="21">
        <v>41656.0</v>
      </c>
    </row>
    <row r="836" hidden="1">
      <c r="A836" s="5">
        <v>41920.0</v>
      </c>
      <c r="B836" s="21">
        <v>41920.0</v>
      </c>
    </row>
    <row r="837" hidden="1">
      <c r="A837" s="5">
        <v>42419.0</v>
      </c>
      <c r="B837" s="21">
        <v>42419.0</v>
      </c>
    </row>
    <row r="838" hidden="1">
      <c r="A838" s="5">
        <v>41393.0</v>
      </c>
      <c r="B838" s="21">
        <v>41393.0</v>
      </c>
    </row>
    <row r="839" hidden="1">
      <c r="A839" s="5">
        <v>41265.0</v>
      </c>
      <c r="B839" s="21">
        <v>41265.0</v>
      </c>
    </row>
    <row r="840" hidden="1">
      <c r="A840" s="5">
        <v>40938.0</v>
      </c>
      <c r="B840" s="21">
        <v>40938.0</v>
      </c>
    </row>
    <row r="841" hidden="1">
      <c r="A841" s="5">
        <v>40886.0</v>
      </c>
      <c r="B841" s="21">
        <v>40886.0</v>
      </c>
    </row>
    <row r="842" hidden="1">
      <c r="A842" s="5">
        <v>41329.0</v>
      </c>
      <c r="B842" s="21">
        <v>41329.0</v>
      </c>
    </row>
    <row r="843" hidden="1">
      <c r="A843" s="5">
        <v>41918.0</v>
      </c>
      <c r="B843" s="21">
        <v>41918.0</v>
      </c>
    </row>
    <row r="844" hidden="1">
      <c r="A844" s="5">
        <v>40257.0</v>
      </c>
      <c r="B844" s="21">
        <v>40257.0</v>
      </c>
    </row>
    <row r="845" hidden="1">
      <c r="A845" s="5">
        <v>42441.0</v>
      </c>
      <c r="B845" s="21">
        <v>42441.0</v>
      </c>
    </row>
    <row r="846" hidden="1">
      <c r="A846" s="5">
        <v>41095.0</v>
      </c>
      <c r="B846" s="21">
        <v>41095.0</v>
      </c>
    </row>
    <row r="847" hidden="1">
      <c r="A847" s="5">
        <v>42161.0</v>
      </c>
      <c r="B847" s="21">
        <v>42161.0</v>
      </c>
    </row>
    <row r="848" hidden="1">
      <c r="A848" s="5">
        <v>42138.0</v>
      </c>
      <c r="B848" s="21">
        <v>42138.0</v>
      </c>
    </row>
    <row r="849" hidden="1">
      <c r="A849" s="5">
        <v>42312.0</v>
      </c>
      <c r="B849" s="21">
        <v>42312.0</v>
      </c>
    </row>
    <row r="850" hidden="1">
      <c r="A850" s="5">
        <v>41743.0</v>
      </c>
      <c r="B850" s="21">
        <v>41743.0</v>
      </c>
    </row>
    <row r="851" hidden="1">
      <c r="A851" s="5">
        <v>41068.0</v>
      </c>
      <c r="B851" s="21">
        <v>41068.0</v>
      </c>
    </row>
    <row r="852" hidden="1">
      <c r="A852" s="5">
        <v>41653.0</v>
      </c>
      <c r="B852" s="21">
        <v>41653.0</v>
      </c>
    </row>
    <row r="853" hidden="1">
      <c r="A853" s="5">
        <v>41498.0</v>
      </c>
      <c r="B853" s="21">
        <v>41498.0</v>
      </c>
    </row>
    <row r="854" hidden="1">
      <c r="A854" s="5">
        <v>41445.0</v>
      </c>
      <c r="B854" s="21">
        <v>41445.0</v>
      </c>
    </row>
    <row r="855">
      <c r="A855" s="5">
        <v>42797.0</v>
      </c>
      <c r="B855" s="20">
        <v>42797.0</v>
      </c>
      <c r="C855" s="24">
        <f>VLOOKUP(B855,events!B850:T2179,16, FALSE)</f>
        <v>278869.29</v>
      </c>
      <c r="D855" s="24">
        <f>VLOOKUP(B855,events!B850:T2179,17, FALSE)</f>
        <v>241060.09</v>
      </c>
      <c r="E855" s="24">
        <f>VLOOKUP(B855,events!B850:T2179,18, FALSE)</f>
        <v>37809.2</v>
      </c>
      <c r="F855" s="22">
        <f>VLOOKUP(B855,events!B850:T2179,13, FALSE)</f>
        <v>661</v>
      </c>
      <c r="G855" s="21">
        <f>VLOOKUP(A855,events!B849:L2179,11,FALSE)</f>
        <v>8875</v>
      </c>
      <c r="H855" s="21" t="str">
        <f>VLOOKUP(G855,Products!$A$1:$B$13,2,FALSE)</f>
        <v>Meat</v>
      </c>
      <c r="I855" s="10">
        <f>F855/$F$1334</f>
        <v>0.001282439312</v>
      </c>
      <c r="J855" s="10">
        <f>SUM($F$7:F855)/SUM($F$7:$F$1331)</f>
        <v>0.6677492705</v>
      </c>
      <c r="K855" s="10">
        <f>C855/$C$1334</f>
        <v>0.002109159774</v>
      </c>
      <c r="L855" s="10">
        <f>SUM($C$7:C855)/SUM($C$7:$C$1331)</f>
        <v>0.5344048368</v>
      </c>
      <c r="M855" s="10">
        <f>E855/$E$1334</f>
        <v>0.0009894991174</v>
      </c>
      <c r="N855" s="10">
        <f>SUM($E$7:E855)/SUM($E$7:$E$1331)</f>
        <v>0.5432123274</v>
      </c>
    </row>
    <row r="856" hidden="1">
      <c r="A856" s="5">
        <v>41028.0</v>
      </c>
      <c r="B856" s="21">
        <v>41028.0</v>
      </c>
    </row>
    <row r="857" hidden="1">
      <c r="A857" s="5">
        <v>41712.0</v>
      </c>
      <c r="B857" s="21">
        <v>41712.0</v>
      </c>
    </row>
    <row r="858" hidden="1">
      <c r="A858" s="5">
        <v>42689.0</v>
      </c>
      <c r="B858" s="21">
        <v>42689.0</v>
      </c>
    </row>
    <row r="859" hidden="1">
      <c r="A859" s="5">
        <v>41028.0</v>
      </c>
      <c r="B859" s="21">
        <v>41028.0</v>
      </c>
    </row>
    <row r="860" hidden="1">
      <c r="A860" s="5">
        <v>40744.0</v>
      </c>
      <c r="B860" s="21">
        <v>40744.0</v>
      </c>
    </row>
    <row r="861" hidden="1">
      <c r="A861" s="5">
        <v>40741.0</v>
      </c>
      <c r="B861" s="21">
        <v>40741.0</v>
      </c>
    </row>
    <row r="862" hidden="1">
      <c r="A862" s="5">
        <v>41257.0</v>
      </c>
      <c r="B862" s="21">
        <v>41257.0</v>
      </c>
    </row>
    <row r="863" hidden="1">
      <c r="A863" s="5">
        <v>41164.0</v>
      </c>
      <c r="B863" s="21">
        <v>41164.0</v>
      </c>
    </row>
    <row r="864">
      <c r="A864" s="5">
        <v>42792.0</v>
      </c>
      <c r="B864" s="20">
        <v>42792.0</v>
      </c>
      <c r="C864" s="24">
        <f>VLOOKUP(B864,events!B859:T2188,16, FALSE)</f>
        <v>2039838.15</v>
      </c>
      <c r="D864" s="24">
        <f>VLOOKUP(B864,events!B859:T2188,17, FALSE)</f>
        <v>1763276.15</v>
      </c>
      <c r="E864" s="24">
        <f>VLOOKUP(B864,events!B859:T2188,18, FALSE)</f>
        <v>276562</v>
      </c>
      <c r="F864" s="22">
        <f>VLOOKUP(B864,events!B859:T2188,13, FALSE)</f>
        <v>4835</v>
      </c>
      <c r="G864" s="21">
        <f>VLOOKUP(A864,events!B858:L2188,11,FALSE)</f>
        <v>8875</v>
      </c>
      <c r="H864" s="21" t="str">
        <f>VLOOKUP(G864,Products!$A$1:$B$13,2,FALSE)</f>
        <v>Meat</v>
      </c>
      <c r="I864" s="10">
        <f>F864/$F$1334</f>
        <v>0.009380626436</v>
      </c>
      <c r="J864" s="10">
        <f>SUM($F$7:F864)/SUM($F$7:$F$1331)</f>
        <v>0.6771298969</v>
      </c>
      <c r="K864" s="10">
        <f>C864/$C$1334</f>
        <v>0.01542781771</v>
      </c>
      <c r="L864" s="10">
        <f>SUM($C$7:C864)/SUM($C$7:$C$1331)</f>
        <v>0.5498326545</v>
      </c>
      <c r="M864" s="10">
        <f>E864/$E$1334</f>
        <v>0.007237864195</v>
      </c>
      <c r="N864" s="10">
        <f>SUM($E$7:E864)/SUM($E$7:$E$1331)</f>
        <v>0.5504501916</v>
      </c>
    </row>
    <row r="865" hidden="1">
      <c r="A865" s="5">
        <v>40897.0</v>
      </c>
      <c r="B865" s="21">
        <v>40897.0</v>
      </c>
    </row>
    <row r="866" hidden="1">
      <c r="A866" s="5">
        <v>40980.0</v>
      </c>
      <c r="B866" s="21">
        <v>40980.0</v>
      </c>
    </row>
    <row r="867" hidden="1">
      <c r="A867" s="5">
        <v>40615.0</v>
      </c>
      <c r="B867" s="21">
        <v>40615.0</v>
      </c>
    </row>
    <row r="868" hidden="1">
      <c r="A868" s="5">
        <v>41536.0</v>
      </c>
      <c r="B868" s="21">
        <v>41536.0</v>
      </c>
    </row>
    <row r="869" hidden="1">
      <c r="A869" s="5">
        <v>41525.0</v>
      </c>
      <c r="B869" s="21">
        <v>41525.0</v>
      </c>
    </row>
    <row r="870" hidden="1">
      <c r="A870" s="5">
        <v>42335.0</v>
      </c>
      <c r="B870" s="21">
        <v>42335.0</v>
      </c>
    </row>
    <row r="871">
      <c r="A871" s="5">
        <v>42923.0</v>
      </c>
      <c r="B871" s="20">
        <v>42923.0</v>
      </c>
      <c r="C871" s="24">
        <f>VLOOKUP(B871,events!B866:T2195,16, FALSE)</f>
        <v>604784.35</v>
      </c>
      <c r="D871" s="24">
        <f>VLOOKUP(B871,events!B866:T2195,17, FALSE)</f>
        <v>454798.7</v>
      </c>
      <c r="E871" s="24">
        <f>VLOOKUP(B871,events!B866:T2195,18, FALSE)</f>
        <v>149985.65</v>
      </c>
      <c r="F871" s="22">
        <f>VLOOKUP(B871,events!B866:T2195,13, FALSE)</f>
        <v>905</v>
      </c>
      <c r="G871" s="21">
        <f>VLOOKUP(A871,events!B865:L2195,11,FALSE)</f>
        <v>7940</v>
      </c>
      <c r="H871" s="21" t="str">
        <f>VLOOKUP(G871,Products!$A$1:$B$13,2,FALSE)</f>
        <v>Household</v>
      </c>
      <c r="I871" s="10">
        <f>F871/$F$1334</f>
        <v>0.001755835972</v>
      </c>
      <c r="J871" s="10">
        <f>SUM($F$7:F871)/SUM($F$7:$F$1331)</f>
        <v>0.6788857329</v>
      </c>
      <c r="K871" s="10">
        <f>C871/$C$1334</f>
        <v>0.004574138741</v>
      </c>
      <c r="L871" s="10">
        <f>SUM($C$7:C871)/SUM($C$7:$C$1331)</f>
        <v>0.5544067933</v>
      </c>
      <c r="M871" s="10">
        <f>E871/$E$1334</f>
        <v>0.003925252803</v>
      </c>
      <c r="N871" s="10">
        <f>SUM($E$7:E871)/SUM($E$7:$E$1331)</f>
        <v>0.5543754444</v>
      </c>
    </row>
    <row r="872" hidden="1">
      <c r="A872" s="5">
        <v>42571.0</v>
      </c>
      <c r="B872" s="21">
        <v>42571.0</v>
      </c>
    </row>
    <row r="873" hidden="1">
      <c r="A873" s="5">
        <v>40660.0</v>
      </c>
      <c r="B873" s="21">
        <v>40660.0</v>
      </c>
    </row>
    <row r="874" hidden="1">
      <c r="A874" s="5">
        <v>41584.0</v>
      </c>
      <c r="B874" s="21">
        <v>41584.0</v>
      </c>
    </row>
    <row r="875" hidden="1">
      <c r="A875" s="5">
        <v>41734.0</v>
      </c>
      <c r="B875" s="21">
        <v>41734.0</v>
      </c>
    </row>
    <row r="876" hidden="1">
      <c r="A876" s="5">
        <v>40823.0</v>
      </c>
      <c r="B876" s="21">
        <v>40823.0</v>
      </c>
    </row>
    <row r="877" hidden="1">
      <c r="A877" s="5">
        <v>40761.0</v>
      </c>
      <c r="B877" s="21">
        <v>40761.0</v>
      </c>
    </row>
    <row r="878" hidden="1">
      <c r="A878" s="5">
        <v>40556.0</v>
      </c>
      <c r="B878" s="21">
        <v>40556.0</v>
      </c>
    </row>
    <row r="879" hidden="1">
      <c r="A879" s="5">
        <v>40704.0</v>
      </c>
      <c r="B879" s="21">
        <v>40704.0</v>
      </c>
    </row>
    <row r="880" hidden="1">
      <c r="A880" s="5">
        <v>42204.0</v>
      </c>
      <c r="B880" s="21">
        <v>42204.0</v>
      </c>
    </row>
    <row r="881" hidden="1">
      <c r="A881" s="5">
        <v>41394.0</v>
      </c>
      <c r="B881" s="21">
        <v>41394.0</v>
      </c>
    </row>
    <row r="882" hidden="1">
      <c r="A882" s="5">
        <v>42420.0</v>
      </c>
      <c r="B882" s="21">
        <v>42420.0</v>
      </c>
    </row>
    <row r="883" hidden="1">
      <c r="A883" s="5">
        <v>41680.0</v>
      </c>
      <c r="B883" s="21">
        <v>41680.0</v>
      </c>
    </row>
    <row r="884" hidden="1">
      <c r="A884" s="5">
        <v>40812.0</v>
      </c>
      <c r="B884" s="21">
        <v>40812.0</v>
      </c>
    </row>
    <row r="885" hidden="1">
      <c r="A885" s="5">
        <v>41647.0</v>
      </c>
      <c r="B885" s="21">
        <v>41647.0</v>
      </c>
    </row>
    <row r="886" hidden="1">
      <c r="A886" s="5">
        <v>40729.0</v>
      </c>
      <c r="B886" s="21">
        <v>40729.0</v>
      </c>
    </row>
    <row r="887" hidden="1">
      <c r="A887" s="5">
        <v>41508.0</v>
      </c>
      <c r="B887" s="21">
        <v>41508.0</v>
      </c>
    </row>
    <row r="888" hidden="1">
      <c r="A888" s="5">
        <v>42580.0</v>
      </c>
      <c r="B888" s="21">
        <v>42580.0</v>
      </c>
    </row>
    <row r="889" hidden="1">
      <c r="A889" s="5">
        <v>42419.0</v>
      </c>
      <c r="B889" s="21">
        <v>42419.0</v>
      </c>
    </row>
    <row r="890" hidden="1">
      <c r="A890" s="5">
        <v>40452.0</v>
      </c>
      <c r="B890" s="21">
        <v>40452.0</v>
      </c>
    </row>
    <row r="891" hidden="1">
      <c r="A891" s="5">
        <v>40646.0</v>
      </c>
      <c r="B891" s="21">
        <v>40646.0</v>
      </c>
    </row>
    <row r="892" hidden="1">
      <c r="A892" s="5">
        <v>42675.0</v>
      </c>
      <c r="B892" s="21">
        <v>42675.0</v>
      </c>
    </row>
    <row r="893" hidden="1">
      <c r="A893" s="5">
        <v>41283.0</v>
      </c>
      <c r="B893" s="21">
        <v>41283.0</v>
      </c>
    </row>
    <row r="894" hidden="1">
      <c r="A894" s="5">
        <v>42379.0</v>
      </c>
      <c r="B894" s="21">
        <v>42379.0</v>
      </c>
    </row>
    <row r="895" hidden="1">
      <c r="A895" s="5">
        <v>40925.0</v>
      </c>
      <c r="B895" s="21">
        <v>40925.0</v>
      </c>
    </row>
    <row r="896" hidden="1">
      <c r="A896" s="5">
        <v>40355.0</v>
      </c>
      <c r="B896" s="21">
        <v>40355.0</v>
      </c>
    </row>
    <row r="897" hidden="1">
      <c r="A897" s="5">
        <v>41707.0</v>
      </c>
      <c r="B897" s="21">
        <v>41707.0</v>
      </c>
    </row>
    <row r="898" hidden="1">
      <c r="A898" s="5">
        <v>42219.0</v>
      </c>
      <c r="B898" s="21">
        <v>42219.0</v>
      </c>
    </row>
    <row r="899" hidden="1">
      <c r="A899" s="5">
        <v>42695.0</v>
      </c>
      <c r="B899" s="21">
        <v>42695.0</v>
      </c>
    </row>
    <row r="900" hidden="1">
      <c r="A900" s="5">
        <v>41643.0</v>
      </c>
      <c r="B900" s="21">
        <v>41643.0</v>
      </c>
    </row>
    <row r="901" hidden="1">
      <c r="A901" s="5">
        <v>41718.0</v>
      </c>
      <c r="B901" s="21">
        <v>41718.0</v>
      </c>
    </row>
    <row r="902" hidden="1">
      <c r="A902" s="5">
        <v>40189.0</v>
      </c>
      <c r="B902" s="21">
        <v>40189.0</v>
      </c>
    </row>
    <row r="903" hidden="1">
      <c r="A903" s="5">
        <v>41314.0</v>
      </c>
      <c r="B903" s="21">
        <v>41314.0</v>
      </c>
    </row>
    <row r="904" hidden="1">
      <c r="A904" s="5">
        <v>42389.0</v>
      </c>
      <c r="B904" s="21">
        <v>42389.0</v>
      </c>
    </row>
    <row r="905" hidden="1">
      <c r="A905" s="5">
        <v>40458.0</v>
      </c>
      <c r="B905" s="21">
        <v>40458.0</v>
      </c>
    </row>
    <row r="906" hidden="1">
      <c r="A906" s="5">
        <v>42227.0</v>
      </c>
      <c r="B906" s="21">
        <v>42227.0</v>
      </c>
    </row>
    <row r="907" hidden="1">
      <c r="A907" s="5">
        <v>41418.0</v>
      </c>
      <c r="B907" s="21">
        <v>41418.0</v>
      </c>
    </row>
    <row r="908" hidden="1">
      <c r="A908" s="5">
        <v>41310.0</v>
      </c>
      <c r="B908" s="21">
        <v>41310.0</v>
      </c>
    </row>
    <row r="909" hidden="1">
      <c r="A909" s="5">
        <v>42053.0</v>
      </c>
      <c r="B909" s="21">
        <v>42053.0</v>
      </c>
    </row>
    <row r="910" hidden="1">
      <c r="A910" s="5">
        <v>40868.0</v>
      </c>
      <c r="B910" s="21">
        <v>40868.0</v>
      </c>
    </row>
    <row r="911" hidden="1">
      <c r="A911" s="5">
        <v>42046.0</v>
      </c>
      <c r="B911" s="21">
        <v>42046.0</v>
      </c>
    </row>
    <row r="912" hidden="1">
      <c r="A912" s="5">
        <v>41316.0</v>
      </c>
      <c r="B912" s="21">
        <v>41316.0</v>
      </c>
    </row>
    <row r="913" hidden="1">
      <c r="A913" s="5">
        <v>40954.0</v>
      </c>
      <c r="B913" s="21">
        <v>40954.0</v>
      </c>
    </row>
    <row r="914" hidden="1">
      <c r="A914" s="5">
        <v>41660.0</v>
      </c>
      <c r="B914" s="21">
        <v>41660.0</v>
      </c>
    </row>
    <row r="915" hidden="1">
      <c r="A915" s="5">
        <v>40956.0</v>
      </c>
      <c r="B915" s="21">
        <v>40956.0</v>
      </c>
    </row>
    <row r="916" hidden="1">
      <c r="A916" s="5">
        <v>41896.0</v>
      </c>
      <c r="B916" s="21">
        <v>41896.0</v>
      </c>
    </row>
    <row r="917" hidden="1">
      <c r="A917" s="5">
        <v>42456.0</v>
      </c>
      <c r="B917" s="21">
        <v>42456.0</v>
      </c>
    </row>
    <row r="918" hidden="1">
      <c r="A918" s="5">
        <v>41669.0</v>
      </c>
      <c r="B918" s="21">
        <v>41669.0</v>
      </c>
    </row>
    <row r="919" hidden="1">
      <c r="A919" s="5">
        <v>42054.0</v>
      </c>
      <c r="B919" s="21">
        <v>42054.0</v>
      </c>
    </row>
    <row r="920" hidden="1">
      <c r="A920" s="5">
        <v>42018.0</v>
      </c>
      <c r="B920" s="21">
        <v>42018.0</v>
      </c>
    </row>
    <row r="921" hidden="1">
      <c r="A921" s="5">
        <v>42274.0</v>
      </c>
      <c r="B921" s="21">
        <v>42274.0</v>
      </c>
    </row>
    <row r="922" hidden="1">
      <c r="A922" s="5">
        <v>41143.0</v>
      </c>
      <c r="B922" s="21">
        <v>41143.0</v>
      </c>
    </row>
    <row r="923" hidden="1">
      <c r="A923" s="5">
        <v>41264.0</v>
      </c>
      <c r="B923" s="21">
        <v>41264.0</v>
      </c>
    </row>
    <row r="924" hidden="1">
      <c r="A924" s="5">
        <v>42521.0</v>
      </c>
      <c r="B924" s="21">
        <v>42521.0</v>
      </c>
    </row>
    <row r="925" hidden="1">
      <c r="A925" s="5">
        <v>41912.0</v>
      </c>
      <c r="B925" s="21">
        <v>41912.0</v>
      </c>
    </row>
    <row r="926" hidden="1">
      <c r="A926" s="5">
        <v>40800.0</v>
      </c>
      <c r="B926" s="21">
        <v>40800.0</v>
      </c>
    </row>
    <row r="927" hidden="1">
      <c r="A927" s="5">
        <v>40889.0</v>
      </c>
      <c r="B927" s="21">
        <v>40889.0</v>
      </c>
    </row>
    <row r="928" hidden="1">
      <c r="A928" s="5">
        <v>42463.0</v>
      </c>
      <c r="B928" s="21">
        <v>42463.0</v>
      </c>
    </row>
    <row r="929" hidden="1">
      <c r="A929" s="5">
        <v>41881.0</v>
      </c>
      <c r="B929" s="21">
        <v>41881.0</v>
      </c>
    </row>
    <row r="930" hidden="1">
      <c r="A930" s="5">
        <v>40707.0</v>
      </c>
      <c r="B930" s="21">
        <v>40707.0</v>
      </c>
    </row>
    <row r="931" hidden="1">
      <c r="A931" s="5">
        <v>42670.0</v>
      </c>
      <c r="B931" s="21">
        <v>42670.0</v>
      </c>
    </row>
    <row r="932" hidden="1">
      <c r="A932" s="5">
        <v>42324.0</v>
      </c>
      <c r="B932" s="21">
        <v>42324.0</v>
      </c>
    </row>
    <row r="933" hidden="1">
      <c r="A933" s="5">
        <v>41265.0</v>
      </c>
      <c r="B933" s="21">
        <v>41265.0</v>
      </c>
    </row>
    <row r="934" hidden="1">
      <c r="A934" s="5">
        <v>42443.0</v>
      </c>
      <c r="B934" s="21">
        <v>42443.0</v>
      </c>
    </row>
    <row r="935" hidden="1">
      <c r="A935" s="5">
        <v>41949.0</v>
      </c>
      <c r="B935" s="21">
        <v>41949.0</v>
      </c>
    </row>
    <row r="936" hidden="1">
      <c r="A936" s="5">
        <v>40228.0</v>
      </c>
      <c r="B936" s="21">
        <v>40228.0</v>
      </c>
    </row>
    <row r="937" hidden="1">
      <c r="A937" s="5">
        <v>40189.0</v>
      </c>
      <c r="B937" s="21">
        <v>40189.0</v>
      </c>
    </row>
    <row r="938" hidden="1">
      <c r="A938" s="5">
        <v>40383.0</v>
      </c>
      <c r="B938" s="21">
        <v>40383.0</v>
      </c>
    </row>
    <row r="939" hidden="1">
      <c r="A939" s="5">
        <v>42385.0</v>
      </c>
      <c r="B939" s="21">
        <v>42385.0</v>
      </c>
    </row>
    <row r="940" hidden="1">
      <c r="A940" s="5">
        <v>42178.0</v>
      </c>
      <c r="B940" s="21">
        <v>42178.0</v>
      </c>
    </row>
    <row r="941">
      <c r="A941" s="5">
        <v>42747.0</v>
      </c>
      <c r="B941" s="20">
        <v>42747.0</v>
      </c>
      <c r="C941" s="24">
        <f>VLOOKUP(B941,events!B936:T2265,16, FALSE)</f>
        <v>1050180.8</v>
      </c>
      <c r="D941" s="24">
        <f>VLOOKUP(B941,events!B936:T2265,17, FALSE)</f>
        <v>344422.4</v>
      </c>
      <c r="E941" s="24">
        <f>VLOOKUP(B941,events!B936:T2265,18, FALSE)</f>
        <v>705758.4</v>
      </c>
      <c r="F941" s="22">
        <f>VLOOKUP(B941,events!B936:T2265,13, FALSE)</f>
        <v>9610</v>
      </c>
      <c r="G941" s="21">
        <f>VLOOKUP(A941,events!B935:L2265,11,FALSE)</f>
        <v>2455</v>
      </c>
      <c r="H941" s="21" t="str">
        <f>VLOOKUP(G941,Products!$A$1:$B$13,2,FALSE)</f>
        <v>Clothes</v>
      </c>
      <c r="I941" s="10">
        <f>F941/$F$1334</f>
        <v>0.01864484386</v>
      </c>
      <c r="J941" s="10">
        <f>SUM($F$7:F941)/SUM($F$7:$F$1331)</f>
        <v>0.6975305768</v>
      </c>
      <c r="K941" s="10">
        <f>C941/$C$1334</f>
        <v>0.007942786023</v>
      </c>
      <c r="L941" s="10">
        <f>SUM($C$7:C941)/SUM($C$7:$C$1331)</f>
        <v>0.5623495793</v>
      </c>
      <c r="M941" s="10">
        <f>E941/$E$1334</f>
        <v>0.01847030125</v>
      </c>
      <c r="N941" s="10">
        <f>SUM($E$7:E941)/SUM($E$7:$E$1331)</f>
        <v>0.5728457457</v>
      </c>
    </row>
    <row r="942" hidden="1">
      <c r="A942" s="5">
        <v>40991.0</v>
      </c>
      <c r="B942" s="21">
        <v>40991.0</v>
      </c>
    </row>
    <row r="943" hidden="1">
      <c r="A943" s="5">
        <v>41869.0</v>
      </c>
      <c r="B943" s="21">
        <v>41869.0</v>
      </c>
    </row>
    <row r="944" hidden="1">
      <c r="A944" s="5">
        <v>41809.0</v>
      </c>
      <c r="B944" s="21">
        <v>41809.0</v>
      </c>
    </row>
    <row r="945" hidden="1">
      <c r="A945" s="5">
        <v>41181.0</v>
      </c>
      <c r="B945" s="21">
        <v>41181.0</v>
      </c>
    </row>
    <row r="946" hidden="1">
      <c r="A946" s="5">
        <v>41408.0</v>
      </c>
      <c r="B946" s="21">
        <v>41408.0</v>
      </c>
    </row>
    <row r="947" hidden="1">
      <c r="A947" s="5">
        <v>40369.0</v>
      </c>
      <c r="B947" s="21">
        <v>40369.0</v>
      </c>
    </row>
    <row r="948" hidden="1">
      <c r="A948" s="5">
        <v>40411.0</v>
      </c>
      <c r="B948" s="21">
        <v>40411.0</v>
      </c>
    </row>
    <row r="949" hidden="1">
      <c r="A949" s="5">
        <v>40825.0</v>
      </c>
      <c r="B949" s="21">
        <v>40825.0</v>
      </c>
    </row>
    <row r="950" hidden="1">
      <c r="A950" s="5">
        <v>42134.0</v>
      </c>
      <c r="B950" s="21">
        <v>42134.0</v>
      </c>
    </row>
    <row r="951" hidden="1">
      <c r="A951" s="5">
        <v>40289.0</v>
      </c>
      <c r="B951" s="21">
        <v>40289.0</v>
      </c>
    </row>
    <row r="952">
      <c r="A952" s="5">
        <v>42877.0</v>
      </c>
      <c r="B952" s="20">
        <v>42877.0</v>
      </c>
      <c r="C952" s="24">
        <f>VLOOKUP(B952,events!B947:T2276,16, FALSE)</f>
        <v>462813.33</v>
      </c>
      <c r="D952" s="24">
        <f>VLOOKUP(B952,events!B947:T2276,17, FALSE)</f>
        <v>400064.93</v>
      </c>
      <c r="E952" s="24">
        <f>VLOOKUP(B952,events!B947:T2276,18, FALSE)</f>
        <v>62748.4</v>
      </c>
      <c r="F952" s="22">
        <f>VLOOKUP(B952,events!B947:T2276,13, FALSE)</f>
        <v>1097</v>
      </c>
      <c r="G952" s="21">
        <f>VLOOKUP(A952,events!B946:L2276,11,FALSE)</f>
        <v>8875</v>
      </c>
      <c r="H952" s="21" t="str">
        <f>VLOOKUP(G952,Products!$A$1:$B$13,2,FALSE)</f>
        <v>Meat</v>
      </c>
      <c r="I952" s="10">
        <f>F952/$F$1334</f>
        <v>0.002128344819</v>
      </c>
      <c r="J952" s="10">
        <f>SUM($F$7:F952)/SUM($F$7:$F$1331)</f>
        <v>0.6996589216</v>
      </c>
      <c r="K952" s="10">
        <f>C952/$C$1334</f>
        <v>0.003500375601</v>
      </c>
      <c r="L952" s="10">
        <f>SUM($C$7:C952)/SUM($C$7:$C$1331)</f>
        <v>0.5658499549</v>
      </c>
      <c r="M952" s="10">
        <f>E952/$E$1334</f>
        <v>0.001642179322</v>
      </c>
      <c r="N952" s="10">
        <f>SUM($E$7:E952)/SUM($E$7:$E$1331)</f>
        <v>0.574487925</v>
      </c>
    </row>
    <row r="953" hidden="1">
      <c r="A953" s="5">
        <v>40480.0</v>
      </c>
      <c r="B953" s="21">
        <v>40480.0</v>
      </c>
    </row>
    <row r="954" hidden="1">
      <c r="A954" s="5">
        <v>40368.0</v>
      </c>
      <c r="B954" s="21">
        <v>40368.0</v>
      </c>
    </row>
    <row r="955" hidden="1">
      <c r="A955" s="5">
        <v>42143.0</v>
      </c>
      <c r="B955" s="21">
        <v>42143.0</v>
      </c>
    </row>
    <row r="956" hidden="1">
      <c r="A956" s="5">
        <v>40785.0</v>
      </c>
      <c r="B956" s="21">
        <v>40785.0</v>
      </c>
    </row>
    <row r="957" hidden="1">
      <c r="A957" s="5">
        <v>41118.0</v>
      </c>
      <c r="B957" s="21">
        <v>41118.0</v>
      </c>
    </row>
    <row r="958">
      <c r="A958" s="5">
        <v>42926.0</v>
      </c>
      <c r="B958" s="20">
        <v>42926.0</v>
      </c>
      <c r="C958" s="24">
        <f>VLOOKUP(B958,events!B953:T2282,16, FALSE)</f>
        <v>48115.44</v>
      </c>
      <c r="D958" s="24">
        <f>VLOOKUP(B958,events!B953:T2282,17, FALSE)</f>
        <v>36182.88</v>
      </c>
      <c r="E958" s="24">
        <f>VLOOKUP(B958,events!B953:T2282,18, FALSE)</f>
        <v>11932.56</v>
      </c>
      <c r="F958" s="22">
        <f>VLOOKUP(B958,events!B953:T2282,13, FALSE)</f>
        <v>72</v>
      </c>
      <c r="G958" s="21">
        <f>VLOOKUP(A958,events!B952:L2282,11,FALSE)</f>
        <v>7940</v>
      </c>
      <c r="H958" s="21" t="str">
        <f>VLOOKUP(G958,Products!$A$1:$B$13,2,FALSE)</f>
        <v>Household</v>
      </c>
      <c r="I958" s="10">
        <f>F958/$F$1334</f>
        <v>0.0001396908177</v>
      </c>
      <c r="J958" s="10">
        <f>SUM($F$7:F958)/SUM($F$7:$F$1331)</f>
        <v>0.6997986124</v>
      </c>
      <c r="K958" s="10">
        <f>C958/$C$1334</f>
        <v>0.0003639093805</v>
      </c>
      <c r="L958" s="10">
        <f>SUM($C$7:C958)/SUM($C$7:$C$1331)</f>
        <v>0.5662138643</v>
      </c>
      <c r="M958" s="10">
        <f>E958/$E$1334</f>
        <v>0.0003122853059</v>
      </c>
      <c r="N958" s="10">
        <f>SUM($E$7:E958)/SUM($E$7:$E$1331)</f>
        <v>0.5748002103</v>
      </c>
    </row>
    <row r="959" hidden="1">
      <c r="A959" s="5">
        <v>42337.0</v>
      </c>
      <c r="B959" s="21">
        <v>42337.0</v>
      </c>
    </row>
    <row r="960" hidden="1">
      <c r="A960" s="5">
        <v>40752.0</v>
      </c>
      <c r="B960" s="21">
        <v>40752.0</v>
      </c>
    </row>
    <row r="961" hidden="1">
      <c r="A961" s="5">
        <v>41715.0</v>
      </c>
      <c r="B961" s="21">
        <v>41715.0</v>
      </c>
    </row>
    <row r="962" hidden="1">
      <c r="A962" s="5">
        <v>40528.0</v>
      </c>
      <c r="B962" s="21">
        <v>40528.0</v>
      </c>
    </row>
    <row r="963" hidden="1">
      <c r="A963" s="5">
        <v>41649.0</v>
      </c>
      <c r="B963" s="21">
        <v>41649.0</v>
      </c>
    </row>
    <row r="964" hidden="1">
      <c r="A964" s="5">
        <v>42024.0</v>
      </c>
      <c r="B964" s="21">
        <v>42024.0</v>
      </c>
    </row>
    <row r="965" hidden="1">
      <c r="A965" s="5">
        <v>42231.0</v>
      </c>
      <c r="B965" s="21">
        <v>42231.0</v>
      </c>
    </row>
    <row r="966" hidden="1">
      <c r="A966" s="5">
        <v>41896.0</v>
      </c>
      <c r="B966" s="21">
        <v>41896.0</v>
      </c>
    </row>
    <row r="967" hidden="1">
      <c r="A967" s="5">
        <v>40901.0</v>
      </c>
      <c r="B967" s="21">
        <v>40901.0</v>
      </c>
    </row>
    <row r="968" hidden="1">
      <c r="A968" s="5">
        <v>40859.0</v>
      </c>
      <c r="B968" s="21">
        <v>40859.0</v>
      </c>
    </row>
    <row r="969" hidden="1">
      <c r="A969" s="5">
        <v>41885.0</v>
      </c>
      <c r="B969" s="21">
        <v>41885.0</v>
      </c>
    </row>
    <row r="970" hidden="1">
      <c r="A970" s="5">
        <v>40832.0</v>
      </c>
      <c r="B970" s="21">
        <v>40832.0</v>
      </c>
    </row>
    <row r="971" hidden="1">
      <c r="A971" s="5">
        <v>41128.0</v>
      </c>
      <c r="B971" s="21">
        <v>41128.0</v>
      </c>
    </row>
    <row r="972" hidden="1">
      <c r="A972" s="5">
        <v>41750.0</v>
      </c>
      <c r="B972" s="21">
        <v>41750.0</v>
      </c>
    </row>
    <row r="973">
      <c r="A973" s="5">
        <v>42828.0</v>
      </c>
      <c r="B973" s="20">
        <v>42828.0</v>
      </c>
      <c r="C973" s="24">
        <f>VLOOKUP(B973,events!B968:T2297,16, FALSE)</f>
        <v>4955890.32</v>
      </c>
      <c r="D973" s="24">
        <f>VLOOKUP(B973,events!B968:T2297,17, FALSE)</f>
        <v>3726836.64</v>
      </c>
      <c r="E973" s="24">
        <f>VLOOKUP(B973,events!B968:T2297,18, FALSE)</f>
        <v>1229053.68</v>
      </c>
      <c r="F973" s="22">
        <f>VLOOKUP(B973,events!B968:T2297,13, FALSE)</f>
        <v>7416</v>
      </c>
      <c r="G973" s="21">
        <f>VLOOKUP(A973,events!B967:L2297,11,FALSE)</f>
        <v>7940</v>
      </c>
      <c r="H973" s="21" t="str">
        <f>VLOOKUP(G973,Products!$A$1:$B$13,2,FALSE)</f>
        <v>Household</v>
      </c>
      <c r="I973" s="10">
        <f>F973/$F$1334</f>
        <v>0.01438815422</v>
      </c>
      <c r="J973" s="10">
        <f>SUM($F$7:F973)/SUM($F$7:$F$1331)</f>
        <v>0.7141867666</v>
      </c>
      <c r="K973" s="10">
        <f>C973/$C$1334</f>
        <v>0.03748266619</v>
      </c>
      <c r="L973" s="10">
        <f>SUM($C$7:C973)/SUM($C$7:$C$1331)</f>
        <v>0.6036965305</v>
      </c>
      <c r="M973" s="10">
        <f>E973/$E$1334</f>
        <v>0.03216538651</v>
      </c>
      <c r="N973" s="10">
        <f>SUM($E$7:E973)/SUM($E$7:$E$1331)</f>
        <v>0.6069655968</v>
      </c>
    </row>
    <row r="974" hidden="1">
      <c r="A974" s="5">
        <v>41357.0</v>
      </c>
      <c r="B974" s="21">
        <v>41357.0</v>
      </c>
    </row>
    <row r="975" hidden="1">
      <c r="A975" s="5">
        <v>41348.0</v>
      </c>
      <c r="B975" s="21">
        <v>41348.0</v>
      </c>
    </row>
    <row r="976" hidden="1">
      <c r="A976" s="5">
        <v>42118.0</v>
      </c>
      <c r="B976" s="21">
        <v>42118.0</v>
      </c>
    </row>
    <row r="977" hidden="1">
      <c r="A977" s="5">
        <v>40532.0</v>
      </c>
      <c r="B977" s="21">
        <v>40532.0</v>
      </c>
    </row>
    <row r="978" hidden="1">
      <c r="A978" s="5">
        <v>42213.0</v>
      </c>
      <c r="B978" s="21">
        <v>42213.0</v>
      </c>
    </row>
    <row r="979" hidden="1">
      <c r="A979" s="5">
        <v>41767.0</v>
      </c>
      <c r="B979" s="21">
        <v>41767.0</v>
      </c>
    </row>
    <row r="980" hidden="1">
      <c r="A980" s="5">
        <v>41557.0</v>
      </c>
      <c r="B980" s="21">
        <v>41557.0</v>
      </c>
    </row>
    <row r="981" hidden="1">
      <c r="A981" s="5">
        <v>41279.0</v>
      </c>
      <c r="B981" s="21">
        <v>41279.0</v>
      </c>
    </row>
    <row r="982" hidden="1">
      <c r="A982" s="5">
        <v>42631.0</v>
      </c>
      <c r="B982" s="21">
        <v>42631.0</v>
      </c>
    </row>
    <row r="983" hidden="1">
      <c r="A983" s="5">
        <v>41089.0</v>
      </c>
      <c r="B983" s="21">
        <v>41089.0</v>
      </c>
    </row>
    <row r="984" hidden="1">
      <c r="A984" s="5">
        <v>40441.0</v>
      </c>
      <c r="B984" s="21">
        <v>40441.0</v>
      </c>
    </row>
    <row r="985" hidden="1">
      <c r="A985" s="5">
        <v>41047.0</v>
      </c>
      <c r="B985" s="21">
        <v>41047.0</v>
      </c>
    </row>
    <row r="986" hidden="1">
      <c r="A986" s="5">
        <v>41036.0</v>
      </c>
      <c r="B986" s="21">
        <v>41036.0</v>
      </c>
    </row>
    <row r="987" hidden="1">
      <c r="A987" s="5">
        <v>40473.0</v>
      </c>
      <c r="B987" s="21">
        <v>40473.0</v>
      </c>
    </row>
    <row r="988" hidden="1">
      <c r="A988" s="5">
        <v>40914.0</v>
      </c>
      <c r="B988" s="21">
        <v>40914.0</v>
      </c>
    </row>
    <row r="989" hidden="1">
      <c r="A989" s="5">
        <v>41283.0</v>
      </c>
      <c r="B989" s="21">
        <v>41283.0</v>
      </c>
    </row>
    <row r="990" hidden="1">
      <c r="A990" s="5">
        <v>41243.0</v>
      </c>
      <c r="B990" s="21">
        <v>41243.0</v>
      </c>
    </row>
    <row r="991" hidden="1">
      <c r="A991" s="5">
        <v>42568.0</v>
      </c>
      <c r="B991" s="21">
        <v>42568.0</v>
      </c>
    </row>
    <row r="992">
      <c r="A992" s="5">
        <v>42798.0</v>
      </c>
      <c r="B992" s="20">
        <v>42798.0</v>
      </c>
      <c r="C992" s="24">
        <f>VLOOKUP(B992,events!B987:T2316,16, FALSE)</f>
        <v>5598452.37</v>
      </c>
      <c r="D992" s="24">
        <f>VLOOKUP(B992,events!B987:T2316,17, FALSE)</f>
        <v>4513081.12</v>
      </c>
      <c r="E992" s="24">
        <f>VLOOKUP(B992,events!B987:T2316,18, FALSE)</f>
        <v>1085371.25</v>
      </c>
      <c r="F992" s="22">
        <f>VLOOKUP(B992,events!B987:T2316,13, FALSE)</f>
        <v>8597</v>
      </c>
      <c r="G992" s="21">
        <f>VLOOKUP(A992,events!B986:L2316,11,FALSE)</f>
        <v>8681</v>
      </c>
      <c r="H992" s="21" t="str">
        <f>VLOOKUP(G992,Products!$A$1:$B$13,2,FALSE)</f>
        <v>Office Supplies</v>
      </c>
      <c r="I992" s="10">
        <f>F992/$F$1334</f>
        <v>0.01667947166</v>
      </c>
      <c r="J992" s="10">
        <f>SUM($F$7:F992)/SUM($F$7:$F$1331)</f>
        <v>0.7308662383</v>
      </c>
      <c r="K992" s="10">
        <f>C992/$C$1334</f>
        <v>0.04234252734</v>
      </c>
      <c r="L992" s="10">
        <f>SUM($C$7:C992)/SUM($C$7:$C$1331)</f>
        <v>0.6460390578</v>
      </c>
      <c r="M992" s="10">
        <f>E992/$E$1334</f>
        <v>0.02840509437</v>
      </c>
      <c r="N992" s="10">
        <f>SUM($E$7:E992)/SUM($E$7:$E$1331)</f>
        <v>0.6353706912</v>
      </c>
    </row>
    <row r="993" hidden="1">
      <c r="A993" s="5">
        <v>42670.0</v>
      </c>
      <c r="B993" s="21">
        <v>42670.0</v>
      </c>
    </row>
    <row r="994" hidden="1">
      <c r="A994" s="5">
        <v>40325.0</v>
      </c>
      <c r="B994" s="21">
        <v>40325.0</v>
      </c>
    </row>
    <row r="995" hidden="1">
      <c r="A995" s="5">
        <v>41196.0</v>
      </c>
      <c r="B995" s="21">
        <v>41196.0</v>
      </c>
    </row>
    <row r="996" hidden="1">
      <c r="A996" s="5">
        <v>42548.0</v>
      </c>
      <c r="B996" s="21">
        <v>42548.0</v>
      </c>
    </row>
    <row r="997" hidden="1">
      <c r="A997" s="5">
        <v>41547.0</v>
      </c>
      <c r="B997" s="21">
        <v>41547.0</v>
      </c>
    </row>
    <row r="998" hidden="1">
      <c r="A998" s="5">
        <v>42524.0</v>
      </c>
      <c r="B998" s="21">
        <v>42524.0</v>
      </c>
    </row>
    <row r="999" hidden="1">
      <c r="A999" s="5">
        <v>40446.0</v>
      </c>
      <c r="B999" s="21">
        <v>40446.0</v>
      </c>
    </row>
    <row r="1000" hidden="1">
      <c r="A1000" s="5">
        <v>41873.0</v>
      </c>
      <c r="B1000" s="21">
        <v>41873.0</v>
      </c>
    </row>
    <row r="1001" hidden="1">
      <c r="A1001" s="5">
        <v>40991.0</v>
      </c>
      <c r="B1001" s="21">
        <v>40991.0</v>
      </c>
    </row>
    <row r="1002" hidden="1">
      <c r="A1002" s="5">
        <v>41485.0</v>
      </c>
      <c r="B1002" s="21">
        <v>41485.0</v>
      </c>
    </row>
    <row r="1003">
      <c r="A1003" s="5">
        <v>42938.0</v>
      </c>
      <c r="B1003" s="20">
        <v>42938.0</v>
      </c>
      <c r="C1003" s="24">
        <f>VLOOKUP(B1003,events!B998:T2327,16, FALSE)</f>
        <v>320265.42</v>
      </c>
      <c r="D1003" s="24">
        <f>VLOOKUP(B1003,events!B998:T2327,17, FALSE)</f>
        <v>204526.56</v>
      </c>
      <c r="E1003" s="24">
        <f>VLOOKUP(B1003,events!B998:T2327,18, FALSE)</f>
        <v>115738.86</v>
      </c>
      <c r="F1003" s="22">
        <f>VLOOKUP(B1003,events!B998:T2327,13, FALSE)</f>
        <v>2099</v>
      </c>
      <c r="G1003" s="21">
        <f>VLOOKUP(A1003,events!B997:L2327,11,FALSE)</f>
        <v>8969</v>
      </c>
      <c r="H1003" s="21" t="str">
        <f>VLOOKUP(G1003,Products!$A$1:$B$13,2,FALSE)</f>
        <v>Snacks</v>
      </c>
      <c r="I1003" s="10">
        <f>F1003/$F$1334</f>
        <v>0.004072375365</v>
      </c>
      <c r="J1003" s="10">
        <f>SUM($F$7:F1003)/SUM($F$7:$F$1331)</f>
        <v>0.7349386136</v>
      </c>
      <c r="K1003" s="10">
        <f>C1003/$C$1334</f>
        <v>0.002422249294</v>
      </c>
      <c r="L1003" s="10">
        <f>SUM($C$7:C1003)/SUM($C$7:$C$1331)</f>
        <v>0.6484613071</v>
      </c>
      <c r="M1003" s="10">
        <f>E1003/$E$1334</f>
        <v>0.003028985004</v>
      </c>
      <c r="N1003" s="10">
        <f>SUM($E$7:E1003)/SUM($E$7:$E$1331)</f>
        <v>0.6383996762</v>
      </c>
    </row>
    <row r="1004" hidden="1">
      <c r="A1004" s="5">
        <v>40958.0</v>
      </c>
      <c r="B1004" s="21">
        <v>40958.0</v>
      </c>
    </row>
    <row r="1005" hidden="1">
      <c r="A1005" s="5">
        <v>42665.0</v>
      </c>
      <c r="B1005" s="21">
        <v>42665.0</v>
      </c>
    </row>
    <row r="1006" hidden="1">
      <c r="A1006" s="5">
        <v>41112.0</v>
      </c>
      <c r="B1006" s="21">
        <v>41112.0</v>
      </c>
    </row>
    <row r="1007" hidden="1">
      <c r="A1007" s="5">
        <v>42391.0</v>
      </c>
      <c r="B1007" s="21">
        <v>42391.0</v>
      </c>
    </row>
    <row r="1008" hidden="1">
      <c r="A1008" s="5">
        <v>40589.0</v>
      </c>
      <c r="B1008" s="21">
        <v>40589.0</v>
      </c>
    </row>
    <row r="1009" hidden="1">
      <c r="A1009" s="5">
        <v>41767.0</v>
      </c>
      <c r="B1009" s="21">
        <v>41767.0</v>
      </c>
    </row>
    <row r="1010" hidden="1">
      <c r="A1010" s="5">
        <v>41769.0</v>
      </c>
      <c r="B1010" s="21">
        <v>41769.0</v>
      </c>
    </row>
    <row r="1011" hidden="1">
      <c r="A1011" s="5">
        <v>42513.0</v>
      </c>
      <c r="B1011" s="21">
        <v>42513.0</v>
      </c>
    </row>
    <row r="1012" hidden="1">
      <c r="A1012" s="5">
        <v>42276.0</v>
      </c>
      <c r="B1012" s="21">
        <v>42276.0</v>
      </c>
    </row>
    <row r="1013" hidden="1">
      <c r="A1013" s="5">
        <v>41200.0</v>
      </c>
      <c r="B1013" s="21">
        <v>41200.0</v>
      </c>
    </row>
    <row r="1014" hidden="1">
      <c r="A1014" s="5">
        <v>42631.0</v>
      </c>
      <c r="B1014" s="21">
        <v>42631.0</v>
      </c>
    </row>
    <row r="1015">
      <c r="A1015" s="5">
        <v>42739.0</v>
      </c>
      <c r="B1015" s="20">
        <v>42739.0</v>
      </c>
      <c r="C1015" s="24">
        <f>VLOOKUP(B1015,events!B1010:T2339,16, FALSE)</f>
        <v>442787.16</v>
      </c>
      <c r="D1015" s="24">
        <f>VLOOKUP(B1015,events!B1010:T2339,17, FALSE)</f>
        <v>282770.88</v>
      </c>
      <c r="E1015" s="24">
        <f>VLOOKUP(B1015,events!B1010:T2339,18, FALSE)</f>
        <v>160016.28</v>
      </c>
      <c r="F1015" s="22">
        <f>VLOOKUP(B1015,events!B1010:T2339,13, FALSE)</f>
        <v>2902</v>
      </c>
      <c r="G1015" s="21">
        <f>VLOOKUP(A1015,events!B1009:L2339,11,FALSE)</f>
        <v>8969</v>
      </c>
      <c r="H1015" s="21" t="str">
        <f>VLOOKUP(G1015,Products!$A$1:$B$13,2,FALSE)</f>
        <v>Snacks</v>
      </c>
      <c r="I1015" s="10">
        <f t="shared" ref="I1015:I1016" si="43">F1015/$F$1334</f>
        <v>0.005630316012</v>
      </c>
      <c r="J1015" s="10">
        <f t="shared" ref="J1015:J1016" si="44">SUM($F$7:F1015)/SUM($F$7:$F$1331)</f>
        <v>0.7405689297</v>
      </c>
      <c r="K1015" s="10">
        <f t="shared" ref="K1015:K1016" si="45">C1015/$C$1334</f>
        <v>0.003348912555</v>
      </c>
      <c r="L1015" s="10">
        <f t="shared" ref="L1015:L1016" si="46">SUM($C$7:C1015)/SUM($C$7:$C$1331)</f>
        <v>0.6518102197</v>
      </c>
      <c r="M1015" s="10">
        <f t="shared" ref="M1015:M1016" si="47">E1015/$E$1334</f>
        <v>0.004187762974</v>
      </c>
      <c r="N1015" s="10">
        <f t="shared" ref="N1015:N1016" si="48">SUM($E$7:E1015)/SUM($E$7:$E$1331)</f>
        <v>0.6425874391</v>
      </c>
    </row>
    <row r="1016">
      <c r="A1016" s="5">
        <v>42926.0</v>
      </c>
      <c r="B1016" s="20">
        <v>42926.0</v>
      </c>
      <c r="C1016" s="24">
        <f>VLOOKUP(B1016,events!B1011:T2340,16, FALSE)</f>
        <v>61335.42</v>
      </c>
      <c r="D1016" s="24">
        <f>VLOOKUP(B1016,events!B1011:T2340,17, FALSE)</f>
        <v>45492.08</v>
      </c>
      <c r="E1016" s="24">
        <f>VLOOKUP(B1016,events!B1011:T2340,18, FALSE)</f>
        <v>15843.34</v>
      </c>
      <c r="F1016" s="22">
        <f>VLOOKUP(B1016,events!B1011:T2340,13, FALSE)</f>
        <v>6574</v>
      </c>
      <c r="G1016" s="21">
        <f>VLOOKUP(A1016,events!B1010:L2340,11,FALSE)</f>
        <v>4594</v>
      </c>
      <c r="H1016" s="21" t="str">
        <f>VLOOKUP(G1016,Products!$A$1:$B$13,2,FALSE)</f>
        <v>Fruits</v>
      </c>
      <c r="I1016" s="10">
        <f t="shared" si="43"/>
        <v>0.01275454771</v>
      </c>
      <c r="J1016" s="10">
        <f t="shared" si="44"/>
        <v>0.7533234774</v>
      </c>
      <c r="K1016" s="10">
        <f t="shared" si="45"/>
        <v>0.0004638954709</v>
      </c>
      <c r="L1016" s="10">
        <f t="shared" si="46"/>
        <v>0.6522741151</v>
      </c>
      <c r="M1016" s="10">
        <f t="shared" si="47"/>
        <v>0.000414633765</v>
      </c>
      <c r="N1016" s="10">
        <f t="shared" si="48"/>
        <v>0.6430020729</v>
      </c>
    </row>
    <row r="1017" hidden="1">
      <c r="A1017" s="5">
        <v>40910.0</v>
      </c>
      <c r="B1017" s="21">
        <v>40910.0</v>
      </c>
    </row>
    <row r="1018" hidden="1">
      <c r="A1018" s="5">
        <v>42347.0</v>
      </c>
      <c r="B1018" s="21">
        <v>42347.0</v>
      </c>
    </row>
    <row r="1019" hidden="1">
      <c r="A1019" s="5">
        <v>42501.0</v>
      </c>
      <c r="B1019" s="21">
        <v>42501.0</v>
      </c>
    </row>
    <row r="1020" hidden="1">
      <c r="A1020" s="5">
        <v>41863.0</v>
      </c>
      <c r="B1020" s="21">
        <v>41863.0</v>
      </c>
    </row>
    <row r="1021" hidden="1">
      <c r="A1021" s="5">
        <v>40476.0</v>
      </c>
      <c r="B1021" s="21">
        <v>40476.0</v>
      </c>
    </row>
    <row r="1022" hidden="1">
      <c r="A1022" s="5">
        <v>41583.0</v>
      </c>
      <c r="B1022" s="21">
        <v>41583.0</v>
      </c>
    </row>
    <row r="1023" hidden="1">
      <c r="A1023" s="5">
        <v>41742.0</v>
      </c>
      <c r="B1023" s="21">
        <v>41742.0</v>
      </c>
    </row>
    <row r="1024" hidden="1">
      <c r="A1024" s="5">
        <v>40846.0</v>
      </c>
      <c r="B1024" s="21">
        <v>40846.0</v>
      </c>
    </row>
    <row r="1025" hidden="1">
      <c r="A1025" s="5">
        <v>42593.0</v>
      </c>
      <c r="B1025" s="21">
        <v>42593.0</v>
      </c>
    </row>
    <row r="1026" hidden="1">
      <c r="A1026" s="5">
        <v>41132.0</v>
      </c>
      <c r="B1026" s="21">
        <v>41132.0</v>
      </c>
    </row>
    <row r="1027" hidden="1">
      <c r="A1027" s="5">
        <v>41875.0</v>
      </c>
      <c r="B1027" s="21">
        <v>41875.0</v>
      </c>
    </row>
    <row r="1028" hidden="1">
      <c r="A1028" s="5">
        <v>41869.0</v>
      </c>
      <c r="B1028" s="21">
        <v>41869.0</v>
      </c>
    </row>
    <row r="1029" hidden="1">
      <c r="A1029" s="5">
        <v>41540.0</v>
      </c>
      <c r="B1029" s="21">
        <v>41540.0</v>
      </c>
    </row>
    <row r="1030" hidden="1">
      <c r="A1030" s="5">
        <v>41882.0</v>
      </c>
      <c r="B1030" s="21">
        <v>41882.0</v>
      </c>
    </row>
    <row r="1031" hidden="1">
      <c r="A1031" s="5">
        <v>41720.0</v>
      </c>
      <c r="B1031" s="21">
        <v>41720.0</v>
      </c>
    </row>
    <row r="1032" hidden="1">
      <c r="A1032" s="5">
        <v>41266.0</v>
      </c>
      <c r="B1032" s="21">
        <v>41266.0</v>
      </c>
    </row>
    <row r="1033" hidden="1">
      <c r="A1033" s="5">
        <v>40993.0</v>
      </c>
      <c r="B1033" s="21">
        <v>40993.0</v>
      </c>
    </row>
    <row r="1034" hidden="1">
      <c r="A1034" s="5">
        <v>40898.0</v>
      </c>
      <c r="B1034" s="21">
        <v>40898.0</v>
      </c>
    </row>
    <row r="1035" hidden="1">
      <c r="A1035" s="5">
        <v>40719.0</v>
      </c>
      <c r="B1035" s="21">
        <v>40719.0</v>
      </c>
    </row>
    <row r="1036" hidden="1">
      <c r="A1036" s="5">
        <v>40190.0</v>
      </c>
      <c r="B1036" s="21">
        <v>40190.0</v>
      </c>
    </row>
    <row r="1037" hidden="1">
      <c r="A1037" s="5">
        <v>40463.0</v>
      </c>
      <c r="B1037" s="21">
        <v>40463.0</v>
      </c>
    </row>
    <row r="1038">
      <c r="A1038" s="5">
        <v>42795.0</v>
      </c>
      <c r="B1038" s="20">
        <v>42795.0</v>
      </c>
      <c r="C1038" s="24">
        <f>VLOOKUP(B1038,events!B1033:T2362,16, FALSE)</f>
        <v>6045833.64</v>
      </c>
      <c r="D1038" s="24">
        <f>VLOOKUP(B1038,events!B1033:T2362,17, FALSE)</f>
        <v>4873728.64</v>
      </c>
      <c r="E1038" s="24">
        <f>VLOOKUP(B1038,events!B1033:T2362,18, FALSE)</f>
        <v>1172105</v>
      </c>
      <c r="F1038" s="22">
        <f>VLOOKUP(B1038,events!B1033:T2362,13, FALSE)</f>
        <v>9284</v>
      </c>
      <c r="G1038" s="21">
        <f>VLOOKUP(A1038,events!B1032:L2362,11,FALSE)</f>
        <v>8681</v>
      </c>
      <c r="H1038" s="21" t="str">
        <f>VLOOKUP(G1038,Products!$A$1:$B$13,2,FALSE)</f>
        <v>Office Supplies</v>
      </c>
      <c r="I1038" s="10">
        <f>F1038/$F$1334</f>
        <v>0.01801235488</v>
      </c>
      <c r="J1038" s="10">
        <f>SUM($F$7:F1038)/SUM($F$7:$F$1331)</f>
        <v>0.7713358322</v>
      </c>
      <c r="K1038" s="10">
        <f>C1038/$C$1334</f>
        <v>0.04572618633</v>
      </c>
      <c r="L1038" s="10">
        <f>SUM($C$7:C1038)/SUM($C$7:$C$1331)</f>
        <v>0.6980003015</v>
      </c>
      <c r="M1038" s="10">
        <f>E1038/$E$1334</f>
        <v>0.03067499082</v>
      </c>
      <c r="N1038" s="10">
        <f>SUM($E$7:E1038)/SUM($E$7:$E$1331)</f>
        <v>0.6736770637</v>
      </c>
    </row>
    <row r="1039" hidden="1">
      <c r="A1039" s="5">
        <v>40897.0</v>
      </c>
      <c r="B1039" s="21">
        <v>40897.0</v>
      </c>
    </row>
    <row r="1040" hidden="1">
      <c r="A1040" s="5">
        <v>41440.0</v>
      </c>
      <c r="B1040" s="21">
        <v>41440.0</v>
      </c>
    </row>
    <row r="1041" hidden="1">
      <c r="A1041" s="5">
        <v>40282.0</v>
      </c>
      <c r="B1041" s="21">
        <v>40282.0</v>
      </c>
    </row>
    <row r="1042" hidden="1">
      <c r="A1042" s="5">
        <v>40719.0</v>
      </c>
      <c r="B1042" s="21">
        <v>40719.0</v>
      </c>
    </row>
    <row r="1043" hidden="1">
      <c r="A1043" s="5">
        <v>41330.0</v>
      </c>
      <c r="B1043" s="21">
        <v>41330.0</v>
      </c>
    </row>
    <row r="1044" hidden="1">
      <c r="A1044" s="5">
        <v>41155.0</v>
      </c>
      <c r="B1044" s="21">
        <v>41155.0</v>
      </c>
    </row>
    <row r="1045" hidden="1">
      <c r="A1045" s="5">
        <v>41691.0</v>
      </c>
      <c r="B1045" s="21">
        <v>41691.0</v>
      </c>
    </row>
    <row r="1046" hidden="1">
      <c r="A1046" s="5">
        <v>42155.0</v>
      </c>
      <c r="B1046" s="21">
        <v>42155.0</v>
      </c>
    </row>
    <row r="1047" hidden="1">
      <c r="A1047" s="5">
        <v>42273.0</v>
      </c>
      <c r="B1047" s="21">
        <v>42273.0</v>
      </c>
    </row>
    <row r="1048" hidden="1">
      <c r="A1048" s="5">
        <v>42079.0</v>
      </c>
      <c r="B1048" s="21">
        <v>42079.0</v>
      </c>
    </row>
    <row r="1049" hidden="1">
      <c r="A1049" s="5">
        <v>41596.0</v>
      </c>
      <c r="B1049" s="21">
        <v>41596.0</v>
      </c>
    </row>
    <row r="1050" hidden="1">
      <c r="A1050" s="5">
        <v>41720.0</v>
      </c>
      <c r="B1050" s="21">
        <v>41720.0</v>
      </c>
    </row>
    <row r="1051" hidden="1">
      <c r="A1051" s="5">
        <v>42703.0</v>
      </c>
      <c r="B1051" s="21">
        <v>42703.0</v>
      </c>
    </row>
    <row r="1052" hidden="1">
      <c r="A1052" s="5">
        <v>41578.0</v>
      </c>
      <c r="B1052" s="21">
        <v>41578.0</v>
      </c>
    </row>
    <row r="1053" hidden="1">
      <c r="A1053" s="5">
        <v>40610.0</v>
      </c>
      <c r="B1053" s="21">
        <v>40610.0</v>
      </c>
    </row>
    <row r="1054" hidden="1">
      <c r="A1054" s="5">
        <v>42078.0</v>
      </c>
      <c r="B1054" s="21">
        <v>42078.0</v>
      </c>
    </row>
    <row r="1055" hidden="1">
      <c r="A1055" s="5">
        <v>40874.0</v>
      </c>
      <c r="B1055" s="21">
        <v>40874.0</v>
      </c>
    </row>
    <row r="1056" hidden="1">
      <c r="A1056" s="5">
        <v>40238.0</v>
      </c>
      <c r="B1056" s="21">
        <v>40238.0</v>
      </c>
    </row>
    <row r="1057" hidden="1">
      <c r="A1057" s="5">
        <v>40959.0</v>
      </c>
      <c r="B1057" s="21">
        <v>40959.0</v>
      </c>
    </row>
    <row r="1058" hidden="1">
      <c r="A1058" s="5">
        <v>42018.0</v>
      </c>
      <c r="B1058" s="21">
        <v>42018.0</v>
      </c>
    </row>
    <row r="1059" hidden="1">
      <c r="A1059" s="5">
        <v>41034.0</v>
      </c>
      <c r="B1059" s="21">
        <v>41034.0</v>
      </c>
    </row>
    <row r="1060" hidden="1">
      <c r="A1060" s="5">
        <v>41813.0</v>
      </c>
      <c r="B1060" s="21">
        <v>41813.0</v>
      </c>
    </row>
    <row r="1061" hidden="1">
      <c r="A1061" s="5">
        <v>42133.0</v>
      </c>
      <c r="B1061" s="21">
        <v>42133.0</v>
      </c>
    </row>
    <row r="1062" hidden="1">
      <c r="A1062" s="5">
        <v>41570.0</v>
      </c>
      <c r="B1062" s="21">
        <v>41570.0</v>
      </c>
    </row>
    <row r="1063" hidden="1">
      <c r="A1063" s="5">
        <v>41557.0</v>
      </c>
      <c r="B1063" s="21">
        <v>41557.0</v>
      </c>
    </row>
    <row r="1064" hidden="1">
      <c r="A1064" s="5">
        <v>41579.0</v>
      </c>
      <c r="B1064" s="21">
        <v>41579.0</v>
      </c>
    </row>
    <row r="1065" hidden="1">
      <c r="A1065" s="5">
        <v>41135.0</v>
      </c>
      <c r="B1065" s="21">
        <v>41135.0</v>
      </c>
    </row>
    <row r="1066" hidden="1">
      <c r="A1066" s="5">
        <v>41941.0</v>
      </c>
      <c r="B1066" s="21">
        <v>41941.0</v>
      </c>
    </row>
    <row r="1067" hidden="1">
      <c r="A1067" s="5">
        <v>42249.0</v>
      </c>
      <c r="B1067" s="21">
        <v>42249.0</v>
      </c>
    </row>
    <row r="1068" hidden="1">
      <c r="A1068" s="5">
        <v>42262.0</v>
      </c>
      <c r="B1068" s="21">
        <v>42262.0</v>
      </c>
    </row>
    <row r="1069" hidden="1">
      <c r="A1069" s="5">
        <v>42690.0</v>
      </c>
      <c r="B1069" s="21">
        <v>42690.0</v>
      </c>
    </row>
    <row r="1070" hidden="1">
      <c r="A1070" s="5">
        <v>42154.0</v>
      </c>
      <c r="B1070" s="21">
        <v>42154.0</v>
      </c>
    </row>
    <row r="1071" hidden="1">
      <c r="A1071" s="5">
        <v>40229.0</v>
      </c>
      <c r="B1071" s="21">
        <v>40229.0</v>
      </c>
    </row>
    <row r="1072" hidden="1">
      <c r="A1072" s="5">
        <v>40239.0</v>
      </c>
      <c r="B1072" s="21">
        <v>40239.0</v>
      </c>
    </row>
    <row r="1073" hidden="1">
      <c r="A1073" s="5">
        <v>42363.0</v>
      </c>
      <c r="B1073" s="21">
        <v>42363.0</v>
      </c>
    </row>
    <row r="1074" hidden="1">
      <c r="A1074" s="5">
        <v>42211.0</v>
      </c>
      <c r="B1074" s="21">
        <v>42211.0</v>
      </c>
    </row>
    <row r="1075">
      <c r="A1075" s="5">
        <v>42886.0</v>
      </c>
      <c r="B1075" s="20">
        <v>42886.0</v>
      </c>
      <c r="C1075" s="24">
        <f>VLOOKUP(B1075,events!B1070:T2399,16, FALSE)</f>
        <v>31933.85</v>
      </c>
      <c r="D1075" s="24">
        <f>VLOOKUP(B1075,events!B1070:T2399,17, FALSE)</f>
        <v>21394.67</v>
      </c>
      <c r="E1075" s="24">
        <f>VLOOKUP(B1075,events!B1070:T2399,18, FALSE)</f>
        <v>10539.18</v>
      </c>
      <c r="F1075" s="22">
        <f>VLOOKUP(B1075,events!B1070:T2399,13, FALSE)</f>
        <v>673</v>
      </c>
      <c r="G1075" s="21">
        <f>VLOOKUP(A1075,events!B1069:L2399,11,FALSE)</f>
        <v>1270</v>
      </c>
      <c r="H1075" s="21" t="str">
        <f>VLOOKUP(G1075,Products!$A$1:$B$13,2,FALSE)</f>
        <v>Beverages</v>
      </c>
      <c r="I1075" s="10">
        <f>F1075/$F$1334</f>
        <v>0.001305721115</v>
      </c>
      <c r="J1075" s="10">
        <f>SUM($F$7:F1075)/SUM($F$7:$F$1331)</f>
        <v>0.7726415534</v>
      </c>
      <c r="K1075" s="10">
        <f>C1075/$C$1334</f>
        <v>0.0002415238761</v>
      </c>
      <c r="L1075" s="10">
        <f>SUM($C$7:C1075)/SUM($C$7:$C$1331)</f>
        <v>0.6982418253</v>
      </c>
      <c r="M1075" s="10">
        <f>E1075/$E$1334</f>
        <v>0.000275819359</v>
      </c>
      <c r="N1075" s="10">
        <f>SUM($E$7:E1075)/SUM($E$7:$E$1331)</f>
        <v>0.6739528831</v>
      </c>
    </row>
    <row r="1076" hidden="1">
      <c r="A1076" s="5">
        <v>42452.0</v>
      </c>
      <c r="B1076" s="21">
        <v>42452.0</v>
      </c>
    </row>
    <row r="1077" hidden="1">
      <c r="A1077" s="5">
        <v>42399.0</v>
      </c>
      <c r="B1077" s="21">
        <v>42399.0</v>
      </c>
    </row>
    <row r="1078" hidden="1">
      <c r="A1078" s="5">
        <v>40704.0</v>
      </c>
      <c r="B1078" s="21">
        <v>40704.0</v>
      </c>
    </row>
    <row r="1079" hidden="1">
      <c r="A1079" s="5">
        <v>41073.0</v>
      </c>
      <c r="B1079" s="21">
        <v>41073.0</v>
      </c>
    </row>
    <row r="1080" hidden="1">
      <c r="A1080" s="5">
        <v>41494.0</v>
      </c>
      <c r="B1080" s="21">
        <v>41494.0</v>
      </c>
    </row>
    <row r="1081" hidden="1">
      <c r="A1081" s="5">
        <v>42727.0</v>
      </c>
      <c r="B1081" s="21">
        <v>42727.0</v>
      </c>
    </row>
    <row r="1082" hidden="1">
      <c r="A1082" s="5">
        <v>41059.0</v>
      </c>
      <c r="B1082" s="21">
        <v>41059.0</v>
      </c>
    </row>
    <row r="1083" hidden="1">
      <c r="A1083" s="5">
        <v>42522.0</v>
      </c>
      <c r="B1083" s="21">
        <v>42522.0</v>
      </c>
    </row>
    <row r="1084" hidden="1">
      <c r="A1084" s="5">
        <v>42523.0</v>
      </c>
      <c r="B1084" s="21">
        <v>42523.0</v>
      </c>
    </row>
    <row r="1085" hidden="1">
      <c r="A1085" s="5">
        <v>42671.0</v>
      </c>
      <c r="B1085" s="21">
        <v>42671.0</v>
      </c>
    </row>
    <row r="1086" hidden="1">
      <c r="A1086" s="5">
        <v>41345.0</v>
      </c>
      <c r="B1086" s="21">
        <v>41345.0</v>
      </c>
    </row>
    <row r="1087" hidden="1">
      <c r="A1087" s="5">
        <v>41667.0</v>
      </c>
      <c r="B1087" s="21">
        <v>41667.0</v>
      </c>
    </row>
    <row r="1088" hidden="1">
      <c r="A1088" s="5">
        <v>41204.0</v>
      </c>
      <c r="B1088" s="21">
        <v>41204.0</v>
      </c>
    </row>
    <row r="1089" hidden="1">
      <c r="A1089" s="5">
        <v>41775.0</v>
      </c>
      <c r="B1089" s="21">
        <v>41775.0</v>
      </c>
    </row>
    <row r="1090" hidden="1">
      <c r="A1090" s="5">
        <v>40335.0</v>
      </c>
      <c r="B1090" s="21">
        <v>40335.0</v>
      </c>
    </row>
    <row r="1091" hidden="1">
      <c r="A1091" s="5">
        <v>40577.0</v>
      </c>
      <c r="B1091" s="21">
        <v>40577.0</v>
      </c>
    </row>
    <row r="1092" hidden="1">
      <c r="A1092" s="5">
        <v>42518.0</v>
      </c>
      <c r="B1092" s="21">
        <v>42518.0</v>
      </c>
    </row>
    <row r="1093" hidden="1">
      <c r="A1093" s="5">
        <v>41984.0</v>
      </c>
      <c r="B1093" s="21">
        <v>41984.0</v>
      </c>
    </row>
    <row r="1094" hidden="1">
      <c r="A1094" s="5">
        <v>40945.0</v>
      </c>
      <c r="B1094" s="21">
        <v>40945.0</v>
      </c>
    </row>
    <row r="1095" hidden="1">
      <c r="A1095" s="5">
        <v>40277.0</v>
      </c>
      <c r="B1095" s="21">
        <v>40277.0</v>
      </c>
    </row>
    <row r="1096" hidden="1">
      <c r="A1096" s="5">
        <v>41576.0</v>
      </c>
      <c r="B1096" s="21">
        <v>41576.0</v>
      </c>
    </row>
    <row r="1097" hidden="1">
      <c r="A1097" s="5">
        <v>41055.0</v>
      </c>
      <c r="B1097" s="21">
        <v>41055.0</v>
      </c>
    </row>
    <row r="1098" hidden="1">
      <c r="A1098" s="5">
        <v>41907.0</v>
      </c>
      <c r="B1098" s="21">
        <v>41907.0</v>
      </c>
    </row>
    <row r="1099" hidden="1">
      <c r="A1099" s="5">
        <v>40960.0</v>
      </c>
      <c r="B1099" s="21">
        <v>40960.0</v>
      </c>
    </row>
    <row r="1100" hidden="1">
      <c r="A1100" s="5">
        <v>41315.0</v>
      </c>
      <c r="B1100" s="21">
        <v>41315.0</v>
      </c>
    </row>
    <row r="1101" hidden="1">
      <c r="A1101" s="5">
        <v>41966.0</v>
      </c>
      <c r="B1101" s="21">
        <v>41966.0</v>
      </c>
    </row>
    <row r="1102">
      <c r="A1102" s="5">
        <v>42777.0</v>
      </c>
      <c r="B1102" s="20">
        <v>42777.0</v>
      </c>
      <c r="C1102" s="24">
        <f>VLOOKUP(B1102,events!B1097:T2426,16, FALSE)</f>
        <v>5776525.88</v>
      </c>
      <c r="D1102" s="24">
        <f>VLOOKUP(B1102,events!B1097:T2426,17, FALSE)</f>
        <v>4343955.76</v>
      </c>
      <c r="E1102" s="24">
        <f>VLOOKUP(B1102,events!B1097:T2426,18, FALSE)</f>
        <v>1432570.12</v>
      </c>
      <c r="F1102" s="22">
        <f>VLOOKUP(B1102,events!B1097:T2426,13, FALSE)</f>
        <v>8644</v>
      </c>
      <c r="G1102" s="21">
        <f>VLOOKUP(A1102,events!B1096:L2426,11,FALSE)</f>
        <v>7940</v>
      </c>
      <c r="H1102" s="21" t="str">
        <f>VLOOKUP(G1102,Products!$A$1:$B$13,2,FALSE)</f>
        <v>Household</v>
      </c>
      <c r="I1102" s="10">
        <f>F1102/$F$1334</f>
        <v>0.01677065872</v>
      </c>
      <c r="J1102" s="10">
        <f>SUM($F$7:F1102)/SUM($F$7:$F$1331)</f>
        <v>0.7894122121</v>
      </c>
      <c r="K1102" s="10">
        <f>C1102/$C$1334</f>
        <v>0.04368934285</v>
      </c>
      <c r="L1102" s="10">
        <f>SUM($C$7:C1102)/SUM($C$7:$C$1331)</f>
        <v>0.7419311682</v>
      </c>
      <c r="M1102" s="10">
        <f>E1102/$E$1334</f>
        <v>0.03749158589</v>
      </c>
      <c r="N1102" s="10">
        <f>SUM($E$7:E1102)/SUM($E$7:$E$1331)</f>
        <v>0.711444469</v>
      </c>
    </row>
    <row r="1103" hidden="1">
      <c r="A1103" s="5">
        <v>40196.0</v>
      </c>
      <c r="B1103" s="21">
        <v>40196.0</v>
      </c>
    </row>
    <row r="1104" hidden="1">
      <c r="A1104" s="5">
        <v>41623.0</v>
      </c>
      <c r="B1104" s="21">
        <v>41623.0</v>
      </c>
    </row>
    <row r="1105" hidden="1">
      <c r="A1105" s="5">
        <v>40254.0</v>
      </c>
      <c r="B1105" s="21">
        <v>40254.0</v>
      </c>
    </row>
    <row r="1106" hidden="1">
      <c r="A1106" s="5">
        <v>41892.0</v>
      </c>
      <c r="B1106" s="21">
        <v>41892.0</v>
      </c>
    </row>
    <row r="1107" hidden="1">
      <c r="A1107" s="5">
        <v>42287.0</v>
      </c>
      <c r="B1107" s="21">
        <v>42287.0</v>
      </c>
    </row>
    <row r="1108" hidden="1">
      <c r="A1108" s="5">
        <v>41385.0</v>
      </c>
      <c r="B1108" s="21">
        <v>41385.0</v>
      </c>
    </row>
    <row r="1109">
      <c r="A1109" s="5">
        <v>42759.0</v>
      </c>
      <c r="B1109" s="20">
        <v>42759.0</v>
      </c>
      <c r="C1109" s="24">
        <f>VLOOKUP(B1109,events!B1104:T2433,16, FALSE)</f>
        <v>4026612</v>
      </c>
      <c r="D1109" s="24">
        <f>VLOOKUP(B1109,events!B1104:T2433,17, FALSE)</f>
        <v>2425269.3</v>
      </c>
      <c r="E1109" s="24">
        <f>VLOOKUP(B1109,events!B1104:T2433,18, FALSE)</f>
        <v>1601342.7</v>
      </c>
      <c r="F1109" s="22">
        <f>VLOOKUP(B1109,events!B1104:T2433,13, FALSE)</f>
        <v>9210</v>
      </c>
      <c r="G1109" s="21">
        <f>VLOOKUP(A1109,events!B1103:L2433,11,FALSE)</f>
        <v>8293</v>
      </c>
      <c r="H1109" s="21" t="str">
        <f>VLOOKUP(G1109,Products!$A$1:$B$13,2,FALSE)</f>
        <v>Cosmetics</v>
      </c>
      <c r="I1109" s="10">
        <f>F1109/$F$1334</f>
        <v>0.01786878376</v>
      </c>
      <c r="J1109" s="10">
        <f>SUM($F$7:F1109)/SUM($F$7:$F$1331)</f>
        <v>0.8072809958</v>
      </c>
      <c r="K1109" s="10">
        <f>C1109/$C$1334</f>
        <v>0.03045429655</v>
      </c>
      <c r="L1109" s="10">
        <f>SUM($C$7:C1109)/SUM($C$7:$C$1331)</f>
        <v>0.7723854647</v>
      </c>
      <c r="M1109" s="10">
        <f>E1109/$E$1334</f>
        <v>0.04190850873</v>
      </c>
      <c r="N1109" s="10">
        <f>SUM($E$7:E1109)/SUM($E$7:$E$1331)</f>
        <v>0.7533529777</v>
      </c>
    </row>
    <row r="1110" hidden="1">
      <c r="A1110" s="5">
        <v>41112.0</v>
      </c>
      <c r="B1110" s="21">
        <v>41112.0</v>
      </c>
    </row>
    <row r="1111" hidden="1">
      <c r="A1111" s="5">
        <v>40859.0</v>
      </c>
      <c r="B1111" s="21">
        <v>40859.0</v>
      </c>
    </row>
    <row r="1112" hidden="1">
      <c r="A1112" s="5">
        <v>41779.0</v>
      </c>
      <c r="B1112" s="21">
        <v>41779.0</v>
      </c>
    </row>
    <row r="1113" hidden="1">
      <c r="A1113" s="5">
        <v>41249.0</v>
      </c>
      <c r="B1113" s="21">
        <v>41249.0</v>
      </c>
    </row>
    <row r="1114" hidden="1">
      <c r="A1114" s="5">
        <v>40647.0</v>
      </c>
      <c r="B1114" s="21">
        <v>40647.0</v>
      </c>
    </row>
    <row r="1115" hidden="1">
      <c r="A1115" s="5">
        <v>41022.0</v>
      </c>
      <c r="B1115" s="21">
        <v>41022.0</v>
      </c>
    </row>
    <row r="1116">
      <c r="A1116" s="5">
        <v>42785.0</v>
      </c>
      <c r="B1116" s="20">
        <v>42785.0</v>
      </c>
      <c r="C1116" s="24">
        <f>VLOOKUP(B1116,events!B1111:T2440,16, FALSE)</f>
        <v>739097.52</v>
      </c>
      <c r="D1116" s="24">
        <f>VLOOKUP(B1116,events!B1111:T2440,17, FALSE)</f>
        <v>471999.36</v>
      </c>
      <c r="E1116" s="24">
        <f>VLOOKUP(B1116,events!B1111:T2440,18, FALSE)</f>
        <v>267098.16</v>
      </c>
      <c r="F1116" s="22">
        <f>VLOOKUP(B1116,events!B1111:T2440,13, FALSE)</f>
        <v>4844</v>
      </c>
      <c r="G1116" s="21">
        <f>VLOOKUP(A1116,events!B1110:L2440,11,FALSE)</f>
        <v>8969</v>
      </c>
      <c r="H1116" s="21" t="str">
        <f>VLOOKUP(G1116,Products!$A$1:$B$13,2,FALSE)</f>
        <v>Snacks</v>
      </c>
      <c r="I1116" s="10">
        <f>F1116/$F$1334</f>
        <v>0.009398087788</v>
      </c>
      <c r="J1116" s="10">
        <f>SUM($F$7:F1116)/SUM($F$7:$F$1331)</f>
        <v>0.8166790836</v>
      </c>
      <c r="K1116" s="10">
        <f>C1116/$C$1334</f>
        <v>0.005589983603</v>
      </c>
      <c r="L1116" s="10">
        <f>SUM($C$7:C1116)/SUM($C$7:$C$1331)</f>
        <v>0.7779754484</v>
      </c>
      <c r="M1116" s="10">
        <f>E1116/$E$1334</f>
        <v>0.006990187404</v>
      </c>
      <c r="N1116" s="10">
        <f>SUM($E$7:E1116)/SUM($E$7:$E$1331)</f>
        <v>0.7603431651</v>
      </c>
    </row>
    <row r="1117" hidden="1">
      <c r="A1117" s="5">
        <v>41137.0</v>
      </c>
      <c r="B1117" s="21">
        <v>41137.0</v>
      </c>
    </row>
    <row r="1118" hidden="1">
      <c r="A1118" s="5">
        <v>40528.0</v>
      </c>
      <c r="B1118" s="21">
        <v>40528.0</v>
      </c>
    </row>
    <row r="1119">
      <c r="A1119" s="5">
        <v>42738.0</v>
      </c>
      <c r="B1119" s="20">
        <v>42738.0</v>
      </c>
      <c r="C1119" s="24">
        <f>VLOOKUP(B1119,events!B1114:T2443,16, FALSE)</f>
        <v>1046656.8</v>
      </c>
      <c r="D1119" s="24">
        <f>VLOOKUP(B1119,events!B1114:T2443,17, FALSE)</f>
        <v>630412.02</v>
      </c>
      <c r="E1119" s="24">
        <f>VLOOKUP(B1119,events!B1114:T2443,18, FALSE)</f>
        <v>416244.78</v>
      </c>
      <c r="F1119" s="22">
        <f>VLOOKUP(B1119,events!B1114:T2443,13, FALSE)</f>
        <v>2394</v>
      </c>
      <c r="G1119" s="21">
        <f>VLOOKUP(A1119,events!B1113:L2443,11,FALSE)</f>
        <v>8293</v>
      </c>
      <c r="H1119" s="21" t="str">
        <f>VLOOKUP(G1119,Products!$A$1:$B$13,2,FALSE)</f>
        <v>Cosmetics</v>
      </c>
      <c r="I1119" s="10">
        <f>F1119/$F$1334</f>
        <v>0.004644719687</v>
      </c>
      <c r="J1119" s="10">
        <f>SUM($F$7:F1119)/SUM($F$7:$F$1331)</f>
        <v>0.8213238033</v>
      </c>
      <c r="K1119" s="10">
        <f>C1119/$C$1334</f>
        <v>0.00791613311</v>
      </c>
      <c r="L1119" s="10">
        <f>SUM($C$7:C1119)/SUM($C$7:$C$1331)</f>
        <v>0.7858915815</v>
      </c>
      <c r="M1119" s="10">
        <f>E1119/$E$1334</f>
        <v>0.01089348207</v>
      </c>
      <c r="N1119" s="10">
        <f>SUM($E$7:E1119)/SUM($E$7:$E$1331)</f>
        <v>0.7712366472</v>
      </c>
    </row>
    <row r="1120" hidden="1">
      <c r="A1120" s="5">
        <v>42008.0</v>
      </c>
      <c r="B1120" s="21">
        <v>42008.0</v>
      </c>
    </row>
    <row r="1121" hidden="1">
      <c r="A1121" s="5">
        <v>42156.0</v>
      </c>
      <c r="B1121" s="21">
        <v>42156.0</v>
      </c>
    </row>
    <row r="1122" hidden="1">
      <c r="A1122" s="5">
        <v>40876.0</v>
      </c>
      <c r="B1122" s="21">
        <v>40876.0</v>
      </c>
    </row>
    <row r="1123" hidden="1">
      <c r="A1123" s="5">
        <v>42301.0</v>
      </c>
      <c r="B1123" s="21">
        <v>42301.0</v>
      </c>
    </row>
    <row r="1124" hidden="1">
      <c r="A1124" s="5">
        <v>41593.0</v>
      </c>
      <c r="B1124" s="21">
        <v>41593.0</v>
      </c>
    </row>
    <row r="1125" hidden="1">
      <c r="A1125" s="5">
        <v>41366.0</v>
      </c>
      <c r="B1125" s="21">
        <v>41366.0</v>
      </c>
    </row>
    <row r="1126" hidden="1">
      <c r="A1126" s="5">
        <v>42685.0</v>
      </c>
      <c r="B1126" s="21">
        <v>42685.0</v>
      </c>
    </row>
    <row r="1127">
      <c r="A1127" s="5">
        <v>42918.0</v>
      </c>
      <c r="B1127" s="20">
        <v>42918.0</v>
      </c>
      <c r="C1127" s="24">
        <f>VLOOKUP(B1127,events!B1122:T2451,16, FALSE)</f>
        <v>2889418.77</v>
      </c>
      <c r="D1127" s="24">
        <f>VLOOKUP(B1127,events!B1122:T2451,17, FALSE)</f>
        <v>2329247.52</v>
      </c>
      <c r="E1127" s="24">
        <f>VLOOKUP(B1127,events!B1122:T2451,18, FALSE)</f>
        <v>560171.25</v>
      </c>
      <c r="F1127" s="22">
        <f>VLOOKUP(B1127,events!B1122:T2451,13, FALSE)</f>
        <v>4437</v>
      </c>
      <c r="G1127" s="21">
        <f>VLOOKUP(A1127,events!B1121:L2451,11,FALSE)</f>
        <v>8681</v>
      </c>
      <c r="H1127" s="21" t="str">
        <f>VLOOKUP(G1127,Products!$A$1:$B$13,2,FALSE)</f>
        <v>Office Supplies</v>
      </c>
      <c r="I1127" s="10">
        <f>F1127/$F$1334</f>
        <v>0.008608446638</v>
      </c>
      <c r="J1127" s="10">
        <f>SUM($F$7:F1127)/SUM($F$7:$F$1331)</f>
        <v>0.82993225</v>
      </c>
      <c r="K1127" s="10">
        <f>C1127/$C$1334</f>
        <v>0.02185341326</v>
      </c>
      <c r="L1127" s="10">
        <f>SUM($C$7:C1127)/SUM($C$7:$C$1331)</f>
        <v>0.8077449947</v>
      </c>
      <c r="M1127" s="10">
        <f>E1127/$E$1334</f>
        <v>0.01466016095</v>
      </c>
      <c r="N1127" s="10">
        <f>SUM($E$7:E1127)/SUM($E$7:$E$1331)</f>
        <v>0.7858968081</v>
      </c>
    </row>
    <row r="1128" hidden="1">
      <c r="A1128" s="5">
        <v>40882.0</v>
      </c>
      <c r="B1128" s="21">
        <v>40882.0</v>
      </c>
    </row>
    <row r="1129">
      <c r="A1129" s="5">
        <v>42825.0</v>
      </c>
      <c r="B1129" s="20">
        <v>42825.0</v>
      </c>
      <c r="C1129" s="24">
        <f>VLOOKUP(B1129,events!B1124:T2453,16, FALSE)</f>
        <v>577262.82</v>
      </c>
      <c r="D1129" s="24">
        <f>VLOOKUP(B1129,events!B1124:T2453,17, FALSE)</f>
        <v>340714.71</v>
      </c>
      <c r="E1129" s="24">
        <f>VLOOKUP(B1129,events!B1124:T2453,18, FALSE)</f>
        <v>236548.11</v>
      </c>
      <c r="F1129" s="22">
        <f>VLOOKUP(B1129,events!B1124:T2453,13, FALSE)</f>
        <v>3747</v>
      </c>
      <c r="G1129" s="21">
        <f>VLOOKUP(A1129,events!B1123:L2453,11,FALSE)</f>
        <v>5988</v>
      </c>
      <c r="H1129" s="21" t="str">
        <f>VLOOKUP(G1129,Products!$A$1:$B$13,2,FALSE)</f>
        <v>Vegetables</v>
      </c>
      <c r="I1129" s="10">
        <f>F1129/$F$1334</f>
        <v>0.007269742969</v>
      </c>
      <c r="J1129" s="10">
        <f>SUM($F$7:F1129)/SUM($F$7:$F$1331)</f>
        <v>0.8372019929</v>
      </c>
      <c r="K1129" s="10">
        <f>C1129/$C$1334</f>
        <v>0.00436598637</v>
      </c>
      <c r="L1129" s="10">
        <f>SUM($C$7:C1129)/SUM($C$7:$C$1331)</f>
        <v>0.8121109811</v>
      </c>
      <c r="M1129" s="10">
        <f>E1129/$E$1334</f>
        <v>0.006190666453</v>
      </c>
      <c r="N1129" s="10">
        <f>SUM($E$7:E1129)/SUM($E$7:$E$1331)</f>
        <v>0.7920874746</v>
      </c>
    </row>
    <row r="1130" hidden="1">
      <c r="A1130" s="5">
        <v>40404.0</v>
      </c>
      <c r="B1130" s="21">
        <v>40404.0</v>
      </c>
    </row>
    <row r="1131" hidden="1">
      <c r="A1131" s="5">
        <v>40825.0</v>
      </c>
      <c r="B1131" s="21">
        <v>40825.0</v>
      </c>
    </row>
    <row r="1132" hidden="1">
      <c r="A1132" s="5">
        <v>40516.0</v>
      </c>
      <c r="B1132" s="21">
        <v>40516.0</v>
      </c>
    </row>
    <row r="1133" hidden="1">
      <c r="A1133" s="5">
        <v>40838.0</v>
      </c>
      <c r="B1133" s="21">
        <v>40838.0</v>
      </c>
    </row>
    <row r="1134" hidden="1">
      <c r="A1134" s="5">
        <v>40604.0</v>
      </c>
      <c r="B1134" s="21">
        <v>40604.0</v>
      </c>
    </row>
    <row r="1135" hidden="1">
      <c r="A1135" s="5">
        <v>41616.0</v>
      </c>
      <c r="B1135" s="21">
        <v>41616.0</v>
      </c>
    </row>
    <row r="1136" hidden="1">
      <c r="A1136" s="5">
        <v>40685.0</v>
      </c>
      <c r="B1136" s="21">
        <v>40685.0</v>
      </c>
    </row>
    <row r="1137" hidden="1">
      <c r="A1137" s="5">
        <v>41278.0</v>
      </c>
      <c r="B1137" s="21">
        <v>41278.0</v>
      </c>
    </row>
    <row r="1138" hidden="1">
      <c r="A1138" s="5">
        <v>40777.0</v>
      </c>
      <c r="B1138" s="21">
        <v>40777.0</v>
      </c>
    </row>
    <row r="1139" hidden="1">
      <c r="A1139" s="5">
        <v>41057.0</v>
      </c>
      <c r="B1139" s="21">
        <v>41057.0</v>
      </c>
    </row>
    <row r="1140" hidden="1">
      <c r="A1140" s="5">
        <v>42711.0</v>
      </c>
      <c r="B1140" s="21">
        <v>42711.0</v>
      </c>
    </row>
    <row r="1141" hidden="1">
      <c r="A1141" s="5">
        <v>40441.0</v>
      </c>
      <c r="B1141" s="21">
        <v>40441.0</v>
      </c>
    </row>
    <row r="1142" hidden="1">
      <c r="A1142" s="5">
        <v>42471.0</v>
      </c>
      <c r="B1142" s="21">
        <v>42471.0</v>
      </c>
    </row>
    <row r="1143" hidden="1">
      <c r="A1143" s="5">
        <v>40194.0</v>
      </c>
      <c r="B1143" s="21">
        <v>40194.0</v>
      </c>
    </row>
    <row r="1144" hidden="1">
      <c r="A1144" s="5">
        <v>40631.0</v>
      </c>
      <c r="B1144" s="21">
        <v>40631.0</v>
      </c>
    </row>
    <row r="1145" hidden="1">
      <c r="A1145" s="5">
        <v>42519.0</v>
      </c>
      <c r="B1145" s="21">
        <v>42519.0</v>
      </c>
    </row>
    <row r="1146" hidden="1">
      <c r="A1146" s="5">
        <v>42022.0</v>
      </c>
      <c r="B1146" s="21">
        <v>42022.0</v>
      </c>
    </row>
    <row r="1147" hidden="1">
      <c r="A1147" s="5">
        <v>41367.0</v>
      </c>
      <c r="B1147" s="21">
        <v>41367.0</v>
      </c>
    </row>
    <row r="1148" hidden="1">
      <c r="A1148" s="5">
        <v>42018.0</v>
      </c>
      <c r="B1148" s="21">
        <v>42018.0</v>
      </c>
    </row>
    <row r="1149" hidden="1">
      <c r="A1149" s="5">
        <v>40324.0</v>
      </c>
      <c r="B1149" s="21">
        <v>40324.0</v>
      </c>
    </row>
    <row r="1150" hidden="1">
      <c r="A1150" s="5">
        <v>41209.0</v>
      </c>
      <c r="B1150" s="21">
        <v>41209.0</v>
      </c>
    </row>
    <row r="1151" hidden="1">
      <c r="A1151" s="5">
        <v>40659.0</v>
      </c>
      <c r="B1151" s="21">
        <v>40659.0</v>
      </c>
    </row>
    <row r="1152" hidden="1">
      <c r="A1152" s="5">
        <v>41208.0</v>
      </c>
      <c r="B1152" s="21">
        <v>41208.0</v>
      </c>
    </row>
    <row r="1153" hidden="1">
      <c r="A1153" s="5">
        <v>40718.0</v>
      </c>
      <c r="B1153" s="21">
        <v>40718.0</v>
      </c>
    </row>
    <row r="1154" hidden="1">
      <c r="A1154" s="5">
        <v>41063.0</v>
      </c>
      <c r="B1154" s="21">
        <v>41063.0</v>
      </c>
    </row>
    <row r="1155" hidden="1">
      <c r="A1155" s="5">
        <v>41510.0</v>
      </c>
      <c r="B1155" s="21">
        <v>41510.0</v>
      </c>
    </row>
    <row r="1156" hidden="1">
      <c r="A1156" s="5">
        <v>40352.0</v>
      </c>
      <c r="B1156" s="21">
        <v>40352.0</v>
      </c>
    </row>
    <row r="1157" hidden="1">
      <c r="A1157" s="5">
        <v>40915.0</v>
      </c>
      <c r="B1157" s="21">
        <v>40915.0</v>
      </c>
    </row>
    <row r="1158" hidden="1">
      <c r="A1158" s="5">
        <v>41201.0</v>
      </c>
      <c r="B1158" s="21">
        <v>41201.0</v>
      </c>
    </row>
    <row r="1159" hidden="1">
      <c r="A1159" s="5">
        <v>40460.0</v>
      </c>
      <c r="B1159" s="21">
        <v>40460.0</v>
      </c>
    </row>
    <row r="1160" hidden="1">
      <c r="A1160" s="5">
        <v>40378.0</v>
      </c>
      <c r="B1160" s="21">
        <v>40378.0</v>
      </c>
    </row>
    <row r="1161" hidden="1">
      <c r="A1161" s="5">
        <v>40680.0</v>
      </c>
      <c r="B1161" s="21">
        <v>40680.0</v>
      </c>
    </row>
    <row r="1162" hidden="1">
      <c r="A1162" s="5">
        <v>42716.0</v>
      </c>
      <c r="B1162" s="21">
        <v>42716.0</v>
      </c>
    </row>
    <row r="1163">
      <c r="A1163" s="5">
        <v>42919.0</v>
      </c>
      <c r="B1163" s="20">
        <v>42919.0</v>
      </c>
      <c r="C1163" s="24">
        <f>VLOOKUP(B1163,events!B1158:T2487,16, FALSE)</f>
        <v>3785714.8</v>
      </c>
      <c r="D1163" s="24">
        <f>VLOOKUP(B1163,events!B1158:T2487,17, FALSE)</f>
        <v>2280174.47</v>
      </c>
      <c r="E1163" s="24">
        <f>VLOOKUP(B1163,events!B1158:T2487,18, FALSE)</f>
        <v>1505540.33</v>
      </c>
      <c r="F1163" s="22">
        <f>VLOOKUP(B1163,events!B1158:T2487,13, FALSE)</f>
        <v>8659</v>
      </c>
      <c r="G1163" s="21">
        <f>VLOOKUP(A1163,events!B1157:L2487,11,FALSE)</f>
        <v>8293</v>
      </c>
      <c r="H1163" s="21" t="str">
        <f>VLOOKUP(G1163,Products!$A$1:$B$13,2,FALSE)</f>
        <v>Cosmetics</v>
      </c>
      <c r="I1163" s="10">
        <f>F1163/$F$1334</f>
        <v>0.01679976097</v>
      </c>
      <c r="J1163" s="10">
        <f>SUM($F$7:F1163)/SUM($F$7:$F$1331)</f>
        <v>0.8540017539</v>
      </c>
      <c r="K1163" s="10">
        <f>C1163/$C$1334</f>
        <v>0.02863232941</v>
      </c>
      <c r="L1163" s="10">
        <f>SUM($C$7:C1163)/SUM($C$7:$C$1331)</f>
        <v>0.8407433105</v>
      </c>
      <c r="M1163" s="10">
        <f>E1163/$E$1334</f>
        <v>0.03940127873</v>
      </c>
      <c r="N1163" s="10">
        <f>SUM($E$7:E1163)/SUM($E$7:$E$1331)</f>
        <v>0.8314887533</v>
      </c>
    </row>
    <row r="1164" hidden="1">
      <c r="A1164" s="5">
        <v>41426.0</v>
      </c>
      <c r="B1164" s="21">
        <v>41426.0</v>
      </c>
    </row>
    <row r="1165">
      <c r="A1165" s="5">
        <v>42745.0</v>
      </c>
      <c r="B1165" s="20">
        <v>42745.0</v>
      </c>
      <c r="C1165" s="24">
        <f>VLOOKUP(B1165,events!B1160:T2489,16, FALSE)</f>
        <v>44168.22</v>
      </c>
      <c r="D1165" s="24">
        <f>VLOOKUP(B1165,events!B1160:T2489,17, FALSE)</f>
        <v>32759.28</v>
      </c>
      <c r="E1165" s="24">
        <f>VLOOKUP(B1165,events!B1160:T2489,18, FALSE)</f>
        <v>11408.94</v>
      </c>
      <c r="F1165" s="22">
        <f>VLOOKUP(B1165,events!B1160:T2489,13, FALSE)</f>
        <v>4734</v>
      </c>
      <c r="G1165" s="21">
        <f>VLOOKUP(A1165,events!B1159:L2489,11,FALSE)</f>
        <v>4594</v>
      </c>
      <c r="H1165" s="21" t="str">
        <f>VLOOKUP(G1165,Products!$A$1:$B$13,2,FALSE)</f>
        <v>Fruits</v>
      </c>
      <c r="I1165" s="10">
        <f>F1165/$F$1334</f>
        <v>0.009184671261</v>
      </c>
      <c r="J1165" s="10">
        <f>SUM($F$7:F1165)/SUM($F$7:$F$1331)</f>
        <v>0.8631864252</v>
      </c>
      <c r="K1165" s="10">
        <f>C1165/$C$1334</f>
        <v>0.000334055546</v>
      </c>
      <c r="L1165" s="10">
        <f>SUM($C$7:C1165)/SUM($C$7:$C$1331)</f>
        <v>0.841077366</v>
      </c>
      <c r="M1165" s="10">
        <f>E1165/$E$1334</f>
        <v>0.0002985817225</v>
      </c>
      <c r="N1165" s="10">
        <f>SUM($E$7:E1165)/SUM($E$7:$E$1331)</f>
        <v>0.831787335</v>
      </c>
    </row>
    <row r="1166" hidden="1">
      <c r="A1166" s="5">
        <v>40430.0</v>
      </c>
      <c r="B1166" s="21">
        <v>40430.0</v>
      </c>
    </row>
    <row r="1167" hidden="1">
      <c r="A1167" s="5">
        <v>41535.0</v>
      </c>
      <c r="B1167" s="21">
        <v>41535.0</v>
      </c>
    </row>
    <row r="1168" hidden="1">
      <c r="A1168" s="5">
        <v>41798.0</v>
      </c>
      <c r="B1168" s="21">
        <v>41798.0</v>
      </c>
    </row>
    <row r="1169" hidden="1">
      <c r="A1169" s="5">
        <v>41719.0</v>
      </c>
      <c r="B1169" s="21">
        <v>41719.0</v>
      </c>
    </row>
    <row r="1170" hidden="1">
      <c r="A1170" s="5">
        <v>41716.0</v>
      </c>
      <c r="B1170" s="21">
        <v>41716.0</v>
      </c>
    </row>
    <row r="1171" hidden="1">
      <c r="A1171" s="5">
        <v>40988.0</v>
      </c>
      <c r="B1171" s="21">
        <v>40988.0</v>
      </c>
    </row>
    <row r="1172">
      <c r="A1172" s="5">
        <v>42936.0</v>
      </c>
      <c r="B1172" s="20">
        <v>42936.0</v>
      </c>
      <c r="C1172" s="24">
        <f>VLOOKUP(B1172,events!B1167:T2496,16, FALSE)</f>
        <v>3843862.4</v>
      </c>
      <c r="D1172" s="24">
        <f>VLOOKUP(B1172,events!B1167:T2496,17, FALSE)</f>
        <v>2315197.36</v>
      </c>
      <c r="E1172" s="24">
        <f>VLOOKUP(B1172,events!B1167:T2496,18, FALSE)</f>
        <v>1528665.04</v>
      </c>
      <c r="F1172" s="22">
        <f>VLOOKUP(B1172,events!B1167:T2496,13, FALSE)</f>
        <v>8792</v>
      </c>
      <c r="G1172" s="21">
        <f>VLOOKUP(A1172,events!B1166:L2496,11,FALSE)</f>
        <v>8293</v>
      </c>
      <c r="H1172" s="21" t="str">
        <f>VLOOKUP(G1172,Products!$A$1:$B$13,2,FALSE)</f>
        <v>Cosmetics</v>
      </c>
      <c r="I1172" s="10">
        <f>F1172/$F$1334</f>
        <v>0.01705780096</v>
      </c>
      <c r="J1172" s="10">
        <f>SUM($F$7:F1172)/SUM($F$7:$F$1331)</f>
        <v>0.8802442261</v>
      </c>
      <c r="K1172" s="10">
        <f>C1172/$C$1334</f>
        <v>0.02907211458</v>
      </c>
      <c r="L1172" s="10">
        <f>SUM($C$7:C1172)/SUM($C$7:$C$1331)</f>
        <v>0.8701494806</v>
      </c>
      <c r="M1172" s="10">
        <f>E1172/$E$1334</f>
        <v>0.04000647218</v>
      </c>
      <c r="N1172" s="10">
        <f>SUM($E$7:E1172)/SUM($E$7:$E$1331)</f>
        <v>0.8717938072</v>
      </c>
    </row>
    <row r="1173" hidden="1">
      <c r="A1173" s="5">
        <v>42426.0</v>
      </c>
      <c r="B1173" s="21">
        <v>42426.0</v>
      </c>
    </row>
    <row r="1174" hidden="1">
      <c r="A1174" s="5">
        <v>41853.0</v>
      </c>
      <c r="B1174" s="21">
        <v>41853.0</v>
      </c>
    </row>
    <row r="1175" hidden="1">
      <c r="A1175" s="5">
        <v>41892.0</v>
      </c>
      <c r="B1175" s="21">
        <v>41892.0</v>
      </c>
    </row>
    <row r="1176" hidden="1">
      <c r="A1176" s="5">
        <v>41369.0</v>
      </c>
      <c r="B1176" s="21">
        <v>41369.0</v>
      </c>
    </row>
    <row r="1177" hidden="1">
      <c r="A1177" s="5">
        <v>40989.0</v>
      </c>
      <c r="B1177" s="21">
        <v>40989.0</v>
      </c>
    </row>
    <row r="1178" hidden="1">
      <c r="A1178" s="5">
        <v>42295.0</v>
      </c>
      <c r="B1178" s="21">
        <v>42295.0</v>
      </c>
    </row>
    <row r="1179" hidden="1">
      <c r="A1179" s="5">
        <v>41025.0</v>
      </c>
      <c r="B1179" s="21">
        <v>41025.0</v>
      </c>
    </row>
    <row r="1180" hidden="1">
      <c r="A1180" s="5">
        <v>41748.0</v>
      </c>
      <c r="B1180" s="21">
        <v>41748.0</v>
      </c>
    </row>
    <row r="1181" hidden="1">
      <c r="A1181" s="5">
        <v>41186.0</v>
      </c>
      <c r="B1181" s="21">
        <v>41186.0</v>
      </c>
    </row>
    <row r="1182" hidden="1">
      <c r="A1182" s="5">
        <v>42337.0</v>
      </c>
      <c r="B1182" s="21">
        <v>42337.0</v>
      </c>
    </row>
    <row r="1183" hidden="1">
      <c r="A1183" s="5">
        <v>41005.0</v>
      </c>
      <c r="B1183" s="21">
        <v>41005.0</v>
      </c>
    </row>
    <row r="1184" hidden="1">
      <c r="A1184" s="5">
        <v>42182.0</v>
      </c>
      <c r="B1184" s="21">
        <v>42182.0</v>
      </c>
    </row>
    <row r="1185" hidden="1">
      <c r="A1185" s="5">
        <v>40208.0</v>
      </c>
      <c r="B1185" s="21">
        <v>40208.0</v>
      </c>
    </row>
    <row r="1186" hidden="1">
      <c r="A1186" s="5">
        <v>42109.0</v>
      </c>
      <c r="B1186" s="21">
        <v>42109.0</v>
      </c>
    </row>
    <row r="1187" hidden="1">
      <c r="A1187" s="5">
        <v>42658.0</v>
      </c>
      <c r="B1187" s="21">
        <v>42658.0</v>
      </c>
    </row>
    <row r="1188">
      <c r="A1188" s="5">
        <v>42829.0</v>
      </c>
      <c r="B1188" s="20">
        <v>42829.0</v>
      </c>
      <c r="C1188" s="24">
        <f>VLOOKUP(B1188,events!B1183:T2512,16, FALSE)</f>
        <v>196110.85</v>
      </c>
      <c r="D1188" s="24">
        <f>VLOOKUP(B1188,events!B1183:T2512,17, FALSE)</f>
        <v>131388.07</v>
      </c>
      <c r="E1188" s="24">
        <f>VLOOKUP(B1188,events!B1183:T2512,18, FALSE)</f>
        <v>64722.78</v>
      </c>
      <c r="F1188" s="22">
        <f>VLOOKUP(B1188,events!B1183:T2512,13, FALSE)</f>
        <v>4133</v>
      </c>
      <c r="G1188" s="21">
        <f>VLOOKUP(A1188,events!B1182:L2512,11,FALSE)</f>
        <v>1270</v>
      </c>
      <c r="H1188" s="21" t="str">
        <f>VLOOKUP(G1188,Products!$A$1:$B$13,2,FALSE)</f>
        <v>Beverages</v>
      </c>
      <c r="I1188" s="10">
        <f>F1188/$F$1334</f>
        <v>0.008018640964</v>
      </c>
      <c r="J1188" s="10">
        <f>SUM($F$7:F1188)/SUM($F$7:$F$1331)</f>
        <v>0.8882628671</v>
      </c>
      <c r="K1188" s="10">
        <f>C1188/$C$1334</f>
        <v>0.001483236523</v>
      </c>
      <c r="L1188" s="10">
        <f>SUM($C$7:C1188)/SUM($C$7:$C$1331)</f>
        <v>0.8716327171</v>
      </c>
      <c r="M1188" s="10">
        <f>E1188/$E$1334</f>
        <v>0.001693850536</v>
      </c>
      <c r="N1188" s="10">
        <f>SUM($E$7:E1188)/SUM($E$7:$E$1331)</f>
        <v>0.8734876578</v>
      </c>
    </row>
    <row r="1189" hidden="1">
      <c r="A1189" s="5">
        <v>41862.0</v>
      </c>
      <c r="B1189" s="21">
        <v>41862.0</v>
      </c>
    </row>
    <row r="1190" hidden="1">
      <c r="A1190" s="5">
        <v>42204.0</v>
      </c>
      <c r="B1190" s="21">
        <v>42204.0</v>
      </c>
    </row>
    <row r="1191" hidden="1">
      <c r="A1191" s="5">
        <v>41020.0</v>
      </c>
      <c r="B1191" s="21">
        <v>41020.0</v>
      </c>
    </row>
    <row r="1192" hidden="1">
      <c r="A1192" s="5">
        <v>40684.0</v>
      </c>
      <c r="B1192" s="21">
        <v>40684.0</v>
      </c>
    </row>
    <row r="1193" hidden="1">
      <c r="A1193" s="5">
        <v>40355.0</v>
      </c>
      <c r="B1193" s="21">
        <v>40355.0</v>
      </c>
    </row>
    <row r="1194" hidden="1">
      <c r="A1194" s="5">
        <v>42342.0</v>
      </c>
      <c r="B1194" s="21">
        <v>42342.0</v>
      </c>
    </row>
    <row r="1195" hidden="1">
      <c r="A1195" s="5">
        <v>41828.0</v>
      </c>
      <c r="B1195" s="21">
        <v>41828.0</v>
      </c>
    </row>
    <row r="1196">
      <c r="A1196" s="5">
        <v>42858.0</v>
      </c>
      <c r="B1196" s="20">
        <v>42858.0</v>
      </c>
      <c r="C1196" s="24">
        <f>VLOOKUP(B1196,events!B1191:T2520,16, FALSE)</f>
        <v>5126325.12</v>
      </c>
      <c r="D1196" s="24">
        <f>VLOOKUP(B1196,events!B1191:T2520,17, FALSE)</f>
        <v>4132485.12</v>
      </c>
      <c r="E1196" s="24">
        <f>VLOOKUP(B1196,events!B1191:T2520,18, FALSE)</f>
        <v>993840</v>
      </c>
      <c r="F1196" s="22">
        <f>VLOOKUP(B1196,events!B1191:T2520,13, FALSE)</f>
        <v>7872</v>
      </c>
      <c r="G1196" s="21">
        <f>VLOOKUP(A1196,events!B1190:L2520,11,FALSE)</f>
        <v>8681</v>
      </c>
      <c r="H1196" s="21" t="str">
        <f>VLOOKUP(G1196,Products!$A$1:$B$13,2,FALSE)</f>
        <v>Office Supplies</v>
      </c>
      <c r="I1196" s="10">
        <f>F1196/$F$1334</f>
        <v>0.01527286273</v>
      </c>
      <c r="J1196" s="10">
        <f>SUM($F$7:F1196)/SUM($F$7:$F$1331)</f>
        <v>0.9035357298</v>
      </c>
      <c r="K1196" s="10">
        <f>C1196/$C$1334</f>
        <v>0.03877170818</v>
      </c>
      <c r="L1196" s="10">
        <f>SUM($C$7:C1196)/SUM($C$7:$C$1331)</f>
        <v>0.9104044253</v>
      </c>
      <c r="M1196" s="10">
        <f>E1196/$E$1334</f>
        <v>0.02600964323</v>
      </c>
      <c r="N1196" s="10">
        <f>SUM($E$7:E1196)/SUM($E$7:$E$1331)</f>
        <v>0.899497301</v>
      </c>
    </row>
    <row r="1197" hidden="1">
      <c r="A1197" s="5">
        <v>41799.0</v>
      </c>
      <c r="B1197" s="21">
        <v>41799.0</v>
      </c>
    </row>
    <row r="1198" hidden="1">
      <c r="A1198" s="5">
        <v>40937.0</v>
      </c>
      <c r="B1198" s="21">
        <v>40937.0</v>
      </c>
    </row>
    <row r="1199" hidden="1">
      <c r="A1199" s="5">
        <v>41808.0</v>
      </c>
      <c r="B1199" s="21">
        <v>41808.0</v>
      </c>
    </row>
    <row r="1200" hidden="1">
      <c r="A1200" s="5">
        <v>40561.0</v>
      </c>
      <c r="B1200" s="21">
        <v>40561.0</v>
      </c>
    </row>
    <row r="1201" hidden="1">
      <c r="A1201" s="5">
        <v>41689.0</v>
      </c>
      <c r="B1201" s="21">
        <v>41689.0</v>
      </c>
    </row>
    <row r="1202" hidden="1">
      <c r="A1202" s="5">
        <v>40623.0</v>
      </c>
      <c r="B1202" s="21">
        <v>40623.0</v>
      </c>
    </row>
    <row r="1203" hidden="1">
      <c r="A1203" s="5">
        <v>40853.0</v>
      </c>
      <c r="B1203" s="21">
        <v>40853.0</v>
      </c>
    </row>
    <row r="1204">
      <c r="A1204" s="5">
        <v>42842.0</v>
      </c>
      <c r="B1204" s="20">
        <v>42842.0</v>
      </c>
      <c r="C1204" s="24">
        <f>VLOOKUP(B1204,events!B1199:T2528,16, FALSE)</f>
        <v>504355.83</v>
      </c>
      <c r="D1204" s="24">
        <f>VLOOKUP(B1204,events!B1199:T2528,17, FALSE)</f>
        <v>349710.57</v>
      </c>
      <c r="E1204" s="24">
        <f>VLOOKUP(B1204,events!B1199:T2528,18, FALSE)</f>
        <v>154645.26</v>
      </c>
      <c r="F1204" s="22">
        <f>VLOOKUP(B1204,events!B1199:T2528,13, FALSE)</f>
        <v>6171</v>
      </c>
      <c r="G1204" s="21">
        <f>VLOOKUP(A1204,events!B1198:L2528,11,FALSE)</f>
        <v>3127</v>
      </c>
      <c r="H1204" s="21" t="str">
        <f>VLOOKUP(G1204,Products!$A$1:$B$13,2,FALSE)</f>
        <v>Personal Care</v>
      </c>
      <c r="I1204" s="10">
        <f>F1204/$F$1334</f>
        <v>0.01197266716</v>
      </c>
      <c r="J1204" s="10">
        <f>SUM($F$7:F1204)/SUM($F$7:$F$1331)</f>
        <v>0.915508397</v>
      </c>
      <c r="K1204" s="10">
        <f>C1204/$C$1334</f>
        <v>0.003814572155</v>
      </c>
      <c r="L1204" s="10">
        <f>SUM($C$7:C1204)/SUM($C$7:$C$1331)</f>
        <v>0.9142189975</v>
      </c>
      <c r="M1204" s="10">
        <f>E1204/$E$1334</f>
        <v>0.004047198784</v>
      </c>
      <c r="N1204" s="10">
        <f>SUM($E$7:E1204)/SUM($E$7:$E$1331)</f>
        <v>0.9035444998</v>
      </c>
    </row>
    <row r="1205" hidden="1">
      <c r="A1205" s="5">
        <v>42352.0</v>
      </c>
      <c r="B1205" s="21">
        <v>42352.0</v>
      </c>
    </row>
    <row r="1206" hidden="1">
      <c r="A1206" s="5">
        <v>41743.0</v>
      </c>
      <c r="B1206" s="21">
        <v>41743.0</v>
      </c>
    </row>
    <row r="1207">
      <c r="A1207" s="5">
        <v>42914.0</v>
      </c>
      <c r="B1207" s="20">
        <v>42914.0</v>
      </c>
      <c r="C1207" s="24">
        <f>VLOOKUP(B1207,events!B1202:T2531,16, FALSE)</f>
        <v>863470</v>
      </c>
      <c r="D1207" s="24">
        <f>VLOOKUP(B1207,events!B1202:T2531,17, FALSE)</f>
        <v>520076.75</v>
      </c>
      <c r="E1207" s="24">
        <f>VLOOKUP(B1207,events!B1202:T2531,18, FALSE)</f>
        <v>343393.25</v>
      </c>
      <c r="F1207" s="22">
        <f>VLOOKUP(B1207,events!B1202:T2531,13, FALSE)</f>
        <v>1975</v>
      </c>
      <c r="G1207" s="21">
        <f>VLOOKUP(A1207,events!B1201:L2531,11,FALSE)</f>
        <v>8293</v>
      </c>
      <c r="H1207" s="21" t="str">
        <f>VLOOKUP(G1207,Products!$A$1:$B$13,2,FALSE)</f>
        <v>Cosmetics</v>
      </c>
      <c r="I1207" s="10">
        <f>F1207/$F$1334</f>
        <v>0.003831796734</v>
      </c>
      <c r="J1207" s="10">
        <f>SUM($F$7:F1207)/SUM($F$7:$F$1331)</f>
        <v>0.9193401937</v>
      </c>
      <c r="K1207" s="10">
        <f>C1207/$C$1334</f>
        <v>0.006530644483</v>
      </c>
      <c r="L1207" s="10">
        <f>SUM($C$7:C1207)/SUM($C$7:$C$1331)</f>
        <v>0.920749642</v>
      </c>
      <c r="M1207" s="10">
        <f>E1207/$E$1334</f>
        <v>0.008986895195</v>
      </c>
      <c r="N1207" s="10">
        <f>SUM($E$7:E1207)/SUM($E$7:$E$1331)</f>
        <v>0.912531395</v>
      </c>
    </row>
    <row r="1208" hidden="1">
      <c r="A1208" s="5">
        <v>40826.0</v>
      </c>
      <c r="B1208" s="21">
        <v>40826.0</v>
      </c>
    </row>
    <row r="1209" hidden="1">
      <c r="A1209" s="5">
        <v>42394.0</v>
      </c>
      <c r="B1209" s="21">
        <v>42394.0</v>
      </c>
    </row>
    <row r="1210" hidden="1">
      <c r="A1210" s="5">
        <v>41227.0</v>
      </c>
      <c r="B1210" s="21">
        <v>41227.0</v>
      </c>
    </row>
    <row r="1211" hidden="1">
      <c r="A1211" s="5">
        <v>41128.0</v>
      </c>
      <c r="B1211" s="21">
        <v>41128.0</v>
      </c>
    </row>
    <row r="1212" hidden="1">
      <c r="A1212" s="5">
        <v>42440.0</v>
      </c>
      <c r="B1212" s="21">
        <v>42440.0</v>
      </c>
    </row>
    <row r="1213" hidden="1">
      <c r="A1213" s="5">
        <v>42087.0</v>
      </c>
      <c r="B1213" s="21">
        <v>42087.0</v>
      </c>
    </row>
    <row r="1214" hidden="1">
      <c r="A1214" s="5">
        <v>41141.0</v>
      </c>
      <c r="B1214" s="21">
        <v>41141.0</v>
      </c>
    </row>
    <row r="1215" hidden="1">
      <c r="A1215" s="5">
        <v>40387.0</v>
      </c>
      <c r="B1215" s="21">
        <v>40387.0</v>
      </c>
    </row>
    <row r="1216" hidden="1">
      <c r="A1216" s="5">
        <v>40587.0</v>
      </c>
      <c r="B1216" s="21">
        <v>40587.0</v>
      </c>
    </row>
    <row r="1217" hidden="1">
      <c r="A1217" s="5">
        <v>42640.0</v>
      </c>
      <c r="B1217" s="21">
        <v>42640.0</v>
      </c>
    </row>
    <row r="1218" hidden="1">
      <c r="A1218" s="5">
        <v>40600.0</v>
      </c>
      <c r="B1218" s="21">
        <v>40600.0</v>
      </c>
    </row>
    <row r="1219" hidden="1">
      <c r="A1219" s="5">
        <v>40565.0</v>
      </c>
      <c r="B1219" s="21">
        <v>40565.0</v>
      </c>
    </row>
    <row r="1220">
      <c r="A1220" s="5">
        <v>42850.0</v>
      </c>
      <c r="B1220" s="20">
        <v>42850.0</v>
      </c>
      <c r="C1220" s="24">
        <f>VLOOKUP(B1220,events!B1215:T2544,16, FALSE)</f>
        <v>853061.58</v>
      </c>
      <c r="D1220" s="24">
        <f>VLOOKUP(B1220,events!B1215:T2544,17, FALSE)</f>
        <v>737403.18</v>
      </c>
      <c r="E1220" s="24">
        <f>VLOOKUP(B1220,events!B1215:T2544,18, FALSE)</f>
        <v>115658.4</v>
      </c>
      <c r="F1220" s="22">
        <f>VLOOKUP(B1220,events!B1215:T2544,13, FALSE)</f>
        <v>2022</v>
      </c>
      <c r="G1220" s="21">
        <f>VLOOKUP(A1220,events!B1214:L2544,11,FALSE)</f>
        <v>8875</v>
      </c>
      <c r="H1220" s="21" t="str">
        <f>VLOOKUP(G1220,Products!$A$1:$B$13,2,FALSE)</f>
        <v>Meat</v>
      </c>
      <c r="I1220" s="10">
        <f>F1220/$F$1334</f>
        <v>0.003922983796</v>
      </c>
      <c r="J1220" s="10">
        <f>SUM($F$7:F1220)/SUM($F$7:$F$1331)</f>
        <v>0.9232631775</v>
      </c>
      <c r="K1220" s="10">
        <f>C1220/$C$1334</f>
        <v>0.00645192294</v>
      </c>
      <c r="L1220" s="10">
        <f>SUM($C$7:C1220)/SUM($C$7:$C$1331)</f>
        <v>0.9272015649</v>
      </c>
      <c r="M1220" s="10">
        <f>E1220/$E$1334</f>
        <v>0.003026879297</v>
      </c>
      <c r="N1220" s="10">
        <f>SUM($E$7:E1220)/SUM($E$7:$E$1331)</f>
        <v>0.9155582743</v>
      </c>
    </row>
    <row r="1221" hidden="1">
      <c r="A1221" s="5">
        <v>42074.0</v>
      </c>
      <c r="B1221" s="21">
        <v>42074.0</v>
      </c>
    </row>
    <row r="1222" hidden="1">
      <c r="A1222" s="5">
        <v>42629.0</v>
      </c>
      <c r="B1222" s="21">
        <v>42629.0</v>
      </c>
    </row>
    <row r="1223" hidden="1">
      <c r="A1223" s="5">
        <v>41764.0</v>
      </c>
      <c r="B1223" s="21">
        <v>41764.0</v>
      </c>
    </row>
    <row r="1224" hidden="1">
      <c r="A1224" s="5">
        <v>42082.0</v>
      </c>
      <c r="B1224" s="21">
        <v>42082.0</v>
      </c>
    </row>
    <row r="1225" hidden="1">
      <c r="A1225" s="5">
        <v>41524.0</v>
      </c>
      <c r="B1225" s="21">
        <v>41524.0</v>
      </c>
    </row>
    <row r="1226" hidden="1">
      <c r="A1226" s="5">
        <v>40375.0</v>
      </c>
      <c r="B1226" s="21">
        <v>40375.0</v>
      </c>
    </row>
    <row r="1227" hidden="1">
      <c r="A1227" s="5">
        <v>41360.0</v>
      </c>
      <c r="B1227" s="21">
        <v>41360.0</v>
      </c>
    </row>
    <row r="1228">
      <c r="A1228" s="5">
        <v>42833.0</v>
      </c>
      <c r="B1228" s="20">
        <v>42833.0</v>
      </c>
      <c r="C1228" s="24">
        <f>VLOOKUP(B1228,events!B1223:T2552,16, FALSE)</f>
        <v>248732.9</v>
      </c>
      <c r="D1228" s="24">
        <f>VLOOKUP(B1228,events!B1223:T2552,17, FALSE)</f>
        <v>166643.18</v>
      </c>
      <c r="E1228" s="24">
        <f>VLOOKUP(B1228,events!B1223:T2552,18, FALSE)</f>
        <v>82089.72</v>
      </c>
      <c r="F1228" s="22">
        <f>VLOOKUP(B1228,events!B1223:T2552,13, FALSE)</f>
        <v>5242</v>
      </c>
      <c r="G1228" s="21">
        <f>VLOOKUP(A1228,events!B1222:L2552,11,FALSE)</f>
        <v>1270</v>
      </c>
      <c r="H1228" s="21" t="str">
        <f>VLOOKUP(G1228,Products!$A$1:$B$13,2,FALSE)</f>
        <v>Beverages</v>
      </c>
      <c r="I1228" s="10">
        <f>F1228/$F$1334</f>
        <v>0.01017026759</v>
      </c>
      <c r="J1228" s="10">
        <f>SUM($F$7:F1228)/SUM($F$7:$F$1331)</f>
        <v>0.9334334451</v>
      </c>
      <c r="K1228" s="10">
        <f>C1228/$C$1334</f>
        <v>0.001881230548</v>
      </c>
      <c r="L1228" s="10">
        <f>SUM($C$7:C1228)/SUM($C$7:$C$1331)</f>
        <v>0.9290827955</v>
      </c>
      <c r="M1228" s="10">
        <f>E1228/$E$1334</f>
        <v>0.002148358217</v>
      </c>
      <c r="N1228" s="10">
        <f>SUM($E$7:E1228)/SUM($E$7:$E$1331)</f>
        <v>0.9177066325</v>
      </c>
    </row>
    <row r="1229" hidden="1">
      <c r="A1229" s="5">
        <v>41468.0</v>
      </c>
      <c r="B1229" s="21">
        <v>41468.0</v>
      </c>
    </row>
    <row r="1230" hidden="1">
      <c r="A1230" s="5">
        <v>42687.0</v>
      </c>
      <c r="B1230" s="21">
        <v>42687.0</v>
      </c>
    </row>
    <row r="1231" hidden="1">
      <c r="A1231" s="5">
        <v>40424.0</v>
      </c>
      <c r="B1231" s="21">
        <v>40424.0</v>
      </c>
    </row>
    <row r="1232" hidden="1">
      <c r="A1232" s="5">
        <v>42026.0</v>
      </c>
      <c r="B1232" s="21">
        <v>42026.0</v>
      </c>
    </row>
    <row r="1233" hidden="1">
      <c r="A1233" s="5">
        <v>41631.0</v>
      </c>
      <c r="B1233" s="21">
        <v>41631.0</v>
      </c>
    </row>
    <row r="1234" hidden="1">
      <c r="A1234" s="5">
        <v>42581.0</v>
      </c>
      <c r="B1234" s="21">
        <v>42581.0</v>
      </c>
    </row>
    <row r="1235" hidden="1">
      <c r="A1235" s="5">
        <v>41430.0</v>
      </c>
      <c r="B1235" s="21">
        <v>41430.0</v>
      </c>
    </row>
    <row r="1236" hidden="1">
      <c r="A1236" s="5">
        <v>41077.0</v>
      </c>
      <c r="B1236" s="21">
        <v>41077.0</v>
      </c>
    </row>
    <row r="1237" hidden="1">
      <c r="A1237" s="5">
        <v>40808.0</v>
      </c>
      <c r="B1237" s="21">
        <v>40808.0</v>
      </c>
    </row>
    <row r="1238" hidden="1">
      <c r="A1238" s="5">
        <v>42284.0</v>
      </c>
      <c r="B1238" s="21">
        <v>42284.0</v>
      </c>
    </row>
    <row r="1239" hidden="1">
      <c r="A1239" s="5">
        <v>40991.0</v>
      </c>
      <c r="B1239" s="21">
        <v>40991.0</v>
      </c>
    </row>
    <row r="1240" hidden="1">
      <c r="A1240" s="5">
        <v>41182.0</v>
      </c>
      <c r="B1240" s="21">
        <v>41182.0</v>
      </c>
    </row>
    <row r="1241" hidden="1">
      <c r="A1241" s="5">
        <v>42188.0</v>
      </c>
      <c r="B1241" s="21">
        <v>42188.0</v>
      </c>
    </row>
    <row r="1242" hidden="1">
      <c r="A1242" s="5">
        <v>42431.0</v>
      </c>
      <c r="B1242" s="21">
        <v>42431.0</v>
      </c>
    </row>
    <row r="1243" hidden="1">
      <c r="A1243" s="5">
        <v>40428.0</v>
      </c>
      <c r="B1243" s="21">
        <v>40428.0</v>
      </c>
    </row>
    <row r="1244" hidden="1">
      <c r="A1244" s="5">
        <v>41257.0</v>
      </c>
      <c r="B1244" s="21">
        <v>41257.0</v>
      </c>
    </row>
    <row r="1245">
      <c r="A1245" s="5">
        <v>42792.0</v>
      </c>
      <c r="B1245" s="20">
        <v>42792.0</v>
      </c>
      <c r="C1245" s="24">
        <f>VLOOKUP(B1245,events!B1240:T2569,16, FALSE)</f>
        <v>59885.44</v>
      </c>
      <c r="D1245" s="24">
        <f>VLOOKUP(B1245,events!B1240:T2569,17, FALSE)</f>
        <v>19640.32</v>
      </c>
      <c r="E1245" s="24">
        <f>VLOOKUP(B1245,events!B1240:T2569,18, FALSE)</f>
        <v>40245.12</v>
      </c>
      <c r="F1245" s="22">
        <f>VLOOKUP(B1245,events!B1240:T2569,13, FALSE)</f>
        <v>548</v>
      </c>
      <c r="G1245" s="21">
        <f>VLOOKUP(A1245,events!B1239:L2569,11,FALSE)</f>
        <v>2455</v>
      </c>
      <c r="H1245" s="21" t="str">
        <f>VLOOKUP(G1245,Products!$A$1:$B$13,2,FALSE)</f>
        <v>Clothes</v>
      </c>
      <c r="I1245" s="10">
        <f>F1245/$F$1334</f>
        <v>0.001063202334</v>
      </c>
      <c r="J1245" s="10">
        <f>SUM($F$7:F1245)/SUM($F$7:$F$1331)</f>
        <v>0.9344966474</v>
      </c>
      <c r="K1245" s="10">
        <f>C1245/$C$1334</f>
        <v>0.0004529289012</v>
      </c>
      <c r="L1245" s="10">
        <f>SUM($C$7:C1245)/SUM($C$7:$C$1331)</f>
        <v>0.9295357244</v>
      </c>
      <c r="M1245" s="10">
        <f>E1245/$E$1334</f>
        <v>0.001053249228</v>
      </c>
      <c r="N1245" s="10">
        <f>SUM($E$7:E1245)/SUM($E$7:$E$1331)</f>
        <v>0.9187598817</v>
      </c>
    </row>
    <row r="1246" hidden="1">
      <c r="A1246" s="5">
        <v>42130.0</v>
      </c>
      <c r="B1246" s="21">
        <v>42130.0</v>
      </c>
    </row>
    <row r="1247" hidden="1">
      <c r="A1247" s="5">
        <v>41098.0</v>
      </c>
      <c r="B1247" s="21">
        <v>41098.0</v>
      </c>
    </row>
    <row r="1248">
      <c r="A1248" s="5">
        <v>42860.0</v>
      </c>
      <c r="B1248" s="20">
        <v>42860.0</v>
      </c>
      <c r="C1248" s="24">
        <f>VLOOKUP(B1248,events!B1243:T2572,16, FALSE)</f>
        <v>76947.2</v>
      </c>
      <c r="D1248" s="24">
        <f>VLOOKUP(B1248,events!B1243:T2572,17, FALSE)</f>
        <v>46346.08</v>
      </c>
      <c r="E1248" s="24">
        <f>VLOOKUP(B1248,events!B1243:T2572,18, FALSE)</f>
        <v>30601.12</v>
      </c>
      <c r="F1248" s="22">
        <f>VLOOKUP(B1248,events!B1243:T2572,13, FALSE)</f>
        <v>176</v>
      </c>
      <c r="G1248" s="21">
        <f>VLOOKUP(A1248,events!B1242:L2572,11,FALSE)</f>
        <v>8293</v>
      </c>
      <c r="H1248" s="21" t="str">
        <f>VLOOKUP(G1248,Products!$A$1:$B$13,2,FALSE)</f>
        <v>Cosmetics</v>
      </c>
      <c r="I1248" s="10">
        <f>F1248/$F$1334</f>
        <v>0.0003414664432</v>
      </c>
      <c r="J1248" s="10">
        <f>SUM($F$7:F1248)/SUM($F$7:$F$1331)</f>
        <v>0.9348381139</v>
      </c>
      <c r="K1248" s="10">
        <f>C1248/$C$1334</f>
        <v>0.0005819713565</v>
      </c>
      <c r="L1248" s="10">
        <f>SUM($C$7:C1248)/SUM($C$7:$C$1331)</f>
        <v>0.9301176957</v>
      </c>
      <c r="M1248" s="10">
        <f>E1248/$E$1334</f>
        <v>0.0008008574958</v>
      </c>
      <c r="N1248" s="10">
        <f>SUM($E$7:E1248)/SUM($E$7:$E$1331)</f>
        <v>0.9195607392</v>
      </c>
    </row>
    <row r="1249" hidden="1">
      <c r="A1249" s="5">
        <v>40817.0</v>
      </c>
      <c r="B1249" s="21">
        <v>40817.0</v>
      </c>
    </row>
    <row r="1250" hidden="1">
      <c r="A1250" s="5">
        <v>41838.0</v>
      </c>
      <c r="B1250" s="21">
        <v>41838.0</v>
      </c>
    </row>
    <row r="1251" hidden="1">
      <c r="A1251" s="5">
        <v>41640.0</v>
      </c>
      <c r="B1251" s="21">
        <v>41640.0</v>
      </c>
    </row>
    <row r="1252" hidden="1">
      <c r="A1252" s="5">
        <v>42028.0</v>
      </c>
      <c r="B1252" s="21">
        <v>42028.0</v>
      </c>
    </row>
    <row r="1253" hidden="1">
      <c r="A1253" s="5">
        <v>40696.0</v>
      </c>
      <c r="B1253" s="21">
        <v>40696.0</v>
      </c>
    </row>
    <row r="1254">
      <c r="A1254" s="5">
        <v>42879.0</v>
      </c>
      <c r="B1254" s="20">
        <v>42879.0</v>
      </c>
      <c r="C1254" s="24">
        <f>VLOOKUP(B1254,events!B1249:T2578,16, FALSE)</f>
        <v>1470923.36</v>
      </c>
      <c r="D1254" s="24">
        <f>VLOOKUP(B1254,events!B1249:T2578,17, FALSE)</f>
        <v>918578.04</v>
      </c>
      <c r="E1254" s="24">
        <f>VLOOKUP(B1254,events!B1249:T2578,18, FALSE)</f>
        <v>552345.32</v>
      </c>
      <c r="F1254" s="22">
        <f>VLOOKUP(B1254,events!B1249:T2578,13, FALSE)</f>
        <v>5762</v>
      </c>
      <c r="G1254" s="21">
        <f>VLOOKUP(A1254,events!B1248:L2578,11,FALSE)</f>
        <v>7331</v>
      </c>
      <c r="H1254" s="21" t="str">
        <f>VLOOKUP(G1254,Products!$A$1:$B$13,2,FALSE)</f>
        <v>Baby Food</v>
      </c>
      <c r="I1254" s="10">
        <f>F1254/$F$1334</f>
        <v>0.01117914571</v>
      </c>
      <c r="J1254" s="10">
        <f>SUM($F$7:F1254)/SUM($F$7:$F$1331)</f>
        <v>0.9460172596</v>
      </c>
      <c r="K1254" s="10">
        <f>C1254/$C$1334</f>
        <v>0.01112496963</v>
      </c>
      <c r="L1254" s="10">
        <f>SUM($C$7:C1254)/SUM($C$7:$C$1331)</f>
        <v>0.9412426653</v>
      </c>
      <c r="M1254" s="10">
        <f>E1254/$E$1334</f>
        <v>0.01445534967</v>
      </c>
      <c r="N1254" s="10">
        <f>SUM($E$7:E1254)/SUM($E$7:$E$1331)</f>
        <v>0.9340160889</v>
      </c>
    </row>
    <row r="1255" hidden="1">
      <c r="A1255" s="5">
        <v>40587.0</v>
      </c>
      <c r="B1255" s="21">
        <v>40587.0</v>
      </c>
    </row>
    <row r="1256" hidden="1">
      <c r="A1256" s="5">
        <v>41068.0</v>
      </c>
      <c r="B1256" s="21">
        <v>41068.0</v>
      </c>
    </row>
    <row r="1257" hidden="1">
      <c r="A1257" s="5">
        <v>42396.0</v>
      </c>
      <c r="B1257" s="21">
        <v>42396.0</v>
      </c>
    </row>
    <row r="1258" hidden="1">
      <c r="A1258" s="5">
        <v>41821.0</v>
      </c>
      <c r="B1258" s="21">
        <v>41821.0</v>
      </c>
    </row>
    <row r="1259" hidden="1">
      <c r="A1259" s="5">
        <v>42143.0</v>
      </c>
      <c r="B1259" s="21">
        <v>42143.0</v>
      </c>
    </row>
    <row r="1260" hidden="1">
      <c r="A1260" s="5">
        <v>41232.0</v>
      </c>
      <c r="B1260" s="21">
        <v>41232.0</v>
      </c>
    </row>
    <row r="1261" hidden="1">
      <c r="A1261" s="5">
        <v>41854.0</v>
      </c>
      <c r="B1261" s="21">
        <v>41854.0</v>
      </c>
    </row>
    <row r="1262" hidden="1">
      <c r="A1262" s="5">
        <v>40343.0</v>
      </c>
      <c r="B1262" s="21">
        <v>40343.0</v>
      </c>
    </row>
    <row r="1263" hidden="1">
      <c r="A1263" s="5">
        <v>41442.0</v>
      </c>
      <c r="B1263" s="21">
        <v>41442.0</v>
      </c>
    </row>
    <row r="1264" hidden="1">
      <c r="A1264" s="5">
        <v>42064.0</v>
      </c>
      <c r="B1264" s="21">
        <v>42064.0</v>
      </c>
    </row>
    <row r="1265">
      <c r="A1265" s="5">
        <v>42895.0</v>
      </c>
      <c r="B1265" s="20">
        <v>42895.0</v>
      </c>
      <c r="C1265" s="24">
        <f>VLOOKUP(B1265,events!B1260:T2589,16, FALSE)</f>
        <v>391599.52</v>
      </c>
      <c r="D1265" s="24">
        <f>VLOOKUP(B1265,events!B1260:T2589,17, FALSE)</f>
        <v>244550.28</v>
      </c>
      <c r="E1265" s="24">
        <f>VLOOKUP(B1265,events!B1260:T2589,18, FALSE)</f>
        <v>147049.24</v>
      </c>
      <c r="F1265" s="22">
        <f>VLOOKUP(B1265,events!B1260:T2589,13, FALSE)</f>
        <v>1534</v>
      </c>
      <c r="G1265" s="21">
        <f>VLOOKUP(A1265,events!B1259:L2589,11,FALSE)</f>
        <v>7331</v>
      </c>
      <c r="H1265" s="21" t="str">
        <f>VLOOKUP(G1265,Products!$A$1:$B$13,2,FALSE)</f>
        <v>Baby Food</v>
      </c>
      <c r="I1265" s="10">
        <f>F1265/$F$1334</f>
        <v>0.002976190476</v>
      </c>
      <c r="J1265" s="10">
        <f>SUM($F$7:F1265)/SUM($F$7:$F$1331)</f>
        <v>0.9489934501</v>
      </c>
      <c r="K1265" s="10">
        <f>C1265/$C$1334</f>
        <v>0.00296176734</v>
      </c>
      <c r="L1265" s="10">
        <f>SUM($C$7:C1265)/SUM($C$7:$C$1331)</f>
        <v>0.9442044327</v>
      </c>
      <c r="M1265" s="10">
        <f>E1265/$E$1334</f>
        <v>0.003848404441</v>
      </c>
      <c r="N1265" s="10">
        <f>SUM($E$7:E1265)/SUM($E$7:$E$1331)</f>
        <v>0.9378644933</v>
      </c>
    </row>
    <row r="1266" hidden="1">
      <c r="A1266" s="5">
        <v>42313.0</v>
      </c>
      <c r="B1266" s="21">
        <v>42313.0</v>
      </c>
    </row>
    <row r="1267" hidden="1">
      <c r="A1267" s="5">
        <v>40991.0</v>
      </c>
      <c r="B1267" s="21">
        <v>40991.0</v>
      </c>
    </row>
    <row r="1268" hidden="1">
      <c r="A1268" s="5">
        <v>41070.0</v>
      </c>
      <c r="B1268" s="21">
        <v>41070.0</v>
      </c>
    </row>
    <row r="1269" hidden="1">
      <c r="A1269" s="5">
        <v>40300.0</v>
      </c>
      <c r="B1269" s="21">
        <v>40300.0</v>
      </c>
    </row>
    <row r="1270" hidden="1">
      <c r="A1270" s="5">
        <v>41053.0</v>
      </c>
      <c r="B1270" s="21">
        <v>41053.0</v>
      </c>
    </row>
    <row r="1271" hidden="1">
      <c r="A1271" s="5">
        <v>42576.0</v>
      </c>
      <c r="B1271" s="21">
        <v>42576.0</v>
      </c>
    </row>
    <row r="1272" hidden="1">
      <c r="A1272" s="5">
        <v>41484.0</v>
      </c>
      <c r="B1272" s="21">
        <v>41484.0</v>
      </c>
    </row>
    <row r="1273" hidden="1">
      <c r="A1273" s="5">
        <v>42718.0</v>
      </c>
      <c r="B1273" s="21">
        <v>42718.0</v>
      </c>
    </row>
    <row r="1274" hidden="1">
      <c r="A1274" s="5">
        <v>41053.0</v>
      </c>
      <c r="B1274" s="21">
        <v>41053.0</v>
      </c>
    </row>
    <row r="1275" hidden="1">
      <c r="A1275" s="5">
        <v>41774.0</v>
      </c>
      <c r="B1275" s="21">
        <v>41774.0</v>
      </c>
    </row>
    <row r="1276" hidden="1">
      <c r="A1276" s="5">
        <v>41165.0</v>
      </c>
      <c r="B1276" s="21">
        <v>41165.0</v>
      </c>
    </row>
    <row r="1277" hidden="1">
      <c r="A1277" s="5">
        <v>42365.0</v>
      </c>
      <c r="B1277" s="21">
        <v>42365.0</v>
      </c>
    </row>
    <row r="1278" hidden="1">
      <c r="A1278" s="5">
        <v>40856.0</v>
      </c>
      <c r="B1278" s="21">
        <v>40856.0</v>
      </c>
    </row>
    <row r="1279" hidden="1">
      <c r="A1279" s="5">
        <v>41615.0</v>
      </c>
      <c r="B1279" s="21">
        <v>41615.0</v>
      </c>
    </row>
    <row r="1280" hidden="1">
      <c r="A1280" s="5">
        <v>41930.0</v>
      </c>
      <c r="B1280" s="21">
        <v>41930.0</v>
      </c>
    </row>
    <row r="1281" hidden="1">
      <c r="A1281" s="5">
        <v>41582.0</v>
      </c>
      <c r="B1281" s="21">
        <v>41582.0</v>
      </c>
    </row>
    <row r="1282" hidden="1">
      <c r="A1282" s="5">
        <v>41716.0</v>
      </c>
      <c r="B1282" s="21">
        <v>41716.0</v>
      </c>
    </row>
    <row r="1283" hidden="1">
      <c r="A1283" s="5">
        <v>42098.0</v>
      </c>
      <c r="B1283" s="21">
        <v>42098.0</v>
      </c>
    </row>
    <row r="1284" hidden="1">
      <c r="A1284" s="5">
        <v>42417.0</v>
      </c>
      <c r="B1284" s="21">
        <v>42417.0</v>
      </c>
    </row>
    <row r="1285" hidden="1">
      <c r="A1285" s="5">
        <v>41344.0</v>
      </c>
      <c r="B1285" s="21">
        <v>41344.0</v>
      </c>
    </row>
    <row r="1286">
      <c r="A1286" s="5">
        <v>42934.0</v>
      </c>
      <c r="B1286" s="20">
        <v>42934.0</v>
      </c>
      <c r="C1286" s="24">
        <f>VLOOKUP(B1286,events!B1281:T2610,16, FALSE)</f>
        <v>688272.2</v>
      </c>
      <c r="D1286" s="24">
        <f>VLOOKUP(B1286,events!B1281:T2610,17, FALSE)</f>
        <v>391850.06</v>
      </c>
      <c r="E1286" s="24">
        <f>VLOOKUP(B1286,events!B1281:T2610,18, FALSE)</f>
        <v>296422.14</v>
      </c>
      <c r="F1286" s="22">
        <f>VLOOKUP(B1286,events!B1281:T2610,13, FALSE)</f>
        <v>3346</v>
      </c>
      <c r="G1286" s="21">
        <f>VLOOKUP(A1286,events!B1280:L2610,11,FALSE)</f>
        <v>2103</v>
      </c>
      <c r="H1286" s="21" t="str">
        <f>VLOOKUP(G1286,Products!$A$1:$B$13,2,FALSE)</f>
        <v>Cereal</v>
      </c>
      <c r="I1286" s="10">
        <f>F1286/$F$1334</f>
        <v>0.006491742721</v>
      </c>
      <c r="J1286" s="10">
        <f>SUM($F$7:F1286)/SUM($F$7:$F$1331)</f>
        <v>0.9554851928</v>
      </c>
      <c r="K1286" s="10">
        <f>C1286/$C$1334</f>
        <v>0.005205578707</v>
      </c>
      <c r="L1286" s="10">
        <f>SUM($C$7:C1286)/SUM($C$7:$C$1331)</f>
        <v>0.9494100114</v>
      </c>
      <c r="M1286" s="10">
        <f>E1286/$E$1334</f>
        <v>0.007757621053</v>
      </c>
      <c r="N1286" s="10">
        <f>SUM($E$7:E1286)/SUM($E$7:$E$1331)</f>
        <v>0.9456221144</v>
      </c>
    </row>
    <row r="1287" hidden="1">
      <c r="A1287" s="5">
        <v>40299.0</v>
      </c>
      <c r="B1287" s="21">
        <v>40299.0</v>
      </c>
    </row>
    <row r="1288" hidden="1">
      <c r="A1288" s="5">
        <v>41950.0</v>
      </c>
      <c r="B1288" s="21">
        <v>41950.0</v>
      </c>
    </row>
    <row r="1289" hidden="1">
      <c r="A1289" s="5">
        <v>40737.0</v>
      </c>
      <c r="B1289" s="21">
        <v>40737.0</v>
      </c>
    </row>
    <row r="1290" hidden="1">
      <c r="A1290" s="5">
        <v>41709.0</v>
      </c>
      <c r="B1290" s="21">
        <v>41709.0</v>
      </c>
    </row>
    <row r="1291" hidden="1">
      <c r="A1291" s="5">
        <v>40851.0</v>
      </c>
      <c r="B1291" s="21">
        <v>40851.0</v>
      </c>
    </row>
    <row r="1292" hidden="1">
      <c r="A1292" s="5">
        <v>40575.0</v>
      </c>
      <c r="B1292" s="21">
        <v>40575.0</v>
      </c>
    </row>
    <row r="1293" hidden="1">
      <c r="A1293" s="5">
        <v>40697.0</v>
      </c>
      <c r="B1293" s="21">
        <v>40697.0</v>
      </c>
    </row>
    <row r="1294" hidden="1">
      <c r="A1294" s="5">
        <v>40703.0</v>
      </c>
      <c r="B1294" s="21">
        <v>40703.0</v>
      </c>
    </row>
    <row r="1295" hidden="1">
      <c r="A1295" s="5">
        <v>42051.0</v>
      </c>
      <c r="B1295" s="21">
        <v>42051.0</v>
      </c>
    </row>
    <row r="1296" hidden="1">
      <c r="A1296" s="5">
        <v>40574.0</v>
      </c>
      <c r="B1296" s="21">
        <v>40574.0</v>
      </c>
    </row>
    <row r="1297" hidden="1">
      <c r="A1297" s="5">
        <v>42380.0</v>
      </c>
      <c r="B1297" s="21">
        <v>42380.0</v>
      </c>
    </row>
    <row r="1298" hidden="1">
      <c r="A1298" s="5">
        <v>41946.0</v>
      </c>
      <c r="B1298" s="21">
        <v>41946.0</v>
      </c>
    </row>
    <row r="1299" hidden="1">
      <c r="A1299" s="5">
        <v>40952.0</v>
      </c>
      <c r="B1299" s="21">
        <v>40952.0</v>
      </c>
    </row>
    <row r="1300" hidden="1">
      <c r="A1300" s="5">
        <v>41518.0</v>
      </c>
      <c r="B1300" s="21">
        <v>41518.0</v>
      </c>
    </row>
    <row r="1301" hidden="1">
      <c r="A1301" s="5">
        <v>40433.0</v>
      </c>
      <c r="B1301" s="21">
        <v>40433.0</v>
      </c>
    </row>
    <row r="1302" hidden="1">
      <c r="A1302" s="5">
        <v>41666.0</v>
      </c>
      <c r="B1302" s="21">
        <v>41666.0</v>
      </c>
    </row>
    <row r="1303" hidden="1">
      <c r="A1303" s="5">
        <v>40670.0</v>
      </c>
      <c r="B1303" s="21">
        <v>40670.0</v>
      </c>
    </row>
    <row r="1304" hidden="1">
      <c r="A1304" s="5">
        <v>42475.0</v>
      </c>
      <c r="B1304" s="21">
        <v>42475.0</v>
      </c>
    </row>
    <row r="1305" hidden="1">
      <c r="A1305" s="5">
        <v>41169.0</v>
      </c>
      <c r="B1305" s="21">
        <v>41169.0</v>
      </c>
    </row>
    <row r="1306" hidden="1">
      <c r="A1306" s="5">
        <v>41817.0</v>
      </c>
      <c r="B1306" s="21">
        <v>41817.0</v>
      </c>
    </row>
    <row r="1307" hidden="1">
      <c r="A1307" s="5">
        <v>41073.0</v>
      </c>
      <c r="B1307" s="21">
        <v>41073.0</v>
      </c>
    </row>
    <row r="1308" hidden="1">
      <c r="A1308" s="5">
        <v>42379.0</v>
      </c>
      <c r="B1308" s="21">
        <v>42379.0</v>
      </c>
    </row>
    <row r="1309" hidden="1">
      <c r="A1309" s="5">
        <v>42070.0</v>
      </c>
      <c r="B1309" s="21">
        <v>42070.0</v>
      </c>
    </row>
    <row r="1310" hidden="1">
      <c r="A1310" s="5">
        <v>41122.0</v>
      </c>
      <c r="B1310" s="21">
        <v>41122.0</v>
      </c>
    </row>
    <row r="1311" hidden="1">
      <c r="A1311" s="5">
        <v>42181.0</v>
      </c>
      <c r="B1311" s="21">
        <v>42181.0</v>
      </c>
    </row>
    <row r="1312" hidden="1">
      <c r="A1312" s="5">
        <v>41846.0</v>
      </c>
      <c r="B1312" s="21">
        <v>41846.0</v>
      </c>
    </row>
    <row r="1313" hidden="1">
      <c r="A1313" s="5">
        <v>41310.0</v>
      </c>
      <c r="B1313" s="21">
        <v>41310.0</v>
      </c>
    </row>
    <row r="1314" hidden="1">
      <c r="A1314" s="5">
        <v>42333.0</v>
      </c>
      <c r="B1314" s="21">
        <v>42333.0</v>
      </c>
    </row>
    <row r="1315" hidden="1">
      <c r="A1315" s="5">
        <v>42701.0</v>
      </c>
      <c r="B1315" s="21">
        <v>42701.0</v>
      </c>
    </row>
    <row r="1316" hidden="1">
      <c r="A1316" s="5">
        <v>40191.0</v>
      </c>
      <c r="B1316" s="21">
        <v>40191.0</v>
      </c>
    </row>
    <row r="1317" hidden="1">
      <c r="A1317" s="5">
        <v>42457.0</v>
      </c>
      <c r="B1317" s="21">
        <v>42457.0</v>
      </c>
    </row>
    <row r="1318" hidden="1">
      <c r="A1318" s="5">
        <v>41214.0</v>
      </c>
      <c r="B1318" s="21">
        <v>41214.0</v>
      </c>
    </row>
    <row r="1319" hidden="1">
      <c r="A1319" s="5">
        <v>42503.0</v>
      </c>
      <c r="B1319" s="21">
        <v>42503.0</v>
      </c>
    </row>
    <row r="1320" hidden="1">
      <c r="A1320" s="5">
        <v>41261.0</v>
      </c>
      <c r="B1320" s="21">
        <v>41261.0</v>
      </c>
    </row>
    <row r="1321" hidden="1">
      <c r="A1321" s="5">
        <v>40852.0</v>
      </c>
      <c r="B1321" s="21">
        <v>40852.0</v>
      </c>
    </row>
    <row r="1322" hidden="1">
      <c r="A1322" s="5">
        <v>41438.0</v>
      </c>
      <c r="B1322" s="21">
        <v>41438.0</v>
      </c>
    </row>
    <row r="1323" hidden="1">
      <c r="A1323" s="5">
        <v>41687.0</v>
      </c>
      <c r="B1323" s="21">
        <v>41687.0</v>
      </c>
    </row>
    <row r="1324" hidden="1">
      <c r="A1324" s="5">
        <v>40447.0</v>
      </c>
      <c r="B1324" s="21">
        <v>40447.0</v>
      </c>
    </row>
    <row r="1325" hidden="1">
      <c r="A1325" s="5">
        <v>40970.0</v>
      </c>
      <c r="B1325" s="21">
        <v>40970.0</v>
      </c>
    </row>
    <row r="1326" hidden="1">
      <c r="A1326" s="5">
        <v>40342.0</v>
      </c>
      <c r="B1326" s="21">
        <v>40342.0</v>
      </c>
    </row>
    <row r="1327" hidden="1">
      <c r="A1327" s="5">
        <v>40782.0</v>
      </c>
      <c r="B1327" s="21">
        <v>40782.0</v>
      </c>
    </row>
    <row r="1328">
      <c r="A1328" s="5">
        <v>42811.0</v>
      </c>
      <c r="B1328" s="20">
        <v>42811.0</v>
      </c>
      <c r="C1328" s="24">
        <f>VLOOKUP(B1328,events!B1323:T2652,16, FALSE)</f>
        <v>4099168.18</v>
      </c>
      <c r="D1328" s="24">
        <f>VLOOKUP(B1328,events!B1323:T2652,17, FALSE)</f>
        <v>3082580.36</v>
      </c>
      <c r="E1328" s="24">
        <f>VLOOKUP(B1328,events!B1323:T2652,18, FALSE)</f>
        <v>1016587.82</v>
      </c>
      <c r="F1328" s="22">
        <f>VLOOKUP(B1328,events!B1323:T2652,13, FALSE)</f>
        <v>6134</v>
      </c>
      <c r="G1328" s="21">
        <f>VLOOKUP(A1328,events!B1322:L2652,11,FALSE)</f>
        <v>7940</v>
      </c>
      <c r="H1328" s="21" t="str">
        <f>VLOOKUP(G1328,Products!$A$1:$B$13,2,FALSE)</f>
        <v>Household</v>
      </c>
      <c r="I1328" s="10">
        <f t="shared" ref="I1328:I1330" si="49">F1328/$F$1334</f>
        <v>0.0119008816</v>
      </c>
      <c r="J1328" s="10">
        <f t="shared" ref="J1328:J1330" si="50">SUM($F$7:F1328)/SUM($F$7:$F$1331)</f>
        <v>0.9673860744</v>
      </c>
      <c r="K1328" s="10">
        <f t="shared" ref="K1328:K1330" si="51">C1328/$C$1334</f>
        <v>0.0310030575</v>
      </c>
      <c r="L1328" s="10">
        <f t="shared" ref="L1328:L1330" si="52">SUM($C$7:C1328)/SUM($C$7:$C$1331)</f>
        <v>0.9804130689</v>
      </c>
      <c r="M1328" s="10">
        <f t="shared" ref="M1328:M1330" si="53">E1328/$E$1334</f>
        <v>0.02660497315</v>
      </c>
      <c r="N1328" s="10">
        <f t="shared" ref="N1328:N1330" si="54">SUM($E$7:E1328)/SUM($E$7:$E$1331)</f>
        <v>0.9722270875</v>
      </c>
    </row>
    <row r="1329">
      <c r="A1329" s="5">
        <v>42802.0</v>
      </c>
      <c r="B1329" s="20">
        <v>42802.0</v>
      </c>
      <c r="C1329" s="24">
        <f>VLOOKUP(B1329,events!B1324:T2653,16, FALSE)</f>
        <v>1527813.02</v>
      </c>
      <c r="D1329" s="24">
        <f>VLOOKUP(B1329,events!B1324:T2653,17, FALSE)</f>
        <v>901752.81</v>
      </c>
      <c r="E1329" s="24">
        <f>VLOOKUP(B1329,events!B1324:T2653,18, FALSE)</f>
        <v>626060.21</v>
      </c>
      <c r="F1329" s="22">
        <f>VLOOKUP(B1329,events!B1324:T2653,13, FALSE)</f>
        <v>9917</v>
      </c>
      <c r="G1329" s="21">
        <f>VLOOKUP(A1329,events!B1323:L2653,11,FALSE)</f>
        <v>5988</v>
      </c>
      <c r="H1329" s="21" t="str">
        <f>VLOOKUP(G1329,Products!$A$1:$B$13,2,FALSE)</f>
        <v>Vegetables</v>
      </c>
      <c r="I1329" s="10">
        <f t="shared" si="49"/>
        <v>0.01924046998</v>
      </c>
      <c r="J1329" s="10">
        <f t="shared" si="50"/>
        <v>0.9866265444</v>
      </c>
      <c r="K1329" s="10">
        <f t="shared" si="51"/>
        <v>0.01155524068</v>
      </c>
      <c r="L1329" s="10">
        <f t="shared" si="52"/>
        <v>0.9919683096</v>
      </c>
      <c r="M1329" s="10">
        <f t="shared" si="53"/>
        <v>0.01638453142</v>
      </c>
      <c r="N1329" s="10">
        <f t="shared" si="54"/>
        <v>0.9886116189</v>
      </c>
    </row>
    <row r="1330">
      <c r="A1330" s="5">
        <v>42939.0</v>
      </c>
      <c r="B1330" s="20">
        <v>42939.0</v>
      </c>
      <c r="C1330" s="24">
        <f>VLOOKUP(B1330,events!B1325:T2654,16, FALSE)</f>
        <v>1061935.58</v>
      </c>
      <c r="D1330" s="24">
        <f>VLOOKUP(B1330,events!B1325:T2654,17, FALSE)</f>
        <v>626780.49</v>
      </c>
      <c r="E1330" s="24">
        <f>VLOOKUP(B1330,events!B1325:T2654,18, FALSE)</f>
        <v>435155.09</v>
      </c>
      <c r="F1330" s="22">
        <f>VLOOKUP(B1330,events!B1325:T2654,13, FALSE)</f>
        <v>6893</v>
      </c>
      <c r="G1330" s="21">
        <f>VLOOKUP(A1330,events!B1324:L2654,11,FALSE)</f>
        <v>5988</v>
      </c>
      <c r="H1330" s="21" t="str">
        <f>VLOOKUP(G1330,Products!$A$1:$B$13,2,FALSE)</f>
        <v>Vegetables</v>
      </c>
      <c r="I1330" s="10">
        <f t="shared" si="49"/>
        <v>0.01337345564</v>
      </c>
      <c r="J1330" s="10">
        <f t="shared" si="50"/>
        <v>1</v>
      </c>
      <c r="K1330" s="10">
        <f t="shared" si="51"/>
        <v>0.008031690431</v>
      </c>
      <c r="L1330" s="10">
        <f t="shared" si="52"/>
        <v>1</v>
      </c>
      <c r="M1330" s="10">
        <f t="shared" si="53"/>
        <v>0.01138838107</v>
      </c>
      <c r="N1330" s="10">
        <f t="shared" si="54"/>
        <v>1</v>
      </c>
    </row>
    <row r="1331" hidden="1">
      <c r="A1331" s="5">
        <v>41071.0</v>
      </c>
      <c r="B1331" s="21">
        <v>41071.0</v>
      </c>
    </row>
    <row r="1332" hidden="1">
      <c r="B1332" s="21"/>
    </row>
    <row r="1333" hidden="1">
      <c r="B1333" s="21"/>
    </row>
    <row r="1334">
      <c r="A1334" s="29" t="s">
        <v>190</v>
      </c>
      <c r="B1334" s="21" t="e">
        <v>#VALUE!</v>
      </c>
      <c r="C1334" s="30">
        <f t="shared" ref="C1334:F1334" si="55">SUM(C2:C1333)</f>
        <v>132218191.1</v>
      </c>
      <c r="D1334" s="30">
        <f t="shared" si="55"/>
        <v>94007747.68</v>
      </c>
      <c r="E1334" s="30">
        <f t="shared" si="55"/>
        <v>38210443.38</v>
      </c>
      <c r="F1334" s="21">
        <f t="shared" si="55"/>
        <v>515424</v>
      </c>
      <c r="I1334" s="10">
        <f>SUM(I7:I1333)</f>
        <v>1</v>
      </c>
      <c r="K1334" s="10">
        <f>SUM(K7:K1330)</f>
        <v>1</v>
      </c>
      <c r="L1334" s="10"/>
    </row>
    <row r="1335">
      <c r="B1335" s="21"/>
    </row>
    <row r="1336">
      <c r="B1336" s="21"/>
    </row>
    <row r="1337">
      <c r="B1337" s="21"/>
    </row>
    <row r="1338">
      <c r="B1338" s="21"/>
    </row>
    <row r="1339">
      <c r="B1339" s="21"/>
    </row>
    <row r="1340">
      <c r="B1340" s="21"/>
    </row>
    <row r="1341">
      <c r="B1341" s="21"/>
    </row>
    <row r="1342">
      <c r="B1342" s="21"/>
    </row>
    <row r="1343">
      <c r="B1343" s="21"/>
    </row>
    <row r="1344">
      <c r="B1344" s="21"/>
    </row>
    <row r="1345">
      <c r="B1345" s="21"/>
    </row>
    <row r="1346">
      <c r="B1346" s="21"/>
    </row>
    <row r="1347">
      <c r="B1347" s="21"/>
    </row>
    <row r="1348">
      <c r="B1348" s="21"/>
    </row>
    <row r="1349">
      <c r="B1349" s="21"/>
    </row>
    <row r="1350">
      <c r="B1350" s="21"/>
    </row>
    <row r="1351">
      <c r="B1351" s="21"/>
    </row>
    <row r="1352">
      <c r="B1352" s="21"/>
    </row>
    <row r="1353">
      <c r="B1353" s="21"/>
    </row>
    <row r="1354">
      <c r="B1354" s="21"/>
    </row>
    <row r="1355">
      <c r="B1355" s="21"/>
    </row>
    <row r="1356">
      <c r="B1356" s="21"/>
    </row>
    <row r="1357">
      <c r="B1357" s="21"/>
    </row>
    <row r="1358">
      <c r="B1358" s="21"/>
    </row>
    <row r="1359">
      <c r="B1359" s="21"/>
    </row>
    <row r="1360">
      <c r="B1360" s="21"/>
    </row>
    <row r="1361">
      <c r="B1361" s="21"/>
    </row>
    <row r="1362">
      <c r="B1362" s="21"/>
    </row>
    <row r="1363">
      <c r="B1363" s="21"/>
    </row>
    <row r="1364">
      <c r="B1364" s="21"/>
    </row>
    <row r="1365">
      <c r="B1365" s="21"/>
    </row>
    <row r="1366">
      <c r="B1366" s="21"/>
    </row>
    <row r="1367">
      <c r="B1367" s="21"/>
    </row>
    <row r="1368">
      <c r="B1368" s="21"/>
    </row>
    <row r="1369">
      <c r="B1369" s="21"/>
    </row>
    <row r="1370">
      <c r="B1370" s="21"/>
    </row>
    <row r="1371">
      <c r="B1371" s="21"/>
    </row>
    <row r="1372">
      <c r="B1372" s="21"/>
    </row>
    <row r="1373">
      <c r="B1373" s="21"/>
    </row>
    <row r="1374">
      <c r="B1374" s="21"/>
    </row>
    <row r="1375">
      <c r="B1375" s="21"/>
    </row>
    <row r="1376">
      <c r="B1376" s="21"/>
    </row>
    <row r="1377">
      <c r="B1377" s="21"/>
    </row>
    <row r="1378">
      <c r="B1378" s="21"/>
    </row>
    <row r="1379">
      <c r="B1379" s="21"/>
    </row>
    <row r="1380">
      <c r="B1380" s="21"/>
    </row>
    <row r="1381">
      <c r="B1381" s="21"/>
    </row>
    <row r="1382">
      <c r="B1382" s="21"/>
    </row>
    <row r="1383">
      <c r="B1383" s="21"/>
    </row>
    <row r="1384">
      <c r="B1384" s="21"/>
    </row>
    <row r="1385">
      <c r="B1385" s="21"/>
    </row>
    <row r="1386">
      <c r="B1386" s="21"/>
    </row>
    <row r="1387">
      <c r="B1387" s="21"/>
    </row>
    <row r="1388">
      <c r="B1388" s="21"/>
    </row>
    <row r="1389">
      <c r="B1389" s="21"/>
    </row>
    <row r="1390">
      <c r="B1390" s="21"/>
    </row>
    <row r="1391">
      <c r="B1391" s="21"/>
    </row>
    <row r="1392">
      <c r="B1392" s="21"/>
    </row>
    <row r="1393">
      <c r="B1393" s="21"/>
    </row>
    <row r="1394">
      <c r="B1394" s="21"/>
    </row>
    <row r="1395">
      <c r="B1395" s="21"/>
    </row>
    <row r="1396">
      <c r="B1396" s="21"/>
    </row>
    <row r="1397">
      <c r="B1397" s="21"/>
    </row>
    <row r="1398">
      <c r="B1398" s="21"/>
    </row>
    <row r="1399">
      <c r="B1399" s="21"/>
    </row>
    <row r="1400">
      <c r="B1400" s="21"/>
    </row>
    <row r="1401">
      <c r="B1401" s="21"/>
    </row>
    <row r="1402">
      <c r="B1402" s="21"/>
    </row>
    <row r="1403">
      <c r="B1403" s="21"/>
    </row>
    <row r="1404">
      <c r="B1404" s="21"/>
    </row>
    <row r="1405">
      <c r="B1405" s="21"/>
    </row>
    <row r="1406">
      <c r="B1406" s="21"/>
    </row>
    <row r="1407">
      <c r="B1407" s="21"/>
    </row>
    <row r="1408">
      <c r="B1408" s="21"/>
    </row>
    <row r="1409">
      <c r="B1409" s="21"/>
    </row>
    <row r="1410">
      <c r="B1410" s="21"/>
    </row>
    <row r="1411">
      <c r="B1411" s="21"/>
    </row>
    <row r="1412">
      <c r="B1412" s="21"/>
    </row>
    <row r="1413">
      <c r="B1413" s="21"/>
    </row>
    <row r="1414">
      <c r="B1414" s="21"/>
    </row>
    <row r="1415">
      <c r="B1415" s="21"/>
    </row>
    <row r="1416">
      <c r="B1416" s="21"/>
    </row>
    <row r="1417">
      <c r="B1417" s="21"/>
    </row>
    <row r="1418">
      <c r="B1418" s="21"/>
    </row>
    <row r="1419">
      <c r="B1419" s="21"/>
    </row>
    <row r="1420">
      <c r="B1420" s="21"/>
    </row>
    <row r="1421">
      <c r="B1421" s="21"/>
    </row>
    <row r="1422">
      <c r="B1422" s="21"/>
    </row>
    <row r="1423">
      <c r="B1423" s="21"/>
    </row>
    <row r="1424">
      <c r="B1424" s="21"/>
    </row>
    <row r="1425">
      <c r="B1425" s="21"/>
    </row>
    <row r="1426">
      <c r="B1426" s="21"/>
    </row>
    <row r="1427">
      <c r="B1427" s="21"/>
    </row>
    <row r="1428">
      <c r="B1428" s="21"/>
    </row>
    <row r="1429">
      <c r="B1429" s="21"/>
    </row>
    <row r="1430">
      <c r="B1430" s="21"/>
    </row>
    <row r="1431">
      <c r="B1431" s="21"/>
    </row>
    <row r="1432">
      <c r="B1432" s="21"/>
    </row>
    <row r="1433">
      <c r="B1433" s="21"/>
    </row>
    <row r="1434">
      <c r="B1434" s="21"/>
    </row>
    <row r="1435">
      <c r="B1435" s="21"/>
    </row>
    <row r="1436">
      <c r="B1436" s="21"/>
    </row>
    <row r="1437">
      <c r="B1437" s="21"/>
    </row>
    <row r="1438">
      <c r="B1438" s="21"/>
    </row>
    <row r="1439">
      <c r="B1439" s="21"/>
    </row>
    <row r="1440">
      <c r="B1440" s="21"/>
    </row>
    <row r="1441">
      <c r="B1441" s="21"/>
    </row>
    <row r="1442">
      <c r="B1442" s="21"/>
    </row>
    <row r="1443">
      <c r="B1443" s="21"/>
    </row>
    <row r="1444">
      <c r="B1444" s="21"/>
    </row>
    <row r="1445">
      <c r="B1445" s="21"/>
    </row>
    <row r="1446">
      <c r="B1446" s="21"/>
    </row>
    <row r="1447">
      <c r="B1447" s="21"/>
    </row>
    <row r="1448">
      <c r="B1448" s="21"/>
    </row>
    <row r="1449">
      <c r="B1449" s="21"/>
    </row>
    <row r="1450">
      <c r="B1450" s="21"/>
    </row>
    <row r="1451">
      <c r="B1451" s="21"/>
    </row>
    <row r="1452">
      <c r="B1452" s="21"/>
    </row>
    <row r="1453">
      <c r="B1453" s="21"/>
    </row>
    <row r="1454">
      <c r="B1454" s="21"/>
    </row>
    <row r="1455">
      <c r="B1455" s="21"/>
    </row>
    <row r="1456">
      <c r="B1456" s="21"/>
    </row>
    <row r="1457">
      <c r="B1457" s="21"/>
    </row>
    <row r="1458">
      <c r="B1458" s="21"/>
    </row>
    <row r="1459">
      <c r="B1459" s="21"/>
    </row>
    <row r="1460">
      <c r="B1460" s="21"/>
    </row>
    <row r="1461">
      <c r="B1461" s="21"/>
    </row>
    <row r="1462">
      <c r="B1462" s="21"/>
    </row>
    <row r="1463">
      <c r="B1463" s="21"/>
    </row>
    <row r="1464">
      <c r="B1464" s="21"/>
    </row>
    <row r="1465">
      <c r="B1465" s="21"/>
    </row>
    <row r="1466">
      <c r="B1466" s="21"/>
    </row>
    <row r="1467">
      <c r="B1467" s="21"/>
    </row>
    <row r="1468">
      <c r="B1468" s="21"/>
    </row>
    <row r="1469">
      <c r="B1469" s="21"/>
    </row>
    <row r="1470">
      <c r="B1470" s="21"/>
    </row>
    <row r="1471">
      <c r="B1471" s="21"/>
    </row>
    <row r="1472">
      <c r="B1472" s="21"/>
    </row>
    <row r="1473">
      <c r="B1473" s="21"/>
    </row>
    <row r="1474">
      <c r="B1474" s="21"/>
    </row>
    <row r="1475">
      <c r="B1475" s="21"/>
    </row>
    <row r="1476">
      <c r="B1476" s="21"/>
    </row>
    <row r="1477">
      <c r="B1477" s="21"/>
    </row>
    <row r="1478">
      <c r="B1478" s="21"/>
    </row>
    <row r="1479">
      <c r="B1479" s="21"/>
    </row>
    <row r="1480">
      <c r="B1480" s="21"/>
    </row>
    <row r="1481">
      <c r="B1481" s="21"/>
    </row>
    <row r="1482">
      <c r="B1482" s="21"/>
    </row>
    <row r="1483">
      <c r="B1483" s="21"/>
    </row>
    <row r="1484">
      <c r="B1484" s="21"/>
    </row>
    <row r="1485">
      <c r="B1485" s="21"/>
    </row>
    <row r="1486">
      <c r="B1486" s="21"/>
    </row>
    <row r="1487">
      <c r="B1487" s="21"/>
    </row>
    <row r="1488">
      <c r="B1488" s="21"/>
    </row>
    <row r="1489">
      <c r="B1489" s="21"/>
    </row>
    <row r="1490">
      <c r="B1490" s="21"/>
    </row>
    <row r="1491">
      <c r="B1491" s="21"/>
    </row>
    <row r="1492">
      <c r="B1492" s="21"/>
    </row>
    <row r="1493">
      <c r="B1493" s="21"/>
    </row>
    <row r="1494">
      <c r="B1494" s="21"/>
    </row>
    <row r="1495">
      <c r="B1495" s="21"/>
    </row>
    <row r="1496">
      <c r="B1496" s="21"/>
    </row>
    <row r="1497">
      <c r="B1497" s="21"/>
    </row>
    <row r="1498">
      <c r="B1498" s="21"/>
    </row>
    <row r="1499">
      <c r="B1499" s="21"/>
    </row>
    <row r="1500">
      <c r="B1500" s="21"/>
    </row>
    <row r="1501">
      <c r="B1501" s="21"/>
    </row>
    <row r="1502">
      <c r="B1502" s="21"/>
    </row>
    <row r="1503">
      <c r="B1503" s="21"/>
    </row>
    <row r="1504">
      <c r="B1504" s="21"/>
    </row>
    <row r="1505">
      <c r="B1505" s="21"/>
    </row>
    <row r="1506">
      <c r="B1506" s="21"/>
    </row>
    <row r="1507">
      <c r="B1507" s="21"/>
    </row>
    <row r="1508">
      <c r="B1508" s="21"/>
    </row>
    <row r="1509">
      <c r="B1509" s="21"/>
    </row>
    <row r="1510">
      <c r="B1510" s="21"/>
    </row>
    <row r="1511">
      <c r="B1511" s="21"/>
    </row>
    <row r="1512">
      <c r="B1512" s="21"/>
    </row>
    <row r="1513">
      <c r="B1513" s="21"/>
    </row>
    <row r="1514">
      <c r="B1514" s="21"/>
    </row>
    <row r="1515">
      <c r="B1515" s="21"/>
    </row>
    <row r="1516">
      <c r="B1516" s="21"/>
    </row>
    <row r="1517">
      <c r="B1517" s="21"/>
    </row>
    <row r="1518">
      <c r="B1518" s="21"/>
    </row>
    <row r="1519">
      <c r="B1519" s="21"/>
    </row>
    <row r="1520">
      <c r="B1520" s="21"/>
    </row>
    <row r="1521">
      <c r="B1521" s="21"/>
    </row>
    <row r="1522">
      <c r="B1522" s="21"/>
    </row>
    <row r="1523">
      <c r="B1523" s="21"/>
    </row>
    <row r="1524">
      <c r="B1524" s="21"/>
    </row>
    <row r="1525">
      <c r="B1525" s="21"/>
    </row>
    <row r="1526">
      <c r="B1526" s="21"/>
    </row>
    <row r="1527">
      <c r="B1527" s="21"/>
    </row>
    <row r="1528">
      <c r="B1528" s="21"/>
    </row>
    <row r="1529">
      <c r="B1529" s="21"/>
    </row>
    <row r="1530">
      <c r="B1530" s="21"/>
    </row>
    <row r="1531">
      <c r="B1531" s="21"/>
    </row>
    <row r="1532">
      <c r="B1532" s="21"/>
    </row>
    <row r="1533">
      <c r="B1533" s="21"/>
    </row>
    <row r="1534">
      <c r="B1534" s="21"/>
    </row>
    <row r="1535">
      <c r="B1535" s="21"/>
    </row>
    <row r="1536">
      <c r="B1536" s="21"/>
    </row>
    <row r="1537">
      <c r="B1537" s="21"/>
    </row>
    <row r="1538">
      <c r="B1538" s="21"/>
    </row>
    <row r="1539">
      <c r="B1539" s="21"/>
    </row>
    <row r="1540">
      <c r="B1540" s="21"/>
    </row>
    <row r="1541">
      <c r="B1541" s="21"/>
    </row>
    <row r="1542">
      <c r="B1542" s="21"/>
    </row>
    <row r="1543">
      <c r="B1543" s="21"/>
    </row>
    <row r="1544">
      <c r="B1544" s="21"/>
    </row>
    <row r="1545">
      <c r="B1545" s="21"/>
    </row>
    <row r="1546">
      <c r="B1546" s="21"/>
    </row>
    <row r="1547">
      <c r="B1547" s="21"/>
    </row>
    <row r="1548">
      <c r="B1548" s="21"/>
    </row>
    <row r="1549">
      <c r="B1549" s="21"/>
    </row>
    <row r="1550">
      <c r="B1550" s="21"/>
    </row>
    <row r="1551">
      <c r="B1551" s="21"/>
    </row>
    <row r="1552">
      <c r="B1552" s="21"/>
    </row>
    <row r="1553">
      <c r="B1553" s="21"/>
    </row>
    <row r="1554">
      <c r="B1554" s="21"/>
    </row>
    <row r="1555">
      <c r="B1555" s="21"/>
    </row>
    <row r="1556">
      <c r="B1556" s="21"/>
    </row>
    <row r="1557">
      <c r="B1557" s="21"/>
    </row>
    <row r="1558">
      <c r="B1558" s="21"/>
    </row>
    <row r="1559">
      <c r="B1559" s="21"/>
    </row>
    <row r="1560">
      <c r="B1560" s="21"/>
    </row>
    <row r="1561">
      <c r="B1561" s="21"/>
    </row>
    <row r="1562">
      <c r="B1562" s="21"/>
    </row>
    <row r="1563">
      <c r="B1563" s="21"/>
    </row>
    <row r="1564">
      <c r="B1564" s="21"/>
    </row>
    <row r="1565">
      <c r="B1565" s="21"/>
    </row>
    <row r="1566">
      <c r="B1566" s="21"/>
    </row>
    <row r="1567">
      <c r="B1567" s="21"/>
    </row>
    <row r="1568">
      <c r="B1568" s="21"/>
    </row>
    <row r="1569">
      <c r="B1569" s="21"/>
    </row>
    <row r="1570">
      <c r="B1570" s="21"/>
    </row>
    <row r="1571">
      <c r="B1571" s="21"/>
    </row>
    <row r="1572">
      <c r="B1572" s="21"/>
    </row>
    <row r="1573">
      <c r="B1573" s="21"/>
    </row>
    <row r="1574">
      <c r="B1574" s="21"/>
    </row>
    <row r="1575">
      <c r="B1575" s="21"/>
    </row>
    <row r="1576">
      <c r="B1576" s="21"/>
    </row>
    <row r="1577">
      <c r="B1577" s="21"/>
    </row>
    <row r="1578">
      <c r="B1578" s="21"/>
    </row>
    <row r="1579">
      <c r="B1579" s="21"/>
    </row>
    <row r="1580">
      <c r="B1580" s="21"/>
    </row>
    <row r="1581">
      <c r="B1581" s="21"/>
    </row>
    <row r="1582">
      <c r="B1582" s="21"/>
    </row>
    <row r="1583">
      <c r="B1583" s="21"/>
    </row>
    <row r="1584">
      <c r="B1584" s="21"/>
    </row>
    <row r="1585">
      <c r="B1585" s="21"/>
    </row>
    <row r="1586">
      <c r="B1586" s="21"/>
    </row>
    <row r="1587">
      <c r="B1587" s="21"/>
    </row>
    <row r="1588">
      <c r="B1588" s="21"/>
    </row>
    <row r="1589">
      <c r="B1589" s="21"/>
    </row>
    <row r="1590">
      <c r="B1590" s="21"/>
    </row>
    <row r="1591">
      <c r="B1591" s="21"/>
    </row>
    <row r="1592">
      <c r="B1592" s="21"/>
    </row>
    <row r="1593">
      <c r="B1593" s="21"/>
    </row>
    <row r="1594">
      <c r="B1594" s="21"/>
    </row>
    <row r="1595">
      <c r="B1595" s="21"/>
    </row>
    <row r="1596">
      <c r="B1596" s="21"/>
    </row>
    <row r="1597">
      <c r="B1597" s="21"/>
    </row>
    <row r="1598">
      <c r="B1598" s="21"/>
    </row>
    <row r="1599">
      <c r="B1599" s="21"/>
    </row>
    <row r="1600">
      <c r="B1600" s="21"/>
    </row>
    <row r="1601">
      <c r="B1601" s="21"/>
    </row>
    <row r="1602">
      <c r="B1602" s="21"/>
    </row>
    <row r="1603">
      <c r="B1603" s="21"/>
    </row>
    <row r="1604">
      <c r="B1604" s="21"/>
    </row>
    <row r="1605">
      <c r="B1605" s="21"/>
    </row>
    <row r="1606">
      <c r="B1606" s="21"/>
    </row>
    <row r="1607">
      <c r="B1607" s="21"/>
    </row>
    <row r="1608">
      <c r="B1608" s="21"/>
    </row>
    <row r="1609">
      <c r="B1609" s="21"/>
    </row>
    <row r="1610">
      <c r="B1610" s="21"/>
    </row>
    <row r="1611">
      <c r="B1611" s="21"/>
    </row>
    <row r="1612">
      <c r="B1612" s="21"/>
    </row>
    <row r="1613">
      <c r="B1613" s="21"/>
    </row>
    <row r="1614">
      <c r="B1614" s="21"/>
    </row>
    <row r="1615">
      <c r="B1615" s="21"/>
    </row>
    <row r="1616">
      <c r="B1616" s="21"/>
    </row>
    <row r="1617">
      <c r="B1617" s="21"/>
    </row>
    <row r="1618">
      <c r="B1618" s="21"/>
    </row>
    <row r="1619">
      <c r="B1619" s="21"/>
    </row>
    <row r="1620">
      <c r="B1620" s="21"/>
    </row>
    <row r="1621">
      <c r="B1621" s="21"/>
    </row>
    <row r="1622">
      <c r="B1622" s="21"/>
    </row>
    <row r="1623">
      <c r="B1623" s="21"/>
    </row>
    <row r="1624">
      <c r="B1624" s="21"/>
    </row>
    <row r="1625">
      <c r="B1625" s="21"/>
    </row>
    <row r="1626">
      <c r="B1626" s="21"/>
    </row>
    <row r="1627">
      <c r="B1627" s="21"/>
    </row>
    <row r="1628">
      <c r="B1628" s="21"/>
    </row>
    <row r="1629">
      <c r="B1629" s="21"/>
    </row>
    <row r="1630">
      <c r="B1630" s="21"/>
    </row>
    <row r="1631">
      <c r="B1631" s="21"/>
    </row>
    <row r="1632">
      <c r="B1632" s="21"/>
    </row>
    <row r="1633">
      <c r="B1633" s="21"/>
    </row>
    <row r="1634">
      <c r="B1634" s="21"/>
    </row>
    <row r="1635">
      <c r="B1635" s="21"/>
    </row>
    <row r="1636">
      <c r="B1636" s="21"/>
    </row>
    <row r="1637">
      <c r="B1637" s="21"/>
    </row>
    <row r="1638">
      <c r="B1638" s="21"/>
    </row>
    <row r="1639">
      <c r="B1639" s="21"/>
    </row>
    <row r="1640">
      <c r="B1640" s="21"/>
    </row>
    <row r="1641">
      <c r="B1641" s="21"/>
    </row>
    <row r="1642">
      <c r="B1642" s="21"/>
    </row>
    <row r="1643">
      <c r="B1643" s="21"/>
    </row>
    <row r="1644">
      <c r="B1644" s="21"/>
    </row>
    <row r="1645">
      <c r="B1645" s="21"/>
    </row>
    <row r="1646">
      <c r="B1646" s="21"/>
    </row>
    <row r="1647">
      <c r="B1647" s="21"/>
    </row>
    <row r="1648">
      <c r="B1648" s="21"/>
    </row>
    <row r="1649">
      <c r="B1649" s="21"/>
    </row>
    <row r="1650">
      <c r="B1650" s="21"/>
    </row>
    <row r="1651">
      <c r="B1651" s="21"/>
    </row>
    <row r="1652">
      <c r="B1652" s="21"/>
    </row>
    <row r="1653">
      <c r="B1653" s="21"/>
    </row>
    <row r="1654">
      <c r="B1654" s="21"/>
    </row>
    <row r="1655">
      <c r="B1655" s="21"/>
    </row>
    <row r="1656">
      <c r="B1656" s="21"/>
    </row>
    <row r="1657">
      <c r="B1657" s="21"/>
    </row>
    <row r="1658">
      <c r="B1658" s="21"/>
    </row>
    <row r="1659">
      <c r="B1659" s="21"/>
    </row>
    <row r="1660">
      <c r="B1660" s="21"/>
    </row>
    <row r="1661">
      <c r="B1661" s="21"/>
    </row>
    <row r="1662">
      <c r="B1662" s="21"/>
    </row>
    <row r="1663">
      <c r="B1663" s="21"/>
    </row>
    <row r="1664">
      <c r="B1664" s="21"/>
    </row>
    <row r="1665">
      <c r="B1665" s="21"/>
    </row>
    <row r="1666">
      <c r="B1666" s="21"/>
    </row>
    <row r="1667">
      <c r="B1667" s="21"/>
    </row>
    <row r="1668">
      <c r="B1668" s="21"/>
    </row>
    <row r="1669">
      <c r="B1669" s="21"/>
    </row>
    <row r="1670">
      <c r="B1670" s="21"/>
    </row>
    <row r="1671">
      <c r="B1671" s="21"/>
    </row>
    <row r="1672">
      <c r="B1672" s="21"/>
    </row>
    <row r="1673">
      <c r="B1673" s="21"/>
    </row>
    <row r="1674">
      <c r="B1674" s="21"/>
    </row>
    <row r="1675">
      <c r="B1675" s="21"/>
    </row>
    <row r="1676">
      <c r="B1676" s="21"/>
    </row>
    <row r="1677">
      <c r="B1677" s="21"/>
    </row>
    <row r="1678">
      <c r="B1678" s="21"/>
    </row>
    <row r="1679">
      <c r="B1679" s="21"/>
    </row>
    <row r="1680">
      <c r="B1680" s="21"/>
    </row>
    <row r="1681">
      <c r="B1681" s="21"/>
    </row>
    <row r="1682">
      <c r="B1682" s="21"/>
    </row>
    <row r="1683">
      <c r="B1683" s="21"/>
    </row>
    <row r="1684">
      <c r="B1684" s="21"/>
    </row>
    <row r="1685">
      <c r="B1685" s="21"/>
    </row>
    <row r="1686">
      <c r="B1686" s="21"/>
    </row>
    <row r="1687">
      <c r="B1687" s="21"/>
    </row>
    <row r="1688">
      <c r="B1688" s="21"/>
    </row>
    <row r="1689">
      <c r="B1689" s="21"/>
    </row>
    <row r="1690">
      <c r="B1690" s="21"/>
    </row>
    <row r="1691">
      <c r="B1691" s="21"/>
    </row>
    <row r="1692">
      <c r="B1692" s="21"/>
    </row>
    <row r="1693">
      <c r="B1693" s="21"/>
    </row>
    <row r="1694">
      <c r="B1694" s="21"/>
    </row>
    <row r="1695">
      <c r="B1695" s="21"/>
    </row>
    <row r="1696">
      <c r="B1696" s="21"/>
    </row>
    <row r="1697">
      <c r="B1697" s="21"/>
    </row>
    <row r="1698">
      <c r="B1698" s="21"/>
    </row>
    <row r="1699">
      <c r="B1699" s="21"/>
    </row>
    <row r="1700">
      <c r="B1700" s="21"/>
    </row>
    <row r="1701">
      <c r="B1701" s="21"/>
    </row>
    <row r="1702">
      <c r="B1702" s="21"/>
    </row>
    <row r="1703">
      <c r="B1703" s="21"/>
    </row>
    <row r="1704">
      <c r="B1704" s="21"/>
    </row>
    <row r="1705">
      <c r="B1705" s="21"/>
    </row>
    <row r="1706">
      <c r="B1706" s="21"/>
    </row>
    <row r="1707">
      <c r="B1707" s="21"/>
    </row>
    <row r="1708">
      <c r="B1708" s="21"/>
    </row>
    <row r="1709">
      <c r="B1709" s="21"/>
    </row>
    <row r="1710">
      <c r="B1710" s="21"/>
    </row>
    <row r="1711">
      <c r="B1711" s="21"/>
    </row>
    <row r="1712">
      <c r="B1712" s="21"/>
    </row>
    <row r="1713">
      <c r="B1713" s="21"/>
    </row>
    <row r="1714">
      <c r="B1714" s="21"/>
    </row>
    <row r="1715">
      <c r="B1715" s="21"/>
    </row>
    <row r="1716">
      <c r="B1716" s="21"/>
    </row>
    <row r="1717">
      <c r="B1717" s="21"/>
    </row>
    <row r="1718">
      <c r="B1718" s="21"/>
    </row>
    <row r="1719">
      <c r="B1719" s="21"/>
    </row>
    <row r="1720">
      <c r="B1720" s="21"/>
    </row>
    <row r="1721">
      <c r="B1721" s="21"/>
    </row>
    <row r="1722">
      <c r="B1722" s="21"/>
    </row>
    <row r="1723">
      <c r="B1723" s="21"/>
    </row>
    <row r="1724">
      <c r="B1724" s="21"/>
    </row>
    <row r="1725">
      <c r="B1725" s="21"/>
    </row>
    <row r="1726">
      <c r="B1726" s="21"/>
    </row>
    <row r="1727">
      <c r="B1727" s="21"/>
    </row>
    <row r="1728">
      <c r="B1728" s="21"/>
    </row>
    <row r="1729">
      <c r="B1729" s="21"/>
    </row>
    <row r="1730">
      <c r="B1730" s="21"/>
    </row>
    <row r="1731">
      <c r="B1731" s="21"/>
    </row>
    <row r="1732">
      <c r="B1732" s="21"/>
    </row>
    <row r="1733">
      <c r="B1733" s="21"/>
    </row>
    <row r="1734">
      <c r="B1734" s="21"/>
    </row>
    <row r="1735">
      <c r="B1735" s="21"/>
    </row>
    <row r="1736">
      <c r="B1736" s="21"/>
    </row>
    <row r="1737">
      <c r="B1737" s="21"/>
    </row>
    <row r="1738">
      <c r="B1738" s="21"/>
    </row>
    <row r="1739">
      <c r="B1739" s="21"/>
    </row>
    <row r="1740">
      <c r="B1740" s="21"/>
    </row>
    <row r="1741">
      <c r="B1741" s="21"/>
    </row>
    <row r="1742">
      <c r="B1742" s="21"/>
    </row>
    <row r="1743">
      <c r="B1743" s="21"/>
    </row>
    <row r="1744">
      <c r="B1744" s="21"/>
    </row>
    <row r="1745">
      <c r="B1745" s="21"/>
    </row>
    <row r="1746">
      <c r="B1746" s="21"/>
    </row>
    <row r="1747">
      <c r="B1747" s="21"/>
    </row>
    <row r="1748">
      <c r="B1748" s="21"/>
    </row>
    <row r="1749">
      <c r="B1749" s="21"/>
    </row>
    <row r="1750">
      <c r="B1750" s="21"/>
    </row>
    <row r="1751">
      <c r="B1751" s="21"/>
    </row>
    <row r="1752">
      <c r="B1752" s="21"/>
    </row>
    <row r="1753">
      <c r="B1753" s="21"/>
    </row>
    <row r="1754">
      <c r="B1754" s="21"/>
    </row>
    <row r="1755">
      <c r="B1755" s="21"/>
    </row>
    <row r="1756">
      <c r="B1756" s="21"/>
    </row>
    <row r="1757">
      <c r="B1757" s="21"/>
    </row>
    <row r="1758">
      <c r="B1758" s="21"/>
    </row>
    <row r="1759">
      <c r="B1759" s="21"/>
    </row>
    <row r="1760">
      <c r="B1760" s="21"/>
    </row>
    <row r="1761">
      <c r="B1761" s="21"/>
    </row>
    <row r="1762">
      <c r="B1762" s="21"/>
    </row>
    <row r="1763">
      <c r="B1763" s="21"/>
    </row>
    <row r="1764">
      <c r="B1764" s="21"/>
    </row>
    <row r="1765">
      <c r="B1765" s="21"/>
    </row>
    <row r="1766">
      <c r="B1766" s="21"/>
    </row>
    <row r="1767">
      <c r="B1767" s="21"/>
    </row>
    <row r="1768">
      <c r="B1768" s="21"/>
    </row>
    <row r="1769">
      <c r="B1769" s="21"/>
    </row>
    <row r="1770">
      <c r="B1770" s="21"/>
    </row>
    <row r="1771">
      <c r="B1771" s="21"/>
    </row>
    <row r="1772">
      <c r="B1772" s="21"/>
    </row>
    <row r="1773">
      <c r="B1773" s="21"/>
    </row>
    <row r="1774">
      <c r="B1774" s="21"/>
    </row>
    <row r="1775">
      <c r="B1775" s="21"/>
    </row>
    <row r="1776">
      <c r="B1776" s="21"/>
    </row>
    <row r="1777">
      <c r="B1777" s="21"/>
    </row>
    <row r="1778">
      <c r="B1778" s="21"/>
    </row>
    <row r="1779">
      <c r="B1779" s="21"/>
    </row>
    <row r="1780">
      <c r="B1780" s="21"/>
    </row>
    <row r="1781">
      <c r="B1781" s="21"/>
    </row>
    <row r="1782">
      <c r="B1782" s="21"/>
    </row>
    <row r="1783">
      <c r="B1783" s="21"/>
    </row>
    <row r="1784">
      <c r="B1784" s="21"/>
    </row>
    <row r="1785">
      <c r="B1785" s="21"/>
    </row>
    <row r="1786">
      <c r="B1786" s="21"/>
    </row>
    <row r="1787">
      <c r="B1787" s="21"/>
    </row>
    <row r="1788">
      <c r="B1788" s="21"/>
    </row>
    <row r="1789">
      <c r="B1789" s="21"/>
    </row>
    <row r="1790">
      <c r="B1790" s="21"/>
    </row>
    <row r="1791">
      <c r="B1791" s="21"/>
    </row>
    <row r="1792">
      <c r="B1792" s="21"/>
    </row>
    <row r="1793">
      <c r="B1793" s="21"/>
    </row>
    <row r="1794">
      <c r="B1794" s="21"/>
    </row>
    <row r="1795">
      <c r="B1795" s="21"/>
    </row>
    <row r="1796">
      <c r="B1796" s="21"/>
    </row>
    <row r="1797">
      <c r="B1797" s="21"/>
    </row>
    <row r="1798">
      <c r="B1798" s="21"/>
    </row>
    <row r="1799">
      <c r="B1799" s="21"/>
    </row>
    <row r="1800">
      <c r="B1800" s="21"/>
    </row>
    <row r="1801">
      <c r="B1801" s="21"/>
    </row>
    <row r="1802">
      <c r="B1802" s="21"/>
    </row>
    <row r="1803">
      <c r="B1803" s="21"/>
    </row>
    <row r="1804">
      <c r="B1804" s="21"/>
    </row>
    <row r="1805">
      <c r="B1805" s="21"/>
    </row>
    <row r="1806">
      <c r="B1806" s="21"/>
    </row>
    <row r="1807">
      <c r="B1807" s="21"/>
    </row>
    <row r="1808">
      <c r="B1808" s="21"/>
    </row>
    <row r="1809">
      <c r="B1809" s="21"/>
    </row>
    <row r="1810">
      <c r="B1810" s="21"/>
    </row>
    <row r="1811">
      <c r="B1811" s="21"/>
    </row>
    <row r="1812">
      <c r="B1812" s="21"/>
    </row>
    <row r="1813">
      <c r="B1813" s="21"/>
    </row>
    <row r="1814">
      <c r="B1814" s="21"/>
    </row>
    <row r="1815">
      <c r="B1815" s="21"/>
    </row>
    <row r="1816">
      <c r="B1816" s="21"/>
    </row>
    <row r="1817">
      <c r="B1817" s="21"/>
    </row>
    <row r="1818">
      <c r="B1818" s="21"/>
    </row>
    <row r="1819">
      <c r="B1819" s="21"/>
    </row>
    <row r="1820">
      <c r="B1820" s="21"/>
    </row>
    <row r="1821">
      <c r="B1821" s="21"/>
    </row>
    <row r="1822">
      <c r="B1822" s="21"/>
    </row>
    <row r="1823">
      <c r="B1823" s="21"/>
    </row>
    <row r="1824">
      <c r="B1824" s="21"/>
    </row>
    <row r="1825">
      <c r="B1825" s="21"/>
    </row>
    <row r="1826">
      <c r="B1826" s="21"/>
    </row>
    <row r="1827">
      <c r="B1827" s="21"/>
    </row>
    <row r="1828">
      <c r="B1828" s="21"/>
    </row>
    <row r="1829">
      <c r="B1829" s="21"/>
    </row>
    <row r="1830">
      <c r="B1830" s="21"/>
    </row>
    <row r="1831">
      <c r="B1831" s="21"/>
    </row>
    <row r="1832">
      <c r="B1832" s="21"/>
    </row>
    <row r="1833">
      <c r="B1833" s="21"/>
    </row>
    <row r="1834">
      <c r="B1834" s="21"/>
    </row>
    <row r="1835">
      <c r="B1835" s="21"/>
    </row>
    <row r="1836">
      <c r="B1836" s="21"/>
    </row>
  </sheetData>
  <autoFilter ref="$A$1:$AA$1334"/>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5.25"/>
    <col customWidth="1" min="3" max="3" width="16.0"/>
    <col customWidth="1" min="4" max="4" width="22.5"/>
  </cols>
  <sheetData>
    <row r="1"/>
    <row r="2" hidden="1"/>
    <row r="3"/>
    <row r="4"/>
    <row r="5"/>
    <row r="6"/>
    <row r="7"/>
    <row r="8"/>
    <row r="9"/>
    <row r="10"/>
    <row r="11"/>
    <row r="12"/>
    <row r="13"/>
    <row r="14"/>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11</v>
      </c>
      <c r="B1" s="31" t="s">
        <v>194</v>
      </c>
      <c r="C1" s="32"/>
      <c r="D1" s="32"/>
      <c r="E1" s="32"/>
      <c r="F1" s="32"/>
      <c r="G1" s="32"/>
      <c r="H1" s="32"/>
      <c r="I1" s="32"/>
      <c r="J1" s="32"/>
      <c r="K1" s="32"/>
      <c r="L1" s="32"/>
      <c r="M1" s="32"/>
      <c r="N1" s="32"/>
      <c r="O1" s="32"/>
      <c r="P1" s="32"/>
      <c r="Q1" s="32"/>
      <c r="R1" s="32"/>
      <c r="S1" s="32"/>
      <c r="T1" s="32"/>
      <c r="U1" s="32"/>
      <c r="V1" s="32"/>
      <c r="W1" s="32"/>
      <c r="X1" s="32"/>
      <c r="Y1" s="32"/>
    </row>
    <row r="2">
      <c r="A2" s="33">
        <v>7940.0</v>
      </c>
      <c r="B2" s="32" t="s">
        <v>170</v>
      </c>
      <c r="C2" s="32"/>
      <c r="D2" s="32"/>
      <c r="E2" s="32"/>
      <c r="F2" s="32"/>
      <c r="G2" s="32"/>
      <c r="H2" s="32"/>
      <c r="I2" s="32"/>
      <c r="J2" s="32"/>
      <c r="K2" s="32"/>
      <c r="L2" s="32"/>
      <c r="M2" s="32"/>
      <c r="N2" s="32"/>
      <c r="O2" s="32"/>
      <c r="P2" s="32"/>
      <c r="Q2" s="32"/>
      <c r="R2" s="32"/>
      <c r="S2" s="32"/>
      <c r="T2" s="32"/>
      <c r="U2" s="32"/>
      <c r="V2" s="32"/>
      <c r="W2" s="32"/>
      <c r="X2" s="32"/>
      <c r="Y2" s="32"/>
    </row>
    <row r="3">
      <c r="A3" s="33">
        <v>8293.0</v>
      </c>
      <c r="B3" s="32" t="s">
        <v>165</v>
      </c>
      <c r="C3" s="32"/>
      <c r="D3" s="32"/>
      <c r="E3" s="32"/>
      <c r="F3" s="32"/>
      <c r="G3" s="32"/>
      <c r="H3" s="32"/>
      <c r="I3" s="32"/>
      <c r="J3" s="32"/>
      <c r="K3" s="32"/>
      <c r="L3" s="32"/>
      <c r="M3" s="32"/>
      <c r="N3" s="32"/>
      <c r="O3" s="32"/>
      <c r="P3" s="32"/>
      <c r="Q3" s="32"/>
      <c r="R3" s="32"/>
      <c r="S3" s="32"/>
      <c r="T3" s="32"/>
      <c r="U3" s="32"/>
      <c r="V3" s="32"/>
      <c r="W3" s="32"/>
      <c r="X3" s="32"/>
      <c r="Y3" s="32"/>
    </row>
    <row r="4">
      <c r="A4" s="33">
        <v>7331.0</v>
      </c>
      <c r="B4" s="32" t="s">
        <v>173</v>
      </c>
      <c r="C4" s="32"/>
      <c r="D4" s="32"/>
      <c r="E4" s="32"/>
      <c r="F4" s="32"/>
      <c r="G4" s="32"/>
      <c r="H4" s="32"/>
      <c r="I4" s="32"/>
      <c r="J4" s="32"/>
      <c r="K4" s="32"/>
      <c r="L4" s="32"/>
      <c r="M4" s="32"/>
      <c r="N4" s="32"/>
      <c r="O4" s="32"/>
      <c r="P4" s="32"/>
      <c r="Q4" s="32"/>
      <c r="R4" s="32"/>
      <c r="S4" s="32"/>
      <c r="T4" s="32"/>
      <c r="U4" s="32"/>
      <c r="V4" s="32"/>
      <c r="W4" s="32"/>
      <c r="X4" s="32"/>
      <c r="Y4" s="32"/>
    </row>
    <row r="5">
      <c r="A5" s="33">
        <v>8681.0</v>
      </c>
      <c r="B5" s="32" t="s">
        <v>167</v>
      </c>
      <c r="C5" s="32"/>
      <c r="D5" s="32"/>
      <c r="E5" s="32"/>
      <c r="F5" s="32"/>
      <c r="G5" s="32"/>
      <c r="H5" s="32"/>
      <c r="I5" s="32"/>
      <c r="J5" s="32"/>
      <c r="K5" s="32"/>
      <c r="L5" s="32"/>
      <c r="M5" s="32"/>
      <c r="N5" s="32"/>
      <c r="O5" s="32"/>
      <c r="P5" s="32"/>
      <c r="Q5" s="32"/>
      <c r="R5" s="32"/>
      <c r="S5" s="32"/>
      <c r="T5" s="32"/>
      <c r="U5" s="32"/>
      <c r="V5" s="32"/>
      <c r="W5" s="32"/>
      <c r="X5" s="32"/>
      <c r="Y5" s="32"/>
    </row>
    <row r="6">
      <c r="A6" s="33">
        <v>5988.0</v>
      </c>
      <c r="B6" s="32" t="s">
        <v>166</v>
      </c>
      <c r="C6" s="32"/>
      <c r="D6" s="32"/>
      <c r="E6" s="32"/>
      <c r="F6" s="32"/>
      <c r="G6" s="32"/>
      <c r="H6" s="32"/>
      <c r="I6" s="32"/>
      <c r="J6" s="32"/>
      <c r="K6" s="32"/>
      <c r="L6" s="32"/>
      <c r="M6" s="32"/>
      <c r="N6" s="32"/>
      <c r="O6" s="32"/>
      <c r="P6" s="32"/>
      <c r="Q6" s="32"/>
      <c r="R6" s="32"/>
      <c r="S6" s="32"/>
      <c r="T6" s="32"/>
      <c r="U6" s="32"/>
      <c r="V6" s="32"/>
      <c r="W6" s="32"/>
      <c r="X6" s="32"/>
      <c r="Y6" s="32"/>
    </row>
    <row r="7">
      <c r="A7" s="33">
        <v>8969.0</v>
      </c>
      <c r="B7" s="32" t="s">
        <v>164</v>
      </c>
      <c r="C7" s="32"/>
      <c r="D7" s="32"/>
      <c r="E7" s="32"/>
      <c r="F7" s="32"/>
      <c r="G7" s="32"/>
      <c r="H7" s="32"/>
      <c r="I7" s="32"/>
      <c r="J7" s="32"/>
      <c r="K7" s="32"/>
      <c r="L7" s="32"/>
      <c r="M7" s="32"/>
      <c r="N7" s="32"/>
      <c r="O7" s="32"/>
      <c r="P7" s="32"/>
      <c r="Q7" s="32"/>
      <c r="R7" s="32"/>
      <c r="S7" s="32"/>
      <c r="T7" s="32"/>
      <c r="U7" s="32"/>
      <c r="V7" s="32"/>
      <c r="W7" s="32"/>
      <c r="X7" s="32"/>
      <c r="Y7" s="32"/>
    </row>
    <row r="8">
      <c r="A8" s="33">
        <v>1270.0</v>
      </c>
      <c r="B8" s="32" t="s">
        <v>163</v>
      </c>
      <c r="C8" s="32"/>
      <c r="D8" s="32"/>
      <c r="E8" s="32"/>
      <c r="F8" s="32"/>
      <c r="G8" s="32"/>
      <c r="H8" s="32"/>
      <c r="I8" s="32"/>
      <c r="J8" s="32"/>
      <c r="K8" s="32"/>
      <c r="L8" s="32"/>
      <c r="M8" s="32"/>
      <c r="N8" s="32"/>
      <c r="O8" s="32"/>
      <c r="P8" s="32"/>
      <c r="Q8" s="32"/>
      <c r="R8" s="32"/>
      <c r="S8" s="32"/>
      <c r="T8" s="32"/>
      <c r="U8" s="32"/>
      <c r="V8" s="32"/>
      <c r="W8" s="32"/>
      <c r="X8" s="32"/>
      <c r="Y8" s="32"/>
    </row>
    <row r="9">
      <c r="A9" s="33">
        <v>2455.0</v>
      </c>
      <c r="B9" s="32" t="s">
        <v>172</v>
      </c>
      <c r="C9" s="32"/>
      <c r="D9" s="32"/>
      <c r="E9" s="32"/>
      <c r="F9" s="32"/>
      <c r="G9" s="32"/>
      <c r="H9" s="32"/>
      <c r="I9" s="32"/>
      <c r="J9" s="32"/>
      <c r="K9" s="32"/>
      <c r="L9" s="32"/>
      <c r="M9" s="32"/>
      <c r="N9" s="32"/>
      <c r="O9" s="32"/>
      <c r="P9" s="32"/>
      <c r="Q9" s="32"/>
      <c r="R9" s="32"/>
      <c r="S9" s="32"/>
      <c r="T9" s="32"/>
      <c r="U9" s="32"/>
      <c r="V9" s="32"/>
      <c r="W9" s="32"/>
      <c r="X9" s="32"/>
      <c r="Y9" s="32"/>
    </row>
    <row r="10">
      <c r="A10" s="33">
        <v>8875.0</v>
      </c>
      <c r="B10" s="32" t="s">
        <v>168</v>
      </c>
      <c r="C10" s="32"/>
      <c r="D10" s="32"/>
      <c r="E10" s="32"/>
      <c r="F10" s="32"/>
      <c r="G10" s="32"/>
      <c r="H10" s="32"/>
      <c r="I10" s="32"/>
      <c r="J10" s="32"/>
      <c r="K10" s="32"/>
      <c r="L10" s="32"/>
      <c r="M10" s="32"/>
      <c r="N10" s="32"/>
      <c r="O10" s="32"/>
      <c r="P10" s="32"/>
      <c r="Q10" s="32"/>
      <c r="R10" s="32"/>
      <c r="S10" s="32"/>
      <c r="T10" s="32"/>
      <c r="U10" s="32"/>
      <c r="V10" s="32"/>
      <c r="W10" s="32"/>
      <c r="X10" s="32"/>
      <c r="Y10" s="32"/>
    </row>
    <row r="11">
      <c r="A11" s="33">
        <v>2103.0</v>
      </c>
      <c r="B11" s="32" t="s">
        <v>174</v>
      </c>
      <c r="C11" s="32"/>
      <c r="D11" s="32"/>
      <c r="E11" s="32"/>
      <c r="F11" s="32"/>
      <c r="G11" s="32"/>
      <c r="H11" s="32"/>
      <c r="I11" s="32"/>
      <c r="J11" s="32"/>
      <c r="K11" s="32"/>
      <c r="L11" s="32"/>
      <c r="M11" s="32"/>
      <c r="N11" s="32"/>
      <c r="O11" s="32"/>
      <c r="P11" s="32"/>
      <c r="Q11" s="32"/>
      <c r="R11" s="32"/>
      <c r="S11" s="32"/>
      <c r="T11" s="32"/>
      <c r="U11" s="32"/>
      <c r="V11" s="32"/>
      <c r="W11" s="32"/>
      <c r="X11" s="32"/>
      <c r="Y11" s="32"/>
    </row>
    <row r="12">
      <c r="A12" s="33">
        <v>4594.0</v>
      </c>
      <c r="B12" s="32" t="s">
        <v>169</v>
      </c>
      <c r="C12" s="32"/>
      <c r="D12" s="32"/>
      <c r="E12" s="32"/>
      <c r="F12" s="32"/>
      <c r="G12" s="32"/>
      <c r="H12" s="32"/>
      <c r="I12" s="32"/>
      <c r="J12" s="32"/>
      <c r="K12" s="32"/>
      <c r="L12" s="32"/>
      <c r="M12" s="32"/>
      <c r="N12" s="32"/>
      <c r="O12" s="32"/>
      <c r="P12" s="32"/>
      <c r="Q12" s="32"/>
      <c r="R12" s="32"/>
      <c r="S12" s="32"/>
      <c r="T12" s="32"/>
      <c r="U12" s="32"/>
      <c r="V12" s="32"/>
      <c r="W12" s="32"/>
      <c r="X12" s="32"/>
      <c r="Y12" s="32"/>
    </row>
    <row r="13">
      <c r="A13" s="33">
        <v>3127.0</v>
      </c>
      <c r="B13" s="32" t="s">
        <v>171</v>
      </c>
      <c r="C13" s="32"/>
      <c r="D13" s="32"/>
      <c r="E13" s="32"/>
      <c r="F13" s="32"/>
      <c r="G13" s="32"/>
      <c r="H13" s="32"/>
      <c r="I13" s="32"/>
      <c r="J13" s="32"/>
      <c r="K13" s="32"/>
      <c r="L13" s="32"/>
      <c r="M13" s="32"/>
      <c r="N13" s="32"/>
      <c r="O13" s="32"/>
      <c r="P13" s="32"/>
      <c r="Q13" s="32"/>
      <c r="R13" s="32"/>
      <c r="S13" s="32"/>
      <c r="T13" s="32"/>
      <c r="U13" s="32"/>
      <c r="V13" s="32"/>
      <c r="W13" s="32"/>
      <c r="X13" s="32"/>
      <c r="Y13" s="32"/>
    </row>
    <row r="14">
      <c r="A14" s="32"/>
      <c r="B14" s="32"/>
      <c r="C14" s="32"/>
      <c r="D14" s="32"/>
      <c r="E14" s="32"/>
      <c r="F14" s="32"/>
      <c r="G14" s="32"/>
      <c r="H14" s="32"/>
      <c r="I14" s="32"/>
      <c r="J14" s="32"/>
      <c r="K14" s="32"/>
      <c r="L14" s="32"/>
      <c r="M14" s="32"/>
      <c r="N14" s="32"/>
      <c r="O14" s="32"/>
      <c r="P14" s="32"/>
      <c r="Q14" s="32"/>
      <c r="R14" s="32"/>
      <c r="S14" s="32"/>
      <c r="T14" s="32"/>
      <c r="U14" s="32"/>
      <c r="V14" s="32"/>
      <c r="W14" s="32"/>
      <c r="X14" s="32"/>
      <c r="Y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3.38"/>
    <col customWidth="1" min="6" max="6" width="16.13"/>
    <col customWidth="1" min="7" max="7" width="21.0"/>
    <col customWidth="1" hidden="1" min="8" max="8" width="15.75"/>
    <col hidden="1" min="9" max="9" width="12.63"/>
    <col customWidth="1" min="10" max="10" width="23.88"/>
    <col customWidth="1" min="11" max="11" width="27.63"/>
    <col customWidth="1" min="12" max="12" width="15.13"/>
    <col customWidth="1" min="13" max="13" width="18.0"/>
    <col customWidth="1" min="15" max="15" width="13.75"/>
    <col customWidth="1" min="16" max="16" width="14.25"/>
  </cols>
  <sheetData>
    <row r="1">
      <c r="A1" s="31" t="s">
        <v>158</v>
      </c>
      <c r="B1" s="31" t="s">
        <v>195</v>
      </c>
      <c r="C1" s="31" t="s">
        <v>196</v>
      </c>
      <c r="D1" s="31" t="s">
        <v>197</v>
      </c>
      <c r="E1" s="31" t="s">
        <v>198</v>
      </c>
      <c r="F1" s="1" t="s">
        <v>179</v>
      </c>
      <c r="G1" s="1" t="s">
        <v>199</v>
      </c>
      <c r="H1" s="1" t="s">
        <v>200</v>
      </c>
      <c r="I1" s="1" t="s">
        <v>201</v>
      </c>
      <c r="K1" s="31"/>
      <c r="L1" s="31"/>
      <c r="O1" s="31"/>
      <c r="P1" s="31"/>
    </row>
    <row r="2">
      <c r="A2" s="32" t="s">
        <v>172</v>
      </c>
      <c r="B2" s="32">
        <v>1342.0</v>
      </c>
      <c r="C2" s="34">
        <v>5714367.75</v>
      </c>
      <c r="D2" s="35">
        <v>1107843.75</v>
      </c>
      <c r="E2" s="34">
        <v>307722.24000000005</v>
      </c>
      <c r="F2" s="36">
        <f t="shared" ref="F2:F13" si="1">D2/$D$14</f>
        <v>0.3076408727</v>
      </c>
      <c r="G2" s="37">
        <f t="shared" ref="G2:G13" si="2">SUM($D$2:D2)/SUM($D$2:$D$13)</f>
        <v>0.3076408727</v>
      </c>
      <c r="H2" s="21" t="str">
        <f t="shared" ref="H2:H13" si="3">IFS(G2&lt;=0.8,"A",G2&lt;=0.95,"B",TRUE,"C")</f>
        <v>A</v>
      </c>
      <c r="I2" s="21">
        <f t="shared" ref="I2:I13" si="4">RANK(D2,$D$2:$D$13,FALSE)</f>
        <v>1</v>
      </c>
      <c r="J2" s="10"/>
      <c r="K2" s="10"/>
      <c r="L2" s="34"/>
      <c r="M2" s="10"/>
      <c r="O2" s="32"/>
      <c r="P2" s="32"/>
      <c r="Q2" s="37"/>
    </row>
    <row r="3">
      <c r="A3" s="32" t="s">
        <v>170</v>
      </c>
      <c r="B3" s="32">
        <v>8586.0</v>
      </c>
      <c r="C3" s="34">
        <v>938278.08</v>
      </c>
      <c r="D3" s="35">
        <v>630555.8399999999</v>
      </c>
      <c r="E3" s="34">
        <v>50931.2</v>
      </c>
      <c r="F3" s="36">
        <f t="shared" si="1"/>
        <v>0.1751011809</v>
      </c>
      <c r="G3" s="37">
        <f t="shared" si="2"/>
        <v>0.4827420536</v>
      </c>
      <c r="H3" s="21" t="str">
        <f t="shared" si="3"/>
        <v>A</v>
      </c>
      <c r="I3" s="21">
        <f t="shared" si="4"/>
        <v>2</v>
      </c>
      <c r="J3" s="10"/>
      <c r="K3" s="10"/>
      <c r="L3" s="34"/>
      <c r="M3" s="10"/>
      <c r="O3" s="32"/>
      <c r="P3" s="32"/>
      <c r="Q3" s="37"/>
    </row>
    <row r="4">
      <c r="A4" s="32" t="s">
        <v>171</v>
      </c>
      <c r="B4" s="32">
        <v>46.0</v>
      </c>
      <c r="C4" s="34">
        <v>1447182.32</v>
      </c>
      <c r="D4" s="35">
        <v>543430.3400000001</v>
      </c>
      <c r="E4" s="34">
        <v>599134.76</v>
      </c>
      <c r="F4" s="36">
        <f t="shared" si="1"/>
        <v>0.1509070066</v>
      </c>
      <c r="G4" s="37">
        <f t="shared" si="2"/>
        <v>0.6336490602</v>
      </c>
      <c r="H4" s="21" t="str">
        <f t="shared" si="3"/>
        <v>A</v>
      </c>
      <c r="I4" s="21">
        <f t="shared" si="4"/>
        <v>3</v>
      </c>
      <c r="J4" s="10"/>
      <c r="K4" s="10"/>
      <c r="L4" s="34"/>
      <c r="M4" s="10"/>
      <c r="O4" s="32"/>
      <c r="P4" s="32"/>
      <c r="Q4" s="37"/>
    </row>
    <row r="5">
      <c r="A5" s="32" t="s">
        <v>173</v>
      </c>
      <c r="B5" s="32">
        <v>5116.0</v>
      </c>
      <c r="C5" s="34">
        <v>1052361.2</v>
      </c>
      <c r="D5" s="35">
        <v>453226.43999999994</v>
      </c>
      <c r="E5" s="34">
        <v>250424.73</v>
      </c>
      <c r="F5" s="36">
        <f t="shared" si="1"/>
        <v>0.1258579809</v>
      </c>
      <c r="G5" s="37">
        <f t="shared" si="2"/>
        <v>0.759507041</v>
      </c>
      <c r="H5" s="21" t="str">
        <f t="shared" si="3"/>
        <v>A</v>
      </c>
      <c r="I5" s="21">
        <f t="shared" si="4"/>
        <v>4</v>
      </c>
      <c r="J5" s="10"/>
      <c r="K5" s="10"/>
      <c r="L5" s="34"/>
      <c r="M5" s="10"/>
      <c r="O5" s="32"/>
      <c r="P5" s="32"/>
      <c r="Q5" s="37"/>
    </row>
    <row r="6">
      <c r="A6" s="32" t="s">
        <v>163</v>
      </c>
      <c r="B6" s="32">
        <v>1749.0</v>
      </c>
      <c r="C6" s="34">
        <v>1168804.23</v>
      </c>
      <c r="D6" s="35">
        <v>289861.7699999999</v>
      </c>
      <c r="E6" s="34">
        <v>128050.12</v>
      </c>
      <c r="F6" s="36">
        <f t="shared" si="1"/>
        <v>0.08049269392</v>
      </c>
      <c r="G6" s="37">
        <f t="shared" si="2"/>
        <v>0.839999735</v>
      </c>
      <c r="H6" s="21" t="str">
        <f t="shared" si="3"/>
        <v>B</v>
      </c>
      <c r="I6" s="21">
        <f t="shared" si="4"/>
        <v>5</v>
      </c>
      <c r="J6" s="10"/>
      <c r="K6" s="10"/>
      <c r="L6" s="34"/>
      <c r="M6" s="10"/>
      <c r="O6" s="32"/>
      <c r="P6" s="32"/>
      <c r="Q6" s="37"/>
    </row>
    <row r="7">
      <c r="A7" s="32" t="s">
        <v>168</v>
      </c>
      <c r="B7" s="32">
        <v>1224.0</v>
      </c>
      <c r="C7" s="34">
        <v>535132.7999999999</v>
      </c>
      <c r="D7" s="35">
        <v>212816.87999999995</v>
      </c>
      <c r="E7" s="34">
        <v>184259.04</v>
      </c>
      <c r="F7" s="36">
        <f t="shared" si="1"/>
        <v>0.0590978382</v>
      </c>
      <c r="G7" s="37">
        <f t="shared" si="2"/>
        <v>0.8990975732</v>
      </c>
      <c r="H7" s="21" t="str">
        <f t="shared" si="3"/>
        <v>B</v>
      </c>
      <c r="I7" s="21">
        <f t="shared" si="4"/>
        <v>6</v>
      </c>
      <c r="J7" s="10"/>
      <c r="K7" s="10"/>
      <c r="L7" s="34"/>
      <c r="M7" s="10"/>
      <c r="O7" s="32"/>
      <c r="P7" s="32"/>
      <c r="Q7" s="37"/>
    </row>
    <row r="8">
      <c r="A8" s="32" t="s">
        <v>167</v>
      </c>
      <c r="B8" s="32">
        <v>4419.0</v>
      </c>
      <c r="C8" s="34">
        <v>361164.87</v>
      </c>
      <c r="D8" s="35">
        <v>110740.13999999998</v>
      </c>
      <c r="E8" s="34">
        <v>878942.4600000001</v>
      </c>
      <c r="F8" s="36">
        <f t="shared" si="1"/>
        <v>0.0307518035</v>
      </c>
      <c r="G8" s="37">
        <f t="shared" si="2"/>
        <v>0.9298493767</v>
      </c>
      <c r="H8" s="21" t="str">
        <f t="shared" si="3"/>
        <v>B</v>
      </c>
      <c r="I8" s="21">
        <f t="shared" si="4"/>
        <v>7</v>
      </c>
      <c r="J8" s="10"/>
      <c r="K8" s="10"/>
      <c r="L8" s="34"/>
      <c r="M8" s="10"/>
      <c r="O8" s="32"/>
      <c r="P8" s="32"/>
      <c r="Q8" s="37"/>
    </row>
    <row r="9">
      <c r="A9" s="32" t="s">
        <v>164</v>
      </c>
      <c r="B9" s="32">
        <v>1891.0</v>
      </c>
      <c r="C9" s="34">
        <v>288528.78</v>
      </c>
      <c r="D9" s="35">
        <v>104269.74000000002</v>
      </c>
      <c r="E9" s="34">
        <v>4606524.0</v>
      </c>
      <c r="F9" s="36">
        <f t="shared" si="1"/>
        <v>0.02895501627</v>
      </c>
      <c r="G9" s="37">
        <f t="shared" si="2"/>
        <v>0.9588043929</v>
      </c>
      <c r="H9" s="21" t="str">
        <f t="shared" si="3"/>
        <v>C</v>
      </c>
      <c r="I9" s="21">
        <f t="shared" si="4"/>
        <v>8</v>
      </c>
      <c r="J9" s="10"/>
      <c r="K9" s="10"/>
      <c r="L9" s="34"/>
      <c r="M9" s="10"/>
      <c r="O9" s="32"/>
      <c r="P9" s="32"/>
      <c r="Q9" s="37"/>
    </row>
    <row r="10">
      <c r="A10" s="32" t="s">
        <v>166</v>
      </c>
      <c r="B10" s="32">
        <v>4028.0</v>
      </c>
      <c r="C10" s="34">
        <v>191128.6</v>
      </c>
      <c r="D10" s="35">
        <v>63078.48000000001</v>
      </c>
      <c r="E10" s="34">
        <v>322315.92</v>
      </c>
      <c r="F10" s="36">
        <f t="shared" si="1"/>
        <v>0.01751647616</v>
      </c>
      <c r="G10" s="37">
        <f t="shared" si="2"/>
        <v>0.9763208691</v>
      </c>
      <c r="H10" s="21" t="str">
        <f t="shared" si="3"/>
        <v>C</v>
      </c>
      <c r="I10" s="21">
        <f t="shared" si="4"/>
        <v>9</v>
      </c>
      <c r="J10" s="10"/>
      <c r="K10" s="10"/>
      <c r="L10" s="34"/>
      <c r="M10" s="10"/>
      <c r="O10" s="32"/>
      <c r="P10" s="32"/>
      <c r="Q10" s="37"/>
    </row>
    <row r="11">
      <c r="A11" s="32" t="s">
        <v>174</v>
      </c>
      <c r="B11" s="32">
        <v>865.0</v>
      </c>
      <c r="C11" s="34">
        <v>364934.85</v>
      </c>
      <c r="D11" s="35">
        <v>49478.0</v>
      </c>
      <c r="E11" s="34">
        <v>315456.85</v>
      </c>
      <c r="F11" s="36">
        <f t="shared" si="1"/>
        <v>0.01373971293</v>
      </c>
      <c r="G11" s="37">
        <f t="shared" si="2"/>
        <v>0.990060582</v>
      </c>
      <c r="H11" s="21" t="str">
        <f t="shared" si="3"/>
        <v>C</v>
      </c>
      <c r="I11" s="21">
        <f t="shared" si="4"/>
        <v>10</v>
      </c>
      <c r="J11" s="10"/>
      <c r="K11" s="10"/>
      <c r="L11" s="34"/>
      <c r="M11" s="10"/>
      <c r="O11" s="32"/>
      <c r="P11" s="32"/>
      <c r="Q11" s="37"/>
    </row>
    <row r="12">
      <c r="A12" s="32" t="s">
        <v>169</v>
      </c>
      <c r="B12" s="32">
        <v>286.0</v>
      </c>
      <c r="C12" s="34">
        <v>44061.16</v>
      </c>
      <c r="D12" s="35">
        <v>18055.18</v>
      </c>
      <c r="E12" s="34">
        <v>26005.980000000003</v>
      </c>
      <c r="F12" s="36">
        <f t="shared" si="1"/>
        <v>0.005013803916</v>
      </c>
      <c r="G12" s="37">
        <f t="shared" si="2"/>
        <v>0.9950743859</v>
      </c>
      <c r="H12" s="21" t="str">
        <f t="shared" si="3"/>
        <v>C</v>
      </c>
      <c r="I12" s="21">
        <f t="shared" si="4"/>
        <v>11</v>
      </c>
      <c r="J12" s="10"/>
      <c r="K12" s="10"/>
      <c r="L12" s="34"/>
      <c r="M12" s="10"/>
      <c r="O12" s="32"/>
      <c r="P12" s="32"/>
      <c r="Q12" s="37"/>
    </row>
    <row r="13">
      <c r="A13" s="32" t="s">
        <v>165</v>
      </c>
      <c r="B13" s="32">
        <v>7360.0</v>
      </c>
      <c r="C13" s="34">
        <v>68668.8</v>
      </c>
      <c r="D13" s="35">
        <v>17737.600000000006</v>
      </c>
      <c r="E13" s="34">
        <v>903751.98</v>
      </c>
      <c r="F13" s="36">
        <f t="shared" si="1"/>
        <v>0.004925614053</v>
      </c>
      <c r="G13" s="37">
        <f t="shared" si="2"/>
        <v>1</v>
      </c>
      <c r="H13" s="21" t="str">
        <f t="shared" si="3"/>
        <v>C</v>
      </c>
      <c r="I13" s="21">
        <f t="shared" si="4"/>
        <v>12</v>
      </c>
      <c r="J13" s="10"/>
      <c r="K13" s="10"/>
      <c r="L13" s="34"/>
      <c r="M13" s="10"/>
      <c r="O13" s="32"/>
      <c r="P13" s="32"/>
      <c r="Q13" s="37"/>
    </row>
    <row r="14">
      <c r="A14" s="32"/>
      <c r="B14" s="32"/>
      <c r="C14" s="32"/>
      <c r="D14" s="35">
        <f t="shared" ref="D14:E14" si="5">SUM(D2:D13)</f>
        <v>3601094.16</v>
      </c>
      <c r="E14" s="34">
        <f t="shared" si="5"/>
        <v>8573519.28</v>
      </c>
      <c r="K14" s="32"/>
      <c r="L14" s="32"/>
      <c r="O14" s="32"/>
      <c r="P14" s="32"/>
    </row>
    <row r="15">
      <c r="A15" s="32"/>
      <c r="B15" s="32"/>
      <c r="C15" s="32"/>
      <c r="D15" s="32"/>
      <c r="E15" s="32"/>
      <c r="K15" s="32"/>
      <c r="L15" s="32"/>
      <c r="O15" s="32"/>
      <c r="P15" s="32"/>
    </row>
    <row r="16">
      <c r="A16" s="32"/>
      <c r="B16" s="32"/>
      <c r="C16" s="32"/>
      <c r="D16" s="32"/>
      <c r="E16" s="32"/>
      <c r="K16" s="32"/>
      <c r="L16" s="32"/>
      <c r="O16" s="32"/>
      <c r="P16" s="32"/>
    </row>
    <row r="17">
      <c r="A17" s="32"/>
      <c r="B17" s="32"/>
      <c r="C17" s="32"/>
      <c r="D17" s="32"/>
      <c r="E17" s="32"/>
      <c r="K17" s="32"/>
      <c r="L17" s="32"/>
      <c r="O17" s="32"/>
      <c r="P17" s="32"/>
    </row>
    <row r="18">
      <c r="A18" s="32"/>
      <c r="B18" s="32"/>
      <c r="C18" s="32"/>
      <c r="D18" s="32"/>
      <c r="E18" s="32"/>
      <c r="K18" s="32"/>
      <c r="L18" s="32"/>
      <c r="O18" s="32"/>
      <c r="P18" s="32"/>
    </row>
    <row r="19">
      <c r="A19" s="32"/>
      <c r="B19" s="32"/>
      <c r="C19" s="32"/>
      <c r="D19" s="32"/>
      <c r="E19" s="32"/>
      <c r="K19" s="32"/>
      <c r="L19" s="32"/>
      <c r="O19" s="32"/>
      <c r="P19" s="32"/>
    </row>
    <row r="20">
      <c r="A20" s="32"/>
      <c r="B20" s="32"/>
      <c r="C20" s="32"/>
      <c r="D20" s="32"/>
      <c r="E20" s="32"/>
      <c r="K20" s="32"/>
      <c r="L20" s="32"/>
      <c r="O20" s="32"/>
      <c r="P20" s="32"/>
    </row>
    <row r="21">
      <c r="A21" s="32"/>
      <c r="B21" s="32"/>
      <c r="C21" s="32"/>
      <c r="D21" s="32"/>
      <c r="E21" s="32"/>
      <c r="K21" s="32"/>
      <c r="L21" s="32"/>
      <c r="O21" s="32"/>
      <c r="P21" s="32"/>
    </row>
    <row r="22">
      <c r="A22" s="32"/>
      <c r="B22" s="32"/>
      <c r="C22" s="32"/>
      <c r="D22" s="32"/>
      <c r="E22" s="32"/>
      <c r="K22" s="32"/>
      <c r="L22" s="32"/>
      <c r="O22" s="32"/>
      <c r="P22" s="32"/>
    </row>
    <row r="23">
      <c r="A23" s="32"/>
      <c r="B23" s="32"/>
      <c r="C23" s="32"/>
      <c r="D23" s="32"/>
      <c r="E23" s="32"/>
      <c r="K23" s="32"/>
      <c r="L23" s="32"/>
      <c r="O23" s="32"/>
      <c r="P23" s="32"/>
    </row>
    <row r="24">
      <c r="A24" s="32"/>
      <c r="B24" s="32"/>
      <c r="C24" s="32"/>
      <c r="D24" s="32"/>
      <c r="E24" s="32"/>
      <c r="K24" s="32"/>
      <c r="L24" s="32"/>
      <c r="O24" s="32"/>
      <c r="P24" s="32"/>
    </row>
    <row r="25">
      <c r="A25" s="32"/>
      <c r="B25" s="32"/>
      <c r="C25" s="32"/>
      <c r="D25" s="32"/>
      <c r="E25" s="32"/>
      <c r="K25" s="32"/>
      <c r="L25" s="32"/>
      <c r="O25" s="32"/>
      <c r="P25" s="32"/>
    </row>
    <row r="26">
      <c r="A26" s="32"/>
      <c r="B26" s="32"/>
      <c r="C26" s="32"/>
      <c r="D26" s="32"/>
      <c r="E26" s="32"/>
      <c r="K26" s="32"/>
      <c r="L26" s="32"/>
      <c r="O26" s="32"/>
      <c r="P26" s="32"/>
    </row>
    <row r="27">
      <c r="A27" s="32"/>
      <c r="B27" s="32"/>
      <c r="C27" s="32"/>
      <c r="D27" s="32"/>
      <c r="E27" s="32"/>
      <c r="K27" s="32"/>
      <c r="L27" s="32"/>
      <c r="O27" s="32"/>
      <c r="P27" s="32"/>
    </row>
    <row r="28">
      <c r="A28" s="32"/>
      <c r="B28" s="32"/>
      <c r="C28" s="32"/>
      <c r="D28" s="32"/>
      <c r="E28" s="32"/>
      <c r="K28" s="32"/>
      <c r="L28" s="32"/>
      <c r="O28" s="32"/>
      <c r="P28" s="32"/>
    </row>
    <row r="29">
      <c r="A29" s="32"/>
      <c r="B29" s="32"/>
      <c r="C29" s="32"/>
      <c r="D29" s="32"/>
      <c r="E29" s="32"/>
      <c r="K29" s="32"/>
      <c r="L29" s="32"/>
      <c r="O29" s="32"/>
      <c r="P29" s="32"/>
    </row>
    <row r="30">
      <c r="A30" s="32"/>
      <c r="B30" s="32"/>
      <c r="C30" s="32"/>
      <c r="D30" s="32"/>
      <c r="E30" s="32"/>
      <c r="K30" s="32"/>
      <c r="L30" s="32"/>
      <c r="O30" s="32"/>
      <c r="P30" s="32"/>
    </row>
    <row r="31">
      <c r="A31" s="32"/>
      <c r="B31" s="32"/>
      <c r="C31" s="32"/>
      <c r="D31" s="32"/>
      <c r="E31" s="32"/>
      <c r="K31" s="32"/>
      <c r="L31" s="32"/>
      <c r="O31" s="32"/>
      <c r="P31" s="32"/>
    </row>
    <row r="32">
      <c r="A32" s="32"/>
      <c r="B32" s="32"/>
      <c r="C32" s="32"/>
      <c r="D32" s="32"/>
      <c r="E32" s="32"/>
      <c r="K32" s="32"/>
      <c r="L32" s="32"/>
      <c r="O32" s="32"/>
      <c r="P32" s="32"/>
    </row>
    <row r="33">
      <c r="A33" s="32"/>
      <c r="B33" s="32"/>
      <c r="C33" s="32"/>
      <c r="D33" s="32"/>
      <c r="E33" s="32"/>
      <c r="K33" s="32"/>
      <c r="L33" s="32"/>
      <c r="O33" s="32"/>
      <c r="P33" s="32"/>
    </row>
    <row r="34">
      <c r="A34" s="32"/>
      <c r="B34" s="32"/>
      <c r="C34" s="32"/>
      <c r="D34" s="32"/>
      <c r="E34" s="32"/>
      <c r="K34" s="32"/>
      <c r="L34" s="32"/>
      <c r="O34" s="32"/>
      <c r="P34" s="32"/>
    </row>
    <row r="35">
      <c r="A35" s="32"/>
      <c r="B35" s="32"/>
      <c r="C35" s="32"/>
      <c r="D35" s="32"/>
      <c r="E35" s="32"/>
      <c r="K35" s="32"/>
      <c r="L35" s="32"/>
      <c r="O35" s="32"/>
      <c r="P35" s="32"/>
    </row>
    <row r="36">
      <c r="A36" s="32"/>
      <c r="B36" s="32"/>
      <c r="C36" s="32"/>
      <c r="D36" s="32"/>
      <c r="E36" s="32"/>
      <c r="K36" s="32"/>
      <c r="L36" s="32"/>
      <c r="O36" s="32"/>
      <c r="P36" s="32"/>
    </row>
    <row r="37">
      <c r="A37" s="32"/>
      <c r="B37" s="32"/>
      <c r="C37" s="32"/>
      <c r="D37" s="32"/>
      <c r="E37" s="32"/>
      <c r="K37" s="32"/>
      <c r="L37" s="32"/>
      <c r="O37" s="32"/>
      <c r="P37" s="32"/>
    </row>
    <row r="38">
      <c r="A38" s="32"/>
      <c r="B38" s="32"/>
      <c r="C38" s="32"/>
      <c r="D38" s="32"/>
      <c r="E38" s="32"/>
      <c r="K38" s="32"/>
      <c r="L38" s="32"/>
      <c r="O38" s="32"/>
      <c r="P38" s="32"/>
    </row>
    <row r="39">
      <c r="A39" s="32"/>
      <c r="B39" s="32"/>
      <c r="C39" s="32"/>
      <c r="D39" s="32"/>
      <c r="E39" s="32"/>
      <c r="K39" s="32"/>
      <c r="L39" s="32"/>
      <c r="O39" s="32"/>
      <c r="P39" s="32"/>
    </row>
    <row r="40">
      <c r="A40" s="32"/>
      <c r="B40" s="32"/>
      <c r="C40" s="32"/>
      <c r="D40" s="32"/>
      <c r="E40" s="32"/>
      <c r="K40" s="32"/>
      <c r="L40" s="32"/>
      <c r="O40" s="32"/>
      <c r="P40" s="32"/>
    </row>
    <row r="41">
      <c r="A41" s="32"/>
      <c r="B41" s="32"/>
      <c r="C41" s="32"/>
      <c r="D41" s="32"/>
      <c r="E41" s="32"/>
      <c r="K41" s="32"/>
      <c r="L41" s="32"/>
      <c r="O41" s="32"/>
      <c r="P41" s="32"/>
    </row>
    <row r="42">
      <c r="A42" s="32"/>
      <c r="B42" s="32"/>
      <c r="C42" s="32"/>
      <c r="D42" s="32"/>
      <c r="E42" s="32"/>
      <c r="K42" s="32"/>
      <c r="L42" s="32"/>
      <c r="O42" s="32"/>
      <c r="P42" s="32"/>
    </row>
    <row r="43">
      <c r="A43" s="32"/>
      <c r="B43" s="32"/>
      <c r="C43" s="32"/>
      <c r="D43" s="32"/>
      <c r="E43" s="32"/>
      <c r="K43" s="32"/>
      <c r="L43" s="32"/>
      <c r="O43" s="32"/>
      <c r="P43" s="32"/>
    </row>
    <row r="44">
      <c r="A44" s="32"/>
      <c r="B44" s="32"/>
      <c r="C44" s="32"/>
      <c r="D44" s="32"/>
      <c r="E44" s="32"/>
      <c r="K44" s="32"/>
      <c r="L44" s="32"/>
      <c r="O44" s="32"/>
      <c r="P44" s="32"/>
    </row>
    <row r="45">
      <c r="A45" s="32"/>
      <c r="B45" s="32"/>
      <c r="C45" s="32"/>
      <c r="D45" s="32"/>
      <c r="E45" s="32"/>
      <c r="K45" s="32"/>
      <c r="L45" s="32"/>
      <c r="O45" s="32"/>
      <c r="P45" s="32"/>
    </row>
    <row r="46">
      <c r="A46" s="32"/>
      <c r="B46" s="32"/>
      <c r="C46" s="32"/>
      <c r="D46" s="32"/>
      <c r="E46" s="32"/>
      <c r="K46" s="32"/>
      <c r="L46" s="32"/>
      <c r="O46" s="32"/>
      <c r="P46" s="32"/>
    </row>
    <row r="47">
      <c r="A47" s="32"/>
      <c r="B47" s="32"/>
      <c r="C47" s="32"/>
      <c r="D47" s="32"/>
      <c r="E47" s="32"/>
      <c r="K47" s="32"/>
      <c r="L47" s="32"/>
      <c r="O47" s="32"/>
      <c r="P47" s="32"/>
    </row>
    <row r="48">
      <c r="A48" s="32"/>
      <c r="B48" s="32"/>
      <c r="C48" s="32"/>
      <c r="D48" s="32"/>
      <c r="E48" s="32"/>
      <c r="K48" s="32"/>
      <c r="L48" s="32"/>
      <c r="O48" s="32"/>
      <c r="P48" s="32"/>
    </row>
    <row r="49">
      <c r="A49" s="32"/>
      <c r="B49" s="32"/>
      <c r="C49" s="32"/>
      <c r="D49" s="32"/>
      <c r="E49" s="32"/>
      <c r="K49" s="32"/>
      <c r="L49" s="32"/>
      <c r="O49" s="32"/>
      <c r="P49" s="32"/>
    </row>
    <row r="50">
      <c r="A50" s="32"/>
      <c r="B50" s="32"/>
      <c r="C50" s="32"/>
      <c r="D50" s="32"/>
      <c r="E50" s="32"/>
      <c r="K50" s="32"/>
      <c r="L50" s="32"/>
      <c r="O50" s="32"/>
      <c r="P50" s="32"/>
    </row>
    <row r="51">
      <c r="A51" s="32"/>
      <c r="B51" s="32"/>
      <c r="C51" s="32"/>
      <c r="D51" s="32"/>
      <c r="E51" s="32"/>
      <c r="K51" s="32"/>
      <c r="L51" s="32"/>
      <c r="O51" s="32"/>
      <c r="P51" s="32"/>
    </row>
    <row r="52">
      <c r="A52" s="32"/>
      <c r="B52" s="32"/>
      <c r="C52" s="32"/>
      <c r="D52" s="32"/>
      <c r="E52" s="32"/>
      <c r="K52" s="32"/>
      <c r="L52" s="32"/>
      <c r="O52" s="32"/>
      <c r="P52" s="32"/>
    </row>
    <row r="53">
      <c r="A53" s="32"/>
      <c r="B53" s="32"/>
      <c r="C53" s="32"/>
      <c r="D53" s="32"/>
      <c r="E53" s="32"/>
      <c r="K53" s="32"/>
      <c r="L53" s="32"/>
      <c r="O53" s="32"/>
      <c r="P53" s="32"/>
    </row>
    <row r="54">
      <c r="A54" s="32"/>
      <c r="B54" s="32"/>
      <c r="C54" s="32"/>
      <c r="D54" s="32"/>
      <c r="E54" s="32"/>
      <c r="K54" s="32"/>
      <c r="L54" s="32"/>
      <c r="O54" s="32"/>
      <c r="P54" s="32"/>
    </row>
    <row r="55">
      <c r="A55" s="32"/>
      <c r="B55" s="32"/>
      <c r="C55" s="32"/>
      <c r="D55" s="32"/>
      <c r="E55" s="32"/>
      <c r="K55" s="32"/>
      <c r="L55" s="32"/>
      <c r="O55" s="32"/>
      <c r="P55" s="32"/>
    </row>
    <row r="56">
      <c r="A56" s="32"/>
      <c r="B56" s="32"/>
      <c r="C56" s="32"/>
      <c r="D56" s="32"/>
      <c r="E56" s="32"/>
      <c r="K56" s="32"/>
      <c r="L56" s="32"/>
      <c r="O56" s="32"/>
      <c r="P56" s="32"/>
    </row>
    <row r="57">
      <c r="A57" s="32"/>
      <c r="B57" s="32"/>
      <c r="C57" s="32"/>
      <c r="D57" s="32"/>
      <c r="E57" s="32"/>
      <c r="K57" s="32"/>
      <c r="L57" s="32"/>
      <c r="O57" s="32"/>
      <c r="P57" s="32"/>
    </row>
    <row r="58">
      <c r="A58" s="32"/>
      <c r="B58" s="32"/>
      <c r="C58" s="32"/>
      <c r="D58" s="32"/>
      <c r="E58" s="32"/>
      <c r="K58" s="32"/>
      <c r="L58" s="32"/>
      <c r="O58" s="32"/>
      <c r="P58" s="32"/>
    </row>
    <row r="59">
      <c r="A59" s="32"/>
      <c r="B59" s="32"/>
      <c r="C59" s="32"/>
      <c r="D59" s="32"/>
      <c r="E59" s="32"/>
      <c r="K59" s="32"/>
      <c r="L59" s="32"/>
      <c r="O59" s="32"/>
      <c r="P59" s="32"/>
    </row>
    <row r="60">
      <c r="A60" s="32"/>
      <c r="B60" s="32"/>
      <c r="C60" s="32"/>
      <c r="D60" s="32"/>
      <c r="E60" s="32"/>
      <c r="K60" s="32"/>
      <c r="L60" s="32"/>
      <c r="O60" s="32"/>
      <c r="P60" s="32"/>
    </row>
    <row r="61">
      <c r="A61" s="32"/>
      <c r="B61" s="32"/>
      <c r="C61" s="32"/>
      <c r="D61" s="32"/>
      <c r="E61" s="32"/>
      <c r="K61" s="32"/>
      <c r="L61" s="32"/>
      <c r="O61" s="32"/>
      <c r="P61" s="32"/>
    </row>
    <row r="62">
      <c r="A62" s="32"/>
      <c r="B62" s="32"/>
      <c r="C62" s="32"/>
      <c r="D62" s="32"/>
      <c r="E62" s="32"/>
      <c r="K62" s="32"/>
      <c r="L62" s="32"/>
      <c r="O62" s="32"/>
      <c r="P62" s="32"/>
    </row>
    <row r="63">
      <c r="A63" s="32"/>
      <c r="B63" s="32"/>
      <c r="C63" s="32"/>
      <c r="D63" s="32"/>
      <c r="E63" s="32"/>
      <c r="K63" s="32"/>
      <c r="L63" s="32"/>
      <c r="O63" s="32"/>
      <c r="P63" s="32"/>
    </row>
    <row r="64">
      <c r="A64" s="32"/>
      <c r="B64" s="32"/>
      <c r="C64" s="32"/>
      <c r="D64" s="32"/>
      <c r="E64" s="32"/>
      <c r="K64" s="32"/>
      <c r="L64" s="32"/>
      <c r="O64" s="32"/>
      <c r="P64" s="32"/>
    </row>
    <row r="65">
      <c r="A65" s="32"/>
      <c r="B65" s="32"/>
      <c r="C65" s="32"/>
      <c r="D65" s="32"/>
      <c r="E65" s="32"/>
      <c r="K65" s="32"/>
      <c r="L65" s="32"/>
      <c r="O65" s="32"/>
      <c r="P65" s="32"/>
    </row>
    <row r="66">
      <c r="A66" s="32"/>
      <c r="B66" s="32"/>
      <c r="C66" s="32"/>
      <c r="D66" s="32"/>
      <c r="E66" s="32"/>
      <c r="K66" s="32"/>
      <c r="L66" s="32"/>
      <c r="O66" s="32"/>
      <c r="P66" s="32"/>
    </row>
    <row r="67">
      <c r="A67" s="32"/>
      <c r="B67" s="32"/>
      <c r="C67" s="32"/>
      <c r="D67" s="32"/>
      <c r="E67" s="32"/>
      <c r="K67" s="32"/>
      <c r="L67" s="32"/>
      <c r="O67" s="32"/>
      <c r="P67" s="32"/>
    </row>
    <row r="68">
      <c r="A68" s="32"/>
      <c r="B68" s="32"/>
      <c r="C68" s="32"/>
      <c r="D68" s="32"/>
      <c r="E68" s="32"/>
      <c r="K68" s="32"/>
      <c r="L68" s="32"/>
      <c r="O68" s="32"/>
      <c r="P68" s="32"/>
    </row>
    <row r="69">
      <c r="A69" s="32"/>
      <c r="B69" s="32"/>
      <c r="C69" s="32"/>
      <c r="D69" s="32"/>
      <c r="E69" s="32"/>
      <c r="K69" s="32"/>
      <c r="L69" s="32"/>
      <c r="O69" s="32"/>
      <c r="P69" s="32"/>
    </row>
    <row r="70">
      <c r="A70" s="32"/>
      <c r="B70" s="32"/>
      <c r="C70" s="32"/>
      <c r="D70" s="32"/>
      <c r="E70" s="32"/>
      <c r="K70" s="32"/>
      <c r="L70" s="32"/>
      <c r="O70" s="32"/>
      <c r="P70" s="32"/>
    </row>
    <row r="71">
      <c r="A71" s="32"/>
      <c r="B71" s="32"/>
      <c r="C71" s="32"/>
      <c r="D71" s="32"/>
      <c r="E71" s="32"/>
      <c r="K71" s="32"/>
      <c r="L71" s="32"/>
      <c r="O71" s="32"/>
      <c r="P71" s="32"/>
    </row>
    <row r="72">
      <c r="A72" s="32"/>
      <c r="B72" s="32"/>
      <c r="C72" s="32"/>
      <c r="D72" s="32"/>
      <c r="E72" s="32"/>
      <c r="K72" s="32"/>
      <c r="L72" s="32"/>
      <c r="O72" s="32"/>
      <c r="P72" s="32"/>
    </row>
    <row r="73">
      <c r="A73" s="32"/>
      <c r="B73" s="32"/>
      <c r="C73" s="32"/>
      <c r="D73" s="32"/>
      <c r="E73" s="32"/>
      <c r="K73" s="32"/>
      <c r="L73" s="32"/>
      <c r="O73" s="32"/>
      <c r="P73" s="32"/>
    </row>
    <row r="74">
      <c r="A74" s="32"/>
      <c r="B74" s="32"/>
      <c r="C74" s="32"/>
      <c r="D74" s="32"/>
      <c r="E74" s="32"/>
      <c r="K74" s="32"/>
      <c r="L74" s="32"/>
      <c r="O74" s="32"/>
      <c r="P74" s="32"/>
    </row>
    <row r="75">
      <c r="A75" s="32"/>
      <c r="B75" s="32"/>
      <c r="C75" s="32"/>
      <c r="D75" s="32"/>
      <c r="E75" s="32"/>
      <c r="K75" s="32"/>
      <c r="L75" s="32"/>
      <c r="O75" s="32"/>
      <c r="P75" s="32"/>
    </row>
    <row r="76">
      <c r="A76" s="32"/>
      <c r="B76" s="32"/>
      <c r="C76" s="32"/>
      <c r="D76" s="32"/>
      <c r="E76" s="32"/>
      <c r="K76" s="32"/>
      <c r="L76" s="32"/>
      <c r="O76" s="32"/>
      <c r="P76" s="32"/>
    </row>
    <row r="77">
      <c r="A77" s="32"/>
      <c r="B77" s="32"/>
      <c r="C77" s="32"/>
      <c r="D77" s="32"/>
      <c r="E77" s="32"/>
      <c r="K77" s="32"/>
      <c r="L77" s="32"/>
      <c r="O77" s="32"/>
      <c r="P77" s="32"/>
    </row>
    <row r="78">
      <c r="A78" s="32"/>
      <c r="B78" s="32"/>
      <c r="C78" s="32"/>
      <c r="D78" s="32"/>
      <c r="E78" s="32"/>
      <c r="K78" s="32"/>
      <c r="L78" s="32"/>
      <c r="O78" s="32"/>
      <c r="P78" s="32"/>
    </row>
    <row r="79">
      <c r="A79" s="32"/>
      <c r="B79" s="32"/>
      <c r="C79" s="32"/>
      <c r="D79" s="32"/>
      <c r="E79" s="32"/>
      <c r="K79" s="32"/>
      <c r="L79" s="32"/>
      <c r="O79" s="32"/>
      <c r="P79" s="32"/>
    </row>
    <row r="80">
      <c r="A80" s="32"/>
      <c r="B80" s="32"/>
      <c r="C80" s="32"/>
      <c r="D80" s="32"/>
      <c r="E80" s="32"/>
      <c r="K80" s="32"/>
      <c r="L80" s="32"/>
      <c r="O80" s="32"/>
      <c r="P80" s="32"/>
    </row>
    <row r="81">
      <c r="A81" s="32"/>
      <c r="B81" s="32"/>
      <c r="C81" s="32"/>
      <c r="D81" s="32"/>
      <c r="E81" s="32"/>
      <c r="K81" s="32"/>
      <c r="L81" s="32"/>
      <c r="O81" s="32"/>
      <c r="P81" s="32"/>
    </row>
    <row r="82">
      <c r="A82" s="32"/>
      <c r="B82" s="32"/>
      <c r="C82" s="32"/>
      <c r="D82" s="32"/>
      <c r="E82" s="32"/>
      <c r="K82" s="32"/>
      <c r="L82" s="32"/>
      <c r="O82" s="32"/>
      <c r="P82" s="32"/>
    </row>
    <row r="83">
      <c r="A83" s="32"/>
      <c r="B83" s="32"/>
      <c r="C83" s="32"/>
      <c r="D83" s="32"/>
      <c r="E83" s="32"/>
      <c r="K83" s="32"/>
      <c r="L83" s="32"/>
      <c r="O83" s="32"/>
      <c r="P83" s="32"/>
    </row>
    <row r="84">
      <c r="A84" s="32"/>
      <c r="B84" s="32"/>
      <c r="C84" s="32"/>
      <c r="D84" s="32"/>
      <c r="E84" s="32"/>
      <c r="K84" s="32"/>
      <c r="L84" s="32"/>
      <c r="O84" s="32"/>
      <c r="P84" s="32"/>
    </row>
    <row r="85">
      <c r="A85" s="32"/>
      <c r="B85" s="32"/>
      <c r="C85" s="32"/>
      <c r="D85" s="32"/>
      <c r="E85" s="32"/>
      <c r="K85" s="32"/>
      <c r="L85" s="32"/>
      <c r="O85" s="32"/>
      <c r="P85" s="32"/>
    </row>
    <row r="86">
      <c r="A86" s="32"/>
      <c r="B86" s="32"/>
      <c r="C86" s="32"/>
      <c r="D86" s="32"/>
      <c r="E86" s="32"/>
      <c r="K86" s="32"/>
      <c r="L86" s="32"/>
      <c r="O86" s="32"/>
      <c r="P86" s="32"/>
    </row>
    <row r="87">
      <c r="A87" s="32"/>
      <c r="B87" s="32"/>
      <c r="C87" s="32"/>
      <c r="D87" s="32"/>
      <c r="E87" s="32"/>
      <c r="K87" s="32"/>
      <c r="L87" s="32"/>
      <c r="O87" s="32"/>
      <c r="P87" s="32"/>
    </row>
    <row r="88">
      <c r="A88" s="32"/>
      <c r="B88" s="32"/>
      <c r="C88" s="32"/>
      <c r="D88" s="32"/>
      <c r="E88" s="32"/>
      <c r="K88" s="32"/>
      <c r="L88" s="32"/>
      <c r="O88" s="32"/>
      <c r="P88" s="32"/>
    </row>
    <row r="89">
      <c r="A89" s="32"/>
      <c r="B89" s="32"/>
      <c r="C89" s="32"/>
      <c r="D89" s="32"/>
      <c r="E89" s="32"/>
      <c r="K89" s="32"/>
      <c r="L89" s="32"/>
      <c r="O89" s="32"/>
      <c r="P89" s="32"/>
    </row>
    <row r="90">
      <c r="A90" s="32"/>
      <c r="B90" s="32"/>
      <c r="C90" s="32"/>
      <c r="D90" s="32"/>
      <c r="E90" s="32"/>
      <c r="K90" s="32"/>
      <c r="L90" s="32"/>
      <c r="O90" s="32"/>
      <c r="P90" s="32"/>
    </row>
    <row r="91">
      <c r="A91" s="32"/>
      <c r="B91" s="32"/>
      <c r="C91" s="32"/>
      <c r="D91" s="32"/>
      <c r="E91" s="32"/>
      <c r="K91" s="32"/>
      <c r="L91" s="32"/>
      <c r="O91" s="32"/>
      <c r="P91" s="32"/>
    </row>
    <row r="92">
      <c r="A92" s="32"/>
      <c r="B92" s="32"/>
      <c r="C92" s="32"/>
      <c r="D92" s="32"/>
      <c r="E92" s="32"/>
      <c r="K92" s="32"/>
      <c r="L92" s="32"/>
      <c r="O92" s="32"/>
      <c r="P92" s="32"/>
    </row>
    <row r="93">
      <c r="A93" s="32"/>
      <c r="B93" s="32"/>
      <c r="C93" s="32"/>
      <c r="D93" s="32"/>
      <c r="E93" s="32"/>
      <c r="K93" s="32"/>
      <c r="L93" s="32"/>
      <c r="O93" s="32"/>
      <c r="P93" s="32"/>
    </row>
    <row r="94">
      <c r="A94" s="32"/>
      <c r="B94" s="32"/>
      <c r="C94" s="32"/>
      <c r="D94" s="32"/>
      <c r="E94" s="32"/>
      <c r="K94" s="32"/>
      <c r="L94" s="32"/>
      <c r="O94" s="32"/>
      <c r="P94" s="32"/>
    </row>
    <row r="95">
      <c r="A95" s="32"/>
      <c r="B95" s="32"/>
      <c r="C95" s="32"/>
      <c r="D95" s="32"/>
      <c r="E95" s="32"/>
      <c r="K95" s="32"/>
      <c r="L95" s="32"/>
      <c r="O95" s="32"/>
      <c r="P95" s="32"/>
    </row>
    <row r="96">
      <c r="A96" s="32"/>
      <c r="B96" s="32"/>
      <c r="C96" s="32"/>
      <c r="D96" s="32"/>
      <c r="E96" s="32"/>
      <c r="K96" s="32"/>
      <c r="L96" s="32"/>
      <c r="O96" s="32"/>
      <c r="P96" s="32"/>
    </row>
    <row r="97">
      <c r="A97" s="32"/>
      <c r="B97" s="32"/>
      <c r="C97" s="32"/>
      <c r="D97" s="32"/>
      <c r="E97" s="32"/>
      <c r="K97" s="32"/>
      <c r="L97" s="32"/>
      <c r="O97" s="32"/>
      <c r="P97" s="32"/>
    </row>
    <row r="98">
      <c r="A98" s="32"/>
      <c r="B98" s="32"/>
      <c r="C98" s="32"/>
      <c r="D98" s="32"/>
      <c r="E98" s="32"/>
      <c r="K98" s="32"/>
      <c r="L98" s="32"/>
      <c r="O98" s="32"/>
      <c r="P98" s="32"/>
    </row>
    <row r="99">
      <c r="A99" s="32"/>
      <c r="B99" s="32"/>
      <c r="C99" s="32"/>
      <c r="D99" s="32"/>
      <c r="E99" s="32"/>
      <c r="K99" s="32"/>
      <c r="L99" s="32"/>
      <c r="O99" s="32"/>
      <c r="P99" s="32"/>
    </row>
    <row r="100">
      <c r="A100" s="32"/>
      <c r="B100" s="32"/>
      <c r="C100" s="32"/>
      <c r="D100" s="32"/>
      <c r="E100" s="32"/>
      <c r="K100" s="32"/>
      <c r="L100" s="32"/>
      <c r="O100" s="32"/>
      <c r="P100" s="32"/>
    </row>
    <row r="101">
      <c r="A101" s="32"/>
      <c r="B101" s="32"/>
      <c r="C101" s="32"/>
      <c r="D101" s="32"/>
      <c r="E101" s="32"/>
      <c r="K101" s="32"/>
      <c r="L101" s="32"/>
      <c r="O101" s="32"/>
      <c r="P101" s="32"/>
    </row>
    <row r="102">
      <c r="A102" s="32"/>
      <c r="B102" s="32"/>
      <c r="C102" s="32"/>
      <c r="D102" s="32"/>
      <c r="E102" s="32"/>
      <c r="K102" s="32"/>
      <c r="L102" s="32"/>
      <c r="O102" s="32"/>
      <c r="P102" s="32"/>
    </row>
    <row r="103">
      <c r="A103" s="32"/>
      <c r="B103" s="32"/>
      <c r="C103" s="32"/>
      <c r="D103" s="32"/>
      <c r="E103" s="32"/>
      <c r="K103" s="32"/>
      <c r="L103" s="32"/>
      <c r="O103" s="32"/>
      <c r="P103" s="32"/>
    </row>
    <row r="104">
      <c r="A104" s="32"/>
      <c r="B104" s="32"/>
      <c r="C104" s="32"/>
      <c r="D104" s="32"/>
      <c r="E104" s="32"/>
      <c r="K104" s="32"/>
      <c r="L104" s="32"/>
      <c r="O104" s="32"/>
      <c r="P104" s="32"/>
    </row>
    <row r="105">
      <c r="A105" s="32"/>
      <c r="B105" s="32"/>
      <c r="C105" s="32"/>
      <c r="D105" s="32"/>
      <c r="E105" s="32"/>
      <c r="K105" s="32"/>
      <c r="L105" s="32"/>
      <c r="O105" s="32"/>
      <c r="P105" s="32"/>
    </row>
    <row r="106">
      <c r="A106" s="32"/>
      <c r="B106" s="32"/>
      <c r="C106" s="32"/>
      <c r="D106" s="32"/>
      <c r="E106" s="32"/>
      <c r="K106" s="32"/>
      <c r="L106" s="32"/>
      <c r="O106" s="32"/>
      <c r="P106" s="32"/>
    </row>
    <row r="107">
      <c r="A107" s="32"/>
      <c r="B107" s="32"/>
      <c r="C107" s="32"/>
      <c r="D107" s="32"/>
      <c r="E107" s="32"/>
      <c r="K107" s="32"/>
      <c r="L107" s="32"/>
      <c r="O107" s="32"/>
      <c r="P107" s="32"/>
    </row>
    <row r="108">
      <c r="A108" s="32"/>
      <c r="B108" s="32"/>
      <c r="C108" s="32"/>
      <c r="D108" s="32"/>
      <c r="E108" s="32"/>
      <c r="K108" s="32"/>
      <c r="L108" s="32"/>
      <c r="O108" s="32"/>
      <c r="P108" s="32"/>
    </row>
    <row r="109">
      <c r="A109" s="32"/>
      <c r="B109" s="32"/>
      <c r="C109" s="32"/>
      <c r="D109" s="32"/>
      <c r="E109" s="32"/>
      <c r="K109" s="32"/>
      <c r="L109" s="32"/>
      <c r="O109" s="32"/>
      <c r="P109" s="32"/>
    </row>
    <row r="110">
      <c r="A110" s="32"/>
      <c r="B110" s="32"/>
      <c r="C110" s="32"/>
      <c r="D110" s="32"/>
      <c r="E110" s="32"/>
      <c r="K110" s="32"/>
      <c r="L110" s="32"/>
      <c r="O110" s="32"/>
      <c r="P110" s="32"/>
    </row>
    <row r="111">
      <c r="A111" s="32"/>
      <c r="B111" s="32"/>
      <c r="C111" s="32"/>
      <c r="D111" s="32"/>
      <c r="E111" s="32"/>
      <c r="K111" s="32"/>
      <c r="L111" s="32"/>
      <c r="O111" s="32"/>
      <c r="P111" s="32"/>
    </row>
    <row r="112">
      <c r="A112" s="32"/>
      <c r="B112" s="32"/>
      <c r="C112" s="32"/>
      <c r="D112" s="32"/>
      <c r="E112" s="32"/>
      <c r="K112" s="32"/>
      <c r="L112" s="32"/>
      <c r="O112" s="32"/>
      <c r="P112" s="32"/>
    </row>
    <row r="113">
      <c r="A113" s="32"/>
      <c r="B113" s="32"/>
      <c r="C113" s="32"/>
      <c r="D113" s="32"/>
      <c r="E113" s="32"/>
      <c r="K113" s="32"/>
      <c r="L113" s="32"/>
      <c r="O113" s="32"/>
      <c r="P113" s="32"/>
    </row>
    <row r="114">
      <c r="A114" s="32"/>
      <c r="B114" s="32"/>
      <c r="C114" s="32"/>
      <c r="D114" s="32"/>
      <c r="E114" s="32"/>
      <c r="K114" s="32"/>
      <c r="L114" s="32"/>
      <c r="O114" s="32"/>
      <c r="P114" s="32"/>
    </row>
    <row r="115">
      <c r="A115" s="32"/>
      <c r="B115" s="32"/>
      <c r="C115" s="32"/>
      <c r="D115" s="32"/>
      <c r="E115" s="32"/>
      <c r="K115" s="32"/>
      <c r="L115" s="32"/>
      <c r="O115" s="32"/>
      <c r="P115" s="32"/>
    </row>
    <row r="116">
      <c r="A116" s="32"/>
      <c r="B116" s="32"/>
      <c r="C116" s="32"/>
      <c r="D116" s="32"/>
      <c r="E116" s="32"/>
      <c r="K116" s="32"/>
      <c r="L116" s="32"/>
      <c r="O116" s="32"/>
      <c r="P116" s="32"/>
    </row>
    <row r="117">
      <c r="A117" s="32"/>
      <c r="B117" s="32"/>
      <c r="C117" s="32"/>
      <c r="D117" s="32"/>
      <c r="E117" s="32"/>
      <c r="K117" s="32"/>
      <c r="L117" s="32"/>
      <c r="O117" s="32"/>
      <c r="P117" s="32"/>
    </row>
    <row r="118">
      <c r="A118" s="32"/>
      <c r="B118" s="32"/>
      <c r="C118" s="32"/>
      <c r="D118" s="32"/>
      <c r="E118" s="32"/>
      <c r="K118" s="32"/>
      <c r="L118" s="32"/>
      <c r="O118" s="32"/>
      <c r="P118" s="32"/>
    </row>
    <row r="119">
      <c r="A119" s="32"/>
      <c r="B119" s="32"/>
      <c r="C119" s="32"/>
      <c r="D119" s="32"/>
      <c r="E119" s="32"/>
      <c r="K119" s="32"/>
      <c r="L119" s="32"/>
      <c r="O119" s="32"/>
      <c r="P119" s="32"/>
    </row>
    <row r="120">
      <c r="A120" s="32"/>
      <c r="B120" s="32"/>
      <c r="C120" s="32"/>
      <c r="D120" s="32"/>
      <c r="E120" s="32"/>
      <c r="K120" s="32"/>
      <c r="L120" s="32"/>
      <c r="O120" s="32"/>
      <c r="P120" s="32"/>
    </row>
    <row r="121">
      <c r="A121" s="32"/>
      <c r="B121" s="32"/>
      <c r="C121" s="32"/>
      <c r="D121" s="32"/>
      <c r="E121" s="32"/>
      <c r="K121" s="32"/>
      <c r="L121" s="32"/>
      <c r="O121" s="32"/>
      <c r="P121" s="32"/>
    </row>
    <row r="122">
      <c r="A122" s="32"/>
      <c r="B122" s="32"/>
      <c r="C122" s="32"/>
      <c r="D122" s="32"/>
      <c r="E122" s="32"/>
      <c r="K122" s="32"/>
      <c r="L122" s="32"/>
      <c r="O122" s="32"/>
      <c r="P122" s="32"/>
    </row>
    <row r="123">
      <c r="A123" s="32"/>
      <c r="B123" s="32"/>
      <c r="C123" s="32"/>
      <c r="D123" s="32"/>
      <c r="E123" s="32"/>
      <c r="K123" s="32"/>
      <c r="L123" s="32"/>
      <c r="O123" s="32"/>
      <c r="P123" s="32"/>
    </row>
    <row r="124">
      <c r="A124" s="32"/>
      <c r="B124" s="32"/>
      <c r="C124" s="32"/>
      <c r="D124" s="32"/>
      <c r="E124" s="32"/>
      <c r="K124" s="32"/>
      <c r="L124" s="32"/>
      <c r="O124" s="32"/>
      <c r="P124" s="32"/>
    </row>
    <row r="125">
      <c r="A125" s="32"/>
      <c r="B125" s="32"/>
      <c r="C125" s="32"/>
      <c r="D125" s="32"/>
      <c r="E125" s="32"/>
      <c r="K125" s="32"/>
      <c r="L125" s="32"/>
      <c r="O125" s="32"/>
      <c r="P125" s="32"/>
    </row>
    <row r="126">
      <c r="A126" s="32"/>
      <c r="B126" s="32"/>
      <c r="C126" s="32"/>
      <c r="D126" s="32"/>
      <c r="E126" s="32"/>
      <c r="K126" s="32"/>
      <c r="L126" s="32"/>
      <c r="O126" s="32"/>
      <c r="P126" s="32"/>
    </row>
    <row r="127">
      <c r="A127" s="32"/>
      <c r="B127" s="32"/>
      <c r="C127" s="32"/>
      <c r="D127" s="32"/>
      <c r="E127" s="32"/>
      <c r="K127" s="32"/>
      <c r="L127" s="32"/>
      <c r="O127" s="32"/>
      <c r="P127" s="32"/>
    </row>
    <row r="128">
      <c r="A128" s="32"/>
      <c r="B128" s="32"/>
      <c r="C128" s="32"/>
      <c r="D128" s="32"/>
      <c r="E128" s="32"/>
      <c r="K128" s="32"/>
      <c r="L128" s="32"/>
      <c r="O128" s="32"/>
      <c r="P128" s="32"/>
    </row>
    <row r="129">
      <c r="A129" s="32"/>
      <c r="B129" s="32"/>
      <c r="C129" s="32"/>
      <c r="D129" s="32"/>
      <c r="E129" s="32"/>
      <c r="K129" s="32"/>
      <c r="L129" s="32"/>
      <c r="O129" s="32"/>
      <c r="P129" s="32"/>
    </row>
    <row r="130">
      <c r="A130" s="32"/>
      <c r="B130" s="32"/>
      <c r="C130" s="32"/>
      <c r="D130" s="32"/>
      <c r="E130" s="32"/>
      <c r="K130" s="32"/>
      <c r="L130" s="32"/>
      <c r="O130" s="32"/>
      <c r="P130" s="32"/>
    </row>
    <row r="131">
      <c r="A131" s="32"/>
      <c r="B131" s="32"/>
      <c r="C131" s="32"/>
      <c r="D131" s="32"/>
      <c r="E131" s="32"/>
      <c r="K131" s="32"/>
      <c r="L131" s="32"/>
      <c r="O131" s="32"/>
      <c r="P131" s="32"/>
    </row>
    <row r="132">
      <c r="A132" s="32"/>
      <c r="B132" s="32"/>
      <c r="C132" s="32"/>
      <c r="D132" s="32"/>
      <c r="E132" s="32"/>
      <c r="K132" s="32"/>
      <c r="L132" s="32"/>
      <c r="O132" s="32"/>
      <c r="P132" s="32"/>
    </row>
    <row r="133">
      <c r="A133" s="32"/>
      <c r="B133" s="32"/>
      <c r="C133" s="32"/>
      <c r="D133" s="32"/>
      <c r="E133" s="32"/>
      <c r="K133" s="32"/>
      <c r="L133" s="32"/>
      <c r="O133" s="32"/>
      <c r="P133" s="32"/>
    </row>
    <row r="134">
      <c r="A134" s="32"/>
      <c r="B134" s="32"/>
      <c r="C134" s="32"/>
      <c r="D134" s="32"/>
      <c r="E134" s="32"/>
      <c r="K134" s="32"/>
      <c r="L134" s="32"/>
      <c r="O134" s="32"/>
      <c r="P134" s="32"/>
    </row>
    <row r="135">
      <c r="A135" s="32"/>
      <c r="B135" s="32"/>
      <c r="C135" s="32"/>
      <c r="D135" s="32"/>
      <c r="E135" s="32"/>
      <c r="K135" s="32"/>
      <c r="L135" s="32"/>
      <c r="O135" s="32"/>
      <c r="P135" s="32"/>
    </row>
    <row r="136">
      <c r="A136" s="32"/>
      <c r="B136" s="32"/>
      <c r="C136" s="32"/>
      <c r="D136" s="32"/>
      <c r="E136" s="32"/>
      <c r="K136" s="32"/>
      <c r="L136" s="32"/>
      <c r="O136" s="32"/>
      <c r="P136" s="32"/>
    </row>
    <row r="137">
      <c r="A137" s="32"/>
      <c r="B137" s="32"/>
      <c r="C137" s="32"/>
      <c r="D137" s="32"/>
      <c r="E137" s="32"/>
      <c r="K137" s="32"/>
      <c r="L137" s="32"/>
      <c r="O137" s="32"/>
      <c r="P137" s="32"/>
    </row>
    <row r="138">
      <c r="A138" s="32"/>
      <c r="B138" s="32"/>
      <c r="C138" s="32"/>
      <c r="D138" s="32"/>
      <c r="E138" s="32"/>
      <c r="K138" s="32"/>
      <c r="L138" s="32"/>
      <c r="O138" s="32"/>
      <c r="P138" s="32"/>
    </row>
    <row r="139">
      <c r="A139" s="32"/>
      <c r="B139" s="32"/>
      <c r="C139" s="32"/>
      <c r="D139" s="32"/>
      <c r="E139" s="32"/>
      <c r="K139" s="32"/>
      <c r="L139" s="32"/>
      <c r="O139" s="32"/>
      <c r="P139" s="32"/>
    </row>
    <row r="140">
      <c r="A140" s="32"/>
      <c r="B140" s="32"/>
      <c r="C140" s="32"/>
      <c r="D140" s="32"/>
      <c r="E140" s="32"/>
      <c r="K140" s="32"/>
      <c r="L140" s="32"/>
      <c r="O140" s="32"/>
      <c r="P140" s="32"/>
    </row>
    <row r="141">
      <c r="A141" s="32"/>
      <c r="B141" s="32"/>
      <c r="C141" s="32"/>
      <c r="D141" s="32"/>
      <c r="E141" s="32"/>
      <c r="K141" s="32"/>
      <c r="L141" s="32"/>
      <c r="O141" s="32"/>
      <c r="P141" s="32"/>
    </row>
    <row r="142">
      <c r="A142" s="32"/>
      <c r="B142" s="32"/>
      <c r="C142" s="32"/>
      <c r="D142" s="32"/>
      <c r="E142" s="32"/>
      <c r="K142" s="32"/>
      <c r="L142" s="32"/>
      <c r="O142" s="32"/>
      <c r="P142" s="32"/>
    </row>
    <row r="143">
      <c r="A143" s="32"/>
      <c r="B143" s="32"/>
      <c r="C143" s="32"/>
      <c r="D143" s="32"/>
      <c r="E143" s="32"/>
      <c r="K143" s="32"/>
      <c r="L143" s="32"/>
      <c r="O143" s="32"/>
      <c r="P143" s="32"/>
    </row>
    <row r="144">
      <c r="A144" s="32"/>
      <c r="B144" s="32"/>
      <c r="C144" s="32"/>
      <c r="D144" s="32"/>
      <c r="E144" s="32"/>
      <c r="K144" s="32"/>
      <c r="L144" s="32"/>
      <c r="O144" s="32"/>
      <c r="P144" s="32"/>
    </row>
    <row r="145">
      <c r="A145" s="32"/>
      <c r="B145" s="32"/>
      <c r="C145" s="32"/>
      <c r="D145" s="32"/>
      <c r="E145" s="32"/>
      <c r="K145" s="32"/>
      <c r="L145" s="32"/>
      <c r="O145" s="32"/>
      <c r="P145" s="32"/>
    </row>
    <row r="146">
      <c r="A146" s="32"/>
      <c r="B146" s="32"/>
      <c r="C146" s="32"/>
      <c r="D146" s="32"/>
      <c r="E146" s="32"/>
      <c r="K146" s="32"/>
      <c r="L146" s="32"/>
      <c r="O146" s="32"/>
      <c r="P146" s="32"/>
    </row>
    <row r="147">
      <c r="A147" s="32"/>
      <c r="B147" s="32"/>
      <c r="C147" s="32"/>
      <c r="D147" s="32"/>
      <c r="E147" s="32"/>
      <c r="K147" s="32"/>
      <c r="L147" s="32"/>
      <c r="O147" s="32"/>
      <c r="P147" s="32"/>
    </row>
    <row r="148">
      <c r="A148" s="32"/>
      <c r="B148" s="32"/>
      <c r="C148" s="32"/>
      <c r="D148" s="32"/>
      <c r="E148" s="32"/>
      <c r="K148" s="32"/>
      <c r="L148" s="32"/>
      <c r="O148" s="32"/>
      <c r="P148" s="32"/>
    </row>
    <row r="149">
      <c r="A149" s="32"/>
      <c r="B149" s="32"/>
      <c r="C149" s="32"/>
      <c r="D149" s="32"/>
      <c r="E149" s="32"/>
      <c r="K149" s="32"/>
      <c r="L149" s="32"/>
      <c r="O149" s="32"/>
      <c r="P149" s="32"/>
    </row>
    <row r="150">
      <c r="A150" s="32"/>
      <c r="B150" s="32"/>
      <c r="C150" s="32"/>
      <c r="D150" s="32"/>
      <c r="E150" s="32"/>
      <c r="K150" s="32"/>
      <c r="L150" s="32"/>
      <c r="O150" s="32"/>
      <c r="P150" s="32"/>
    </row>
    <row r="151">
      <c r="A151" s="32"/>
      <c r="B151" s="32"/>
      <c r="C151" s="32"/>
      <c r="D151" s="32"/>
      <c r="E151" s="32"/>
      <c r="K151" s="32"/>
      <c r="L151" s="32"/>
      <c r="O151" s="32"/>
      <c r="P151" s="32"/>
    </row>
    <row r="152">
      <c r="A152" s="32"/>
      <c r="B152" s="32"/>
      <c r="C152" s="32"/>
      <c r="D152" s="32"/>
      <c r="E152" s="32"/>
      <c r="K152" s="32"/>
      <c r="L152" s="32"/>
      <c r="O152" s="32"/>
      <c r="P152" s="32"/>
    </row>
    <row r="153">
      <c r="A153" s="32"/>
      <c r="B153" s="32"/>
      <c r="C153" s="32"/>
      <c r="D153" s="32"/>
      <c r="E153" s="32"/>
      <c r="K153" s="32"/>
      <c r="L153" s="32"/>
      <c r="O153" s="32"/>
      <c r="P153" s="32"/>
    </row>
    <row r="154">
      <c r="A154" s="32"/>
      <c r="B154" s="32"/>
      <c r="C154" s="32"/>
      <c r="D154" s="32"/>
      <c r="E154" s="32"/>
      <c r="K154" s="32"/>
      <c r="L154" s="32"/>
      <c r="O154" s="32"/>
      <c r="P154" s="32"/>
    </row>
    <row r="155">
      <c r="A155" s="32"/>
      <c r="B155" s="32"/>
      <c r="C155" s="32"/>
      <c r="D155" s="32"/>
      <c r="E155" s="32"/>
      <c r="K155" s="32"/>
      <c r="L155" s="32"/>
      <c r="O155" s="32"/>
      <c r="P155" s="32"/>
    </row>
    <row r="156">
      <c r="A156" s="32"/>
      <c r="B156" s="32"/>
      <c r="C156" s="32"/>
      <c r="D156" s="32"/>
      <c r="E156" s="32"/>
      <c r="K156" s="32"/>
      <c r="L156" s="32"/>
      <c r="O156" s="32"/>
      <c r="P156" s="32"/>
    </row>
    <row r="157">
      <c r="A157" s="32"/>
      <c r="B157" s="32"/>
      <c r="C157" s="32"/>
      <c r="D157" s="32"/>
      <c r="E157" s="32"/>
      <c r="K157" s="32"/>
      <c r="L157" s="32"/>
      <c r="O157" s="32"/>
      <c r="P157" s="32"/>
    </row>
    <row r="158">
      <c r="A158" s="32"/>
      <c r="B158" s="32"/>
      <c r="C158" s="32"/>
      <c r="D158" s="32"/>
      <c r="E158" s="32"/>
      <c r="K158" s="32"/>
      <c r="L158" s="32"/>
      <c r="O158" s="32"/>
      <c r="P158" s="32"/>
    </row>
    <row r="159">
      <c r="A159" s="32"/>
      <c r="B159" s="32"/>
      <c r="C159" s="32"/>
      <c r="D159" s="32"/>
      <c r="E159" s="32"/>
      <c r="K159" s="32"/>
      <c r="L159" s="32"/>
      <c r="O159" s="32"/>
      <c r="P159" s="32"/>
    </row>
    <row r="160">
      <c r="A160" s="32"/>
      <c r="B160" s="32"/>
      <c r="C160" s="32"/>
      <c r="D160" s="32"/>
      <c r="E160" s="32"/>
      <c r="K160" s="32"/>
      <c r="L160" s="32"/>
      <c r="O160" s="32"/>
      <c r="P160" s="32"/>
    </row>
    <row r="161">
      <c r="A161" s="32"/>
      <c r="B161" s="32"/>
      <c r="C161" s="32"/>
      <c r="D161" s="32"/>
      <c r="E161" s="32"/>
      <c r="K161" s="32"/>
      <c r="L161" s="32"/>
      <c r="O161" s="32"/>
      <c r="P161" s="32"/>
    </row>
    <row r="162">
      <c r="A162" s="32"/>
      <c r="B162" s="32"/>
      <c r="C162" s="32"/>
      <c r="D162" s="32"/>
      <c r="E162" s="32"/>
      <c r="K162" s="32"/>
      <c r="L162" s="32"/>
      <c r="O162" s="32"/>
      <c r="P162" s="32"/>
    </row>
    <row r="163">
      <c r="A163" s="32"/>
      <c r="B163" s="32"/>
      <c r="C163" s="32"/>
      <c r="D163" s="32"/>
      <c r="E163" s="32"/>
      <c r="K163" s="32"/>
      <c r="L163" s="32"/>
      <c r="O163" s="32"/>
      <c r="P163" s="32"/>
    </row>
    <row r="164">
      <c r="A164" s="32"/>
      <c r="B164" s="32"/>
      <c r="C164" s="32"/>
      <c r="D164" s="32"/>
      <c r="E164" s="32"/>
      <c r="K164" s="32"/>
      <c r="L164" s="32"/>
      <c r="O164" s="32"/>
      <c r="P164" s="32"/>
    </row>
    <row r="165">
      <c r="A165" s="32"/>
      <c r="B165" s="32"/>
      <c r="C165" s="32"/>
      <c r="D165" s="32"/>
      <c r="E165" s="32"/>
      <c r="K165" s="32"/>
      <c r="L165" s="32"/>
      <c r="O165" s="32"/>
      <c r="P165" s="32"/>
    </row>
    <row r="166">
      <c r="A166" s="32"/>
      <c r="B166" s="32"/>
      <c r="C166" s="32"/>
      <c r="D166" s="32"/>
      <c r="E166" s="32"/>
      <c r="K166" s="32"/>
      <c r="L166" s="32"/>
      <c r="O166" s="32"/>
      <c r="P166" s="32"/>
    </row>
    <row r="167">
      <c r="A167" s="32"/>
      <c r="B167" s="32"/>
      <c r="C167" s="32"/>
      <c r="D167" s="32"/>
      <c r="E167" s="32"/>
      <c r="K167" s="32"/>
      <c r="L167" s="32"/>
      <c r="O167" s="32"/>
      <c r="P167" s="32"/>
    </row>
    <row r="168">
      <c r="A168" s="32"/>
      <c r="B168" s="32"/>
      <c r="C168" s="32"/>
      <c r="D168" s="32"/>
      <c r="E168" s="32"/>
      <c r="K168" s="32"/>
      <c r="L168" s="32"/>
      <c r="O168" s="32"/>
      <c r="P168" s="32"/>
    </row>
    <row r="169">
      <c r="A169" s="32"/>
      <c r="B169" s="32"/>
      <c r="C169" s="32"/>
      <c r="D169" s="32"/>
      <c r="E169" s="32"/>
      <c r="K169" s="32"/>
      <c r="L169" s="32"/>
      <c r="O169" s="32"/>
      <c r="P169" s="32"/>
    </row>
    <row r="170">
      <c r="A170" s="32"/>
      <c r="B170" s="32"/>
      <c r="C170" s="32"/>
      <c r="D170" s="32"/>
      <c r="E170" s="32"/>
      <c r="K170" s="32"/>
      <c r="L170" s="32"/>
      <c r="O170" s="32"/>
      <c r="P170" s="32"/>
    </row>
    <row r="171">
      <c r="A171" s="32"/>
      <c r="B171" s="32"/>
      <c r="C171" s="32"/>
      <c r="D171" s="32"/>
      <c r="E171" s="32"/>
      <c r="K171" s="32"/>
      <c r="L171" s="32"/>
      <c r="O171" s="32"/>
      <c r="P171" s="32"/>
    </row>
    <row r="172">
      <c r="A172" s="32"/>
      <c r="B172" s="32"/>
      <c r="C172" s="32"/>
      <c r="D172" s="32"/>
      <c r="E172" s="32"/>
      <c r="K172" s="32"/>
      <c r="L172" s="32"/>
      <c r="O172" s="32"/>
      <c r="P172" s="32"/>
    </row>
    <row r="173">
      <c r="A173" s="32"/>
      <c r="B173" s="32"/>
      <c r="C173" s="32"/>
      <c r="D173" s="32"/>
      <c r="E173" s="32"/>
      <c r="K173" s="32"/>
      <c r="L173" s="32"/>
      <c r="O173" s="32"/>
      <c r="P173" s="32"/>
    </row>
    <row r="174">
      <c r="A174" s="32"/>
      <c r="B174" s="32"/>
      <c r="C174" s="32"/>
      <c r="D174" s="32"/>
      <c r="E174" s="32"/>
      <c r="K174" s="32"/>
      <c r="L174" s="32"/>
      <c r="O174" s="32"/>
      <c r="P174" s="32"/>
    </row>
    <row r="175">
      <c r="A175" s="32"/>
      <c r="B175" s="32"/>
      <c r="C175" s="32"/>
      <c r="D175" s="32"/>
      <c r="E175" s="32"/>
      <c r="K175" s="32"/>
      <c r="L175" s="32"/>
      <c r="O175" s="32"/>
      <c r="P175" s="32"/>
    </row>
    <row r="176">
      <c r="A176" s="32"/>
      <c r="B176" s="32"/>
      <c r="C176" s="32"/>
      <c r="D176" s="32"/>
      <c r="E176" s="32"/>
      <c r="K176" s="32"/>
      <c r="L176" s="32"/>
      <c r="O176" s="32"/>
      <c r="P176" s="32"/>
    </row>
    <row r="177">
      <c r="A177" s="32"/>
      <c r="B177" s="32"/>
      <c r="C177" s="32"/>
      <c r="D177" s="32"/>
      <c r="E177" s="32"/>
      <c r="K177" s="32"/>
      <c r="L177" s="32"/>
      <c r="O177" s="32"/>
      <c r="P177" s="32"/>
    </row>
    <row r="178">
      <c r="A178" s="32"/>
      <c r="B178" s="32"/>
      <c r="C178" s="32"/>
      <c r="D178" s="32"/>
      <c r="E178" s="32"/>
      <c r="K178" s="32"/>
      <c r="L178" s="32"/>
      <c r="O178" s="32"/>
      <c r="P178" s="32"/>
    </row>
    <row r="179">
      <c r="A179" s="32"/>
      <c r="B179" s="32"/>
      <c r="C179" s="32"/>
      <c r="D179" s="32"/>
      <c r="E179" s="32"/>
      <c r="K179" s="32"/>
      <c r="L179" s="32"/>
      <c r="O179" s="32"/>
      <c r="P179" s="32"/>
    </row>
    <row r="180">
      <c r="A180" s="32"/>
      <c r="B180" s="32"/>
      <c r="C180" s="32"/>
      <c r="D180" s="32"/>
      <c r="E180" s="32"/>
      <c r="K180" s="32"/>
      <c r="L180" s="32"/>
      <c r="O180" s="32"/>
      <c r="P180" s="32"/>
    </row>
    <row r="181">
      <c r="A181" s="32"/>
      <c r="B181" s="32"/>
      <c r="C181" s="32"/>
      <c r="D181" s="32"/>
      <c r="E181" s="32"/>
      <c r="K181" s="32"/>
      <c r="L181" s="32"/>
      <c r="O181" s="32"/>
      <c r="P181" s="32"/>
    </row>
    <row r="182">
      <c r="A182" s="32"/>
      <c r="B182" s="32"/>
      <c r="C182" s="32"/>
      <c r="D182" s="32"/>
      <c r="E182" s="32"/>
      <c r="K182" s="32"/>
      <c r="L182" s="32"/>
      <c r="O182" s="32"/>
      <c r="P182" s="32"/>
    </row>
    <row r="183">
      <c r="A183" s="32"/>
      <c r="B183" s="32"/>
      <c r="C183" s="32"/>
      <c r="D183" s="32"/>
      <c r="E183" s="32"/>
      <c r="K183" s="32"/>
      <c r="L183" s="32"/>
      <c r="O183" s="32"/>
      <c r="P183" s="32"/>
    </row>
    <row r="184">
      <c r="A184" s="32"/>
      <c r="B184" s="32"/>
      <c r="C184" s="32"/>
      <c r="D184" s="32"/>
      <c r="E184" s="32"/>
      <c r="K184" s="32"/>
      <c r="L184" s="32"/>
      <c r="O184" s="32"/>
      <c r="P184" s="32"/>
    </row>
    <row r="185">
      <c r="A185" s="32"/>
      <c r="B185" s="32"/>
      <c r="C185" s="32"/>
      <c r="D185" s="32"/>
      <c r="E185" s="32"/>
      <c r="K185" s="32"/>
      <c r="L185" s="32"/>
      <c r="O185" s="32"/>
      <c r="P185" s="32"/>
    </row>
    <row r="186">
      <c r="A186" s="32"/>
      <c r="B186" s="32"/>
      <c r="C186" s="32"/>
      <c r="D186" s="32"/>
      <c r="E186" s="32"/>
      <c r="K186" s="32"/>
      <c r="L186" s="32"/>
      <c r="O186" s="32"/>
      <c r="P186" s="32"/>
    </row>
    <row r="187">
      <c r="A187" s="32"/>
      <c r="B187" s="32"/>
      <c r="C187" s="32"/>
      <c r="D187" s="32"/>
      <c r="E187" s="32"/>
      <c r="K187" s="32"/>
      <c r="L187" s="32"/>
      <c r="O187" s="32"/>
      <c r="P187" s="32"/>
    </row>
    <row r="188">
      <c r="A188" s="32"/>
      <c r="B188" s="32"/>
      <c r="C188" s="32"/>
      <c r="D188" s="32"/>
      <c r="E188" s="32"/>
      <c r="K188" s="32"/>
      <c r="L188" s="32"/>
      <c r="O188" s="32"/>
      <c r="P188" s="32"/>
    </row>
    <row r="189">
      <c r="A189" s="32"/>
      <c r="B189" s="32"/>
      <c r="C189" s="32"/>
      <c r="D189" s="32"/>
      <c r="E189" s="32"/>
      <c r="K189" s="32"/>
      <c r="L189" s="32"/>
      <c r="O189" s="32"/>
      <c r="P189" s="32"/>
    </row>
    <row r="190">
      <c r="A190" s="32"/>
      <c r="B190" s="32"/>
      <c r="C190" s="32"/>
      <c r="D190" s="32"/>
      <c r="E190" s="32"/>
      <c r="K190" s="32"/>
      <c r="L190" s="32"/>
      <c r="O190" s="32"/>
      <c r="P190" s="32"/>
    </row>
    <row r="191">
      <c r="A191" s="32"/>
      <c r="B191" s="32"/>
      <c r="C191" s="32"/>
      <c r="D191" s="32"/>
      <c r="E191" s="32"/>
      <c r="K191" s="32"/>
      <c r="L191" s="32"/>
      <c r="O191" s="32"/>
      <c r="P191" s="32"/>
    </row>
    <row r="192">
      <c r="A192" s="32"/>
      <c r="B192" s="32"/>
      <c r="C192" s="32"/>
      <c r="D192" s="32"/>
      <c r="E192" s="32"/>
      <c r="K192" s="32"/>
      <c r="L192" s="32"/>
      <c r="O192" s="32"/>
      <c r="P192" s="32"/>
    </row>
    <row r="193">
      <c r="A193" s="32"/>
      <c r="B193" s="32"/>
      <c r="C193" s="32"/>
      <c r="D193" s="32"/>
      <c r="E193" s="32"/>
      <c r="K193" s="32"/>
      <c r="L193" s="32"/>
      <c r="O193" s="32"/>
      <c r="P193" s="32"/>
    </row>
    <row r="194">
      <c r="A194" s="32"/>
      <c r="B194" s="32"/>
      <c r="C194" s="32"/>
      <c r="D194" s="32"/>
      <c r="E194" s="32"/>
      <c r="K194" s="32"/>
      <c r="L194" s="32"/>
      <c r="O194" s="32"/>
      <c r="P194" s="32"/>
    </row>
    <row r="195">
      <c r="A195" s="32"/>
      <c r="B195" s="32"/>
      <c r="C195" s="32"/>
      <c r="D195" s="32"/>
      <c r="E195" s="32"/>
      <c r="K195" s="32"/>
      <c r="L195" s="32"/>
      <c r="O195" s="32"/>
      <c r="P195" s="32"/>
    </row>
    <row r="196">
      <c r="A196" s="32"/>
      <c r="B196" s="32"/>
      <c r="C196" s="32"/>
      <c r="D196" s="32"/>
      <c r="E196" s="32"/>
      <c r="K196" s="32"/>
      <c r="L196" s="32"/>
      <c r="O196" s="32"/>
      <c r="P196" s="32"/>
    </row>
    <row r="197">
      <c r="A197" s="32"/>
      <c r="B197" s="32"/>
      <c r="C197" s="32"/>
      <c r="D197" s="32"/>
      <c r="E197" s="32"/>
      <c r="K197" s="32"/>
      <c r="L197" s="32"/>
      <c r="O197" s="32"/>
      <c r="P197" s="32"/>
    </row>
    <row r="198">
      <c r="A198" s="32"/>
      <c r="B198" s="32"/>
      <c r="C198" s="32"/>
      <c r="D198" s="32"/>
      <c r="E198" s="32"/>
      <c r="K198" s="32"/>
      <c r="L198" s="32"/>
      <c r="O198" s="32"/>
      <c r="P198" s="32"/>
    </row>
    <row r="199">
      <c r="A199" s="32"/>
      <c r="B199" s="32"/>
      <c r="C199" s="32"/>
      <c r="D199" s="32"/>
      <c r="E199" s="32"/>
      <c r="K199" s="32"/>
      <c r="L199" s="32"/>
      <c r="O199" s="32"/>
      <c r="P199" s="32"/>
    </row>
    <row r="200">
      <c r="A200" s="32"/>
      <c r="B200" s="32"/>
      <c r="C200" s="32"/>
      <c r="D200" s="32"/>
      <c r="E200" s="32"/>
      <c r="K200" s="32"/>
      <c r="L200" s="32"/>
      <c r="O200" s="32"/>
      <c r="P200" s="32"/>
    </row>
    <row r="201">
      <c r="A201" s="32"/>
      <c r="B201" s="32"/>
      <c r="C201" s="32"/>
      <c r="D201" s="32"/>
      <c r="E201" s="32"/>
      <c r="K201" s="32"/>
      <c r="L201" s="32"/>
      <c r="O201" s="32"/>
      <c r="P201" s="32"/>
    </row>
    <row r="202">
      <c r="A202" s="32"/>
      <c r="B202" s="32"/>
      <c r="C202" s="32"/>
      <c r="D202" s="32"/>
      <c r="E202" s="32"/>
      <c r="K202" s="32"/>
      <c r="L202" s="32"/>
      <c r="O202" s="32"/>
      <c r="P202" s="32"/>
    </row>
    <row r="203">
      <c r="A203" s="32"/>
      <c r="B203" s="32"/>
      <c r="C203" s="32"/>
      <c r="D203" s="32"/>
      <c r="E203" s="32"/>
      <c r="K203" s="32"/>
      <c r="L203" s="32"/>
      <c r="O203" s="32"/>
      <c r="P203" s="32"/>
    </row>
    <row r="204">
      <c r="A204" s="32"/>
      <c r="B204" s="32"/>
      <c r="C204" s="32"/>
      <c r="D204" s="32"/>
      <c r="E204" s="32"/>
      <c r="K204" s="32"/>
      <c r="L204" s="32"/>
      <c r="O204" s="32"/>
      <c r="P204" s="32"/>
    </row>
    <row r="205">
      <c r="A205" s="32"/>
      <c r="B205" s="32"/>
      <c r="C205" s="32"/>
      <c r="D205" s="32"/>
      <c r="E205" s="32"/>
      <c r="K205" s="32"/>
      <c r="L205" s="32"/>
      <c r="O205" s="32"/>
      <c r="P205" s="32"/>
    </row>
    <row r="206">
      <c r="A206" s="32"/>
      <c r="B206" s="32"/>
      <c r="C206" s="32"/>
      <c r="D206" s="32"/>
      <c r="E206" s="32"/>
      <c r="K206" s="32"/>
      <c r="L206" s="32"/>
      <c r="O206" s="32"/>
      <c r="P206" s="32"/>
    </row>
    <row r="207">
      <c r="A207" s="32"/>
      <c r="B207" s="32"/>
      <c r="C207" s="32"/>
      <c r="D207" s="32"/>
      <c r="E207" s="32"/>
      <c r="K207" s="32"/>
      <c r="L207" s="32"/>
      <c r="O207" s="32"/>
      <c r="P207" s="32"/>
    </row>
    <row r="208">
      <c r="A208" s="32"/>
      <c r="B208" s="32"/>
      <c r="C208" s="32"/>
      <c r="D208" s="32"/>
      <c r="E208" s="32"/>
      <c r="K208" s="32"/>
      <c r="L208" s="32"/>
      <c r="O208" s="32"/>
      <c r="P208" s="32"/>
    </row>
    <row r="209">
      <c r="A209" s="32"/>
      <c r="B209" s="32"/>
      <c r="C209" s="32"/>
      <c r="D209" s="32"/>
      <c r="E209" s="32"/>
      <c r="K209" s="32"/>
      <c r="L209" s="32"/>
      <c r="O209" s="32"/>
      <c r="P209" s="32"/>
    </row>
    <row r="210">
      <c r="A210" s="32"/>
      <c r="B210" s="32"/>
      <c r="C210" s="32"/>
      <c r="D210" s="32"/>
      <c r="E210" s="32"/>
      <c r="K210" s="32"/>
      <c r="L210" s="32"/>
      <c r="O210" s="32"/>
      <c r="P210" s="32"/>
    </row>
    <row r="211">
      <c r="A211" s="32"/>
      <c r="B211" s="32"/>
      <c r="C211" s="32"/>
      <c r="D211" s="32"/>
      <c r="E211" s="32"/>
      <c r="K211" s="32"/>
      <c r="L211" s="32"/>
      <c r="O211" s="32"/>
      <c r="P211" s="32"/>
    </row>
    <row r="212">
      <c r="A212" s="32"/>
      <c r="B212" s="32"/>
      <c r="C212" s="32"/>
      <c r="D212" s="32"/>
      <c r="E212" s="32"/>
      <c r="K212" s="32"/>
      <c r="L212" s="32"/>
      <c r="O212" s="32"/>
      <c r="P212" s="32"/>
    </row>
    <row r="213">
      <c r="A213" s="32"/>
      <c r="B213" s="32"/>
      <c r="C213" s="32"/>
      <c r="D213" s="32"/>
      <c r="E213" s="32"/>
      <c r="K213" s="32"/>
      <c r="L213" s="32"/>
      <c r="O213" s="32"/>
      <c r="P213" s="32"/>
    </row>
    <row r="214">
      <c r="A214" s="32"/>
      <c r="B214" s="32"/>
      <c r="C214" s="32"/>
      <c r="D214" s="32"/>
      <c r="E214" s="32"/>
      <c r="K214" s="32"/>
      <c r="L214" s="32"/>
      <c r="O214" s="32"/>
      <c r="P214" s="32"/>
    </row>
    <row r="215">
      <c r="A215" s="32"/>
      <c r="B215" s="32"/>
      <c r="C215" s="32"/>
      <c r="D215" s="32"/>
      <c r="E215" s="32"/>
      <c r="K215" s="32"/>
      <c r="L215" s="32"/>
      <c r="O215" s="32"/>
      <c r="P215" s="32"/>
    </row>
    <row r="216">
      <c r="A216" s="32"/>
      <c r="B216" s="32"/>
      <c r="C216" s="32"/>
      <c r="D216" s="32"/>
      <c r="E216" s="32"/>
      <c r="K216" s="32"/>
      <c r="L216" s="32"/>
      <c r="O216" s="32"/>
      <c r="P216" s="32"/>
    </row>
    <row r="217">
      <c r="A217" s="32"/>
      <c r="B217" s="32"/>
      <c r="C217" s="32"/>
      <c r="D217" s="32"/>
      <c r="E217" s="32"/>
      <c r="K217" s="32"/>
      <c r="L217" s="32"/>
      <c r="O217" s="32"/>
      <c r="P217" s="32"/>
    </row>
    <row r="218">
      <c r="A218" s="32"/>
      <c r="B218" s="32"/>
      <c r="C218" s="32"/>
      <c r="D218" s="32"/>
      <c r="E218" s="32"/>
      <c r="K218" s="32"/>
      <c r="L218" s="32"/>
      <c r="O218" s="32"/>
      <c r="P218" s="32"/>
    </row>
    <row r="219">
      <c r="A219" s="32"/>
      <c r="B219" s="32"/>
      <c r="C219" s="32"/>
      <c r="D219" s="32"/>
      <c r="E219" s="32"/>
      <c r="K219" s="32"/>
      <c r="L219" s="32"/>
      <c r="O219" s="32"/>
      <c r="P219" s="32"/>
    </row>
    <row r="220">
      <c r="A220" s="32"/>
      <c r="B220" s="32"/>
      <c r="C220" s="32"/>
      <c r="D220" s="32"/>
      <c r="E220" s="32"/>
      <c r="K220" s="32"/>
      <c r="L220" s="32"/>
      <c r="O220" s="32"/>
      <c r="P220" s="32"/>
    </row>
    <row r="221">
      <c r="A221" s="32"/>
      <c r="B221" s="32"/>
      <c r="C221" s="32"/>
      <c r="D221" s="32"/>
      <c r="E221" s="32"/>
      <c r="K221" s="32"/>
      <c r="L221" s="32"/>
      <c r="O221" s="32"/>
      <c r="P221" s="32"/>
    </row>
    <row r="222">
      <c r="A222" s="32"/>
      <c r="B222" s="32"/>
      <c r="C222" s="32"/>
      <c r="D222" s="32"/>
      <c r="E222" s="32"/>
      <c r="K222" s="32"/>
      <c r="L222" s="32"/>
      <c r="O222" s="32"/>
      <c r="P222" s="32"/>
    </row>
    <row r="223">
      <c r="A223" s="32"/>
      <c r="B223" s="32"/>
      <c r="C223" s="32"/>
      <c r="D223" s="32"/>
      <c r="E223" s="32"/>
      <c r="K223" s="32"/>
      <c r="L223" s="32"/>
      <c r="O223" s="32"/>
      <c r="P223" s="32"/>
    </row>
    <row r="224">
      <c r="A224" s="32"/>
      <c r="B224" s="32"/>
      <c r="C224" s="32"/>
      <c r="D224" s="32"/>
      <c r="E224" s="32"/>
      <c r="K224" s="32"/>
      <c r="L224" s="32"/>
      <c r="O224" s="32"/>
      <c r="P224" s="32"/>
    </row>
    <row r="225">
      <c r="A225" s="32"/>
      <c r="B225" s="32"/>
      <c r="C225" s="32"/>
      <c r="D225" s="32"/>
      <c r="E225" s="32"/>
      <c r="K225" s="32"/>
      <c r="L225" s="32"/>
      <c r="O225" s="32"/>
      <c r="P225" s="32"/>
    </row>
    <row r="226">
      <c r="A226" s="32"/>
      <c r="B226" s="32"/>
      <c r="C226" s="32"/>
      <c r="D226" s="32"/>
      <c r="E226" s="32"/>
      <c r="K226" s="32"/>
      <c r="L226" s="32"/>
      <c r="O226" s="32"/>
      <c r="P226" s="32"/>
    </row>
    <row r="227">
      <c r="A227" s="32"/>
      <c r="B227" s="32"/>
      <c r="C227" s="32"/>
      <c r="D227" s="32"/>
      <c r="E227" s="32"/>
      <c r="K227" s="32"/>
      <c r="L227" s="32"/>
      <c r="O227" s="32"/>
      <c r="P227" s="32"/>
    </row>
    <row r="228">
      <c r="A228" s="32"/>
      <c r="B228" s="32"/>
      <c r="C228" s="32"/>
      <c r="D228" s="32"/>
      <c r="E228" s="32"/>
      <c r="K228" s="32"/>
      <c r="L228" s="32"/>
      <c r="O228" s="32"/>
      <c r="P228" s="32"/>
    </row>
    <row r="229">
      <c r="A229" s="32"/>
      <c r="B229" s="32"/>
      <c r="C229" s="32"/>
      <c r="D229" s="32"/>
      <c r="E229" s="32"/>
      <c r="K229" s="32"/>
      <c r="L229" s="32"/>
      <c r="O229" s="32"/>
      <c r="P229" s="32"/>
    </row>
    <row r="230">
      <c r="A230" s="32"/>
      <c r="B230" s="32"/>
      <c r="C230" s="32"/>
      <c r="D230" s="32"/>
      <c r="E230" s="32"/>
      <c r="K230" s="32"/>
      <c r="L230" s="32"/>
      <c r="O230" s="32"/>
      <c r="P230" s="32"/>
    </row>
    <row r="231">
      <c r="A231" s="32"/>
      <c r="B231" s="32"/>
      <c r="C231" s="32"/>
      <c r="D231" s="32"/>
      <c r="E231" s="32"/>
      <c r="K231" s="32"/>
      <c r="L231" s="32"/>
      <c r="O231" s="32"/>
      <c r="P231" s="32"/>
    </row>
    <row r="232">
      <c r="A232" s="32"/>
      <c r="B232" s="32"/>
      <c r="C232" s="32"/>
      <c r="D232" s="32"/>
      <c r="E232" s="32"/>
      <c r="K232" s="32"/>
      <c r="L232" s="32"/>
      <c r="O232" s="32"/>
      <c r="P232" s="32"/>
    </row>
    <row r="233">
      <c r="A233" s="32"/>
      <c r="B233" s="32"/>
      <c r="C233" s="32"/>
      <c r="D233" s="32"/>
      <c r="E233" s="32"/>
      <c r="K233" s="32"/>
      <c r="L233" s="32"/>
      <c r="O233" s="32"/>
      <c r="P233" s="32"/>
    </row>
    <row r="234">
      <c r="A234" s="32"/>
      <c r="B234" s="32"/>
      <c r="C234" s="32"/>
      <c r="D234" s="32"/>
      <c r="E234" s="32"/>
      <c r="K234" s="32"/>
      <c r="L234" s="32"/>
      <c r="O234" s="32"/>
      <c r="P234" s="32"/>
    </row>
    <row r="235">
      <c r="A235" s="32"/>
      <c r="B235" s="32"/>
      <c r="C235" s="32"/>
      <c r="D235" s="32"/>
      <c r="E235" s="32"/>
      <c r="K235" s="32"/>
      <c r="L235" s="32"/>
      <c r="O235" s="32"/>
      <c r="P235" s="32"/>
    </row>
    <row r="236">
      <c r="A236" s="32"/>
      <c r="B236" s="32"/>
      <c r="C236" s="32"/>
      <c r="D236" s="32"/>
      <c r="E236" s="32"/>
      <c r="K236" s="32"/>
      <c r="L236" s="32"/>
      <c r="O236" s="32"/>
      <c r="P236" s="32"/>
    </row>
    <row r="237">
      <c r="A237" s="32"/>
      <c r="B237" s="32"/>
      <c r="C237" s="32"/>
      <c r="D237" s="32"/>
      <c r="E237" s="32"/>
      <c r="K237" s="32"/>
      <c r="L237" s="32"/>
      <c r="O237" s="32"/>
      <c r="P237" s="32"/>
    </row>
    <row r="238">
      <c r="A238" s="32"/>
      <c r="B238" s="32"/>
      <c r="C238" s="32"/>
      <c r="D238" s="32"/>
      <c r="E238" s="32"/>
      <c r="K238" s="32"/>
      <c r="L238" s="32"/>
      <c r="O238" s="32"/>
      <c r="P238" s="32"/>
    </row>
    <row r="239">
      <c r="A239" s="32"/>
      <c r="B239" s="32"/>
      <c r="C239" s="32"/>
      <c r="D239" s="32"/>
      <c r="E239" s="32"/>
      <c r="K239" s="32"/>
      <c r="L239" s="32"/>
      <c r="O239" s="32"/>
      <c r="P239" s="32"/>
    </row>
    <row r="240">
      <c r="A240" s="32"/>
      <c r="B240" s="32"/>
      <c r="C240" s="32"/>
      <c r="D240" s="32"/>
      <c r="E240" s="32"/>
      <c r="K240" s="32"/>
      <c r="L240" s="32"/>
      <c r="O240" s="32"/>
      <c r="P240" s="32"/>
    </row>
    <row r="241">
      <c r="A241" s="32"/>
      <c r="B241" s="32"/>
      <c r="C241" s="32"/>
      <c r="D241" s="32"/>
      <c r="E241" s="32"/>
      <c r="K241" s="32"/>
      <c r="L241" s="32"/>
      <c r="O241" s="32"/>
      <c r="P241" s="32"/>
    </row>
    <row r="242">
      <c r="A242" s="32"/>
      <c r="B242" s="32"/>
      <c r="C242" s="32"/>
      <c r="D242" s="32"/>
      <c r="E242" s="32"/>
      <c r="K242" s="32"/>
      <c r="L242" s="32"/>
      <c r="O242" s="32"/>
      <c r="P242" s="32"/>
    </row>
    <row r="243">
      <c r="A243" s="32"/>
      <c r="B243" s="32"/>
      <c r="C243" s="32"/>
      <c r="D243" s="32"/>
      <c r="E243" s="32"/>
      <c r="K243" s="32"/>
      <c r="L243" s="32"/>
      <c r="O243" s="32"/>
      <c r="P243" s="32"/>
    </row>
    <row r="244">
      <c r="A244" s="32"/>
      <c r="B244" s="32"/>
      <c r="C244" s="32"/>
      <c r="D244" s="32"/>
      <c r="E244" s="32"/>
      <c r="K244" s="32"/>
      <c r="L244" s="32"/>
      <c r="O244" s="32"/>
      <c r="P244" s="32"/>
    </row>
    <row r="245">
      <c r="A245" s="32"/>
      <c r="B245" s="32"/>
      <c r="C245" s="32"/>
      <c r="D245" s="32"/>
      <c r="E245" s="32"/>
      <c r="K245" s="32"/>
      <c r="L245" s="32"/>
      <c r="O245" s="32"/>
      <c r="P245" s="32"/>
    </row>
    <row r="246">
      <c r="A246" s="32"/>
      <c r="B246" s="32"/>
      <c r="C246" s="32"/>
      <c r="D246" s="32"/>
      <c r="E246" s="32"/>
      <c r="K246" s="32"/>
      <c r="L246" s="32"/>
      <c r="O246" s="32"/>
      <c r="P246" s="32"/>
    </row>
    <row r="247">
      <c r="A247" s="32"/>
      <c r="B247" s="32"/>
      <c r="C247" s="32"/>
      <c r="D247" s="32"/>
      <c r="E247" s="32"/>
      <c r="K247" s="32"/>
      <c r="L247" s="32"/>
      <c r="O247" s="32"/>
      <c r="P247" s="32"/>
    </row>
    <row r="248">
      <c r="A248" s="32"/>
      <c r="B248" s="32"/>
      <c r="C248" s="32"/>
      <c r="D248" s="32"/>
      <c r="E248" s="32"/>
      <c r="K248" s="32"/>
      <c r="L248" s="32"/>
      <c r="O248" s="32"/>
      <c r="P248" s="32"/>
    </row>
    <row r="249">
      <c r="A249" s="32"/>
      <c r="B249" s="32"/>
      <c r="C249" s="32"/>
      <c r="D249" s="32"/>
      <c r="E249" s="32"/>
      <c r="K249" s="32"/>
      <c r="L249" s="32"/>
      <c r="O249" s="32"/>
      <c r="P249" s="32"/>
    </row>
    <row r="250">
      <c r="A250" s="32"/>
      <c r="B250" s="32"/>
      <c r="C250" s="32"/>
      <c r="D250" s="32"/>
      <c r="E250" s="32"/>
      <c r="K250" s="32"/>
      <c r="L250" s="32"/>
      <c r="O250" s="32"/>
      <c r="P250" s="32"/>
    </row>
    <row r="251">
      <c r="A251" s="32"/>
      <c r="B251" s="32"/>
      <c r="C251" s="32"/>
      <c r="D251" s="32"/>
      <c r="E251" s="32"/>
      <c r="K251" s="32"/>
      <c r="L251" s="32"/>
      <c r="O251" s="32"/>
      <c r="P251" s="32"/>
    </row>
    <row r="252">
      <c r="A252" s="32"/>
      <c r="B252" s="32"/>
      <c r="C252" s="32"/>
      <c r="D252" s="32"/>
      <c r="E252" s="32"/>
      <c r="K252" s="32"/>
      <c r="L252" s="32"/>
      <c r="O252" s="32"/>
      <c r="P252" s="32"/>
    </row>
    <row r="253">
      <c r="A253" s="32"/>
      <c r="B253" s="32"/>
      <c r="C253" s="32"/>
      <c r="D253" s="32"/>
      <c r="E253" s="32"/>
      <c r="K253" s="32"/>
      <c r="L253" s="32"/>
      <c r="O253" s="32"/>
      <c r="P253" s="32"/>
    </row>
    <row r="254">
      <c r="A254" s="32"/>
      <c r="B254" s="32"/>
      <c r="C254" s="32"/>
      <c r="D254" s="32"/>
      <c r="E254" s="32"/>
      <c r="K254" s="32"/>
      <c r="L254" s="32"/>
      <c r="O254" s="32"/>
      <c r="P254" s="32"/>
    </row>
    <row r="255">
      <c r="A255" s="32"/>
      <c r="B255" s="32"/>
      <c r="C255" s="32"/>
      <c r="D255" s="32"/>
      <c r="E255" s="32"/>
      <c r="K255" s="32"/>
      <c r="L255" s="32"/>
      <c r="O255" s="32"/>
      <c r="P255" s="32"/>
    </row>
    <row r="256">
      <c r="A256" s="32"/>
      <c r="B256" s="32"/>
      <c r="C256" s="32"/>
      <c r="D256" s="32"/>
      <c r="E256" s="32"/>
      <c r="K256" s="32"/>
      <c r="L256" s="32"/>
      <c r="O256" s="32"/>
      <c r="P256" s="32"/>
    </row>
    <row r="257">
      <c r="A257" s="32"/>
      <c r="B257" s="32"/>
      <c r="C257" s="32"/>
      <c r="D257" s="32"/>
      <c r="E257" s="32"/>
      <c r="K257" s="32"/>
      <c r="L257" s="32"/>
      <c r="O257" s="32"/>
      <c r="P257" s="32"/>
    </row>
    <row r="258">
      <c r="A258" s="32"/>
      <c r="B258" s="32"/>
      <c r="C258" s="32"/>
      <c r="D258" s="32"/>
      <c r="E258" s="32"/>
      <c r="K258" s="32"/>
      <c r="L258" s="32"/>
      <c r="O258" s="32"/>
      <c r="P258" s="32"/>
    </row>
    <row r="259">
      <c r="A259" s="32"/>
      <c r="B259" s="32"/>
      <c r="C259" s="32"/>
      <c r="D259" s="32"/>
      <c r="E259" s="32"/>
      <c r="K259" s="32"/>
      <c r="L259" s="32"/>
      <c r="O259" s="32"/>
      <c r="P259" s="32"/>
    </row>
    <row r="260">
      <c r="A260" s="32"/>
      <c r="B260" s="32"/>
      <c r="C260" s="32"/>
      <c r="D260" s="32"/>
      <c r="E260" s="32"/>
      <c r="K260" s="32"/>
      <c r="L260" s="32"/>
      <c r="O260" s="32"/>
      <c r="P260" s="32"/>
    </row>
    <row r="261">
      <c r="A261" s="32"/>
      <c r="B261" s="32"/>
      <c r="C261" s="32"/>
      <c r="D261" s="32"/>
      <c r="E261" s="32"/>
      <c r="K261" s="32"/>
      <c r="L261" s="32"/>
      <c r="O261" s="32"/>
      <c r="P261" s="32"/>
    </row>
    <row r="262">
      <c r="A262" s="32"/>
      <c r="B262" s="32"/>
      <c r="C262" s="32"/>
      <c r="D262" s="32"/>
      <c r="E262" s="32"/>
      <c r="K262" s="32"/>
      <c r="L262" s="32"/>
      <c r="O262" s="32"/>
      <c r="P262" s="32"/>
    </row>
    <row r="263">
      <c r="A263" s="32"/>
      <c r="B263" s="32"/>
      <c r="C263" s="32"/>
      <c r="D263" s="32"/>
      <c r="E263" s="32"/>
      <c r="K263" s="32"/>
      <c r="L263" s="32"/>
      <c r="O263" s="32"/>
      <c r="P263" s="32"/>
    </row>
    <row r="264">
      <c r="A264" s="32"/>
      <c r="B264" s="32"/>
      <c r="C264" s="32"/>
      <c r="D264" s="32"/>
      <c r="E264" s="32"/>
      <c r="K264" s="32"/>
      <c r="L264" s="32"/>
      <c r="O264" s="32"/>
      <c r="P264" s="32"/>
    </row>
    <row r="265">
      <c r="A265" s="32"/>
      <c r="B265" s="32"/>
      <c r="C265" s="32"/>
      <c r="D265" s="32"/>
      <c r="E265" s="32"/>
      <c r="K265" s="32"/>
      <c r="L265" s="32"/>
      <c r="O265" s="32"/>
      <c r="P265" s="32"/>
    </row>
    <row r="266">
      <c r="A266" s="32"/>
      <c r="B266" s="32"/>
      <c r="C266" s="32"/>
      <c r="D266" s="32"/>
      <c r="E266" s="32"/>
      <c r="K266" s="32"/>
      <c r="L266" s="32"/>
      <c r="O266" s="32"/>
      <c r="P266" s="32"/>
    </row>
    <row r="267">
      <c r="A267" s="32"/>
      <c r="B267" s="32"/>
      <c r="C267" s="32"/>
      <c r="D267" s="32"/>
      <c r="E267" s="32"/>
      <c r="K267" s="32"/>
      <c r="L267" s="32"/>
      <c r="O267" s="32"/>
      <c r="P267" s="32"/>
    </row>
    <row r="268">
      <c r="A268" s="32"/>
      <c r="B268" s="32"/>
      <c r="C268" s="32"/>
      <c r="D268" s="32"/>
      <c r="E268" s="32"/>
      <c r="K268" s="32"/>
      <c r="L268" s="32"/>
      <c r="O268" s="32"/>
      <c r="P268" s="32"/>
    </row>
    <row r="269">
      <c r="A269" s="32"/>
      <c r="B269" s="32"/>
      <c r="C269" s="32"/>
      <c r="D269" s="32"/>
      <c r="E269" s="32"/>
      <c r="K269" s="32"/>
      <c r="L269" s="32"/>
      <c r="O269" s="32"/>
      <c r="P269" s="32"/>
    </row>
    <row r="270">
      <c r="A270" s="32"/>
      <c r="B270" s="32"/>
      <c r="C270" s="32"/>
      <c r="D270" s="32"/>
      <c r="E270" s="32"/>
      <c r="K270" s="32"/>
      <c r="L270" s="32"/>
      <c r="O270" s="32"/>
      <c r="P270" s="32"/>
    </row>
    <row r="271">
      <c r="A271" s="32"/>
      <c r="B271" s="32"/>
      <c r="C271" s="32"/>
      <c r="D271" s="32"/>
      <c r="E271" s="32"/>
      <c r="K271" s="32"/>
      <c r="L271" s="32"/>
      <c r="O271" s="32"/>
      <c r="P271" s="32"/>
    </row>
    <row r="272">
      <c r="A272" s="32"/>
      <c r="B272" s="32"/>
      <c r="C272" s="32"/>
      <c r="D272" s="32"/>
      <c r="E272" s="32"/>
      <c r="K272" s="32"/>
      <c r="L272" s="32"/>
      <c r="O272" s="32"/>
      <c r="P272" s="32"/>
    </row>
    <row r="273">
      <c r="A273" s="32"/>
      <c r="B273" s="32"/>
      <c r="C273" s="32"/>
      <c r="D273" s="32"/>
      <c r="E273" s="32"/>
      <c r="K273" s="32"/>
      <c r="L273" s="32"/>
      <c r="O273" s="32"/>
      <c r="P273" s="32"/>
    </row>
    <row r="274">
      <c r="A274" s="32"/>
      <c r="B274" s="32"/>
      <c r="C274" s="32"/>
      <c r="D274" s="32"/>
      <c r="E274" s="32"/>
      <c r="K274" s="32"/>
      <c r="L274" s="32"/>
      <c r="O274" s="32"/>
      <c r="P274" s="32"/>
    </row>
    <row r="275">
      <c r="A275" s="32"/>
      <c r="B275" s="32"/>
      <c r="C275" s="32"/>
      <c r="D275" s="32"/>
      <c r="E275" s="32"/>
      <c r="K275" s="32"/>
      <c r="L275" s="32"/>
      <c r="O275" s="32"/>
      <c r="P275" s="32"/>
    </row>
    <row r="276">
      <c r="A276" s="32"/>
      <c r="B276" s="32"/>
      <c r="C276" s="32"/>
      <c r="D276" s="32"/>
      <c r="E276" s="32"/>
      <c r="K276" s="32"/>
      <c r="L276" s="32"/>
      <c r="O276" s="32"/>
      <c r="P276" s="32"/>
    </row>
    <row r="277">
      <c r="A277" s="32"/>
      <c r="B277" s="32"/>
      <c r="C277" s="32"/>
      <c r="D277" s="32"/>
      <c r="E277" s="32"/>
      <c r="K277" s="32"/>
      <c r="L277" s="32"/>
      <c r="O277" s="32"/>
      <c r="P277" s="32"/>
    </row>
    <row r="278">
      <c r="A278" s="32"/>
      <c r="B278" s="32"/>
      <c r="C278" s="32"/>
      <c r="D278" s="32"/>
      <c r="E278" s="32"/>
      <c r="K278" s="32"/>
      <c r="L278" s="32"/>
      <c r="O278" s="32"/>
      <c r="P278" s="32"/>
    </row>
    <row r="279">
      <c r="A279" s="32"/>
      <c r="B279" s="32"/>
      <c r="C279" s="32"/>
      <c r="D279" s="32"/>
      <c r="E279" s="32"/>
      <c r="K279" s="32"/>
      <c r="L279" s="32"/>
      <c r="O279" s="32"/>
      <c r="P279" s="32"/>
    </row>
    <row r="280">
      <c r="A280" s="32"/>
      <c r="B280" s="32"/>
      <c r="C280" s="32"/>
      <c r="D280" s="32"/>
      <c r="E280" s="32"/>
      <c r="K280" s="32"/>
      <c r="L280" s="32"/>
      <c r="O280" s="32"/>
      <c r="P280" s="32"/>
    </row>
    <row r="281">
      <c r="A281" s="32"/>
      <c r="B281" s="32"/>
      <c r="C281" s="32"/>
      <c r="D281" s="32"/>
      <c r="E281" s="32"/>
      <c r="K281" s="32"/>
      <c r="L281" s="32"/>
      <c r="O281" s="32"/>
      <c r="P281" s="32"/>
    </row>
    <row r="282">
      <c r="A282" s="32"/>
      <c r="B282" s="32"/>
      <c r="C282" s="32"/>
      <c r="D282" s="32"/>
      <c r="E282" s="32"/>
      <c r="K282" s="32"/>
      <c r="L282" s="32"/>
      <c r="O282" s="32"/>
      <c r="P282" s="32"/>
    </row>
    <row r="283">
      <c r="A283" s="32"/>
      <c r="B283" s="32"/>
      <c r="C283" s="32"/>
      <c r="D283" s="32"/>
      <c r="E283" s="32"/>
      <c r="K283" s="32"/>
      <c r="L283" s="32"/>
      <c r="O283" s="32"/>
      <c r="P283" s="32"/>
    </row>
    <row r="284">
      <c r="A284" s="32"/>
      <c r="B284" s="32"/>
      <c r="C284" s="32"/>
      <c r="D284" s="32"/>
      <c r="E284" s="32"/>
      <c r="K284" s="32"/>
      <c r="L284" s="32"/>
      <c r="O284" s="32"/>
      <c r="P284" s="32"/>
    </row>
    <row r="285">
      <c r="A285" s="32"/>
      <c r="B285" s="32"/>
      <c r="C285" s="32"/>
      <c r="D285" s="32"/>
      <c r="E285" s="32"/>
      <c r="K285" s="32"/>
      <c r="L285" s="32"/>
      <c r="O285" s="32"/>
      <c r="P285" s="32"/>
    </row>
    <row r="286">
      <c r="A286" s="32"/>
      <c r="B286" s="32"/>
      <c r="C286" s="32"/>
      <c r="D286" s="32"/>
      <c r="E286" s="32"/>
      <c r="K286" s="32"/>
      <c r="L286" s="32"/>
      <c r="O286" s="32"/>
      <c r="P286" s="32"/>
    </row>
    <row r="287">
      <c r="A287" s="32"/>
      <c r="B287" s="32"/>
      <c r="C287" s="32"/>
      <c r="D287" s="32"/>
      <c r="E287" s="32"/>
      <c r="K287" s="32"/>
      <c r="L287" s="32"/>
      <c r="O287" s="32"/>
      <c r="P287" s="32"/>
    </row>
    <row r="288">
      <c r="A288" s="32"/>
      <c r="B288" s="32"/>
      <c r="C288" s="32"/>
      <c r="D288" s="32"/>
      <c r="E288" s="32"/>
      <c r="K288" s="32"/>
      <c r="L288" s="32"/>
      <c r="O288" s="32"/>
      <c r="P288" s="32"/>
    </row>
    <row r="289">
      <c r="A289" s="32"/>
      <c r="B289" s="32"/>
      <c r="C289" s="32"/>
      <c r="D289" s="32"/>
      <c r="E289" s="32"/>
      <c r="K289" s="32"/>
      <c r="L289" s="32"/>
      <c r="O289" s="32"/>
      <c r="P289" s="32"/>
    </row>
    <row r="290">
      <c r="A290" s="32"/>
      <c r="B290" s="32"/>
      <c r="C290" s="32"/>
      <c r="D290" s="32"/>
      <c r="E290" s="32"/>
      <c r="K290" s="32"/>
      <c r="L290" s="32"/>
      <c r="O290" s="32"/>
      <c r="P290" s="32"/>
    </row>
    <row r="291">
      <c r="A291" s="32"/>
      <c r="B291" s="32"/>
      <c r="C291" s="32"/>
      <c r="D291" s="32"/>
      <c r="E291" s="32"/>
      <c r="K291" s="32"/>
      <c r="L291" s="32"/>
      <c r="O291" s="32"/>
      <c r="P291" s="32"/>
    </row>
    <row r="292">
      <c r="A292" s="32"/>
      <c r="B292" s="32"/>
      <c r="C292" s="32"/>
      <c r="D292" s="32"/>
      <c r="E292" s="32"/>
      <c r="K292" s="32"/>
      <c r="L292" s="32"/>
      <c r="O292" s="32"/>
      <c r="P292" s="32"/>
    </row>
    <row r="293">
      <c r="A293" s="32"/>
      <c r="B293" s="32"/>
      <c r="C293" s="32"/>
      <c r="D293" s="32"/>
      <c r="E293" s="32"/>
      <c r="K293" s="32"/>
      <c r="L293" s="32"/>
      <c r="O293" s="32"/>
      <c r="P293" s="32"/>
    </row>
    <row r="294">
      <c r="A294" s="32"/>
      <c r="B294" s="32"/>
      <c r="C294" s="32"/>
      <c r="D294" s="32"/>
      <c r="E294" s="32"/>
      <c r="K294" s="32"/>
      <c r="L294" s="32"/>
      <c r="O294" s="32"/>
      <c r="P294" s="32"/>
    </row>
    <row r="295">
      <c r="A295" s="32"/>
      <c r="B295" s="32"/>
      <c r="C295" s="32"/>
      <c r="D295" s="32"/>
      <c r="E295" s="32"/>
      <c r="K295" s="32"/>
      <c r="L295" s="32"/>
      <c r="O295" s="32"/>
      <c r="P295" s="32"/>
    </row>
    <row r="296">
      <c r="A296" s="32"/>
      <c r="B296" s="32"/>
      <c r="C296" s="32"/>
      <c r="D296" s="32"/>
      <c r="E296" s="32"/>
      <c r="K296" s="32"/>
      <c r="L296" s="32"/>
      <c r="O296" s="32"/>
      <c r="P296" s="32"/>
    </row>
    <row r="297">
      <c r="A297" s="32"/>
      <c r="B297" s="32"/>
      <c r="C297" s="32"/>
      <c r="D297" s="32"/>
      <c r="E297" s="32"/>
      <c r="K297" s="32"/>
      <c r="L297" s="32"/>
      <c r="O297" s="32"/>
      <c r="P297" s="32"/>
    </row>
    <row r="298">
      <c r="A298" s="32"/>
      <c r="B298" s="32"/>
      <c r="C298" s="32"/>
      <c r="D298" s="32"/>
      <c r="E298" s="32"/>
      <c r="K298" s="32"/>
      <c r="L298" s="32"/>
      <c r="O298" s="32"/>
      <c r="P298" s="32"/>
    </row>
    <row r="299">
      <c r="A299" s="32"/>
      <c r="B299" s="32"/>
      <c r="C299" s="32"/>
      <c r="D299" s="32"/>
      <c r="E299" s="32"/>
      <c r="K299" s="32"/>
      <c r="L299" s="32"/>
      <c r="O299" s="32"/>
      <c r="P299" s="32"/>
    </row>
    <row r="300">
      <c r="A300" s="32"/>
      <c r="B300" s="32"/>
      <c r="C300" s="32"/>
      <c r="D300" s="32"/>
      <c r="E300" s="32"/>
      <c r="K300" s="32"/>
      <c r="L300" s="32"/>
      <c r="O300" s="32"/>
      <c r="P300" s="32"/>
    </row>
    <row r="301">
      <c r="A301" s="32"/>
      <c r="B301" s="32"/>
      <c r="C301" s="32"/>
      <c r="D301" s="32"/>
      <c r="E301" s="32"/>
      <c r="K301" s="32"/>
      <c r="L301" s="32"/>
      <c r="O301" s="32"/>
      <c r="P301" s="32"/>
    </row>
    <row r="302">
      <c r="A302" s="32"/>
      <c r="B302" s="32"/>
      <c r="C302" s="32"/>
      <c r="D302" s="32"/>
      <c r="E302" s="32"/>
      <c r="K302" s="32"/>
      <c r="L302" s="32"/>
      <c r="O302" s="32"/>
      <c r="P302" s="32"/>
    </row>
    <row r="303">
      <c r="A303" s="32"/>
      <c r="B303" s="32"/>
      <c r="C303" s="32"/>
      <c r="D303" s="32"/>
      <c r="E303" s="32"/>
      <c r="K303" s="32"/>
      <c r="L303" s="32"/>
      <c r="O303" s="32"/>
      <c r="P303" s="32"/>
    </row>
    <row r="304">
      <c r="A304" s="32"/>
      <c r="B304" s="32"/>
      <c r="C304" s="32"/>
      <c r="D304" s="32"/>
      <c r="E304" s="32"/>
      <c r="K304" s="32"/>
      <c r="L304" s="32"/>
      <c r="O304" s="32"/>
      <c r="P304" s="32"/>
    </row>
    <row r="305">
      <c r="A305" s="32"/>
      <c r="B305" s="32"/>
      <c r="C305" s="32"/>
      <c r="D305" s="32"/>
      <c r="E305" s="32"/>
      <c r="K305" s="32"/>
      <c r="L305" s="32"/>
      <c r="O305" s="32"/>
      <c r="P305" s="32"/>
    </row>
    <row r="306">
      <c r="A306" s="32"/>
      <c r="B306" s="32"/>
      <c r="C306" s="32"/>
      <c r="D306" s="32"/>
      <c r="E306" s="32"/>
      <c r="K306" s="32"/>
      <c r="L306" s="32"/>
      <c r="O306" s="32"/>
      <c r="P306" s="32"/>
    </row>
    <row r="307">
      <c r="A307" s="32"/>
      <c r="B307" s="32"/>
      <c r="C307" s="32"/>
      <c r="D307" s="32"/>
      <c r="E307" s="32"/>
      <c r="K307" s="32"/>
      <c r="L307" s="32"/>
      <c r="O307" s="32"/>
      <c r="P307" s="32"/>
    </row>
    <row r="308">
      <c r="A308" s="32"/>
      <c r="B308" s="32"/>
      <c r="C308" s="32"/>
      <c r="D308" s="32"/>
      <c r="E308" s="32"/>
      <c r="K308" s="32"/>
      <c r="L308" s="32"/>
      <c r="O308" s="32"/>
      <c r="P308" s="32"/>
    </row>
    <row r="309">
      <c r="A309" s="32"/>
      <c r="B309" s="32"/>
      <c r="C309" s="32"/>
      <c r="D309" s="32"/>
      <c r="E309" s="32"/>
      <c r="K309" s="32"/>
      <c r="L309" s="32"/>
      <c r="O309" s="32"/>
      <c r="P309" s="32"/>
    </row>
    <row r="310">
      <c r="A310" s="32"/>
      <c r="B310" s="32"/>
      <c r="C310" s="32"/>
      <c r="D310" s="32"/>
      <c r="E310" s="32"/>
      <c r="K310" s="32"/>
      <c r="L310" s="32"/>
      <c r="O310" s="32"/>
      <c r="P310" s="32"/>
    </row>
    <row r="311">
      <c r="A311" s="32"/>
      <c r="B311" s="32"/>
      <c r="C311" s="32"/>
      <c r="D311" s="32"/>
      <c r="E311" s="32"/>
      <c r="K311" s="32"/>
      <c r="L311" s="32"/>
      <c r="O311" s="32"/>
      <c r="P311" s="32"/>
    </row>
    <row r="312">
      <c r="A312" s="32"/>
      <c r="B312" s="32"/>
      <c r="C312" s="32"/>
      <c r="D312" s="32"/>
      <c r="E312" s="32"/>
      <c r="K312" s="32"/>
      <c r="L312" s="32"/>
      <c r="O312" s="32"/>
      <c r="P312" s="32"/>
    </row>
    <row r="313">
      <c r="A313" s="32"/>
      <c r="B313" s="32"/>
      <c r="C313" s="32"/>
      <c r="D313" s="32"/>
      <c r="E313" s="32"/>
      <c r="K313" s="32"/>
      <c r="L313" s="32"/>
      <c r="O313" s="32"/>
      <c r="P313" s="32"/>
    </row>
    <row r="314">
      <c r="A314" s="32"/>
      <c r="B314" s="32"/>
      <c r="C314" s="32"/>
      <c r="D314" s="32"/>
      <c r="E314" s="32"/>
      <c r="K314" s="32"/>
      <c r="L314" s="32"/>
      <c r="O314" s="32"/>
      <c r="P314" s="32"/>
    </row>
    <row r="315">
      <c r="A315" s="32"/>
      <c r="B315" s="32"/>
      <c r="C315" s="32"/>
      <c r="D315" s="32"/>
      <c r="E315" s="32"/>
      <c r="K315" s="32"/>
      <c r="L315" s="32"/>
      <c r="O315" s="32"/>
      <c r="P315" s="32"/>
    </row>
    <row r="316">
      <c r="A316" s="32"/>
      <c r="B316" s="32"/>
      <c r="C316" s="32"/>
      <c r="D316" s="32"/>
      <c r="E316" s="32"/>
      <c r="K316" s="32"/>
      <c r="L316" s="32"/>
      <c r="O316" s="32"/>
      <c r="P316" s="32"/>
    </row>
    <row r="317">
      <c r="A317" s="32"/>
      <c r="B317" s="32"/>
      <c r="C317" s="32"/>
      <c r="D317" s="32"/>
      <c r="E317" s="32"/>
      <c r="K317" s="32"/>
      <c r="L317" s="32"/>
      <c r="O317" s="32"/>
      <c r="P317" s="32"/>
    </row>
    <row r="318">
      <c r="A318" s="32"/>
      <c r="B318" s="32"/>
      <c r="C318" s="32"/>
      <c r="D318" s="32"/>
      <c r="E318" s="32"/>
      <c r="K318" s="32"/>
      <c r="L318" s="32"/>
      <c r="O318" s="32"/>
      <c r="P318" s="32"/>
    </row>
    <row r="319">
      <c r="A319" s="32"/>
      <c r="B319" s="32"/>
      <c r="C319" s="32"/>
      <c r="D319" s="32"/>
      <c r="E319" s="32"/>
      <c r="K319" s="32"/>
      <c r="L319" s="32"/>
      <c r="O319" s="32"/>
      <c r="P319" s="32"/>
    </row>
    <row r="320">
      <c r="A320" s="32"/>
      <c r="B320" s="32"/>
      <c r="C320" s="32"/>
      <c r="D320" s="32"/>
      <c r="E320" s="32"/>
      <c r="K320" s="32"/>
      <c r="L320" s="32"/>
      <c r="O320" s="32"/>
      <c r="P320" s="32"/>
    </row>
    <row r="321">
      <c r="A321" s="32"/>
      <c r="B321" s="32"/>
      <c r="C321" s="32"/>
      <c r="D321" s="32"/>
      <c r="E321" s="32"/>
      <c r="K321" s="32"/>
      <c r="L321" s="32"/>
      <c r="O321" s="32"/>
      <c r="P321" s="32"/>
    </row>
    <row r="322">
      <c r="A322" s="32"/>
      <c r="B322" s="32"/>
      <c r="C322" s="32"/>
      <c r="D322" s="32"/>
      <c r="E322" s="32"/>
      <c r="K322" s="32"/>
      <c r="L322" s="32"/>
      <c r="O322" s="32"/>
      <c r="P322" s="32"/>
    </row>
    <row r="323">
      <c r="A323" s="32"/>
      <c r="B323" s="32"/>
      <c r="C323" s="32"/>
      <c r="D323" s="32"/>
      <c r="E323" s="32"/>
      <c r="K323" s="32"/>
      <c r="L323" s="32"/>
      <c r="O323" s="32"/>
      <c r="P323" s="32"/>
    </row>
    <row r="324">
      <c r="A324" s="32"/>
      <c r="B324" s="32"/>
      <c r="C324" s="32"/>
      <c r="D324" s="32"/>
      <c r="E324" s="32"/>
      <c r="K324" s="32"/>
      <c r="L324" s="32"/>
      <c r="O324" s="32"/>
      <c r="P324" s="32"/>
    </row>
    <row r="325">
      <c r="A325" s="32"/>
      <c r="B325" s="32"/>
      <c r="C325" s="32"/>
      <c r="D325" s="32"/>
      <c r="E325" s="32"/>
      <c r="K325" s="32"/>
      <c r="L325" s="32"/>
      <c r="O325" s="32"/>
      <c r="P325" s="32"/>
    </row>
    <row r="326">
      <c r="A326" s="32"/>
      <c r="B326" s="32"/>
      <c r="C326" s="32"/>
      <c r="D326" s="32"/>
      <c r="E326" s="32"/>
      <c r="K326" s="32"/>
      <c r="L326" s="32"/>
      <c r="O326" s="32"/>
      <c r="P326" s="32"/>
    </row>
    <row r="327">
      <c r="A327" s="32"/>
      <c r="B327" s="32"/>
      <c r="C327" s="32"/>
      <c r="D327" s="32"/>
      <c r="E327" s="32"/>
      <c r="K327" s="32"/>
      <c r="L327" s="32"/>
      <c r="O327" s="32"/>
      <c r="P327" s="32"/>
    </row>
    <row r="328">
      <c r="A328" s="32"/>
      <c r="B328" s="32"/>
      <c r="C328" s="32"/>
      <c r="D328" s="32"/>
      <c r="E328" s="32"/>
      <c r="K328" s="32"/>
      <c r="L328" s="32"/>
      <c r="O328" s="32"/>
      <c r="P328" s="32"/>
    </row>
    <row r="329">
      <c r="A329" s="32"/>
      <c r="B329" s="32"/>
      <c r="C329" s="32"/>
      <c r="D329" s="32"/>
      <c r="E329" s="32"/>
      <c r="K329" s="32"/>
      <c r="L329" s="32"/>
      <c r="O329" s="32"/>
      <c r="P329" s="32"/>
    </row>
    <row r="330">
      <c r="A330" s="32"/>
      <c r="B330" s="32"/>
      <c r="C330" s="32"/>
      <c r="D330" s="32"/>
      <c r="E330" s="32"/>
      <c r="K330" s="32"/>
      <c r="L330" s="32"/>
      <c r="O330" s="32"/>
      <c r="P330" s="32"/>
    </row>
    <row r="331">
      <c r="A331" s="32"/>
      <c r="B331" s="32"/>
      <c r="C331" s="32"/>
      <c r="D331" s="32"/>
      <c r="E331" s="32"/>
      <c r="K331" s="32"/>
      <c r="L331" s="32"/>
      <c r="O331" s="32"/>
      <c r="P331" s="32"/>
    </row>
    <row r="332">
      <c r="A332" s="32"/>
      <c r="B332" s="32"/>
      <c r="C332" s="32"/>
      <c r="D332" s="32"/>
      <c r="E332" s="32"/>
      <c r="K332" s="32"/>
      <c r="L332" s="32"/>
      <c r="O332" s="32"/>
      <c r="P332" s="32"/>
    </row>
    <row r="333">
      <c r="A333" s="32"/>
      <c r="B333" s="32"/>
      <c r="C333" s="32"/>
      <c r="D333" s="32"/>
      <c r="E333" s="32"/>
      <c r="K333" s="32"/>
      <c r="L333" s="32"/>
      <c r="O333" s="32"/>
      <c r="P333" s="32"/>
    </row>
    <row r="334">
      <c r="A334" s="32"/>
      <c r="B334" s="32"/>
      <c r="C334" s="32"/>
      <c r="D334" s="32"/>
      <c r="E334" s="32"/>
      <c r="K334" s="32"/>
      <c r="L334" s="32"/>
      <c r="O334" s="32"/>
      <c r="P334" s="32"/>
    </row>
    <row r="335">
      <c r="A335" s="32"/>
      <c r="B335" s="32"/>
      <c r="C335" s="32"/>
      <c r="D335" s="32"/>
      <c r="E335" s="32"/>
      <c r="K335" s="32"/>
      <c r="L335" s="32"/>
      <c r="O335" s="32"/>
      <c r="P335" s="32"/>
    </row>
    <row r="336">
      <c r="A336" s="32"/>
      <c r="B336" s="32"/>
      <c r="C336" s="32"/>
      <c r="D336" s="32"/>
      <c r="E336" s="32"/>
      <c r="K336" s="32"/>
      <c r="L336" s="32"/>
      <c r="O336" s="32"/>
      <c r="P336" s="32"/>
    </row>
    <row r="337">
      <c r="A337" s="32"/>
      <c r="B337" s="32"/>
      <c r="C337" s="32"/>
      <c r="D337" s="32"/>
      <c r="E337" s="32"/>
      <c r="K337" s="32"/>
      <c r="L337" s="32"/>
      <c r="O337" s="32"/>
      <c r="P337" s="32"/>
    </row>
    <row r="338">
      <c r="A338" s="32"/>
      <c r="B338" s="32"/>
      <c r="C338" s="32"/>
      <c r="D338" s="32"/>
      <c r="E338" s="32"/>
      <c r="K338" s="32"/>
      <c r="L338" s="32"/>
      <c r="O338" s="32"/>
      <c r="P338" s="32"/>
    </row>
    <row r="339">
      <c r="A339" s="32"/>
      <c r="B339" s="32"/>
      <c r="C339" s="32"/>
      <c r="D339" s="32"/>
      <c r="E339" s="32"/>
      <c r="K339" s="32"/>
      <c r="L339" s="32"/>
      <c r="O339" s="32"/>
      <c r="P339" s="32"/>
    </row>
    <row r="340">
      <c r="A340" s="32"/>
      <c r="B340" s="32"/>
      <c r="C340" s="32"/>
      <c r="D340" s="32"/>
      <c r="E340" s="32"/>
      <c r="K340" s="32"/>
      <c r="L340" s="32"/>
      <c r="O340" s="32"/>
      <c r="P340" s="32"/>
    </row>
    <row r="341">
      <c r="A341" s="32"/>
      <c r="B341" s="32"/>
      <c r="C341" s="32"/>
      <c r="D341" s="32"/>
      <c r="E341" s="32"/>
      <c r="K341" s="32"/>
      <c r="L341" s="32"/>
      <c r="O341" s="32"/>
      <c r="P341" s="32"/>
    </row>
    <row r="342">
      <c r="A342" s="32"/>
      <c r="B342" s="32"/>
      <c r="C342" s="32"/>
      <c r="D342" s="32"/>
      <c r="E342" s="32"/>
      <c r="K342" s="32"/>
      <c r="L342" s="32"/>
      <c r="O342" s="32"/>
      <c r="P342" s="32"/>
    </row>
    <row r="343">
      <c r="A343" s="32"/>
      <c r="B343" s="32"/>
      <c r="C343" s="32"/>
      <c r="D343" s="32"/>
      <c r="E343" s="32"/>
      <c r="K343" s="32"/>
      <c r="L343" s="32"/>
      <c r="O343" s="32"/>
      <c r="P343" s="32"/>
    </row>
    <row r="344">
      <c r="A344" s="32"/>
      <c r="B344" s="32"/>
      <c r="C344" s="32"/>
      <c r="D344" s="32"/>
      <c r="E344" s="32"/>
      <c r="K344" s="32"/>
      <c r="L344" s="32"/>
      <c r="O344" s="32"/>
      <c r="P344" s="32"/>
    </row>
    <row r="345">
      <c r="A345" s="32"/>
      <c r="B345" s="32"/>
      <c r="C345" s="32"/>
      <c r="D345" s="32"/>
      <c r="E345" s="32"/>
      <c r="K345" s="32"/>
      <c r="L345" s="32"/>
      <c r="O345" s="32"/>
      <c r="P345" s="32"/>
    </row>
    <row r="346">
      <c r="A346" s="32"/>
      <c r="B346" s="32"/>
      <c r="C346" s="32"/>
      <c r="D346" s="32"/>
      <c r="E346" s="32"/>
      <c r="K346" s="32"/>
      <c r="L346" s="32"/>
      <c r="O346" s="32"/>
      <c r="P346" s="32"/>
    </row>
    <row r="347">
      <c r="A347" s="32"/>
      <c r="B347" s="32"/>
      <c r="C347" s="32"/>
      <c r="D347" s="32"/>
      <c r="E347" s="32"/>
      <c r="K347" s="32"/>
      <c r="L347" s="32"/>
      <c r="O347" s="32"/>
      <c r="P347" s="32"/>
    </row>
    <row r="348">
      <c r="A348" s="32"/>
      <c r="B348" s="32"/>
      <c r="C348" s="32"/>
      <c r="D348" s="32"/>
      <c r="E348" s="32"/>
      <c r="K348" s="32"/>
      <c r="L348" s="32"/>
      <c r="O348" s="32"/>
      <c r="P348" s="32"/>
    </row>
    <row r="349">
      <c r="A349" s="32"/>
      <c r="B349" s="32"/>
      <c r="C349" s="32"/>
      <c r="D349" s="32"/>
      <c r="E349" s="32"/>
      <c r="K349" s="32"/>
      <c r="L349" s="32"/>
      <c r="O349" s="32"/>
      <c r="P349" s="32"/>
    </row>
    <row r="350">
      <c r="A350" s="32"/>
      <c r="B350" s="32"/>
      <c r="C350" s="32"/>
      <c r="D350" s="32"/>
      <c r="E350" s="32"/>
      <c r="K350" s="32"/>
      <c r="L350" s="32"/>
      <c r="O350" s="32"/>
      <c r="P350" s="32"/>
    </row>
    <row r="351">
      <c r="A351" s="32"/>
      <c r="B351" s="32"/>
      <c r="C351" s="32"/>
      <c r="D351" s="32"/>
      <c r="E351" s="32"/>
      <c r="K351" s="32"/>
      <c r="L351" s="32"/>
      <c r="O351" s="32"/>
      <c r="P351" s="32"/>
    </row>
    <row r="352">
      <c r="A352" s="32"/>
      <c r="B352" s="32"/>
      <c r="C352" s="32"/>
      <c r="D352" s="32"/>
      <c r="E352" s="32"/>
      <c r="K352" s="32"/>
      <c r="L352" s="32"/>
      <c r="O352" s="32"/>
      <c r="P352" s="32"/>
    </row>
    <row r="353">
      <c r="A353" s="32"/>
      <c r="B353" s="32"/>
      <c r="C353" s="32"/>
      <c r="D353" s="32"/>
      <c r="E353" s="32"/>
      <c r="K353" s="32"/>
      <c r="L353" s="32"/>
      <c r="O353" s="32"/>
      <c r="P353" s="32"/>
    </row>
    <row r="354">
      <c r="A354" s="32"/>
      <c r="B354" s="32"/>
      <c r="C354" s="32"/>
      <c r="D354" s="32"/>
      <c r="E354" s="32"/>
      <c r="K354" s="32"/>
      <c r="L354" s="32"/>
      <c r="O354" s="32"/>
      <c r="P354" s="32"/>
    </row>
    <row r="355">
      <c r="A355" s="32"/>
      <c r="B355" s="32"/>
      <c r="C355" s="32"/>
      <c r="D355" s="32"/>
      <c r="E355" s="32"/>
      <c r="K355" s="32"/>
      <c r="L355" s="32"/>
      <c r="O355" s="32"/>
      <c r="P355" s="32"/>
    </row>
    <row r="356">
      <c r="A356" s="32"/>
      <c r="B356" s="32"/>
      <c r="C356" s="32"/>
      <c r="D356" s="32"/>
      <c r="E356" s="32"/>
      <c r="K356" s="32"/>
      <c r="L356" s="32"/>
      <c r="O356" s="32"/>
      <c r="P356" s="32"/>
    </row>
    <row r="357">
      <c r="A357" s="32"/>
      <c r="B357" s="32"/>
      <c r="C357" s="32"/>
      <c r="D357" s="32"/>
      <c r="E357" s="32"/>
      <c r="K357" s="32"/>
      <c r="L357" s="32"/>
      <c r="O357" s="32"/>
      <c r="P357" s="32"/>
    </row>
    <row r="358">
      <c r="A358" s="32"/>
      <c r="B358" s="32"/>
      <c r="C358" s="32"/>
      <c r="D358" s="32"/>
      <c r="E358" s="32"/>
      <c r="K358" s="32"/>
      <c r="L358" s="32"/>
      <c r="O358" s="32"/>
      <c r="P358" s="32"/>
    </row>
    <row r="359">
      <c r="A359" s="32"/>
      <c r="B359" s="32"/>
      <c r="C359" s="32"/>
      <c r="D359" s="32"/>
      <c r="E359" s="32"/>
      <c r="K359" s="32"/>
      <c r="L359" s="32"/>
      <c r="O359" s="32"/>
      <c r="P359" s="32"/>
    </row>
    <row r="360">
      <c r="A360" s="32"/>
      <c r="B360" s="32"/>
      <c r="C360" s="32"/>
      <c r="D360" s="32"/>
      <c r="E360" s="32"/>
      <c r="K360" s="32"/>
      <c r="L360" s="32"/>
      <c r="O360" s="32"/>
      <c r="P360" s="32"/>
    </row>
    <row r="361">
      <c r="A361" s="32"/>
      <c r="B361" s="32"/>
      <c r="C361" s="32"/>
      <c r="D361" s="32"/>
      <c r="E361" s="32"/>
      <c r="K361" s="32"/>
      <c r="L361" s="32"/>
      <c r="O361" s="32"/>
      <c r="P361" s="32"/>
    </row>
    <row r="362">
      <c r="A362" s="32"/>
      <c r="B362" s="32"/>
      <c r="C362" s="32"/>
      <c r="D362" s="32"/>
      <c r="E362" s="32"/>
      <c r="K362" s="32"/>
      <c r="L362" s="32"/>
      <c r="O362" s="32"/>
      <c r="P362" s="32"/>
    </row>
    <row r="363">
      <c r="A363" s="32"/>
      <c r="B363" s="32"/>
      <c r="C363" s="32"/>
      <c r="D363" s="32"/>
      <c r="E363" s="32"/>
      <c r="K363" s="32"/>
      <c r="L363" s="32"/>
      <c r="O363" s="32"/>
      <c r="P363" s="32"/>
    </row>
    <row r="364">
      <c r="A364" s="32"/>
      <c r="B364" s="32"/>
      <c r="C364" s="32"/>
      <c r="D364" s="32"/>
      <c r="E364" s="32"/>
      <c r="K364" s="32"/>
      <c r="L364" s="32"/>
      <c r="O364" s="32"/>
      <c r="P364" s="32"/>
    </row>
    <row r="365">
      <c r="A365" s="32"/>
      <c r="B365" s="32"/>
      <c r="C365" s="32"/>
      <c r="D365" s="32"/>
      <c r="E365" s="32"/>
      <c r="K365" s="32"/>
      <c r="L365" s="32"/>
      <c r="O365" s="32"/>
      <c r="P365" s="32"/>
    </row>
    <row r="366">
      <c r="A366" s="32"/>
      <c r="B366" s="32"/>
      <c r="C366" s="32"/>
      <c r="D366" s="32"/>
      <c r="E366" s="32"/>
      <c r="K366" s="32"/>
      <c r="L366" s="32"/>
      <c r="O366" s="32"/>
      <c r="P366" s="32"/>
    </row>
    <row r="367">
      <c r="A367" s="32"/>
      <c r="B367" s="32"/>
      <c r="C367" s="32"/>
      <c r="D367" s="32"/>
      <c r="E367" s="32"/>
      <c r="K367" s="32"/>
      <c r="L367" s="32"/>
      <c r="O367" s="32"/>
      <c r="P367" s="32"/>
    </row>
    <row r="368">
      <c r="A368" s="32"/>
      <c r="B368" s="32"/>
      <c r="C368" s="32"/>
      <c r="D368" s="32"/>
      <c r="E368" s="32"/>
      <c r="K368" s="32"/>
      <c r="L368" s="32"/>
      <c r="O368" s="32"/>
      <c r="P368" s="32"/>
    </row>
    <row r="369">
      <c r="A369" s="32"/>
      <c r="B369" s="32"/>
      <c r="C369" s="32"/>
      <c r="D369" s="32"/>
      <c r="E369" s="32"/>
      <c r="K369" s="32"/>
      <c r="L369" s="32"/>
      <c r="O369" s="32"/>
      <c r="P369" s="32"/>
    </row>
    <row r="370">
      <c r="A370" s="32"/>
      <c r="B370" s="32"/>
      <c r="C370" s="32"/>
      <c r="D370" s="32"/>
      <c r="E370" s="32"/>
      <c r="K370" s="32"/>
      <c r="L370" s="32"/>
      <c r="O370" s="32"/>
      <c r="P370" s="32"/>
    </row>
    <row r="371">
      <c r="A371" s="32"/>
      <c r="B371" s="32"/>
      <c r="C371" s="32"/>
      <c r="D371" s="32"/>
      <c r="E371" s="32"/>
      <c r="K371" s="32"/>
      <c r="L371" s="32"/>
      <c r="O371" s="32"/>
      <c r="P371" s="32"/>
    </row>
    <row r="372">
      <c r="A372" s="32"/>
      <c r="B372" s="32"/>
      <c r="C372" s="32"/>
      <c r="D372" s="32"/>
      <c r="E372" s="32"/>
      <c r="K372" s="32"/>
      <c r="L372" s="32"/>
      <c r="O372" s="32"/>
      <c r="P372" s="32"/>
    </row>
    <row r="373">
      <c r="A373" s="32"/>
      <c r="B373" s="32"/>
      <c r="C373" s="32"/>
      <c r="D373" s="32"/>
      <c r="E373" s="32"/>
      <c r="K373" s="32"/>
      <c r="L373" s="32"/>
      <c r="O373" s="32"/>
      <c r="P373" s="32"/>
    </row>
    <row r="374">
      <c r="A374" s="32"/>
      <c r="B374" s="32"/>
      <c r="C374" s="32"/>
      <c r="D374" s="32"/>
      <c r="E374" s="32"/>
      <c r="K374" s="32"/>
      <c r="L374" s="32"/>
      <c r="O374" s="32"/>
      <c r="P374" s="32"/>
    </row>
    <row r="375">
      <c r="A375" s="32"/>
      <c r="B375" s="32"/>
      <c r="C375" s="32"/>
      <c r="D375" s="32"/>
      <c r="E375" s="32"/>
      <c r="K375" s="32"/>
      <c r="L375" s="32"/>
      <c r="O375" s="32"/>
      <c r="P375" s="32"/>
    </row>
    <row r="376">
      <c r="A376" s="32"/>
      <c r="B376" s="32"/>
      <c r="C376" s="32"/>
      <c r="D376" s="32"/>
      <c r="E376" s="32"/>
      <c r="K376" s="32"/>
      <c r="L376" s="32"/>
      <c r="O376" s="32"/>
      <c r="P376" s="32"/>
    </row>
    <row r="377">
      <c r="A377" s="32"/>
      <c r="B377" s="32"/>
      <c r="C377" s="32"/>
      <c r="D377" s="32"/>
      <c r="E377" s="32"/>
      <c r="K377" s="32"/>
      <c r="L377" s="32"/>
      <c r="O377" s="32"/>
      <c r="P377" s="32"/>
    </row>
    <row r="378">
      <c r="A378" s="32"/>
      <c r="B378" s="32"/>
      <c r="C378" s="32"/>
      <c r="D378" s="32"/>
      <c r="E378" s="32"/>
      <c r="K378" s="32"/>
      <c r="L378" s="32"/>
      <c r="O378" s="32"/>
      <c r="P378" s="32"/>
    </row>
    <row r="379">
      <c r="A379" s="32"/>
      <c r="B379" s="32"/>
      <c r="C379" s="32"/>
      <c r="D379" s="32"/>
      <c r="E379" s="32"/>
      <c r="K379" s="32"/>
      <c r="L379" s="32"/>
      <c r="O379" s="32"/>
      <c r="P379" s="32"/>
    </row>
    <row r="380">
      <c r="A380" s="32"/>
      <c r="B380" s="32"/>
      <c r="C380" s="32"/>
      <c r="D380" s="32"/>
      <c r="E380" s="32"/>
      <c r="K380" s="32"/>
      <c r="L380" s="32"/>
      <c r="O380" s="32"/>
      <c r="P380" s="32"/>
    </row>
    <row r="381">
      <c r="A381" s="32"/>
      <c r="B381" s="32"/>
      <c r="C381" s="32"/>
      <c r="D381" s="32"/>
      <c r="E381" s="32"/>
      <c r="K381" s="32"/>
      <c r="L381" s="32"/>
      <c r="O381" s="32"/>
      <c r="P381" s="32"/>
    </row>
    <row r="382">
      <c r="A382" s="32"/>
      <c r="B382" s="32"/>
      <c r="C382" s="32"/>
      <c r="D382" s="32"/>
      <c r="E382" s="32"/>
      <c r="K382" s="32"/>
      <c r="L382" s="32"/>
      <c r="O382" s="32"/>
      <c r="P382" s="32"/>
    </row>
    <row r="383">
      <c r="A383" s="32"/>
      <c r="B383" s="32"/>
      <c r="C383" s="32"/>
      <c r="D383" s="32"/>
      <c r="E383" s="32"/>
      <c r="K383" s="32"/>
      <c r="L383" s="32"/>
      <c r="O383" s="32"/>
      <c r="P383" s="32"/>
    </row>
    <row r="384">
      <c r="A384" s="32"/>
      <c r="B384" s="32"/>
      <c r="C384" s="32"/>
      <c r="D384" s="32"/>
      <c r="E384" s="32"/>
      <c r="K384" s="32"/>
      <c r="L384" s="32"/>
      <c r="O384" s="32"/>
      <c r="P384" s="32"/>
    </row>
    <row r="385">
      <c r="A385" s="32"/>
      <c r="B385" s="32"/>
      <c r="C385" s="32"/>
      <c r="D385" s="32"/>
      <c r="E385" s="32"/>
      <c r="K385" s="32"/>
      <c r="L385" s="32"/>
      <c r="O385" s="32"/>
      <c r="P385" s="32"/>
    </row>
    <row r="386">
      <c r="A386" s="32"/>
      <c r="B386" s="32"/>
      <c r="C386" s="32"/>
      <c r="D386" s="32"/>
      <c r="E386" s="32"/>
      <c r="K386" s="32"/>
      <c r="L386" s="32"/>
      <c r="O386" s="32"/>
      <c r="P386" s="32"/>
    </row>
    <row r="387">
      <c r="A387" s="32"/>
      <c r="B387" s="32"/>
      <c r="C387" s="32"/>
      <c r="D387" s="32"/>
      <c r="E387" s="32"/>
      <c r="K387" s="32"/>
      <c r="L387" s="32"/>
      <c r="O387" s="32"/>
      <c r="P387" s="32"/>
    </row>
    <row r="388">
      <c r="A388" s="32"/>
      <c r="B388" s="32"/>
      <c r="C388" s="32"/>
      <c r="D388" s="32"/>
      <c r="E388" s="32"/>
      <c r="K388" s="32"/>
      <c r="L388" s="32"/>
      <c r="O388" s="32"/>
      <c r="P388" s="32"/>
    </row>
    <row r="389">
      <c r="A389" s="32"/>
      <c r="B389" s="32"/>
      <c r="C389" s="32"/>
      <c r="D389" s="32"/>
      <c r="E389" s="32"/>
      <c r="K389" s="32"/>
      <c r="L389" s="32"/>
      <c r="O389" s="32"/>
      <c r="P389" s="32"/>
    </row>
    <row r="390">
      <c r="A390" s="32"/>
      <c r="B390" s="32"/>
      <c r="C390" s="32"/>
      <c r="D390" s="32"/>
      <c r="E390" s="32"/>
      <c r="K390" s="32"/>
      <c r="L390" s="32"/>
      <c r="O390" s="32"/>
      <c r="P390" s="32"/>
    </row>
    <row r="391">
      <c r="A391" s="32"/>
      <c r="B391" s="32"/>
      <c r="C391" s="32"/>
      <c r="D391" s="32"/>
      <c r="E391" s="32"/>
      <c r="K391" s="32"/>
      <c r="L391" s="32"/>
      <c r="O391" s="32"/>
      <c r="P391" s="32"/>
    </row>
    <row r="392">
      <c r="A392" s="32"/>
      <c r="B392" s="32"/>
      <c r="C392" s="32"/>
      <c r="D392" s="32"/>
      <c r="E392" s="32"/>
      <c r="K392" s="32"/>
      <c r="L392" s="32"/>
      <c r="O392" s="32"/>
      <c r="P392" s="32"/>
    </row>
    <row r="393">
      <c r="A393" s="32"/>
      <c r="B393" s="32"/>
      <c r="C393" s="32"/>
      <c r="D393" s="32"/>
      <c r="E393" s="32"/>
      <c r="K393" s="32"/>
      <c r="L393" s="32"/>
      <c r="O393" s="32"/>
      <c r="P393" s="32"/>
    </row>
    <row r="394">
      <c r="A394" s="32"/>
      <c r="B394" s="32"/>
      <c r="C394" s="32"/>
      <c r="D394" s="32"/>
      <c r="E394" s="32"/>
      <c r="K394" s="32"/>
      <c r="L394" s="32"/>
      <c r="O394" s="32"/>
      <c r="P394" s="32"/>
    </row>
    <row r="395">
      <c r="A395" s="32"/>
      <c r="B395" s="32"/>
      <c r="C395" s="32"/>
      <c r="D395" s="32"/>
      <c r="E395" s="32"/>
      <c r="K395" s="32"/>
      <c r="L395" s="32"/>
      <c r="O395" s="32"/>
      <c r="P395" s="32"/>
    </row>
    <row r="396">
      <c r="A396" s="32"/>
      <c r="B396" s="32"/>
      <c r="C396" s="32"/>
      <c r="D396" s="32"/>
      <c r="E396" s="32"/>
      <c r="K396" s="32"/>
      <c r="L396" s="32"/>
      <c r="O396" s="32"/>
      <c r="P396" s="32"/>
    </row>
    <row r="397">
      <c r="A397" s="32"/>
      <c r="B397" s="32"/>
      <c r="C397" s="32"/>
      <c r="D397" s="32"/>
      <c r="E397" s="32"/>
      <c r="K397" s="32"/>
      <c r="L397" s="32"/>
      <c r="O397" s="32"/>
      <c r="P397" s="32"/>
    </row>
    <row r="398">
      <c r="A398" s="32"/>
      <c r="B398" s="32"/>
      <c r="C398" s="32"/>
      <c r="D398" s="32"/>
      <c r="E398" s="32"/>
      <c r="K398" s="32"/>
      <c r="L398" s="32"/>
      <c r="O398" s="32"/>
      <c r="P398" s="32"/>
    </row>
    <row r="399">
      <c r="A399" s="32"/>
      <c r="B399" s="32"/>
      <c r="C399" s="32"/>
      <c r="D399" s="32"/>
      <c r="E399" s="32"/>
      <c r="K399" s="32"/>
      <c r="L399" s="32"/>
      <c r="O399" s="32"/>
      <c r="P399" s="32"/>
    </row>
    <row r="400">
      <c r="A400" s="32"/>
      <c r="B400" s="32"/>
      <c r="C400" s="32"/>
      <c r="D400" s="32"/>
      <c r="E400" s="32"/>
      <c r="K400" s="32"/>
      <c r="L400" s="32"/>
      <c r="O400" s="32"/>
      <c r="P400" s="32"/>
    </row>
    <row r="401">
      <c r="A401" s="32"/>
      <c r="B401" s="32"/>
      <c r="C401" s="32"/>
      <c r="D401" s="32"/>
      <c r="E401" s="32"/>
      <c r="K401" s="32"/>
      <c r="L401" s="32"/>
      <c r="O401" s="32"/>
      <c r="P401" s="32"/>
    </row>
    <row r="402">
      <c r="A402" s="32"/>
      <c r="B402" s="32"/>
      <c r="C402" s="32"/>
      <c r="D402" s="32"/>
      <c r="E402" s="32"/>
      <c r="K402" s="32"/>
      <c r="L402" s="32"/>
      <c r="O402" s="32"/>
      <c r="P402" s="32"/>
    </row>
    <row r="403">
      <c r="A403" s="32"/>
      <c r="B403" s="32"/>
      <c r="C403" s="32"/>
      <c r="D403" s="32"/>
      <c r="E403" s="32"/>
      <c r="K403" s="32"/>
      <c r="L403" s="32"/>
      <c r="O403" s="32"/>
      <c r="P403" s="32"/>
    </row>
    <row r="404">
      <c r="A404" s="32"/>
      <c r="B404" s="32"/>
      <c r="C404" s="32"/>
      <c r="D404" s="32"/>
      <c r="E404" s="32"/>
      <c r="K404" s="32"/>
      <c r="L404" s="32"/>
      <c r="O404" s="32"/>
      <c r="P404" s="32"/>
    </row>
    <row r="405">
      <c r="A405" s="32"/>
      <c r="B405" s="32"/>
      <c r="C405" s="32"/>
      <c r="D405" s="32"/>
      <c r="E405" s="32"/>
      <c r="K405" s="32"/>
      <c r="L405" s="32"/>
      <c r="O405" s="32"/>
      <c r="P405" s="32"/>
    </row>
    <row r="406">
      <c r="A406" s="32"/>
      <c r="B406" s="32"/>
      <c r="C406" s="32"/>
      <c r="D406" s="32"/>
      <c r="E406" s="32"/>
      <c r="K406" s="32"/>
      <c r="L406" s="32"/>
      <c r="O406" s="32"/>
      <c r="P406" s="32"/>
    </row>
    <row r="407">
      <c r="A407" s="32"/>
      <c r="B407" s="32"/>
      <c r="C407" s="32"/>
      <c r="D407" s="32"/>
      <c r="E407" s="32"/>
      <c r="K407" s="32"/>
      <c r="L407" s="32"/>
      <c r="O407" s="32"/>
      <c r="P407" s="32"/>
    </row>
    <row r="408">
      <c r="A408" s="32"/>
      <c r="B408" s="32"/>
      <c r="C408" s="32"/>
      <c r="D408" s="32"/>
      <c r="E408" s="32"/>
      <c r="K408" s="32"/>
      <c r="L408" s="32"/>
      <c r="O408" s="32"/>
      <c r="P408" s="32"/>
    </row>
    <row r="409">
      <c r="A409" s="32"/>
      <c r="B409" s="32"/>
      <c r="C409" s="32"/>
      <c r="D409" s="32"/>
      <c r="E409" s="32"/>
      <c r="K409" s="32"/>
      <c r="L409" s="32"/>
      <c r="O409" s="32"/>
      <c r="P409" s="32"/>
    </row>
    <row r="410">
      <c r="A410" s="32"/>
      <c r="B410" s="32"/>
      <c r="C410" s="32"/>
      <c r="D410" s="32"/>
      <c r="E410" s="32"/>
      <c r="K410" s="32"/>
      <c r="L410" s="32"/>
      <c r="O410" s="32"/>
      <c r="P410" s="32"/>
    </row>
    <row r="411">
      <c r="A411" s="32"/>
      <c r="B411" s="32"/>
      <c r="C411" s="32"/>
      <c r="D411" s="32"/>
      <c r="E411" s="32"/>
      <c r="K411" s="32"/>
      <c r="L411" s="32"/>
      <c r="O411" s="32"/>
      <c r="P411" s="32"/>
    </row>
    <row r="412">
      <c r="A412" s="32"/>
      <c r="B412" s="32"/>
      <c r="C412" s="32"/>
      <c r="D412" s="32"/>
      <c r="E412" s="32"/>
      <c r="K412" s="32"/>
      <c r="L412" s="32"/>
      <c r="O412" s="32"/>
      <c r="P412" s="32"/>
    </row>
    <row r="413">
      <c r="A413" s="32"/>
      <c r="B413" s="32"/>
      <c r="C413" s="32"/>
      <c r="D413" s="32"/>
      <c r="E413" s="32"/>
      <c r="K413" s="32"/>
      <c r="L413" s="32"/>
      <c r="O413" s="32"/>
      <c r="P413" s="32"/>
    </row>
    <row r="414">
      <c r="A414" s="32"/>
      <c r="B414" s="32"/>
      <c r="C414" s="32"/>
      <c r="D414" s="32"/>
      <c r="E414" s="32"/>
      <c r="K414" s="32"/>
      <c r="L414" s="32"/>
      <c r="O414" s="32"/>
      <c r="P414" s="32"/>
    </row>
    <row r="415">
      <c r="A415" s="32"/>
      <c r="B415" s="32"/>
      <c r="C415" s="32"/>
      <c r="D415" s="32"/>
      <c r="E415" s="32"/>
      <c r="K415" s="32"/>
      <c r="L415" s="32"/>
      <c r="O415" s="32"/>
      <c r="P415" s="32"/>
    </row>
    <row r="416">
      <c r="A416" s="32"/>
      <c r="B416" s="32"/>
      <c r="C416" s="32"/>
      <c r="D416" s="32"/>
      <c r="E416" s="32"/>
      <c r="K416" s="32"/>
      <c r="L416" s="32"/>
      <c r="O416" s="32"/>
      <c r="P416" s="32"/>
    </row>
    <row r="417">
      <c r="A417" s="32"/>
      <c r="B417" s="32"/>
      <c r="C417" s="32"/>
      <c r="D417" s="32"/>
      <c r="E417" s="32"/>
      <c r="K417" s="32"/>
      <c r="L417" s="32"/>
      <c r="O417" s="32"/>
      <c r="P417" s="32"/>
    </row>
    <row r="418">
      <c r="A418" s="32"/>
      <c r="B418" s="32"/>
      <c r="C418" s="32"/>
      <c r="D418" s="32"/>
      <c r="E418" s="32"/>
      <c r="K418" s="32"/>
      <c r="L418" s="32"/>
      <c r="O418" s="32"/>
      <c r="P418" s="32"/>
    </row>
    <row r="419">
      <c r="A419" s="32"/>
      <c r="B419" s="32"/>
      <c r="C419" s="32"/>
      <c r="D419" s="32"/>
      <c r="E419" s="32"/>
      <c r="K419" s="32"/>
      <c r="L419" s="32"/>
      <c r="O419" s="32"/>
      <c r="P419" s="32"/>
    </row>
    <row r="420">
      <c r="A420" s="32"/>
      <c r="B420" s="32"/>
      <c r="C420" s="32"/>
      <c r="D420" s="32"/>
      <c r="E420" s="32"/>
      <c r="K420" s="32"/>
      <c r="L420" s="32"/>
      <c r="O420" s="32"/>
      <c r="P420" s="32"/>
    </row>
    <row r="421">
      <c r="A421" s="32"/>
      <c r="B421" s="32"/>
      <c r="C421" s="32"/>
      <c r="D421" s="32"/>
      <c r="E421" s="32"/>
      <c r="K421" s="32"/>
      <c r="L421" s="32"/>
      <c r="O421" s="32"/>
      <c r="P421" s="32"/>
    </row>
    <row r="422">
      <c r="A422" s="32"/>
      <c r="B422" s="32"/>
      <c r="C422" s="32"/>
      <c r="D422" s="32"/>
      <c r="E422" s="32"/>
      <c r="K422" s="32"/>
      <c r="L422" s="32"/>
      <c r="O422" s="32"/>
      <c r="P422" s="32"/>
    </row>
    <row r="423">
      <c r="A423" s="32"/>
      <c r="B423" s="32"/>
      <c r="C423" s="32"/>
      <c r="D423" s="32"/>
      <c r="E423" s="32"/>
      <c r="K423" s="32"/>
      <c r="L423" s="32"/>
      <c r="O423" s="32"/>
      <c r="P423" s="32"/>
    </row>
    <row r="424">
      <c r="A424" s="32"/>
      <c r="B424" s="32"/>
      <c r="C424" s="32"/>
      <c r="D424" s="32"/>
      <c r="E424" s="32"/>
      <c r="K424" s="32"/>
      <c r="L424" s="32"/>
      <c r="O424" s="32"/>
      <c r="P424" s="32"/>
    </row>
    <row r="425">
      <c r="A425" s="32"/>
      <c r="B425" s="32"/>
      <c r="C425" s="32"/>
      <c r="D425" s="32"/>
      <c r="E425" s="32"/>
      <c r="K425" s="32"/>
      <c r="L425" s="32"/>
      <c r="O425" s="32"/>
      <c r="P425" s="32"/>
    </row>
    <row r="426">
      <c r="A426" s="32"/>
      <c r="B426" s="32"/>
      <c r="C426" s="32"/>
      <c r="D426" s="32"/>
      <c r="E426" s="32"/>
      <c r="K426" s="32"/>
      <c r="L426" s="32"/>
      <c r="O426" s="32"/>
      <c r="P426" s="32"/>
    </row>
    <row r="427">
      <c r="A427" s="32"/>
      <c r="B427" s="32"/>
      <c r="C427" s="32"/>
      <c r="D427" s="32"/>
      <c r="E427" s="32"/>
      <c r="K427" s="32"/>
      <c r="L427" s="32"/>
      <c r="O427" s="32"/>
      <c r="P427" s="32"/>
    </row>
    <row r="428">
      <c r="A428" s="32"/>
      <c r="B428" s="32"/>
      <c r="C428" s="32"/>
      <c r="D428" s="32"/>
      <c r="E428" s="32"/>
      <c r="K428" s="32"/>
      <c r="L428" s="32"/>
      <c r="O428" s="32"/>
      <c r="P428" s="32"/>
    </row>
    <row r="429">
      <c r="A429" s="32"/>
      <c r="B429" s="32"/>
      <c r="C429" s="32"/>
      <c r="D429" s="32"/>
      <c r="E429" s="32"/>
      <c r="K429" s="32"/>
      <c r="L429" s="32"/>
      <c r="O429" s="32"/>
      <c r="P429" s="32"/>
    </row>
    <row r="430">
      <c r="A430" s="32"/>
      <c r="B430" s="32"/>
      <c r="C430" s="32"/>
      <c r="D430" s="32"/>
      <c r="E430" s="32"/>
      <c r="K430" s="32"/>
      <c r="L430" s="32"/>
      <c r="O430" s="32"/>
      <c r="P430" s="32"/>
    </row>
    <row r="431">
      <c r="A431" s="32"/>
      <c r="B431" s="32"/>
      <c r="C431" s="32"/>
      <c r="D431" s="32"/>
      <c r="E431" s="32"/>
      <c r="K431" s="32"/>
      <c r="L431" s="32"/>
      <c r="O431" s="32"/>
      <c r="P431" s="32"/>
    </row>
    <row r="432">
      <c r="A432" s="32"/>
      <c r="B432" s="32"/>
      <c r="C432" s="32"/>
      <c r="D432" s="32"/>
      <c r="E432" s="32"/>
      <c r="K432" s="32"/>
      <c r="L432" s="32"/>
      <c r="O432" s="32"/>
      <c r="P432" s="32"/>
    </row>
    <row r="433">
      <c r="A433" s="32"/>
      <c r="B433" s="32"/>
      <c r="C433" s="32"/>
      <c r="D433" s="32"/>
      <c r="E433" s="32"/>
      <c r="K433" s="32"/>
      <c r="L433" s="32"/>
      <c r="O433" s="32"/>
      <c r="P433" s="32"/>
    </row>
    <row r="434">
      <c r="A434" s="32"/>
      <c r="B434" s="32"/>
      <c r="C434" s="32"/>
      <c r="D434" s="32"/>
      <c r="E434" s="32"/>
      <c r="K434" s="32"/>
      <c r="L434" s="32"/>
      <c r="O434" s="32"/>
      <c r="P434" s="32"/>
    </row>
    <row r="435">
      <c r="A435" s="32"/>
      <c r="B435" s="32"/>
      <c r="C435" s="32"/>
      <c r="D435" s="32"/>
      <c r="E435" s="32"/>
      <c r="K435" s="32"/>
      <c r="L435" s="32"/>
      <c r="O435" s="32"/>
      <c r="P435" s="32"/>
    </row>
    <row r="436">
      <c r="A436" s="32"/>
      <c r="B436" s="32"/>
      <c r="C436" s="32"/>
      <c r="D436" s="32"/>
      <c r="E436" s="32"/>
      <c r="K436" s="32"/>
      <c r="L436" s="32"/>
      <c r="O436" s="32"/>
      <c r="P436" s="32"/>
    </row>
    <row r="437">
      <c r="A437" s="32"/>
      <c r="B437" s="32"/>
      <c r="C437" s="32"/>
      <c r="D437" s="32"/>
      <c r="E437" s="32"/>
      <c r="K437" s="32"/>
      <c r="L437" s="32"/>
      <c r="O437" s="32"/>
      <c r="P437" s="32"/>
    </row>
    <row r="438">
      <c r="A438" s="32"/>
      <c r="B438" s="32"/>
      <c r="C438" s="32"/>
      <c r="D438" s="32"/>
      <c r="E438" s="32"/>
      <c r="K438" s="32"/>
      <c r="L438" s="32"/>
      <c r="O438" s="32"/>
      <c r="P438" s="32"/>
    </row>
    <row r="439">
      <c r="A439" s="32"/>
      <c r="B439" s="32"/>
      <c r="C439" s="32"/>
      <c r="D439" s="32"/>
      <c r="E439" s="32"/>
      <c r="K439" s="32"/>
      <c r="L439" s="32"/>
      <c r="O439" s="32"/>
      <c r="P439" s="32"/>
    </row>
    <row r="440">
      <c r="A440" s="32"/>
      <c r="B440" s="32"/>
      <c r="C440" s="32"/>
      <c r="D440" s="32"/>
      <c r="E440" s="32"/>
      <c r="K440" s="32"/>
      <c r="L440" s="32"/>
      <c r="O440" s="32"/>
      <c r="P440" s="32"/>
    </row>
    <row r="441">
      <c r="A441" s="32"/>
      <c r="B441" s="32"/>
      <c r="C441" s="32"/>
      <c r="D441" s="32"/>
      <c r="E441" s="32"/>
      <c r="K441" s="32"/>
      <c r="L441" s="32"/>
      <c r="O441" s="32"/>
      <c r="P441" s="32"/>
    </row>
    <row r="442">
      <c r="A442" s="32"/>
      <c r="B442" s="32"/>
      <c r="C442" s="32"/>
      <c r="D442" s="32"/>
      <c r="E442" s="32"/>
      <c r="K442" s="32"/>
      <c r="L442" s="32"/>
      <c r="O442" s="32"/>
      <c r="P442" s="32"/>
    </row>
    <row r="443">
      <c r="A443" s="32"/>
      <c r="B443" s="32"/>
      <c r="C443" s="32"/>
      <c r="D443" s="32"/>
      <c r="E443" s="32"/>
      <c r="K443" s="32"/>
      <c r="L443" s="32"/>
      <c r="O443" s="32"/>
      <c r="P443" s="32"/>
    </row>
    <row r="444">
      <c r="A444" s="32"/>
      <c r="B444" s="32"/>
      <c r="C444" s="32"/>
      <c r="D444" s="32"/>
      <c r="E444" s="32"/>
      <c r="K444" s="32"/>
      <c r="L444" s="32"/>
      <c r="O444" s="32"/>
      <c r="P444" s="32"/>
    </row>
    <row r="445">
      <c r="A445" s="32"/>
      <c r="B445" s="32"/>
      <c r="C445" s="32"/>
      <c r="D445" s="32"/>
      <c r="E445" s="32"/>
      <c r="K445" s="32"/>
      <c r="L445" s="32"/>
      <c r="O445" s="32"/>
      <c r="P445" s="32"/>
    </row>
    <row r="446">
      <c r="A446" s="32"/>
      <c r="B446" s="32"/>
      <c r="C446" s="32"/>
      <c r="D446" s="32"/>
      <c r="E446" s="32"/>
      <c r="K446" s="32"/>
      <c r="L446" s="32"/>
      <c r="O446" s="32"/>
      <c r="P446" s="32"/>
    </row>
    <row r="447">
      <c r="A447" s="32"/>
      <c r="B447" s="32"/>
      <c r="C447" s="32"/>
      <c r="D447" s="32"/>
      <c r="E447" s="32"/>
      <c r="K447" s="32"/>
      <c r="L447" s="32"/>
      <c r="O447" s="32"/>
      <c r="P447" s="32"/>
    </row>
    <row r="448">
      <c r="A448" s="32"/>
      <c r="B448" s="32"/>
      <c r="C448" s="32"/>
      <c r="D448" s="32"/>
      <c r="E448" s="32"/>
      <c r="K448" s="32"/>
      <c r="L448" s="32"/>
      <c r="O448" s="32"/>
      <c r="P448" s="32"/>
    </row>
    <row r="449">
      <c r="A449" s="32"/>
      <c r="B449" s="32"/>
      <c r="C449" s="32"/>
      <c r="D449" s="32"/>
      <c r="E449" s="32"/>
      <c r="K449" s="32"/>
      <c r="L449" s="32"/>
      <c r="O449" s="32"/>
      <c r="P449" s="32"/>
    </row>
    <row r="450">
      <c r="A450" s="32"/>
      <c r="B450" s="32"/>
      <c r="C450" s="32"/>
      <c r="D450" s="32"/>
      <c r="E450" s="32"/>
      <c r="K450" s="32"/>
      <c r="L450" s="32"/>
      <c r="O450" s="32"/>
      <c r="P450" s="32"/>
    </row>
    <row r="451">
      <c r="A451" s="32"/>
      <c r="B451" s="32"/>
      <c r="C451" s="32"/>
      <c r="D451" s="32"/>
      <c r="E451" s="32"/>
      <c r="K451" s="32"/>
      <c r="L451" s="32"/>
      <c r="O451" s="32"/>
      <c r="P451" s="32"/>
    </row>
    <row r="452">
      <c r="A452" s="32"/>
      <c r="B452" s="32"/>
      <c r="C452" s="32"/>
      <c r="D452" s="32"/>
      <c r="E452" s="32"/>
      <c r="K452" s="32"/>
      <c r="L452" s="32"/>
      <c r="O452" s="32"/>
      <c r="P452" s="32"/>
    </row>
    <row r="453">
      <c r="A453" s="32"/>
      <c r="B453" s="32"/>
      <c r="C453" s="32"/>
      <c r="D453" s="32"/>
      <c r="E453" s="32"/>
      <c r="K453" s="32"/>
      <c r="L453" s="32"/>
      <c r="O453" s="32"/>
      <c r="P453" s="32"/>
    </row>
    <row r="454">
      <c r="A454" s="32"/>
      <c r="B454" s="32"/>
      <c r="C454" s="32"/>
      <c r="D454" s="32"/>
      <c r="E454" s="32"/>
      <c r="K454" s="32"/>
      <c r="L454" s="32"/>
      <c r="O454" s="32"/>
      <c r="P454" s="32"/>
    </row>
    <row r="455">
      <c r="A455" s="32"/>
      <c r="B455" s="32"/>
      <c r="C455" s="32"/>
      <c r="D455" s="32"/>
      <c r="E455" s="32"/>
      <c r="K455" s="32"/>
      <c r="L455" s="32"/>
      <c r="O455" s="32"/>
      <c r="P455" s="32"/>
    </row>
    <row r="456">
      <c r="A456" s="32"/>
      <c r="B456" s="32"/>
      <c r="C456" s="32"/>
      <c r="D456" s="32"/>
      <c r="E456" s="32"/>
      <c r="K456" s="32"/>
      <c r="L456" s="32"/>
      <c r="O456" s="32"/>
      <c r="P456" s="32"/>
    </row>
    <row r="457">
      <c r="A457" s="32"/>
      <c r="B457" s="32"/>
      <c r="C457" s="32"/>
      <c r="D457" s="32"/>
      <c r="E457" s="32"/>
      <c r="K457" s="32"/>
      <c r="L457" s="32"/>
      <c r="O457" s="32"/>
      <c r="P457" s="32"/>
    </row>
    <row r="458">
      <c r="A458" s="32"/>
      <c r="B458" s="32"/>
      <c r="C458" s="32"/>
      <c r="D458" s="32"/>
      <c r="E458" s="32"/>
      <c r="K458" s="32"/>
      <c r="L458" s="32"/>
      <c r="O458" s="32"/>
      <c r="P458" s="32"/>
    </row>
    <row r="459">
      <c r="A459" s="32"/>
      <c r="B459" s="32"/>
      <c r="C459" s="32"/>
      <c r="D459" s="32"/>
      <c r="E459" s="32"/>
      <c r="K459" s="32"/>
      <c r="L459" s="32"/>
      <c r="O459" s="32"/>
      <c r="P459" s="32"/>
    </row>
    <row r="460">
      <c r="A460" s="32"/>
      <c r="B460" s="32"/>
      <c r="C460" s="32"/>
      <c r="D460" s="32"/>
      <c r="E460" s="32"/>
      <c r="K460" s="32"/>
      <c r="L460" s="32"/>
      <c r="O460" s="32"/>
      <c r="P460" s="32"/>
    </row>
    <row r="461">
      <c r="A461" s="32"/>
      <c r="B461" s="32"/>
      <c r="C461" s="32"/>
      <c r="D461" s="32"/>
      <c r="E461" s="32"/>
      <c r="K461" s="32"/>
      <c r="L461" s="32"/>
      <c r="O461" s="32"/>
      <c r="P461" s="32"/>
    </row>
    <row r="462">
      <c r="A462" s="32"/>
      <c r="B462" s="32"/>
      <c r="C462" s="32"/>
      <c r="D462" s="32"/>
      <c r="E462" s="32"/>
      <c r="K462" s="32"/>
      <c r="L462" s="32"/>
      <c r="O462" s="32"/>
      <c r="P462" s="32"/>
    </row>
    <row r="463">
      <c r="A463" s="32"/>
      <c r="B463" s="32"/>
      <c r="C463" s="32"/>
      <c r="D463" s="32"/>
      <c r="E463" s="32"/>
      <c r="K463" s="32"/>
      <c r="L463" s="32"/>
      <c r="O463" s="32"/>
      <c r="P463" s="32"/>
    </row>
    <row r="464">
      <c r="A464" s="32"/>
      <c r="B464" s="32"/>
      <c r="C464" s="32"/>
      <c r="D464" s="32"/>
      <c r="E464" s="32"/>
      <c r="K464" s="32"/>
      <c r="L464" s="32"/>
      <c r="O464" s="32"/>
      <c r="P464" s="32"/>
    </row>
    <row r="465">
      <c r="A465" s="32"/>
      <c r="B465" s="32"/>
      <c r="C465" s="32"/>
      <c r="D465" s="32"/>
      <c r="E465" s="32"/>
      <c r="K465" s="32"/>
      <c r="L465" s="32"/>
      <c r="O465" s="32"/>
      <c r="P465" s="32"/>
    </row>
    <row r="466">
      <c r="A466" s="32"/>
      <c r="B466" s="32"/>
      <c r="C466" s="32"/>
      <c r="D466" s="32"/>
      <c r="E466" s="32"/>
      <c r="K466" s="32"/>
      <c r="L466" s="32"/>
      <c r="O466" s="32"/>
      <c r="P466" s="32"/>
    </row>
    <row r="467">
      <c r="A467" s="32"/>
      <c r="B467" s="32"/>
      <c r="C467" s="32"/>
      <c r="D467" s="32"/>
      <c r="E467" s="32"/>
      <c r="K467" s="32"/>
      <c r="L467" s="32"/>
      <c r="O467" s="32"/>
      <c r="P467" s="32"/>
    </row>
    <row r="468">
      <c r="A468" s="32"/>
      <c r="B468" s="32"/>
      <c r="C468" s="32"/>
      <c r="D468" s="32"/>
      <c r="E468" s="32"/>
      <c r="K468" s="32"/>
      <c r="L468" s="32"/>
      <c r="O468" s="32"/>
      <c r="P468" s="32"/>
    </row>
    <row r="469">
      <c r="A469" s="32"/>
      <c r="B469" s="32"/>
      <c r="C469" s="32"/>
      <c r="D469" s="32"/>
      <c r="E469" s="32"/>
      <c r="K469" s="32"/>
      <c r="L469" s="32"/>
      <c r="O469" s="32"/>
      <c r="P469" s="32"/>
    </row>
    <row r="470">
      <c r="A470" s="32"/>
      <c r="B470" s="32"/>
      <c r="C470" s="32"/>
      <c r="D470" s="32"/>
      <c r="E470" s="32"/>
      <c r="K470" s="32"/>
      <c r="L470" s="32"/>
      <c r="O470" s="32"/>
      <c r="P470" s="32"/>
    </row>
    <row r="471">
      <c r="A471" s="32"/>
      <c r="B471" s="32"/>
      <c r="C471" s="32"/>
      <c r="D471" s="32"/>
      <c r="E471" s="32"/>
      <c r="K471" s="32"/>
      <c r="L471" s="32"/>
      <c r="O471" s="32"/>
      <c r="P471" s="32"/>
    </row>
    <row r="472">
      <c r="A472" s="32"/>
      <c r="B472" s="32"/>
      <c r="C472" s="32"/>
      <c r="D472" s="32"/>
      <c r="E472" s="32"/>
      <c r="K472" s="32"/>
      <c r="L472" s="32"/>
      <c r="O472" s="32"/>
      <c r="P472" s="32"/>
    </row>
    <row r="473">
      <c r="A473" s="32"/>
      <c r="B473" s="32"/>
      <c r="C473" s="32"/>
      <c r="D473" s="32"/>
      <c r="E473" s="32"/>
      <c r="K473" s="32"/>
      <c r="L473" s="32"/>
      <c r="O473" s="32"/>
      <c r="P473" s="32"/>
    </row>
    <row r="474">
      <c r="A474" s="32"/>
      <c r="B474" s="32"/>
      <c r="C474" s="32"/>
      <c r="D474" s="32"/>
      <c r="E474" s="32"/>
      <c r="K474" s="32"/>
      <c r="L474" s="32"/>
      <c r="O474" s="32"/>
      <c r="P474" s="32"/>
    </row>
    <row r="475">
      <c r="A475" s="32"/>
      <c r="B475" s="32"/>
      <c r="C475" s="32"/>
      <c r="D475" s="32"/>
      <c r="E475" s="32"/>
      <c r="K475" s="32"/>
      <c r="L475" s="32"/>
      <c r="O475" s="32"/>
      <c r="P475" s="32"/>
    </row>
    <row r="476">
      <c r="A476" s="32"/>
      <c r="B476" s="32"/>
      <c r="C476" s="32"/>
      <c r="D476" s="32"/>
      <c r="E476" s="32"/>
      <c r="K476" s="32"/>
      <c r="L476" s="32"/>
      <c r="O476" s="32"/>
      <c r="P476" s="32"/>
    </row>
    <row r="477">
      <c r="A477" s="32"/>
      <c r="B477" s="32"/>
      <c r="C477" s="32"/>
      <c r="D477" s="32"/>
      <c r="E477" s="32"/>
      <c r="K477" s="32"/>
      <c r="L477" s="32"/>
      <c r="O477" s="32"/>
      <c r="P477" s="32"/>
    </row>
    <row r="478">
      <c r="A478" s="32"/>
      <c r="B478" s="32"/>
      <c r="C478" s="32"/>
      <c r="D478" s="32"/>
      <c r="E478" s="32"/>
      <c r="K478" s="32"/>
      <c r="L478" s="32"/>
      <c r="O478" s="32"/>
      <c r="P478" s="32"/>
    </row>
    <row r="479">
      <c r="A479" s="32"/>
      <c r="B479" s="32"/>
      <c r="C479" s="32"/>
      <c r="D479" s="32"/>
      <c r="E479" s="32"/>
      <c r="K479" s="32"/>
      <c r="L479" s="32"/>
      <c r="O479" s="32"/>
      <c r="P479" s="32"/>
    </row>
    <row r="480">
      <c r="A480" s="32"/>
      <c r="B480" s="32"/>
      <c r="C480" s="32"/>
      <c r="D480" s="32"/>
      <c r="E480" s="32"/>
      <c r="K480" s="32"/>
      <c r="L480" s="32"/>
      <c r="O480" s="32"/>
      <c r="P480" s="32"/>
    </row>
    <row r="481">
      <c r="A481" s="32"/>
      <c r="B481" s="32"/>
      <c r="C481" s="32"/>
      <c r="D481" s="32"/>
      <c r="E481" s="32"/>
      <c r="K481" s="32"/>
      <c r="L481" s="32"/>
      <c r="O481" s="32"/>
      <c r="P481" s="32"/>
    </row>
    <row r="482">
      <c r="A482" s="32"/>
      <c r="B482" s="32"/>
      <c r="C482" s="32"/>
      <c r="D482" s="32"/>
      <c r="E482" s="32"/>
      <c r="K482" s="32"/>
      <c r="L482" s="32"/>
      <c r="O482" s="32"/>
      <c r="P482" s="32"/>
    </row>
    <row r="483">
      <c r="A483" s="32"/>
      <c r="B483" s="32"/>
      <c r="C483" s="32"/>
      <c r="D483" s="32"/>
      <c r="E483" s="32"/>
      <c r="K483" s="32"/>
      <c r="L483" s="32"/>
      <c r="O483" s="32"/>
      <c r="P483" s="32"/>
    </row>
    <row r="484">
      <c r="A484" s="32"/>
      <c r="B484" s="32"/>
      <c r="C484" s="32"/>
      <c r="D484" s="32"/>
      <c r="E484" s="32"/>
      <c r="K484" s="32"/>
      <c r="L484" s="32"/>
      <c r="O484" s="32"/>
      <c r="P484" s="32"/>
    </row>
    <row r="485">
      <c r="A485" s="32"/>
      <c r="B485" s="32"/>
      <c r="C485" s="32"/>
      <c r="D485" s="32"/>
      <c r="E485" s="32"/>
      <c r="K485" s="32"/>
      <c r="L485" s="32"/>
      <c r="O485" s="32"/>
      <c r="P485" s="32"/>
    </row>
    <row r="486">
      <c r="A486" s="32"/>
      <c r="B486" s="32"/>
      <c r="C486" s="32"/>
      <c r="D486" s="32"/>
      <c r="E486" s="32"/>
      <c r="K486" s="32"/>
      <c r="L486" s="32"/>
      <c r="O486" s="32"/>
      <c r="P486" s="32"/>
    </row>
    <row r="487">
      <c r="A487" s="32"/>
      <c r="B487" s="32"/>
      <c r="C487" s="32"/>
      <c r="D487" s="32"/>
      <c r="E487" s="32"/>
      <c r="K487" s="32"/>
      <c r="L487" s="32"/>
      <c r="O487" s="32"/>
      <c r="P487" s="32"/>
    </row>
    <row r="488">
      <c r="A488" s="32"/>
      <c r="B488" s="32"/>
      <c r="C488" s="32"/>
      <c r="D488" s="32"/>
      <c r="E488" s="32"/>
      <c r="K488" s="32"/>
      <c r="L488" s="32"/>
      <c r="O488" s="32"/>
      <c r="P488" s="32"/>
    </row>
    <row r="489">
      <c r="A489" s="32"/>
      <c r="B489" s="32"/>
      <c r="C489" s="32"/>
      <c r="D489" s="32"/>
      <c r="E489" s="32"/>
      <c r="K489" s="32"/>
      <c r="L489" s="32"/>
      <c r="O489" s="32"/>
      <c r="P489" s="32"/>
    </row>
    <row r="490">
      <c r="A490" s="32"/>
      <c r="B490" s="32"/>
      <c r="C490" s="32"/>
      <c r="D490" s="32"/>
      <c r="E490" s="32"/>
      <c r="K490" s="32"/>
      <c r="L490" s="32"/>
      <c r="O490" s="32"/>
      <c r="P490" s="32"/>
    </row>
    <row r="491">
      <c r="A491" s="32"/>
      <c r="B491" s="32"/>
      <c r="C491" s="32"/>
      <c r="D491" s="32"/>
      <c r="E491" s="32"/>
      <c r="K491" s="32"/>
      <c r="L491" s="32"/>
      <c r="O491" s="32"/>
      <c r="P491" s="32"/>
    </row>
    <row r="492">
      <c r="A492" s="32"/>
      <c r="B492" s="32"/>
      <c r="C492" s="32"/>
      <c r="D492" s="32"/>
      <c r="E492" s="32"/>
      <c r="K492" s="32"/>
      <c r="L492" s="32"/>
      <c r="O492" s="32"/>
      <c r="P492" s="32"/>
    </row>
    <row r="493">
      <c r="A493" s="32"/>
      <c r="B493" s="32"/>
      <c r="C493" s="32"/>
      <c r="D493" s="32"/>
      <c r="E493" s="32"/>
      <c r="K493" s="32"/>
      <c r="L493" s="32"/>
      <c r="O493" s="32"/>
      <c r="P493" s="32"/>
    </row>
    <row r="494">
      <c r="A494" s="32"/>
      <c r="B494" s="32"/>
      <c r="C494" s="32"/>
      <c r="D494" s="32"/>
      <c r="E494" s="32"/>
      <c r="K494" s="32"/>
      <c r="L494" s="32"/>
      <c r="O494" s="32"/>
      <c r="P494" s="32"/>
    </row>
    <row r="495">
      <c r="A495" s="32"/>
      <c r="B495" s="32"/>
      <c r="C495" s="32"/>
      <c r="D495" s="32"/>
      <c r="E495" s="32"/>
      <c r="K495" s="32"/>
      <c r="L495" s="32"/>
      <c r="O495" s="32"/>
      <c r="P495" s="32"/>
    </row>
    <row r="496">
      <c r="A496" s="32"/>
      <c r="B496" s="32"/>
      <c r="C496" s="32"/>
      <c r="D496" s="32"/>
      <c r="E496" s="32"/>
      <c r="K496" s="32"/>
      <c r="L496" s="32"/>
      <c r="O496" s="32"/>
      <c r="P496" s="32"/>
    </row>
    <row r="497">
      <c r="A497" s="32"/>
      <c r="B497" s="32"/>
      <c r="C497" s="32"/>
      <c r="D497" s="32"/>
      <c r="E497" s="32"/>
      <c r="K497" s="32"/>
      <c r="L497" s="32"/>
      <c r="O497" s="32"/>
      <c r="P497" s="32"/>
    </row>
    <row r="498">
      <c r="A498" s="32"/>
      <c r="B498" s="32"/>
      <c r="C498" s="32"/>
      <c r="D498" s="32"/>
      <c r="E498" s="32"/>
      <c r="K498" s="32"/>
      <c r="L498" s="32"/>
      <c r="O498" s="32"/>
      <c r="P498" s="32"/>
    </row>
    <row r="499">
      <c r="A499" s="32"/>
      <c r="B499" s="32"/>
      <c r="C499" s="32"/>
      <c r="D499" s="32"/>
      <c r="E499" s="32"/>
      <c r="K499" s="32"/>
      <c r="L499" s="32"/>
      <c r="O499" s="32"/>
      <c r="P499" s="32"/>
    </row>
    <row r="500">
      <c r="A500" s="32"/>
      <c r="B500" s="32"/>
      <c r="C500" s="32"/>
      <c r="D500" s="32"/>
      <c r="E500" s="32"/>
      <c r="K500" s="32"/>
      <c r="L500" s="32"/>
      <c r="O500" s="32"/>
      <c r="P500" s="32"/>
    </row>
    <row r="501">
      <c r="A501" s="32"/>
      <c r="B501" s="32"/>
      <c r="C501" s="32"/>
      <c r="D501" s="32"/>
      <c r="E501" s="32"/>
      <c r="K501" s="32"/>
      <c r="L501" s="32"/>
      <c r="O501" s="32"/>
      <c r="P501" s="32"/>
    </row>
    <row r="502">
      <c r="A502" s="32"/>
      <c r="B502" s="32"/>
      <c r="C502" s="32"/>
      <c r="D502" s="32"/>
      <c r="E502" s="32"/>
      <c r="K502" s="32"/>
      <c r="L502" s="32"/>
      <c r="O502" s="32"/>
      <c r="P502" s="32"/>
    </row>
    <row r="503">
      <c r="A503" s="32"/>
      <c r="B503" s="32"/>
      <c r="C503" s="32"/>
      <c r="D503" s="32"/>
      <c r="E503" s="32"/>
      <c r="K503" s="32"/>
      <c r="L503" s="32"/>
      <c r="O503" s="32"/>
      <c r="P503" s="32"/>
    </row>
    <row r="504">
      <c r="A504" s="32"/>
      <c r="B504" s="32"/>
      <c r="C504" s="32"/>
      <c r="D504" s="32"/>
      <c r="E504" s="32"/>
      <c r="K504" s="32"/>
      <c r="L504" s="32"/>
      <c r="O504" s="32"/>
      <c r="P504" s="32"/>
    </row>
    <row r="505">
      <c r="A505" s="32"/>
      <c r="B505" s="32"/>
      <c r="C505" s="32"/>
      <c r="D505" s="32"/>
      <c r="E505" s="32"/>
      <c r="K505" s="32"/>
      <c r="L505" s="32"/>
      <c r="O505" s="32"/>
      <c r="P505" s="32"/>
    </row>
    <row r="506">
      <c r="A506" s="32"/>
      <c r="B506" s="32"/>
      <c r="C506" s="32"/>
      <c r="D506" s="32"/>
      <c r="E506" s="32"/>
      <c r="K506" s="32"/>
      <c r="L506" s="32"/>
      <c r="O506" s="32"/>
      <c r="P506" s="32"/>
    </row>
    <row r="507">
      <c r="A507" s="32"/>
      <c r="B507" s="32"/>
      <c r="C507" s="32"/>
      <c r="D507" s="32"/>
      <c r="E507" s="32"/>
      <c r="K507" s="32"/>
      <c r="L507" s="32"/>
      <c r="O507" s="32"/>
      <c r="P507" s="32"/>
    </row>
    <row r="508">
      <c r="A508" s="32"/>
      <c r="B508" s="32"/>
      <c r="C508" s="32"/>
      <c r="D508" s="32"/>
      <c r="E508" s="32"/>
      <c r="K508" s="32"/>
      <c r="L508" s="32"/>
      <c r="O508" s="32"/>
      <c r="P508" s="32"/>
    </row>
    <row r="509">
      <c r="A509" s="32"/>
      <c r="B509" s="32"/>
      <c r="C509" s="32"/>
      <c r="D509" s="32"/>
      <c r="E509" s="32"/>
      <c r="K509" s="32"/>
      <c r="L509" s="32"/>
      <c r="O509" s="32"/>
      <c r="P509" s="32"/>
    </row>
    <row r="510">
      <c r="A510" s="32"/>
      <c r="B510" s="32"/>
      <c r="C510" s="32"/>
      <c r="D510" s="32"/>
      <c r="E510" s="32"/>
      <c r="K510" s="32"/>
      <c r="L510" s="32"/>
      <c r="O510" s="32"/>
      <c r="P510" s="32"/>
    </row>
    <row r="511">
      <c r="A511" s="32"/>
      <c r="B511" s="32"/>
      <c r="C511" s="32"/>
      <c r="D511" s="32"/>
      <c r="E511" s="32"/>
      <c r="K511" s="32"/>
      <c r="L511" s="32"/>
      <c r="O511" s="32"/>
      <c r="P511" s="32"/>
    </row>
    <row r="512">
      <c r="A512" s="32"/>
      <c r="B512" s="32"/>
      <c r="C512" s="32"/>
      <c r="D512" s="32"/>
      <c r="E512" s="32"/>
      <c r="K512" s="32"/>
      <c r="L512" s="32"/>
      <c r="O512" s="32"/>
      <c r="P512" s="32"/>
    </row>
    <row r="513">
      <c r="A513" s="32"/>
      <c r="B513" s="32"/>
      <c r="C513" s="32"/>
      <c r="D513" s="32"/>
      <c r="E513" s="32"/>
      <c r="K513" s="32"/>
      <c r="L513" s="32"/>
      <c r="O513" s="32"/>
      <c r="P513" s="32"/>
    </row>
    <row r="514">
      <c r="A514" s="32"/>
      <c r="B514" s="32"/>
      <c r="C514" s="32"/>
      <c r="D514" s="32"/>
      <c r="E514" s="32"/>
      <c r="K514" s="32"/>
      <c r="L514" s="32"/>
      <c r="O514" s="32"/>
      <c r="P514" s="32"/>
    </row>
    <row r="515">
      <c r="A515" s="32"/>
      <c r="B515" s="32"/>
      <c r="C515" s="32"/>
      <c r="D515" s="32"/>
      <c r="E515" s="32"/>
      <c r="K515" s="32"/>
      <c r="L515" s="32"/>
      <c r="O515" s="32"/>
      <c r="P515" s="32"/>
    </row>
    <row r="516">
      <c r="A516" s="32"/>
      <c r="B516" s="32"/>
      <c r="C516" s="32"/>
      <c r="D516" s="32"/>
      <c r="E516" s="32"/>
      <c r="K516" s="32"/>
      <c r="L516" s="32"/>
      <c r="O516" s="32"/>
      <c r="P516" s="32"/>
    </row>
    <row r="517">
      <c r="A517" s="32"/>
      <c r="B517" s="32"/>
      <c r="C517" s="32"/>
      <c r="D517" s="32"/>
      <c r="E517" s="32"/>
      <c r="K517" s="32"/>
      <c r="L517" s="32"/>
      <c r="O517" s="32"/>
      <c r="P517" s="32"/>
    </row>
    <row r="518">
      <c r="A518" s="32"/>
      <c r="B518" s="32"/>
      <c r="C518" s="32"/>
      <c r="D518" s="32"/>
      <c r="E518" s="32"/>
      <c r="K518" s="32"/>
      <c r="L518" s="32"/>
      <c r="O518" s="32"/>
      <c r="P518" s="32"/>
    </row>
    <row r="519">
      <c r="A519" s="32"/>
      <c r="B519" s="32"/>
      <c r="C519" s="32"/>
      <c r="D519" s="32"/>
      <c r="E519" s="32"/>
      <c r="K519" s="32"/>
      <c r="L519" s="32"/>
      <c r="O519" s="32"/>
      <c r="P519" s="32"/>
    </row>
    <row r="520">
      <c r="A520" s="32"/>
      <c r="B520" s="32"/>
      <c r="C520" s="32"/>
      <c r="D520" s="32"/>
      <c r="E520" s="32"/>
      <c r="K520" s="32"/>
      <c r="L520" s="32"/>
      <c r="O520" s="32"/>
      <c r="P520" s="32"/>
    </row>
    <row r="521">
      <c r="A521" s="32"/>
      <c r="B521" s="32"/>
      <c r="C521" s="32"/>
      <c r="D521" s="32"/>
      <c r="E521" s="32"/>
      <c r="K521" s="32"/>
      <c r="L521" s="32"/>
      <c r="O521" s="32"/>
      <c r="P521" s="32"/>
    </row>
    <row r="522">
      <c r="A522" s="32"/>
      <c r="B522" s="32"/>
      <c r="C522" s="32"/>
      <c r="D522" s="32"/>
      <c r="E522" s="32"/>
      <c r="K522" s="32"/>
      <c r="L522" s="32"/>
      <c r="O522" s="32"/>
      <c r="P522" s="32"/>
    </row>
    <row r="523">
      <c r="A523" s="32"/>
      <c r="B523" s="32"/>
      <c r="C523" s="32"/>
      <c r="D523" s="32"/>
      <c r="E523" s="32"/>
      <c r="K523" s="32"/>
      <c r="L523" s="32"/>
      <c r="O523" s="32"/>
      <c r="P523" s="32"/>
    </row>
    <row r="524">
      <c r="A524" s="32"/>
      <c r="B524" s="32"/>
      <c r="C524" s="32"/>
      <c r="D524" s="32"/>
      <c r="E524" s="32"/>
      <c r="K524" s="32"/>
      <c r="L524" s="32"/>
      <c r="O524" s="32"/>
      <c r="P524" s="32"/>
    </row>
    <row r="525">
      <c r="A525" s="32"/>
      <c r="B525" s="32"/>
      <c r="C525" s="32"/>
      <c r="D525" s="32"/>
      <c r="E525" s="32"/>
      <c r="K525" s="32"/>
      <c r="L525" s="32"/>
      <c r="O525" s="32"/>
      <c r="P525" s="32"/>
    </row>
    <row r="526">
      <c r="A526" s="32"/>
      <c r="B526" s="32"/>
      <c r="C526" s="32"/>
      <c r="D526" s="32"/>
      <c r="E526" s="32"/>
      <c r="K526" s="32"/>
      <c r="L526" s="32"/>
      <c r="O526" s="32"/>
      <c r="P526" s="32"/>
    </row>
    <row r="527">
      <c r="A527" s="32"/>
      <c r="B527" s="32"/>
      <c r="C527" s="32"/>
      <c r="D527" s="32"/>
      <c r="E527" s="32"/>
      <c r="K527" s="32"/>
      <c r="L527" s="32"/>
      <c r="O527" s="32"/>
      <c r="P527" s="32"/>
    </row>
    <row r="528">
      <c r="A528" s="32"/>
      <c r="B528" s="32"/>
      <c r="C528" s="32"/>
      <c r="D528" s="32"/>
      <c r="E528" s="32"/>
      <c r="K528" s="32"/>
      <c r="L528" s="32"/>
      <c r="O528" s="32"/>
      <c r="P528" s="32"/>
    </row>
    <row r="529">
      <c r="A529" s="32"/>
      <c r="B529" s="32"/>
      <c r="C529" s="32"/>
      <c r="D529" s="32"/>
      <c r="E529" s="32"/>
      <c r="K529" s="32"/>
      <c r="L529" s="32"/>
      <c r="O529" s="32"/>
      <c r="P529" s="32"/>
    </row>
    <row r="530">
      <c r="A530" s="32"/>
      <c r="B530" s="32"/>
      <c r="C530" s="32"/>
      <c r="D530" s="32"/>
      <c r="E530" s="32"/>
      <c r="K530" s="32"/>
      <c r="L530" s="32"/>
      <c r="O530" s="32"/>
      <c r="P530" s="32"/>
    </row>
    <row r="531">
      <c r="A531" s="32"/>
      <c r="B531" s="32"/>
      <c r="C531" s="32"/>
      <c r="D531" s="32"/>
      <c r="E531" s="32"/>
      <c r="K531" s="32"/>
      <c r="L531" s="32"/>
      <c r="O531" s="32"/>
      <c r="P531" s="32"/>
    </row>
    <row r="532">
      <c r="A532" s="32"/>
      <c r="B532" s="32"/>
      <c r="C532" s="32"/>
      <c r="D532" s="32"/>
      <c r="E532" s="32"/>
      <c r="K532" s="32"/>
      <c r="L532" s="32"/>
      <c r="O532" s="32"/>
      <c r="P532" s="32"/>
    </row>
    <row r="533">
      <c r="A533" s="32"/>
      <c r="B533" s="32"/>
      <c r="C533" s="32"/>
      <c r="D533" s="32"/>
      <c r="E533" s="32"/>
      <c r="K533" s="32"/>
      <c r="L533" s="32"/>
      <c r="O533" s="32"/>
      <c r="P533" s="32"/>
    </row>
    <row r="534">
      <c r="A534" s="32"/>
      <c r="B534" s="32"/>
      <c r="C534" s="32"/>
      <c r="D534" s="32"/>
      <c r="E534" s="32"/>
      <c r="K534" s="32"/>
      <c r="L534" s="32"/>
      <c r="O534" s="32"/>
      <c r="P534" s="32"/>
    </row>
    <row r="535">
      <c r="A535" s="32"/>
      <c r="B535" s="32"/>
      <c r="C535" s="32"/>
      <c r="D535" s="32"/>
      <c r="E535" s="32"/>
      <c r="K535" s="32"/>
      <c r="L535" s="32"/>
      <c r="O535" s="32"/>
      <c r="P535" s="32"/>
    </row>
    <row r="536">
      <c r="A536" s="32"/>
      <c r="B536" s="32"/>
      <c r="C536" s="32"/>
      <c r="D536" s="32"/>
      <c r="E536" s="32"/>
      <c r="K536" s="32"/>
      <c r="L536" s="32"/>
      <c r="O536" s="32"/>
      <c r="P536" s="32"/>
    </row>
    <row r="537">
      <c r="A537" s="32"/>
      <c r="B537" s="32"/>
      <c r="C537" s="32"/>
      <c r="D537" s="32"/>
      <c r="E537" s="32"/>
      <c r="K537" s="32"/>
      <c r="L537" s="32"/>
      <c r="O537" s="32"/>
      <c r="P537" s="32"/>
    </row>
    <row r="538">
      <c r="A538" s="32"/>
      <c r="B538" s="32"/>
      <c r="C538" s="32"/>
      <c r="D538" s="32"/>
      <c r="E538" s="32"/>
      <c r="K538" s="32"/>
      <c r="L538" s="32"/>
      <c r="O538" s="32"/>
      <c r="P538" s="32"/>
    </row>
    <row r="539">
      <c r="A539" s="32"/>
      <c r="B539" s="32"/>
      <c r="C539" s="32"/>
      <c r="D539" s="32"/>
      <c r="E539" s="32"/>
      <c r="K539" s="32"/>
      <c r="L539" s="32"/>
      <c r="O539" s="32"/>
      <c r="P539" s="32"/>
    </row>
    <row r="540">
      <c r="A540" s="32"/>
      <c r="B540" s="32"/>
      <c r="C540" s="32"/>
      <c r="D540" s="32"/>
      <c r="E540" s="32"/>
      <c r="K540" s="32"/>
      <c r="L540" s="32"/>
      <c r="O540" s="32"/>
      <c r="P540" s="32"/>
    </row>
    <row r="541">
      <c r="A541" s="32"/>
      <c r="B541" s="32"/>
      <c r="C541" s="32"/>
      <c r="D541" s="32"/>
      <c r="E541" s="32"/>
      <c r="K541" s="32"/>
      <c r="L541" s="32"/>
      <c r="O541" s="32"/>
      <c r="P541" s="32"/>
    </row>
    <row r="542">
      <c r="A542" s="32"/>
      <c r="B542" s="32"/>
      <c r="C542" s="32"/>
      <c r="D542" s="32"/>
      <c r="E542" s="32"/>
      <c r="K542" s="32"/>
      <c r="L542" s="32"/>
      <c r="O542" s="32"/>
      <c r="P542" s="32"/>
    </row>
    <row r="543">
      <c r="A543" s="32"/>
      <c r="B543" s="32"/>
      <c r="C543" s="32"/>
      <c r="D543" s="32"/>
      <c r="E543" s="32"/>
      <c r="K543" s="32"/>
      <c r="L543" s="32"/>
      <c r="O543" s="32"/>
      <c r="P543" s="32"/>
    </row>
    <row r="544">
      <c r="A544" s="32"/>
      <c r="B544" s="32"/>
      <c r="C544" s="32"/>
      <c r="D544" s="32"/>
      <c r="E544" s="32"/>
      <c r="K544" s="32"/>
      <c r="L544" s="32"/>
      <c r="O544" s="32"/>
      <c r="P544" s="32"/>
    </row>
    <row r="545">
      <c r="A545" s="32"/>
      <c r="B545" s="32"/>
      <c r="C545" s="32"/>
      <c r="D545" s="32"/>
      <c r="E545" s="32"/>
      <c r="K545" s="32"/>
      <c r="L545" s="32"/>
      <c r="O545" s="32"/>
      <c r="P545" s="32"/>
    </row>
    <row r="546">
      <c r="A546" s="32"/>
      <c r="B546" s="32"/>
      <c r="C546" s="32"/>
      <c r="D546" s="32"/>
      <c r="E546" s="32"/>
      <c r="K546" s="32"/>
      <c r="L546" s="32"/>
      <c r="O546" s="32"/>
      <c r="P546" s="32"/>
    </row>
    <row r="547">
      <c r="A547" s="32"/>
      <c r="B547" s="32"/>
      <c r="C547" s="32"/>
      <c r="D547" s="32"/>
      <c r="E547" s="32"/>
      <c r="K547" s="32"/>
      <c r="L547" s="32"/>
      <c r="O547" s="32"/>
      <c r="P547" s="32"/>
    </row>
    <row r="548">
      <c r="A548" s="32"/>
      <c r="B548" s="32"/>
      <c r="C548" s="32"/>
      <c r="D548" s="32"/>
      <c r="E548" s="32"/>
      <c r="K548" s="32"/>
      <c r="L548" s="32"/>
      <c r="O548" s="32"/>
      <c r="P548" s="32"/>
    </row>
    <row r="549">
      <c r="A549" s="32"/>
      <c r="B549" s="32"/>
      <c r="C549" s="32"/>
      <c r="D549" s="32"/>
      <c r="E549" s="32"/>
      <c r="K549" s="32"/>
      <c r="L549" s="32"/>
      <c r="O549" s="32"/>
      <c r="P549" s="32"/>
    </row>
    <row r="550">
      <c r="A550" s="32"/>
      <c r="B550" s="32"/>
      <c r="C550" s="32"/>
      <c r="D550" s="32"/>
      <c r="E550" s="32"/>
      <c r="K550" s="32"/>
      <c r="L550" s="32"/>
      <c r="O550" s="32"/>
      <c r="P550" s="32"/>
    </row>
    <row r="551">
      <c r="A551" s="32"/>
      <c r="B551" s="32"/>
      <c r="C551" s="32"/>
      <c r="D551" s="32"/>
      <c r="E551" s="32"/>
      <c r="K551" s="32"/>
      <c r="L551" s="32"/>
      <c r="O551" s="32"/>
      <c r="P551" s="32"/>
    </row>
    <row r="552">
      <c r="A552" s="32"/>
      <c r="B552" s="32"/>
      <c r="C552" s="32"/>
      <c r="D552" s="32"/>
      <c r="E552" s="32"/>
      <c r="K552" s="32"/>
      <c r="L552" s="32"/>
      <c r="O552" s="32"/>
      <c r="P552" s="32"/>
    </row>
    <row r="553">
      <c r="A553" s="32"/>
      <c r="B553" s="32"/>
      <c r="C553" s="32"/>
      <c r="D553" s="32"/>
      <c r="E553" s="32"/>
      <c r="K553" s="32"/>
      <c r="L553" s="32"/>
      <c r="O553" s="32"/>
      <c r="P553" s="32"/>
    </row>
    <row r="554">
      <c r="A554" s="32"/>
      <c r="B554" s="32"/>
      <c r="C554" s="32"/>
      <c r="D554" s="32"/>
      <c r="E554" s="32"/>
      <c r="K554" s="32"/>
      <c r="L554" s="32"/>
      <c r="O554" s="32"/>
      <c r="P554" s="32"/>
    </row>
    <row r="555">
      <c r="A555" s="32"/>
      <c r="B555" s="32"/>
      <c r="C555" s="32"/>
      <c r="D555" s="32"/>
      <c r="E555" s="32"/>
      <c r="K555" s="32"/>
      <c r="L555" s="32"/>
      <c r="O555" s="32"/>
      <c r="P555" s="32"/>
    </row>
    <row r="556">
      <c r="A556" s="32"/>
      <c r="B556" s="32"/>
      <c r="C556" s="32"/>
      <c r="D556" s="32"/>
      <c r="E556" s="32"/>
      <c r="K556" s="32"/>
      <c r="L556" s="32"/>
      <c r="O556" s="32"/>
      <c r="P556" s="32"/>
    </row>
    <row r="557">
      <c r="A557" s="32"/>
      <c r="B557" s="32"/>
      <c r="C557" s="32"/>
      <c r="D557" s="32"/>
      <c r="E557" s="32"/>
      <c r="K557" s="32"/>
      <c r="L557" s="32"/>
      <c r="O557" s="32"/>
      <c r="P557" s="32"/>
    </row>
    <row r="558">
      <c r="A558" s="32"/>
      <c r="B558" s="32"/>
      <c r="C558" s="32"/>
      <c r="D558" s="32"/>
      <c r="E558" s="32"/>
      <c r="K558" s="32"/>
      <c r="L558" s="32"/>
      <c r="O558" s="32"/>
      <c r="P558" s="32"/>
    </row>
    <row r="559">
      <c r="A559" s="32"/>
      <c r="B559" s="32"/>
      <c r="C559" s="32"/>
      <c r="D559" s="32"/>
      <c r="E559" s="32"/>
      <c r="K559" s="32"/>
      <c r="L559" s="32"/>
      <c r="O559" s="32"/>
      <c r="P559" s="32"/>
    </row>
    <row r="560">
      <c r="A560" s="32"/>
      <c r="B560" s="32"/>
      <c r="C560" s="32"/>
      <c r="D560" s="32"/>
      <c r="E560" s="32"/>
      <c r="K560" s="32"/>
      <c r="L560" s="32"/>
      <c r="O560" s="32"/>
      <c r="P560" s="32"/>
    </row>
    <row r="561">
      <c r="A561" s="32"/>
      <c r="B561" s="32"/>
      <c r="C561" s="32"/>
      <c r="D561" s="32"/>
      <c r="E561" s="32"/>
      <c r="K561" s="32"/>
      <c r="L561" s="32"/>
      <c r="O561" s="32"/>
      <c r="P561" s="32"/>
    </row>
    <row r="562">
      <c r="A562" s="32"/>
      <c r="B562" s="32"/>
      <c r="C562" s="32"/>
      <c r="D562" s="32"/>
      <c r="E562" s="32"/>
      <c r="K562" s="32"/>
      <c r="L562" s="32"/>
      <c r="O562" s="32"/>
      <c r="P562" s="32"/>
    </row>
    <row r="563">
      <c r="A563" s="32"/>
      <c r="B563" s="32"/>
      <c r="C563" s="32"/>
      <c r="D563" s="32"/>
      <c r="E563" s="32"/>
      <c r="K563" s="32"/>
      <c r="L563" s="32"/>
      <c r="O563" s="32"/>
      <c r="P563" s="32"/>
    </row>
    <row r="564">
      <c r="A564" s="32"/>
      <c r="B564" s="32"/>
      <c r="C564" s="32"/>
      <c r="D564" s="32"/>
      <c r="E564" s="32"/>
      <c r="K564" s="32"/>
      <c r="L564" s="32"/>
      <c r="O564" s="32"/>
      <c r="P564" s="32"/>
    </row>
    <row r="565">
      <c r="A565" s="32"/>
      <c r="B565" s="32"/>
      <c r="C565" s="32"/>
      <c r="D565" s="32"/>
      <c r="E565" s="32"/>
      <c r="K565" s="32"/>
      <c r="L565" s="32"/>
      <c r="O565" s="32"/>
      <c r="P565" s="32"/>
    </row>
    <row r="566">
      <c r="A566" s="32"/>
      <c r="B566" s="32"/>
      <c r="C566" s="32"/>
      <c r="D566" s="32"/>
      <c r="E566" s="32"/>
      <c r="K566" s="32"/>
      <c r="L566" s="32"/>
      <c r="O566" s="32"/>
      <c r="P566" s="32"/>
    </row>
    <row r="567">
      <c r="A567" s="32"/>
      <c r="B567" s="32"/>
      <c r="C567" s="32"/>
      <c r="D567" s="32"/>
      <c r="E567" s="32"/>
      <c r="K567" s="32"/>
      <c r="L567" s="32"/>
      <c r="O567" s="32"/>
      <c r="P567" s="32"/>
    </row>
    <row r="568">
      <c r="A568" s="32"/>
      <c r="B568" s="32"/>
      <c r="C568" s="32"/>
      <c r="D568" s="32"/>
      <c r="E568" s="32"/>
      <c r="K568" s="32"/>
      <c r="L568" s="32"/>
      <c r="O568" s="32"/>
      <c r="P568" s="32"/>
    </row>
    <row r="569">
      <c r="A569" s="32"/>
      <c r="B569" s="32"/>
      <c r="C569" s="32"/>
      <c r="D569" s="32"/>
      <c r="E569" s="32"/>
      <c r="K569" s="32"/>
      <c r="L569" s="32"/>
      <c r="O569" s="32"/>
      <c r="P569" s="32"/>
    </row>
    <row r="570">
      <c r="A570" s="32"/>
      <c r="B570" s="32"/>
      <c r="C570" s="32"/>
      <c r="D570" s="32"/>
      <c r="E570" s="32"/>
      <c r="K570" s="32"/>
      <c r="L570" s="32"/>
      <c r="O570" s="32"/>
      <c r="P570" s="32"/>
    </row>
    <row r="571">
      <c r="A571" s="32"/>
      <c r="B571" s="32"/>
      <c r="C571" s="32"/>
      <c r="D571" s="32"/>
      <c r="E571" s="32"/>
      <c r="K571" s="32"/>
      <c r="L571" s="32"/>
      <c r="O571" s="32"/>
      <c r="P571" s="32"/>
    </row>
    <row r="572">
      <c r="A572" s="32"/>
      <c r="B572" s="32"/>
      <c r="C572" s="32"/>
      <c r="D572" s="32"/>
      <c r="E572" s="32"/>
      <c r="K572" s="32"/>
      <c r="L572" s="32"/>
      <c r="O572" s="32"/>
      <c r="P572" s="32"/>
    </row>
    <row r="573">
      <c r="A573" s="32"/>
      <c r="B573" s="32"/>
      <c r="C573" s="32"/>
      <c r="D573" s="32"/>
      <c r="E573" s="32"/>
      <c r="K573" s="32"/>
      <c r="L573" s="32"/>
      <c r="O573" s="32"/>
      <c r="P573" s="32"/>
    </row>
    <row r="574">
      <c r="A574" s="32"/>
      <c r="B574" s="32"/>
      <c r="C574" s="32"/>
      <c r="D574" s="32"/>
      <c r="E574" s="32"/>
      <c r="K574" s="32"/>
      <c r="L574" s="32"/>
      <c r="O574" s="32"/>
      <c r="P574" s="32"/>
    </row>
    <row r="575">
      <c r="A575" s="32"/>
      <c r="B575" s="32"/>
      <c r="C575" s="32"/>
      <c r="D575" s="32"/>
      <c r="E575" s="32"/>
      <c r="K575" s="32"/>
      <c r="L575" s="32"/>
      <c r="O575" s="32"/>
      <c r="P575" s="32"/>
    </row>
    <row r="576">
      <c r="A576" s="32"/>
      <c r="B576" s="32"/>
      <c r="C576" s="32"/>
      <c r="D576" s="32"/>
      <c r="E576" s="32"/>
      <c r="K576" s="32"/>
      <c r="L576" s="32"/>
      <c r="O576" s="32"/>
      <c r="P576" s="32"/>
    </row>
    <row r="577">
      <c r="A577" s="32"/>
      <c r="B577" s="32"/>
      <c r="C577" s="32"/>
      <c r="D577" s="32"/>
      <c r="E577" s="32"/>
      <c r="K577" s="32"/>
      <c r="L577" s="32"/>
      <c r="O577" s="32"/>
      <c r="P577" s="32"/>
    </row>
    <row r="578">
      <c r="A578" s="32"/>
      <c r="B578" s="32"/>
      <c r="C578" s="32"/>
      <c r="D578" s="32"/>
      <c r="E578" s="32"/>
      <c r="K578" s="32"/>
      <c r="L578" s="32"/>
      <c r="O578" s="32"/>
      <c r="P578" s="32"/>
    </row>
    <row r="579">
      <c r="A579" s="32"/>
      <c r="B579" s="32"/>
      <c r="C579" s="32"/>
      <c r="D579" s="32"/>
      <c r="E579" s="32"/>
      <c r="K579" s="32"/>
      <c r="L579" s="32"/>
      <c r="O579" s="32"/>
      <c r="P579" s="32"/>
    </row>
    <row r="580">
      <c r="A580" s="32"/>
      <c r="B580" s="32"/>
      <c r="C580" s="32"/>
      <c r="D580" s="32"/>
      <c r="E580" s="32"/>
      <c r="K580" s="32"/>
      <c r="L580" s="32"/>
      <c r="O580" s="32"/>
      <c r="P580" s="32"/>
    </row>
    <row r="581">
      <c r="A581" s="32"/>
      <c r="B581" s="32"/>
      <c r="C581" s="32"/>
      <c r="D581" s="32"/>
      <c r="E581" s="32"/>
      <c r="K581" s="32"/>
      <c r="L581" s="32"/>
      <c r="O581" s="32"/>
      <c r="P581" s="32"/>
    </row>
    <row r="582">
      <c r="A582" s="32"/>
      <c r="B582" s="32"/>
      <c r="C582" s="32"/>
      <c r="D582" s="32"/>
      <c r="E582" s="32"/>
      <c r="K582" s="32"/>
      <c r="L582" s="32"/>
      <c r="O582" s="32"/>
      <c r="P582" s="32"/>
    </row>
    <row r="583">
      <c r="A583" s="32"/>
      <c r="B583" s="32"/>
      <c r="C583" s="32"/>
      <c r="D583" s="32"/>
      <c r="E583" s="32"/>
      <c r="K583" s="32"/>
      <c r="L583" s="32"/>
      <c r="O583" s="32"/>
      <c r="P583" s="32"/>
    </row>
    <row r="584">
      <c r="A584" s="32"/>
      <c r="B584" s="32"/>
      <c r="C584" s="32"/>
      <c r="D584" s="32"/>
      <c r="E584" s="32"/>
      <c r="K584" s="32"/>
      <c r="L584" s="32"/>
      <c r="O584" s="32"/>
      <c r="P584" s="32"/>
    </row>
    <row r="585">
      <c r="A585" s="32"/>
      <c r="B585" s="32"/>
      <c r="C585" s="32"/>
      <c r="D585" s="32"/>
      <c r="E585" s="32"/>
      <c r="K585" s="32"/>
      <c r="L585" s="32"/>
      <c r="O585" s="32"/>
      <c r="P585" s="32"/>
    </row>
    <row r="586">
      <c r="A586" s="32"/>
      <c r="B586" s="32"/>
      <c r="C586" s="32"/>
      <c r="D586" s="32"/>
      <c r="E586" s="32"/>
      <c r="K586" s="32"/>
      <c r="L586" s="32"/>
      <c r="O586" s="32"/>
      <c r="P586" s="32"/>
    </row>
    <row r="587">
      <c r="A587" s="32"/>
      <c r="B587" s="32"/>
      <c r="C587" s="32"/>
      <c r="D587" s="32"/>
      <c r="E587" s="32"/>
      <c r="K587" s="32"/>
      <c r="L587" s="32"/>
      <c r="O587" s="32"/>
      <c r="P587" s="32"/>
    </row>
    <row r="588">
      <c r="A588" s="32"/>
      <c r="B588" s="32"/>
      <c r="C588" s="32"/>
      <c r="D588" s="32"/>
      <c r="E588" s="32"/>
      <c r="K588" s="32"/>
      <c r="L588" s="32"/>
      <c r="O588" s="32"/>
      <c r="P588" s="32"/>
    </row>
    <row r="589">
      <c r="A589" s="32"/>
      <c r="B589" s="32"/>
      <c r="C589" s="32"/>
      <c r="D589" s="32"/>
      <c r="E589" s="32"/>
      <c r="K589" s="32"/>
      <c r="L589" s="32"/>
      <c r="O589" s="32"/>
      <c r="P589" s="32"/>
    </row>
    <row r="590">
      <c r="A590" s="32"/>
      <c r="B590" s="32"/>
      <c r="C590" s="32"/>
      <c r="D590" s="32"/>
      <c r="E590" s="32"/>
      <c r="K590" s="32"/>
      <c r="L590" s="32"/>
      <c r="O590" s="32"/>
      <c r="P590" s="32"/>
    </row>
    <row r="591">
      <c r="A591" s="32"/>
      <c r="B591" s="32"/>
      <c r="C591" s="32"/>
      <c r="D591" s="32"/>
      <c r="E591" s="32"/>
      <c r="K591" s="32"/>
      <c r="L591" s="32"/>
      <c r="O591" s="32"/>
      <c r="P591" s="32"/>
    </row>
    <row r="592">
      <c r="A592" s="32"/>
      <c r="B592" s="32"/>
      <c r="C592" s="32"/>
      <c r="D592" s="32"/>
      <c r="E592" s="32"/>
      <c r="K592" s="32"/>
      <c r="L592" s="32"/>
      <c r="O592" s="32"/>
      <c r="P592" s="32"/>
    </row>
    <row r="593">
      <c r="A593" s="32"/>
      <c r="B593" s="32"/>
      <c r="C593" s="32"/>
      <c r="D593" s="32"/>
      <c r="E593" s="32"/>
      <c r="K593" s="32"/>
      <c r="L593" s="32"/>
      <c r="O593" s="32"/>
      <c r="P593" s="32"/>
    </row>
    <row r="594">
      <c r="A594" s="32"/>
      <c r="B594" s="32"/>
      <c r="C594" s="32"/>
      <c r="D594" s="32"/>
      <c r="E594" s="32"/>
      <c r="K594" s="32"/>
      <c r="L594" s="32"/>
      <c r="O594" s="32"/>
      <c r="P594" s="32"/>
    </row>
    <row r="595">
      <c r="A595" s="32"/>
      <c r="B595" s="32"/>
      <c r="C595" s="32"/>
      <c r="D595" s="32"/>
      <c r="E595" s="32"/>
      <c r="K595" s="32"/>
      <c r="L595" s="32"/>
      <c r="O595" s="32"/>
      <c r="P595" s="32"/>
    </row>
    <row r="596">
      <c r="A596" s="32"/>
      <c r="B596" s="32"/>
      <c r="C596" s="32"/>
      <c r="D596" s="32"/>
      <c r="E596" s="32"/>
      <c r="K596" s="32"/>
      <c r="L596" s="32"/>
      <c r="O596" s="32"/>
      <c r="P596" s="32"/>
    </row>
    <row r="597">
      <c r="A597" s="32"/>
      <c r="B597" s="32"/>
      <c r="C597" s="32"/>
      <c r="D597" s="32"/>
      <c r="E597" s="32"/>
      <c r="K597" s="32"/>
      <c r="L597" s="32"/>
      <c r="O597" s="32"/>
      <c r="P597" s="32"/>
    </row>
    <row r="598">
      <c r="A598" s="32"/>
      <c r="B598" s="32"/>
      <c r="C598" s="32"/>
      <c r="D598" s="32"/>
      <c r="E598" s="32"/>
      <c r="K598" s="32"/>
      <c r="L598" s="32"/>
      <c r="O598" s="32"/>
      <c r="P598" s="32"/>
    </row>
    <row r="599">
      <c r="A599" s="32"/>
      <c r="B599" s="32"/>
      <c r="C599" s="32"/>
      <c r="D599" s="32"/>
      <c r="E599" s="32"/>
      <c r="K599" s="32"/>
      <c r="L599" s="32"/>
      <c r="O599" s="32"/>
      <c r="P599" s="32"/>
    </row>
    <row r="600">
      <c r="A600" s="32"/>
      <c r="B600" s="32"/>
      <c r="C600" s="32"/>
      <c r="D600" s="32"/>
      <c r="E600" s="32"/>
      <c r="K600" s="32"/>
      <c r="L600" s="32"/>
      <c r="O600" s="32"/>
      <c r="P600" s="32"/>
    </row>
    <row r="601">
      <c r="A601" s="32"/>
      <c r="B601" s="32"/>
      <c r="C601" s="32"/>
      <c r="D601" s="32"/>
      <c r="E601" s="32"/>
      <c r="K601" s="32"/>
      <c r="L601" s="32"/>
      <c r="O601" s="32"/>
      <c r="P601" s="32"/>
    </row>
    <row r="602">
      <c r="A602" s="32"/>
      <c r="B602" s="32"/>
      <c r="C602" s="32"/>
      <c r="D602" s="32"/>
      <c r="E602" s="32"/>
      <c r="K602" s="32"/>
      <c r="L602" s="32"/>
      <c r="O602" s="32"/>
      <c r="P602" s="32"/>
    </row>
    <row r="603">
      <c r="A603" s="32"/>
      <c r="B603" s="32"/>
      <c r="C603" s="32"/>
      <c r="D603" s="32"/>
      <c r="E603" s="32"/>
      <c r="K603" s="32"/>
      <c r="L603" s="32"/>
      <c r="O603" s="32"/>
      <c r="P603" s="32"/>
    </row>
    <row r="604">
      <c r="A604" s="32"/>
      <c r="B604" s="32"/>
      <c r="C604" s="32"/>
      <c r="D604" s="32"/>
      <c r="E604" s="32"/>
      <c r="K604" s="32"/>
      <c r="L604" s="32"/>
      <c r="O604" s="32"/>
      <c r="P604" s="32"/>
    </row>
    <row r="605">
      <c r="A605" s="32"/>
      <c r="B605" s="32"/>
      <c r="C605" s="32"/>
      <c r="D605" s="32"/>
      <c r="E605" s="32"/>
      <c r="K605" s="32"/>
      <c r="L605" s="32"/>
      <c r="O605" s="32"/>
      <c r="P605" s="32"/>
    </row>
    <row r="606">
      <c r="A606" s="32"/>
      <c r="B606" s="32"/>
      <c r="C606" s="32"/>
      <c r="D606" s="32"/>
      <c r="E606" s="32"/>
      <c r="K606" s="32"/>
      <c r="L606" s="32"/>
      <c r="O606" s="32"/>
      <c r="P606" s="32"/>
    </row>
    <row r="607">
      <c r="A607" s="32"/>
      <c r="B607" s="32"/>
      <c r="C607" s="32"/>
      <c r="D607" s="32"/>
      <c r="E607" s="32"/>
      <c r="K607" s="32"/>
      <c r="L607" s="32"/>
      <c r="O607" s="32"/>
      <c r="P607" s="32"/>
    </row>
    <row r="608">
      <c r="A608" s="32"/>
      <c r="B608" s="32"/>
      <c r="C608" s="32"/>
      <c r="D608" s="32"/>
      <c r="E608" s="32"/>
      <c r="K608" s="32"/>
      <c r="L608" s="32"/>
      <c r="O608" s="32"/>
      <c r="P608" s="32"/>
    </row>
    <row r="609">
      <c r="A609" s="32"/>
      <c r="B609" s="32"/>
      <c r="C609" s="32"/>
      <c r="D609" s="32"/>
      <c r="E609" s="32"/>
      <c r="K609" s="32"/>
      <c r="L609" s="32"/>
      <c r="O609" s="32"/>
      <c r="P609" s="32"/>
    </row>
    <row r="610">
      <c r="A610" s="32"/>
      <c r="B610" s="32"/>
      <c r="C610" s="32"/>
      <c r="D610" s="32"/>
      <c r="E610" s="32"/>
      <c r="K610" s="32"/>
      <c r="L610" s="32"/>
      <c r="O610" s="32"/>
      <c r="P610" s="32"/>
    </row>
    <row r="611">
      <c r="A611" s="32"/>
      <c r="B611" s="32"/>
      <c r="C611" s="32"/>
      <c r="D611" s="32"/>
      <c r="E611" s="32"/>
      <c r="K611" s="32"/>
      <c r="L611" s="32"/>
      <c r="O611" s="32"/>
      <c r="P611" s="32"/>
    </row>
    <row r="612">
      <c r="A612" s="32"/>
      <c r="B612" s="32"/>
      <c r="C612" s="32"/>
      <c r="D612" s="32"/>
      <c r="E612" s="32"/>
      <c r="K612" s="32"/>
      <c r="L612" s="32"/>
      <c r="O612" s="32"/>
      <c r="P612" s="32"/>
    </row>
    <row r="613">
      <c r="A613" s="32"/>
      <c r="B613" s="32"/>
      <c r="C613" s="32"/>
      <c r="D613" s="32"/>
      <c r="E613" s="32"/>
      <c r="K613" s="32"/>
      <c r="L613" s="32"/>
      <c r="O613" s="32"/>
      <c r="P613" s="32"/>
    </row>
    <row r="614">
      <c r="A614" s="32"/>
      <c r="B614" s="32"/>
      <c r="C614" s="32"/>
      <c r="D614" s="32"/>
      <c r="E614" s="32"/>
      <c r="K614" s="32"/>
      <c r="L614" s="32"/>
      <c r="O614" s="32"/>
      <c r="P614" s="32"/>
    </row>
    <row r="615">
      <c r="A615" s="32"/>
      <c r="B615" s="32"/>
      <c r="C615" s="32"/>
      <c r="D615" s="32"/>
      <c r="E615" s="32"/>
      <c r="K615" s="32"/>
      <c r="L615" s="32"/>
      <c r="O615" s="32"/>
      <c r="P615" s="32"/>
    </row>
    <row r="616">
      <c r="A616" s="32"/>
      <c r="B616" s="32"/>
      <c r="C616" s="32"/>
      <c r="D616" s="32"/>
      <c r="E616" s="32"/>
      <c r="K616" s="32"/>
      <c r="L616" s="32"/>
      <c r="O616" s="32"/>
      <c r="P616" s="32"/>
    </row>
    <row r="617">
      <c r="A617" s="32"/>
      <c r="B617" s="32"/>
      <c r="C617" s="32"/>
      <c r="D617" s="32"/>
      <c r="E617" s="32"/>
      <c r="K617" s="32"/>
      <c r="L617" s="32"/>
      <c r="O617" s="32"/>
      <c r="P617" s="32"/>
    </row>
    <row r="618">
      <c r="A618" s="32"/>
      <c r="B618" s="32"/>
      <c r="C618" s="32"/>
      <c r="D618" s="32"/>
      <c r="E618" s="32"/>
      <c r="K618" s="32"/>
      <c r="L618" s="32"/>
      <c r="O618" s="32"/>
      <c r="P618" s="32"/>
    </row>
    <row r="619">
      <c r="A619" s="32"/>
      <c r="B619" s="32"/>
      <c r="C619" s="32"/>
      <c r="D619" s="32"/>
      <c r="E619" s="32"/>
      <c r="K619" s="32"/>
      <c r="L619" s="32"/>
      <c r="O619" s="32"/>
      <c r="P619" s="32"/>
    </row>
    <row r="620">
      <c r="A620" s="32"/>
      <c r="B620" s="32"/>
      <c r="C620" s="32"/>
      <c r="D620" s="32"/>
      <c r="E620" s="32"/>
      <c r="K620" s="32"/>
      <c r="L620" s="32"/>
      <c r="O620" s="32"/>
      <c r="P620" s="32"/>
    </row>
    <row r="621">
      <c r="A621" s="32"/>
      <c r="B621" s="32"/>
      <c r="C621" s="32"/>
      <c r="D621" s="32"/>
      <c r="E621" s="32"/>
      <c r="K621" s="32"/>
      <c r="L621" s="32"/>
      <c r="O621" s="32"/>
      <c r="P621" s="32"/>
    </row>
    <row r="622">
      <c r="A622" s="32"/>
      <c r="B622" s="32"/>
      <c r="C622" s="32"/>
      <c r="D622" s="32"/>
      <c r="E622" s="32"/>
      <c r="K622" s="32"/>
      <c r="L622" s="32"/>
      <c r="O622" s="32"/>
      <c r="P622" s="32"/>
    </row>
    <row r="623">
      <c r="A623" s="32"/>
      <c r="B623" s="32"/>
      <c r="C623" s="32"/>
      <c r="D623" s="32"/>
      <c r="E623" s="32"/>
      <c r="K623" s="32"/>
      <c r="L623" s="32"/>
      <c r="O623" s="32"/>
      <c r="P623" s="32"/>
    </row>
    <row r="624">
      <c r="A624" s="32"/>
      <c r="B624" s="32"/>
      <c r="C624" s="32"/>
      <c r="D624" s="32"/>
      <c r="E624" s="32"/>
      <c r="K624" s="32"/>
      <c r="L624" s="32"/>
      <c r="O624" s="32"/>
      <c r="P624" s="32"/>
    </row>
    <row r="625">
      <c r="A625" s="32"/>
      <c r="B625" s="32"/>
      <c r="C625" s="32"/>
      <c r="D625" s="32"/>
      <c r="E625" s="32"/>
      <c r="K625" s="32"/>
      <c r="L625" s="32"/>
      <c r="O625" s="32"/>
      <c r="P625" s="32"/>
    </row>
    <row r="626">
      <c r="A626" s="32"/>
      <c r="B626" s="32"/>
      <c r="C626" s="32"/>
      <c r="D626" s="32"/>
      <c r="E626" s="32"/>
      <c r="K626" s="32"/>
      <c r="L626" s="32"/>
      <c r="O626" s="32"/>
      <c r="P626" s="32"/>
    </row>
    <row r="627">
      <c r="A627" s="32"/>
      <c r="B627" s="32"/>
      <c r="C627" s="32"/>
      <c r="D627" s="32"/>
      <c r="E627" s="32"/>
      <c r="K627" s="32"/>
      <c r="L627" s="32"/>
      <c r="O627" s="32"/>
      <c r="P627" s="32"/>
    </row>
    <row r="628">
      <c r="A628" s="32"/>
      <c r="B628" s="32"/>
      <c r="C628" s="32"/>
      <c r="D628" s="32"/>
      <c r="E628" s="32"/>
      <c r="K628" s="32"/>
      <c r="L628" s="32"/>
      <c r="O628" s="32"/>
      <c r="P628" s="32"/>
    </row>
    <row r="629">
      <c r="A629" s="32"/>
      <c r="B629" s="32"/>
      <c r="C629" s="32"/>
      <c r="D629" s="32"/>
      <c r="E629" s="32"/>
      <c r="K629" s="32"/>
      <c r="L629" s="32"/>
      <c r="O629" s="32"/>
      <c r="P629" s="32"/>
    </row>
    <row r="630">
      <c r="A630" s="32"/>
      <c r="B630" s="32"/>
      <c r="C630" s="32"/>
      <c r="D630" s="32"/>
      <c r="E630" s="32"/>
      <c r="K630" s="32"/>
      <c r="L630" s="32"/>
      <c r="O630" s="32"/>
      <c r="P630" s="32"/>
    </row>
    <row r="631">
      <c r="A631" s="32"/>
      <c r="B631" s="32"/>
      <c r="C631" s="32"/>
      <c r="D631" s="32"/>
      <c r="E631" s="32"/>
      <c r="K631" s="32"/>
      <c r="L631" s="32"/>
      <c r="O631" s="32"/>
      <c r="P631" s="32"/>
    </row>
    <row r="632">
      <c r="A632" s="32"/>
      <c r="B632" s="32"/>
      <c r="C632" s="32"/>
      <c r="D632" s="32"/>
      <c r="E632" s="32"/>
      <c r="K632" s="32"/>
      <c r="L632" s="32"/>
      <c r="O632" s="32"/>
      <c r="P632" s="32"/>
    </row>
    <row r="633">
      <c r="A633" s="32"/>
      <c r="B633" s="32"/>
      <c r="C633" s="32"/>
      <c r="D633" s="32"/>
      <c r="E633" s="32"/>
      <c r="K633" s="32"/>
      <c r="L633" s="32"/>
      <c r="O633" s="32"/>
      <c r="P633" s="32"/>
    </row>
    <row r="634">
      <c r="A634" s="32"/>
      <c r="B634" s="32"/>
      <c r="C634" s="32"/>
      <c r="D634" s="32"/>
      <c r="E634" s="32"/>
      <c r="K634" s="32"/>
      <c r="L634" s="32"/>
      <c r="O634" s="32"/>
      <c r="P634" s="32"/>
    </row>
    <row r="635">
      <c r="A635" s="32"/>
      <c r="B635" s="32"/>
      <c r="C635" s="32"/>
      <c r="D635" s="32"/>
      <c r="E635" s="32"/>
      <c r="K635" s="32"/>
      <c r="L635" s="32"/>
      <c r="O635" s="32"/>
      <c r="P635" s="32"/>
    </row>
    <row r="636">
      <c r="A636" s="32"/>
      <c r="B636" s="32"/>
      <c r="C636" s="32"/>
      <c r="D636" s="32"/>
      <c r="E636" s="32"/>
      <c r="K636" s="32"/>
      <c r="L636" s="32"/>
      <c r="O636" s="32"/>
      <c r="P636" s="32"/>
    </row>
    <row r="637">
      <c r="A637" s="32"/>
      <c r="B637" s="32"/>
      <c r="C637" s="32"/>
      <c r="D637" s="32"/>
      <c r="E637" s="32"/>
      <c r="K637" s="32"/>
      <c r="L637" s="32"/>
      <c r="O637" s="32"/>
      <c r="P637" s="32"/>
    </row>
    <row r="638">
      <c r="A638" s="32"/>
      <c r="B638" s="32"/>
      <c r="C638" s="32"/>
      <c r="D638" s="32"/>
      <c r="E638" s="32"/>
      <c r="K638" s="32"/>
      <c r="L638" s="32"/>
      <c r="O638" s="32"/>
      <c r="P638" s="32"/>
    </row>
    <row r="639">
      <c r="A639" s="32"/>
      <c r="B639" s="32"/>
      <c r="C639" s="32"/>
      <c r="D639" s="32"/>
      <c r="E639" s="32"/>
      <c r="K639" s="32"/>
      <c r="L639" s="32"/>
      <c r="O639" s="32"/>
      <c r="P639" s="32"/>
    </row>
    <row r="640">
      <c r="A640" s="32"/>
      <c r="B640" s="32"/>
      <c r="C640" s="32"/>
      <c r="D640" s="32"/>
      <c r="E640" s="32"/>
      <c r="K640" s="32"/>
      <c r="L640" s="32"/>
      <c r="O640" s="32"/>
      <c r="P640" s="32"/>
    </row>
    <row r="641">
      <c r="A641" s="32"/>
      <c r="B641" s="32"/>
      <c r="C641" s="32"/>
      <c r="D641" s="32"/>
      <c r="E641" s="32"/>
      <c r="K641" s="32"/>
      <c r="L641" s="32"/>
      <c r="O641" s="32"/>
      <c r="P641" s="32"/>
    </row>
    <row r="642">
      <c r="A642" s="32"/>
      <c r="B642" s="32"/>
      <c r="C642" s="32"/>
      <c r="D642" s="32"/>
      <c r="E642" s="32"/>
      <c r="K642" s="32"/>
      <c r="L642" s="32"/>
      <c r="O642" s="32"/>
      <c r="P642" s="32"/>
    </row>
    <row r="643">
      <c r="A643" s="32"/>
      <c r="B643" s="32"/>
      <c r="C643" s="32"/>
      <c r="D643" s="32"/>
      <c r="E643" s="32"/>
      <c r="K643" s="32"/>
      <c r="L643" s="32"/>
      <c r="O643" s="32"/>
      <c r="P643" s="32"/>
    </row>
    <row r="644">
      <c r="A644" s="32"/>
      <c r="B644" s="32"/>
      <c r="C644" s="32"/>
      <c r="D644" s="32"/>
      <c r="E644" s="32"/>
      <c r="K644" s="32"/>
      <c r="L644" s="32"/>
      <c r="O644" s="32"/>
      <c r="P644" s="32"/>
    </row>
    <row r="645">
      <c r="A645" s="32"/>
      <c r="B645" s="32"/>
      <c r="C645" s="32"/>
      <c r="D645" s="32"/>
      <c r="E645" s="32"/>
      <c r="K645" s="32"/>
      <c r="L645" s="32"/>
      <c r="O645" s="32"/>
      <c r="P645" s="32"/>
    </row>
    <row r="646">
      <c r="A646" s="32"/>
      <c r="B646" s="32"/>
      <c r="C646" s="32"/>
      <c r="D646" s="32"/>
      <c r="E646" s="32"/>
      <c r="K646" s="32"/>
      <c r="L646" s="32"/>
      <c r="O646" s="32"/>
      <c r="P646" s="32"/>
    </row>
    <row r="647">
      <c r="A647" s="32"/>
      <c r="B647" s="32"/>
      <c r="C647" s="32"/>
      <c r="D647" s="32"/>
      <c r="E647" s="32"/>
      <c r="K647" s="32"/>
      <c r="L647" s="32"/>
      <c r="O647" s="32"/>
      <c r="P647" s="32"/>
    </row>
    <row r="648">
      <c r="A648" s="32"/>
      <c r="B648" s="32"/>
      <c r="C648" s="32"/>
      <c r="D648" s="32"/>
      <c r="E648" s="32"/>
      <c r="K648" s="32"/>
      <c r="L648" s="32"/>
      <c r="O648" s="32"/>
      <c r="P648" s="32"/>
    </row>
    <row r="649">
      <c r="A649" s="32"/>
      <c r="B649" s="32"/>
      <c r="C649" s="32"/>
      <c r="D649" s="32"/>
      <c r="E649" s="32"/>
      <c r="K649" s="32"/>
      <c r="L649" s="32"/>
      <c r="O649" s="32"/>
      <c r="P649" s="32"/>
    </row>
    <row r="650">
      <c r="A650" s="32"/>
      <c r="B650" s="32"/>
      <c r="C650" s="32"/>
      <c r="D650" s="32"/>
      <c r="E650" s="32"/>
      <c r="K650" s="32"/>
      <c r="L650" s="32"/>
      <c r="O650" s="32"/>
      <c r="P650" s="32"/>
    </row>
    <row r="651">
      <c r="A651" s="32"/>
      <c r="B651" s="32"/>
      <c r="C651" s="32"/>
      <c r="D651" s="32"/>
      <c r="E651" s="32"/>
      <c r="K651" s="32"/>
      <c r="L651" s="32"/>
      <c r="O651" s="32"/>
      <c r="P651" s="32"/>
    </row>
    <row r="652">
      <c r="A652" s="32"/>
      <c r="B652" s="32"/>
      <c r="C652" s="32"/>
      <c r="D652" s="32"/>
      <c r="E652" s="32"/>
      <c r="K652" s="32"/>
      <c r="L652" s="32"/>
      <c r="O652" s="32"/>
      <c r="P652" s="32"/>
    </row>
    <row r="653">
      <c r="A653" s="32"/>
      <c r="B653" s="32"/>
      <c r="C653" s="32"/>
      <c r="D653" s="32"/>
      <c r="E653" s="32"/>
      <c r="K653" s="32"/>
      <c r="L653" s="32"/>
      <c r="O653" s="32"/>
      <c r="P653" s="32"/>
    </row>
    <row r="654">
      <c r="A654" s="32"/>
      <c r="B654" s="32"/>
      <c r="C654" s="32"/>
      <c r="D654" s="32"/>
      <c r="E654" s="32"/>
      <c r="K654" s="32"/>
      <c r="L654" s="32"/>
      <c r="O654" s="32"/>
      <c r="P654" s="32"/>
    </row>
    <row r="655">
      <c r="A655" s="32"/>
      <c r="B655" s="32"/>
      <c r="C655" s="32"/>
      <c r="D655" s="32"/>
      <c r="E655" s="32"/>
      <c r="K655" s="32"/>
      <c r="L655" s="32"/>
      <c r="O655" s="32"/>
      <c r="P655" s="32"/>
    </row>
    <row r="656">
      <c r="A656" s="32"/>
      <c r="B656" s="32"/>
      <c r="C656" s="32"/>
      <c r="D656" s="32"/>
      <c r="E656" s="32"/>
      <c r="K656" s="32"/>
      <c r="L656" s="32"/>
      <c r="O656" s="32"/>
      <c r="P656" s="32"/>
    </row>
    <row r="657">
      <c r="A657" s="32"/>
      <c r="B657" s="32"/>
      <c r="C657" s="32"/>
      <c r="D657" s="32"/>
      <c r="E657" s="32"/>
      <c r="K657" s="32"/>
      <c r="L657" s="32"/>
      <c r="O657" s="32"/>
      <c r="P657" s="32"/>
    </row>
    <row r="658">
      <c r="A658" s="32"/>
      <c r="B658" s="32"/>
      <c r="C658" s="32"/>
      <c r="D658" s="32"/>
      <c r="E658" s="32"/>
      <c r="K658" s="32"/>
      <c r="L658" s="32"/>
      <c r="O658" s="32"/>
      <c r="P658" s="32"/>
    </row>
    <row r="659">
      <c r="A659" s="32"/>
      <c r="B659" s="32"/>
      <c r="C659" s="32"/>
      <c r="D659" s="32"/>
      <c r="E659" s="32"/>
      <c r="K659" s="32"/>
      <c r="L659" s="32"/>
      <c r="O659" s="32"/>
      <c r="P659" s="32"/>
    </row>
    <row r="660">
      <c r="A660" s="32"/>
      <c r="B660" s="32"/>
      <c r="C660" s="32"/>
      <c r="D660" s="32"/>
      <c r="E660" s="32"/>
      <c r="K660" s="32"/>
      <c r="L660" s="32"/>
      <c r="O660" s="32"/>
      <c r="P660" s="32"/>
    </row>
    <row r="661">
      <c r="A661" s="32"/>
      <c r="B661" s="32"/>
      <c r="C661" s="32"/>
      <c r="D661" s="32"/>
      <c r="E661" s="32"/>
      <c r="K661" s="32"/>
      <c r="L661" s="32"/>
      <c r="O661" s="32"/>
      <c r="P661" s="32"/>
    </row>
    <row r="662">
      <c r="A662" s="32"/>
      <c r="B662" s="32"/>
      <c r="C662" s="32"/>
      <c r="D662" s="32"/>
      <c r="E662" s="32"/>
      <c r="K662" s="32"/>
      <c r="L662" s="32"/>
      <c r="O662" s="32"/>
      <c r="P662" s="32"/>
    </row>
    <row r="663">
      <c r="A663" s="32"/>
      <c r="B663" s="32"/>
      <c r="C663" s="32"/>
      <c r="D663" s="32"/>
      <c r="E663" s="32"/>
      <c r="K663" s="32"/>
      <c r="L663" s="32"/>
      <c r="O663" s="32"/>
      <c r="P663" s="32"/>
    </row>
    <row r="664">
      <c r="A664" s="32"/>
      <c r="B664" s="32"/>
      <c r="C664" s="32"/>
      <c r="D664" s="32"/>
      <c r="E664" s="32"/>
      <c r="K664" s="32"/>
      <c r="L664" s="32"/>
      <c r="O664" s="32"/>
      <c r="P664" s="32"/>
    </row>
    <row r="665">
      <c r="A665" s="32"/>
      <c r="B665" s="32"/>
      <c r="C665" s="32"/>
      <c r="D665" s="32"/>
      <c r="E665" s="32"/>
      <c r="K665" s="32"/>
      <c r="L665" s="32"/>
      <c r="O665" s="32"/>
      <c r="P665" s="32"/>
    </row>
    <row r="666">
      <c r="A666" s="32"/>
      <c r="B666" s="32"/>
      <c r="C666" s="32"/>
      <c r="D666" s="32"/>
      <c r="E666" s="32"/>
      <c r="K666" s="32"/>
      <c r="L666" s="32"/>
      <c r="O666" s="32"/>
      <c r="P666" s="32"/>
    </row>
    <row r="667">
      <c r="A667" s="32"/>
      <c r="B667" s="32"/>
      <c r="C667" s="32"/>
      <c r="D667" s="32"/>
      <c r="E667" s="32"/>
      <c r="K667" s="32"/>
      <c r="L667" s="32"/>
      <c r="O667" s="32"/>
      <c r="P667" s="32"/>
    </row>
    <row r="668">
      <c r="A668" s="32"/>
      <c r="B668" s="32"/>
      <c r="C668" s="32"/>
      <c r="D668" s="32"/>
      <c r="E668" s="32"/>
      <c r="K668" s="32"/>
      <c r="L668" s="32"/>
      <c r="O668" s="32"/>
      <c r="P668" s="32"/>
    </row>
    <row r="669">
      <c r="A669" s="32"/>
      <c r="B669" s="32"/>
      <c r="C669" s="32"/>
      <c r="D669" s="32"/>
      <c r="E669" s="32"/>
      <c r="K669" s="32"/>
      <c r="L669" s="32"/>
      <c r="O669" s="32"/>
      <c r="P669" s="32"/>
    </row>
    <row r="670">
      <c r="A670" s="32"/>
      <c r="B670" s="32"/>
      <c r="C670" s="32"/>
      <c r="D670" s="32"/>
      <c r="E670" s="32"/>
      <c r="K670" s="32"/>
      <c r="L670" s="32"/>
      <c r="O670" s="32"/>
      <c r="P670" s="32"/>
    </row>
    <row r="671">
      <c r="A671" s="32"/>
      <c r="B671" s="32"/>
      <c r="C671" s="32"/>
      <c r="D671" s="32"/>
      <c r="E671" s="32"/>
      <c r="K671" s="32"/>
      <c r="L671" s="32"/>
      <c r="O671" s="32"/>
      <c r="P671" s="32"/>
    </row>
    <row r="672">
      <c r="A672" s="32"/>
      <c r="B672" s="32"/>
      <c r="C672" s="32"/>
      <c r="D672" s="32"/>
      <c r="E672" s="32"/>
      <c r="K672" s="32"/>
      <c r="L672" s="32"/>
      <c r="O672" s="32"/>
      <c r="P672" s="32"/>
    </row>
    <row r="673">
      <c r="A673" s="32"/>
      <c r="B673" s="32"/>
      <c r="C673" s="32"/>
      <c r="D673" s="32"/>
      <c r="E673" s="32"/>
      <c r="K673" s="32"/>
      <c r="L673" s="32"/>
      <c r="O673" s="32"/>
      <c r="P673" s="32"/>
    </row>
    <row r="674">
      <c r="A674" s="32"/>
      <c r="B674" s="32"/>
      <c r="C674" s="32"/>
      <c r="D674" s="32"/>
      <c r="E674" s="32"/>
      <c r="K674" s="32"/>
      <c r="L674" s="32"/>
      <c r="O674" s="32"/>
      <c r="P674" s="32"/>
    </row>
    <row r="675">
      <c r="A675" s="32"/>
      <c r="B675" s="32"/>
      <c r="C675" s="32"/>
      <c r="D675" s="32"/>
      <c r="E675" s="32"/>
      <c r="K675" s="32"/>
      <c r="L675" s="32"/>
      <c r="O675" s="32"/>
      <c r="P675" s="32"/>
    </row>
    <row r="676">
      <c r="A676" s="32"/>
      <c r="B676" s="32"/>
      <c r="C676" s="32"/>
      <c r="D676" s="32"/>
      <c r="E676" s="32"/>
      <c r="K676" s="32"/>
      <c r="L676" s="32"/>
      <c r="O676" s="32"/>
      <c r="P676" s="32"/>
    </row>
    <row r="677">
      <c r="A677" s="32"/>
      <c r="B677" s="32"/>
      <c r="C677" s="32"/>
      <c r="D677" s="32"/>
      <c r="E677" s="32"/>
      <c r="K677" s="32"/>
      <c r="L677" s="32"/>
      <c r="O677" s="32"/>
      <c r="P677" s="32"/>
    </row>
    <row r="678">
      <c r="A678" s="32"/>
      <c r="B678" s="32"/>
      <c r="C678" s="32"/>
      <c r="D678" s="32"/>
      <c r="E678" s="32"/>
      <c r="K678" s="32"/>
      <c r="L678" s="32"/>
      <c r="O678" s="32"/>
      <c r="P678" s="32"/>
    </row>
    <row r="679">
      <c r="A679" s="32"/>
      <c r="B679" s="32"/>
      <c r="C679" s="32"/>
      <c r="D679" s="32"/>
      <c r="E679" s="32"/>
      <c r="K679" s="32"/>
      <c r="L679" s="32"/>
      <c r="O679" s="32"/>
      <c r="P679" s="32"/>
    </row>
    <row r="680">
      <c r="A680" s="32"/>
      <c r="B680" s="32"/>
      <c r="C680" s="32"/>
      <c r="D680" s="32"/>
      <c r="E680" s="32"/>
      <c r="K680" s="32"/>
      <c r="L680" s="32"/>
      <c r="O680" s="32"/>
      <c r="P680" s="32"/>
    </row>
    <row r="681">
      <c r="A681" s="32"/>
      <c r="B681" s="32"/>
      <c r="C681" s="32"/>
      <c r="D681" s="32"/>
      <c r="E681" s="32"/>
      <c r="K681" s="32"/>
      <c r="L681" s="32"/>
      <c r="O681" s="32"/>
      <c r="P681" s="32"/>
    </row>
    <row r="682">
      <c r="A682" s="32"/>
      <c r="B682" s="32"/>
      <c r="C682" s="32"/>
      <c r="D682" s="32"/>
      <c r="E682" s="32"/>
      <c r="K682" s="32"/>
      <c r="L682" s="32"/>
      <c r="O682" s="32"/>
      <c r="P682" s="32"/>
    </row>
    <row r="683">
      <c r="A683" s="32"/>
      <c r="B683" s="32"/>
      <c r="C683" s="32"/>
      <c r="D683" s="32"/>
      <c r="E683" s="32"/>
      <c r="K683" s="32"/>
      <c r="L683" s="32"/>
      <c r="O683" s="32"/>
      <c r="P683" s="32"/>
    </row>
    <row r="684">
      <c r="A684" s="32"/>
      <c r="B684" s="32"/>
      <c r="C684" s="32"/>
      <c r="D684" s="32"/>
      <c r="E684" s="32"/>
      <c r="K684" s="32"/>
      <c r="L684" s="32"/>
      <c r="O684" s="32"/>
      <c r="P684" s="32"/>
    </row>
    <row r="685">
      <c r="A685" s="32"/>
      <c r="B685" s="32"/>
      <c r="C685" s="32"/>
      <c r="D685" s="32"/>
      <c r="E685" s="32"/>
      <c r="K685" s="32"/>
      <c r="L685" s="32"/>
      <c r="O685" s="32"/>
      <c r="P685" s="32"/>
    </row>
    <row r="686">
      <c r="A686" s="32"/>
      <c r="B686" s="32"/>
      <c r="C686" s="32"/>
      <c r="D686" s="32"/>
      <c r="E686" s="32"/>
      <c r="K686" s="32"/>
      <c r="L686" s="32"/>
      <c r="O686" s="32"/>
      <c r="P686" s="32"/>
    </row>
    <row r="687">
      <c r="A687" s="32"/>
      <c r="B687" s="32"/>
      <c r="C687" s="32"/>
      <c r="D687" s="32"/>
      <c r="E687" s="32"/>
      <c r="K687" s="32"/>
      <c r="L687" s="32"/>
      <c r="O687" s="32"/>
      <c r="P687" s="32"/>
    </row>
    <row r="688">
      <c r="A688" s="32"/>
      <c r="B688" s="32"/>
      <c r="C688" s="32"/>
      <c r="D688" s="32"/>
      <c r="E688" s="32"/>
      <c r="K688" s="32"/>
      <c r="L688" s="32"/>
      <c r="O688" s="32"/>
      <c r="P688" s="32"/>
    </row>
    <row r="689">
      <c r="A689" s="32"/>
      <c r="B689" s="32"/>
      <c r="C689" s="32"/>
      <c r="D689" s="32"/>
      <c r="E689" s="32"/>
      <c r="K689" s="32"/>
      <c r="L689" s="32"/>
      <c r="O689" s="32"/>
      <c r="P689" s="32"/>
    </row>
    <row r="690">
      <c r="A690" s="32"/>
      <c r="B690" s="32"/>
      <c r="C690" s="32"/>
      <c r="D690" s="32"/>
      <c r="E690" s="32"/>
      <c r="K690" s="32"/>
      <c r="L690" s="32"/>
      <c r="O690" s="32"/>
      <c r="P690" s="32"/>
    </row>
    <row r="691">
      <c r="A691" s="32"/>
      <c r="B691" s="32"/>
      <c r="C691" s="32"/>
      <c r="D691" s="32"/>
      <c r="E691" s="32"/>
      <c r="K691" s="32"/>
      <c r="L691" s="32"/>
      <c r="O691" s="32"/>
      <c r="P691" s="32"/>
    </row>
    <row r="692">
      <c r="A692" s="32"/>
      <c r="B692" s="32"/>
      <c r="C692" s="32"/>
      <c r="D692" s="32"/>
      <c r="E692" s="32"/>
      <c r="K692" s="32"/>
      <c r="L692" s="32"/>
      <c r="O692" s="32"/>
      <c r="P692" s="32"/>
    </row>
    <row r="693">
      <c r="A693" s="32"/>
      <c r="B693" s="32"/>
      <c r="C693" s="32"/>
      <c r="D693" s="32"/>
      <c r="E693" s="32"/>
      <c r="K693" s="32"/>
      <c r="L693" s="32"/>
      <c r="O693" s="32"/>
      <c r="P693" s="32"/>
    </row>
    <row r="694">
      <c r="A694" s="32"/>
      <c r="B694" s="32"/>
      <c r="C694" s="32"/>
      <c r="D694" s="32"/>
      <c r="E694" s="32"/>
      <c r="K694" s="32"/>
      <c r="L694" s="32"/>
      <c r="O694" s="32"/>
      <c r="P694" s="32"/>
    </row>
    <row r="695">
      <c r="A695" s="32"/>
      <c r="B695" s="32"/>
      <c r="C695" s="32"/>
      <c r="D695" s="32"/>
      <c r="E695" s="32"/>
      <c r="K695" s="32"/>
      <c r="L695" s="32"/>
      <c r="O695" s="32"/>
      <c r="P695" s="32"/>
    </row>
    <row r="696">
      <c r="A696" s="32"/>
      <c r="B696" s="32"/>
      <c r="C696" s="32"/>
      <c r="D696" s="32"/>
      <c r="E696" s="32"/>
      <c r="K696" s="32"/>
      <c r="L696" s="32"/>
      <c r="O696" s="32"/>
      <c r="P696" s="32"/>
    </row>
    <row r="697">
      <c r="A697" s="32"/>
      <c r="B697" s="32"/>
      <c r="C697" s="32"/>
      <c r="D697" s="32"/>
      <c r="E697" s="32"/>
      <c r="K697" s="32"/>
      <c r="L697" s="32"/>
      <c r="O697" s="32"/>
      <c r="P697" s="32"/>
    </row>
    <row r="698">
      <c r="A698" s="32"/>
      <c r="B698" s="32"/>
      <c r="C698" s="32"/>
      <c r="D698" s="32"/>
      <c r="E698" s="32"/>
      <c r="K698" s="32"/>
      <c r="L698" s="32"/>
      <c r="O698" s="32"/>
      <c r="P698" s="32"/>
    </row>
    <row r="699">
      <c r="A699" s="32"/>
      <c r="B699" s="32"/>
      <c r="C699" s="32"/>
      <c r="D699" s="32"/>
      <c r="E699" s="32"/>
      <c r="K699" s="32"/>
      <c r="L699" s="32"/>
      <c r="O699" s="32"/>
      <c r="P699" s="32"/>
    </row>
    <row r="700">
      <c r="A700" s="32"/>
      <c r="B700" s="32"/>
      <c r="C700" s="32"/>
      <c r="D700" s="32"/>
      <c r="E700" s="32"/>
      <c r="K700" s="32"/>
      <c r="L700" s="32"/>
      <c r="O700" s="32"/>
      <c r="P700" s="32"/>
    </row>
    <row r="701">
      <c r="A701" s="32"/>
      <c r="B701" s="32"/>
      <c r="C701" s="32"/>
      <c r="D701" s="32"/>
      <c r="E701" s="32"/>
      <c r="K701" s="32"/>
      <c r="L701" s="32"/>
      <c r="O701" s="32"/>
      <c r="P701" s="32"/>
    </row>
    <row r="702">
      <c r="A702" s="32"/>
      <c r="B702" s="32"/>
      <c r="C702" s="32"/>
      <c r="D702" s="32"/>
      <c r="E702" s="32"/>
      <c r="K702" s="32"/>
      <c r="L702" s="32"/>
      <c r="O702" s="32"/>
      <c r="P702" s="32"/>
    </row>
    <row r="703">
      <c r="A703" s="32"/>
      <c r="B703" s="32"/>
      <c r="C703" s="32"/>
      <c r="D703" s="32"/>
      <c r="E703" s="32"/>
      <c r="K703" s="32"/>
      <c r="L703" s="32"/>
      <c r="O703" s="32"/>
      <c r="P703" s="32"/>
    </row>
    <row r="704">
      <c r="A704" s="32"/>
      <c r="B704" s="32"/>
      <c r="C704" s="32"/>
      <c r="D704" s="32"/>
      <c r="E704" s="32"/>
      <c r="K704" s="32"/>
      <c r="L704" s="32"/>
      <c r="O704" s="32"/>
      <c r="P704" s="32"/>
    </row>
    <row r="705">
      <c r="A705" s="32"/>
      <c r="B705" s="32"/>
      <c r="C705" s="32"/>
      <c r="D705" s="32"/>
      <c r="E705" s="32"/>
      <c r="K705" s="32"/>
      <c r="L705" s="32"/>
      <c r="O705" s="32"/>
      <c r="P705" s="32"/>
    </row>
    <row r="706">
      <c r="A706" s="32"/>
      <c r="B706" s="32"/>
      <c r="C706" s="32"/>
      <c r="D706" s="32"/>
      <c r="E706" s="32"/>
      <c r="K706" s="32"/>
      <c r="L706" s="32"/>
      <c r="O706" s="32"/>
      <c r="P706" s="32"/>
    </row>
    <row r="707">
      <c r="A707" s="32"/>
      <c r="B707" s="32"/>
      <c r="C707" s="32"/>
      <c r="D707" s="32"/>
      <c r="E707" s="32"/>
      <c r="K707" s="32"/>
      <c r="L707" s="32"/>
      <c r="O707" s="32"/>
      <c r="P707" s="32"/>
    </row>
    <row r="708">
      <c r="A708" s="32"/>
      <c r="B708" s="32"/>
      <c r="C708" s="32"/>
      <c r="D708" s="32"/>
      <c r="E708" s="32"/>
      <c r="K708" s="32"/>
      <c r="L708" s="32"/>
      <c r="O708" s="32"/>
      <c r="P708" s="32"/>
    </row>
    <row r="709">
      <c r="A709" s="32"/>
      <c r="B709" s="32"/>
      <c r="C709" s="32"/>
      <c r="D709" s="32"/>
      <c r="E709" s="32"/>
      <c r="K709" s="32"/>
      <c r="L709" s="32"/>
      <c r="O709" s="32"/>
      <c r="P709" s="32"/>
    </row>
    <row r="710">
      <c r="A710" s="32"/>
      <c r="B710" s="32"/>
      <c r="C710" s="32"/>
      <c r="D710" s="32"/>
      <c r="E710" s="32"/>
      <c r="K710" s="32"/>
      <c r="L710" s="32"/>
      <c r="O710" s="32"/>
      <c r="P710" s="32"/>
    </row>
    <row r="711">
      <c r="A711" s="32"/>
      <c r="B711" s="32"/>
      <c r="C711" s="32"/>
      <c r="D711" s="32"/>
      <c r="E711" s="32"/>
      <c r="K711" s="32"/>
      <c r="L711" s="32"/>
      <c r="O711" s="32"/>
      <c r="P711" s="32"/>
    </row>
    <row r="712">
      <c r="A712" s="32"/>
      <c r="B712" s="32"/>
      <c r="C712" s="32"/>
      <c r="D712" s="32"/>
      <c r="E712" s="32"/>
      <c r="K712" s="32"/>
      <c r="L712" s="32"/>
      <c r="O712" s="32"/>
      <c r="P712" s="32"/>
    </row>
    <row r="713">
      <c r="A713" s="32"/>
      <c r="B713" s="32"/>
      <c r="C713" s="32"/>
      <c r="D713" s="32"/>
      <c r="E713" s="32"/>
      <c r="K713" s="32"/>
      <c r="L713" s="32"/>
      <c r="O713" s="32"/>
      <c r="P713" s="32"/>
    </row>
    <row r="714">
      <c r="A714" s="32"/>
      <c r="B714" s="32"/>
      <c r="C714" s="32"/>
      <c r="D714" s="32"/>
      <c r="E714" s="32"/>
      <c r="K714" s="32"/>
      <c r="L714" s="32"/>
      <c r="O714" s="32"/>
      <c r="P714" s="32"/>
    </row>
    <row r="715">
      <c r="A715" s="32"/>
      <c r="B715" s="32"/>
      <c r="C715" s="32"/>
      <c r="D715" s="32"/>
      <c r="E715" s="32"/>
      <c r="K715" s="32"/>
      <c r="L715" s="32"/>
      <c r="O715" s="32"/>
      <c r="P715" s="32"/>
    </row>
    <row r="716">
      <c r="A716" s="32"/>
      <c r="B716" s="32"/>
      <c r="C716" s="32"/>
      <c r="D716" s="32"/>
      <c r="E716" s="32"/>
      <c r="K716" s="32"/>
      <c r="L716" s="32"/>
      <c r="O716" s="32"/>
      <c r="P716" s="32"/>
    </row>
    <row r="717">
      <c r="A717" s="32"/>
      <c r="B717" s="32"/>
      <c r="C717" s="32"/>
      <c r="D717" s="32"/>
      <c r="E717" s="32"/>
      <c r="K717" s="32"/>
      <c r="L717" s="32"/>
      <c r="O717" s="32"/>
      <c r="P717" s="32"/>
    </row>
    <row r="718">
      <c r="A718" s="32"/>
      <c r="B718" s="32"/>
      <c r="C718" s="32"/>
      <c r="D718" s="32"/>
      <c r="E718" s="32"/>
      <c r="K718" s="32"/>
      <c r="L718" s="32"/>
      <c r="O718" s="32"/>
      <c r="P718" s="32"/>
    </row>
    <row r="719">
      <c r="A719" s="32"/>
      <c r="B719" s="32"/>
      <c r="C719" s="32"/>
      <c r="D719" s="32"/>
      <c r="E719" s="32"/>
      <c r="K719" s="32"/>
      <c r="L719" s="32"/>
      <c r="O719" s="32"/>
      <c r="P719" s="32"/>
    </row>
    <row r="720">
      <c r="A720" s="32"/>
      <c r="B720" s="32"/>
      <c r="C720" s="32"/>
      <c r="D720" s="32"/>
      <c r="E720" s="32"/>
      <c r="K720" s="32"/>
      <c r="L720" s="32"/>
      <c r="O720" s="32"/>
      <c r="P720" s="32"/>
    </row>
    <row r="721">
      <c r="A721" s="32"/>
      <c r="B721" s="32"/>
      <c r="C721" s="32"/>
      <c r="D721" s="32"/>
      <c r="E721" s="32"/>
      <c r="K721" s="32"/>
      <c r="L721" s="32"/>
      <c r="O721" s="32"/>
      <c r="P721" s="32"/>
    </row>
    <row r="722">
      <c r="A722" s="32"/>
      <c r="B722" s="32"/>
      <c r="C722" s="32"/>
      <c r="D722" s="32"/>
      <c r="E722" s="32"/>
      <c r="K722" s="32"/>
      <c r="L722" s="32"/>
      <c r="O722" s="32"/>
      <c r="P722" s="32"/>
    </row>
    <row r="723">
      <c r="A723" s="32"/>
      <c r="B723" s="32"/>
      <c r="C723" s="32"/>
      <c r="D723" s="32"/>
      <c r="E723" s="32"/>
      <c r="K723" s="32"/>
      <c r="L723" s="32"/>
      <c r="O723" s="32"/>
      <c r="P723" s="32"/>
    </row>
    <row r="724">
      <c r="A724" s="32"/>
      <c r="B724" s="32"/>
      <c r="C724" s="32"/>
      <c r="D724" s="32"/>
      <c r="E724" s="32"/>
      <c r="K724" s="32"/>
      <c r="L724" s="32"/>
      <c r="O724" s="32"/>
      <c r="P724" s="32"/>
    </row>
    <row r="725">
      <c r="A725" s="32"/>
      <c r="B725" s="32"/>
      <c r="C725" s="32"/>
      <c r="D725" s="32"/>
      <c r="E725" s="32"/>
      <c r="K725" s="32"/>
      <c r="L725" s="32"/>
      <c r="O725" s="32"/>
      <c r="P725" s="32"/>
    </row>
    <row r="726">
      <c r="A726" s="32"/>
      <c r="B726" s="32"/>
      <c r="C726" s="32"/>
      <c r="D726" s="32"/>
      <c r="E726" s="32"/>
      <c r="K726" s="32"/>
      <c r="L726" s="32"/>
      <c r="O726" s="32"/>
      <c r="P726" s="32"/>
    </row>
    <row r="727">
      <c r="A727" s="32"/>
      <c r="B727" s="32"/>
      <c r="C727" s="32"/>
      <c r="D727" s="32"/>
      <c r="E727" s="32"/>
      <c r="K727" s="32"/>
      <c r="L727" s="32"/>
      <c r="O727" s="32"/>
      <c r="P727" s="32"/>
    </row>
    <row r="728">
      <c r="A728" s="32"/>
      <c r="B728" s="32"/>
      <c r="C728" s="32"/>
      <c r="D728" s="32"/>
      <c r="E728" s="32"/>
      <c r="K728" s="32"/>
      <c r="L728" s="32"/>
      <c r="O728" s="32"/>
      <c r="P728" s="32"/>
    </row>
    <row r="729">
      <c r="A729" s="32"/>
      <c r="B729" s="32"/>
      <c r="C729" s="32"/>
      <c r="D729" s="32"/>
      <c r="E729" s="32"/>
      <c r="K729" s="32"/>
      <c r="L729" s="32"/>
      <c r="O729" s="32"/>
      <c r="P729" s="32"/>
    </row>
    <row r="730">
      <c r="A730" s="32"/>
      <c r="B730" s="32"/>
      <c r="C730" s="32"/>
      <c r="D730" s="32"/>
      <c r="E730" s="32"/>
      <c r="K730" s="32"/>
      <c r="L730" s="32"/>
      <c r="O730" s="32"/>
      <c r="P730" s="32"/>
    </row>
    <row r="731">
      <c r="A731" s="32"/>
      <c r="B731" s="32"/>
      <c r="C731" s="32"/>
      <c r="D731" s="32"/>
      <c r="E731" s="32"/>
      <c r="K731" s="32"/>
      <c r="L731" s="32"/>
      <c r="O731" s="32"/>
      <c r="P731" s="32"/>
    </row>
    <row r="732">
      <c r="A732" s="32"/>
      <c r="B732" s="32"/>
      <c r="C732" s="32"/>
      <c r="D732" s="32"/>
      <c r="E732" s="32"/>
      <c r="K732" s="32"/>
      <c r="L732" s="32"/>
      <c r="O732" s="32"/>
      <c r="P732" s="32"/>
    </row>
    <row r="733">
      <c r="A733" s="32"/>
      <c r="B733" s="32"/>
      <c r="C733" s="32"/>
      <c r="D733" s="32"/>
      <c r="E733" s="32"/>
      <c r="K733" s="32"/>
      <c r="L733" s="32"/>
      <c r="O733" s="32"/>
      <c r="P733" s="32"/>
    </row>
    <row r="734">
      <c r="A734" s="32"/>
      <c r="B734" s="32"/>
      <c r="C734" s="32"/>
      <c r="D734" s="32"/>
      <c r="E734" s="32"/>
      <c r="K734" s="32"/>
      <c r="L734" s="32"/>
      <c r="O734" s="32"/>
      <c r="P734" s="32"/>
    </row>
    <row r="735">
      <c r="A735" s="32"/>
      <c r="B735" s="32"/>
      <c r="C735" s="32"/>
      <c r="D735" s="32"/>
      <c r="E735" s="32"/>
      <c r="K735" s="32"/>
      <c r="L735" s="32"/>
      <c r="O735" s="32"/>
      <c r="P735" s="32"/>
    </row>
    <row r="736">
      <c r="A736" s="32"/>
      <c r="B736" s="32"/>
      <c r="C736" s="32"/>
      <c r="D736" s="32"/>
      <c r="E736" s="32"/>
      <c r="K736" s="32"/>
      <c r="L736" s="32"/>
      <c r="O736" s="32"/>
      <c r="P736" s="32"/>
    </row>
    <row r="737">
      <c r="A737" s="32"/>
      <c r="B737" s="32"/>
      <c r="C737" s="32"/>
      <c r="D737" s="32"/>
      <c r="E737" s="32"/>
      <c r="K737" s="32"/>
      <c r="L737" s="32"/>
      <c r="O737" s="32"/>
      <c r="P737" s="32"/>
    </row>
    <row r="738">
      <c r="A738" s="32"/>
      <c r="B738" s="32"/>
      <c r="C738" s="32"/>
      <c r="D738" s="32"/>
      <c r="E738" s="32"/>
      <c r="K738" s="32"/>
      <c r="L738" s="32"/>
      <c r="O738" s="32"/>
      <c r="P738" s="32"/>
    </row>
    <row r="739">
      <c r="A739" s="32"/>
      <c r="B739" s="32"/>
      <c r="C739" s="32"/>
      <c r="D739" s="32"/>
      <c r="E739" s="32"/>
      <c r="K739" s="32"/>
      <c r="L739" s="32"/>
      <c r="O739" s="32"/>
      <c r="P739" s="32"/>
    </row>
    <row r="740">
      <c r="A740" s="32"/>
      <c r="B740" s="32"/>
      <c r="C740" s="32"/>
      <c r="D740" s="32"/>
      <c r="E740" s="32"/>
      <c r="K740" s="32"/>
      <c r="L740" s="32"/>
      <c r="O740" s="32"/>
      <c r="P740" s="32"/>
    </row>
    <row r="741">
      <c r="A741" s="32"/>
      <c r="B741" s="32"/>
      <c r="C741" s="32"/>
      <c r="D741" s="32"/>
      <c r="E741" s="32"/>
      <c r="K741" s="32"/>
      <c r="L741" s="32"/>
      <c r="O741" s="32"/>
      <c r="P741" s="32"/>
    </row>
    <row r="742">
      <c r="A742" s="32"/>
      <c r="B742" s="32"/>
      <c r="C742" s="32"/>
      <c r="D742" s="32"/>
      <c r="E742" s="32"/>
      <c r="K742" s="32"/>
      <c r="L742" s="32"/>
      <c r="O742" s="32"/>
      <c r="P742" s="32"/>
    </row>
    <row r="743">
      <c r="A743" s="32"/>
      <c r="B743" s="32"/>
      <c r="C743" s="32"/>
      <c r="D743" s="32"/>
      <c r="E743" s="32"/>
      <c r="K743" s="32"/>
      <c r="L743" s="32"/>
      <c r="O743" s="32"/>
      <c r="P743" s="32"/>
    </row>
    <row r="744">
      <c r="A744" s="32"/>
      <c r="B744" s="32"/>
      <c r="C744" s="32"/>
      <c r="D744" s="32"/>
      <c r="E744" s="32"/>
      <c r="K744" s="32"/>
      <c r="L744" s="32"/>
      <c r="O744" s="32"/>
      <c r="P744" s="32"/>
    </row>
    <row r="745">
      <c r="A745" s="32"/>
      <c r="B745" s="32"/>
      <c r="C745" s="32"/>
      <c r="D745" s="32"/>
      <c r="E745" s="32"/>
      <c r="K745" s="32"/>
      <c r="L745" s="32"/>
      <c r="O745" s="32"/>
      <c r="P745" s="32"/>
    </row>
    <row r="746">
      <c r="A746" s="32"/>
      <c r="B746" s="32"/>
      <c r="C746" s="32"/>
      <c r="D746" s="32"/>
      <c r="E746" s="32"/>
      <c r="K746" s="32"/>
      <c r="L746" s="32"/>
      <c r="O746" s="32"/>
      <c r="P746" s="32"/>
    </row>
    <row r="747">
      <c r="A747" s="32"/>
      <c r="B747" s="32"/>
      <c r="C747" s="32"/>
      <c r="D747" s="32"/>
      <c r="E747" s="32"/>
      <c r="K747" s="32"/>
      <c r="L747" s="32"/>
      <c r="O747" s="32"/>
      <c r="P747" s="32"/>
    </row>
    <row r="748">
      <c r="A748" s="32"/>
      <c r="B748" s="32"/>
      <c r="C748" s="32"/>
      <c r="D748" s="32"/>
      <c r="E748" s="32"/>
      <c r="K748" s="32"/>
      <c r="L748" s="32"/>
      <c r="O748" s="32"/>
      <c r="P748" s="32"/>
    </row>
    <row r="749">
      <c r="A749" s="32"/>
      <c r="B749" s="32"/>
      <c r="C749" s="32"/>
      <c r="D749" s="32"/>
      <c r="E749" s="32"/>
      <c r="K749" s="32"/>
      <c r="L749" s="32"/>
      <c r="O749" s="32"/>
      <c r="P749" s="32"/>
    </row>
    <row r="750">
      <c r="A750" s="32"/>
      <c r="B750" s="32"/>
      <c r="C750" s="32"/>
      <c r="D750" s="32"/>
      <c r="E750" s="32"/>
      <c r="K750" s="32"/>
      <c r="L750" s="32"/>
      <c r="O750" s="32"/>
      <c r="P750" s="32"/>
    </row>
    <row r="751">
      <c r="A751" s="32"/>
      <c r="B751" s="32"/>
      <c r="C751" s="32"/>
      <c r="D751" s="32"/>
      <c r="E751" s="32"/>
      <c r="K751" s="32"/>
      <c r="L751" s="32"/>
      <c r="O751" s="32"/>
      <c r="P751" s="32"/>
    </row>
    <row r="752">
      <c r="A752" s="32"/>
      <c r="B752" s="32"/>
      <c r="C752" s="32"/>
      <c r="D752" s="32"/>
      <c r="E752" s="32"/>
      <c r="K752" s="32"/>
      <c r="L752" s="32"/>
      <c r="O752" s="32"/>
      <c r="P752" s="32"/>
    </row>
    <row r="753">
      <c r="A753" s="32"/>
      <c r="B753" s="32"/>
      <c r="C753" s="32"/>
      <c r="D753" s="32"/>
      <c r="E753" s="32"/>
      <c r="K753" s="32"/>
      <c r="L753" s="32"/>
      <c r="O753" s="32"/>
      <c r="P753" s="32"/>
    </row>
    <row r="754">
      <c r="A754" s="32"/>
      <c r="B754" s="32"/>
      <c r="C754" s="32"/>
      <c r="D754" s="32"/>
      <c r="E754" s="32"/>
      <c r="K754" s="32"/>
      <c r="L754" s="32"/>
      <c r="O754" s="32"/>
      <c r="P754" s="32"/>
    </row>
    <row r="755">
      <c r="A755" s="32"/>
      <c r="B755" s="32"/>
      <c r="C755" s="32"/>
      <c r="D755" s="32"/>
      <c r="E755" s="32"/>
      <c r="K755" s="32"/>
      <c r="L755" s="32"/>
      <c r="O755" s="32"/>
      <c r="P755" s="32"/>
    </row>
    <row r="756">
      <c r="A756" s="32"/>
      <c r="B756" s="32"/>
      <c r="C756" s="32"/>
      <c r="D756" s="32"/>
      <c r="E756" s="32"/>
      <c r="K756" s="32"/>
      <c r="L756" s="32"/>
      <c r="O756" s="32"/>
      <c r="P756" s="32"/>
    </row>
    <row r="757">
      <c r="A757" s="32"/>
      <c r="B757" s="32"/>
      <c r="C757" s="32"/>
      <c r="D757" s="32"/>
      <c r="E757" s="32"/>
      <c r="K757" s="32"/>
      <c r="L757" s="32"/>
      <c r="O757" s="32"/>
      <c r="P757" s="32"/>
    </row>
    <row r="758">
      <c r="A758" s="32"/>
      <c r="B758" s="32"/>
      <c r="C758" s="32"/>
      <c r="D758" s="32"/>
      <c r="E758" s="32"/>
      <c r="K758" s="32"/>
      <c r="L758" s="32"/>
      <c r="O758" s="32"/>
      <c r="P758" s="32"/>
    </row>
    <row r="759">
      <c r="A759" s="32"/>
      <c r="B759" s="32"/>
      <c r="C759" s="32"/>
      <c r="D759" s="32"/>
      <c r="E759" s="32"/>
      <c r="K759" s="32"/>
      <c r="L759" s="32"/>
      <c r="O759" s="32"/>
      <c r="P759" s="32"/>
    </row>
    <row r="760">
      <c r="A760" s="32"/>
      <c r="B760" s="32"/>
      <c r="C760" s="32"/>
      <c r="D760" s="32"/>
      <c r="E760" s="32"/>
      <c r="K760" s="32"/>
      <c r="L760" s="32"/>
      <c r="O760" s="32"/>
      <c r="P760" s="32"/>
    </row>
    <row r="761">
      <c r="A761" s="32"/>
      <c r="B761" s="32"/>
      <c r="C761" s="32"/>
      <c r="D761" s="32"/>
      <c r="E761" s="32"/>
      <c r="K761" s="32"/>
      <c r="L761" s="32"/>
      <c r="O761" s="32"/>
      <c r="P761" s="32"/>
    </row>
    <row r="762">
      <c r="A762" s="32"/>
      <c r="B762" s="32"/>
      <c r="C762" s="32"/>
      <c r="D762" s="32"/>
      <c r="E762" s="32"/>
      <c r="K762" s="32"/>
      <c r="L762" s="32"/>
      <c r="O762" s="32"/>
      <c r="P762" s="32"/>
    </row>
    <row r="763">
      <c r="A763" s="32"/>
      <c r="B763" s="32"/>
      <c r="C763" s="32"/>
      <c r="D763" s="32"/>
      <c r="E763" s="32"/>
      <c r="K763" s="32"/>
      <c r="L763" s="32"/>
      <c r="O763" s="32"/>
      <c r="P763" s="32"/>
    </row>
    <row r="764">
      <c r="A764" s="32"/>
      <c r="B764" s="32"/>
      <c r="C764" s="32"/>
      <c r="D764" s="32"/>
      <c r="E764" s="32"/>
      <c r="K764" s="32"/>
      <c r="L764" s="32"/>
      <c r="O764" s="32"/>
      <c r="P764" s="32"/>
    </row>
    <row r="765">
      <c r="A765" s="32"/>
      <c r="B765" s="32"/>
      <c r="C765" s="32"/>
      <c r="D765" s="32"/>
      <c r="E765" s="32"/>
      <c r="K765" s="32"/>
      <c r="L765" s="32"/>
      <c r="O765" s="32"/>
      <c r="P765" s="32"/>
    </row>
    <row r="766">
      <c r="A766" s="32"/>
      <c r="B766" s="32"/>
      <c r="C766" s="32"/>
      <c r="D766" s="32"/>
      <c r="E766" s="32"/>
      <c r="K766" s="32"/>
      <c r="L766" s="32"/>
      <c r="O766" s="32"/>
      <c r="P766" s="32"/>
    </row>
    <row r="767">
      <c r="A767" s="32"/>
      <c r="B767" s="32"/>
      <c r="C767" s="32"/>
      <c r="D767" s="32"/>
      <c r="E767" s="32"/>
      <c r="K767" s="32"/>
      <c r="L767" s="32"/>
      <c r="O767" s="32"/>
      <c r="P767" s="32"/>
    </row>
    <row r="768">
      <c r="A768" s="32"/>
      <c r="B768" s="32"/>
      <c r="C768" s="32"/>
      <c r="D768" s="32"/>
      <c r="E768" s="32"/>
      <c r="K768" s="32"/>
      <c r="L768" s="32"/>
      <c r="O768" s="32"/>
      <c r="P768" s="32"/>
    </row>
    <row r="769">
      <c r="A769" s="32"/>
      <c r="B769" s="32"/>
      <c r="C769" s="32"/>
      <c r="D769" s="32"/>
      <c r="E769" s="32"/>
      <c r="K769" s="32"/>
      <c r="L769" s="32"/>
      <c r="O769" s="32"/>
      <c r="P769" s="32"/>
    </row>
    <row r="770">
      <c r="A770" s="32"/>
      <c r="B770" s="32"/>
      <c r="C770" s="32"/>
      <c r="D770" s="32"/>
      <c r="E770" s="32"/>
      <c r="K770" s="32"/>
      <c r="L770" s="32"/>
      <c r="O770" s="32"/>
      <c r="P770" s="32"/>
    </row>
    <row r="771">
      <c r="A771" s="32"/>
      <c r="B771" s="32"/>
      <c r="C771" s="32"/>
      <c r="D771" s="32"/>
      <c r="E771" s="32"/>
      <c r="K771" s="32"/>
      <c r="L771" s="32"/>
      <c r="O771" s="32"/>
      <c r="P771" s="32"/>
    </row>
    <row r="772">
      <c r="A772" s="32"/>
      <c r="B772" s="32"/>
      <c r="C772" s="32"/>
      <c r="D772" s="32"/>
      <c r="E772" s="32"/>
      <c r="K772" s="32"/>
      <c r="L772" s="32"/>
      <c r="O772" s="32"/>
      <c r="P772" s="32"/>
    </row>
    <row r="773">
      <c r="A773" s="32"/>
      <c r="B773" s="32"/>
      <c r="C773" s="32"/>
      <c r="D773" s="32"/>
      <c r="E773" s="32"/>
      <c r="K773" s="32"/>
      <c r="L773" s="32"/>
      <c r="O773" s="32"/>
      <c r="P773" s="32"/>
    </row>
    <row r="774">
      <c r="A774" s="32"/>
      <c r="B774" s="32"/>
      <c r="C774" s="32"/>
      <c r="D774" s="32"/>
      <c r="E774" s="32"/>
      <c r="K774" s="32"/>
      <c r="L774" s="32"/>
      <c r="O774" s="32"/>
      <c r="P774" s="32"/>
    </row>
    <row r="775">
      <c r="A775" s="32"/>
      <c r="B775" s="32"/>
      <c r="C775" s="32"/>
      <c r="D775" s="32"/>
      <c r="E775" s="32"/>
      <c r="K775" s="32"/>
      <c r="L775" s="32"/>
      <c r="O775" s="32"/>
      <c r="P775" s="32"/>
    </row>
    <row r="776">
      <c r="A776" s="32"/>
      <c r="B776" s="32"/>
      <c r="C776" s="32"/>
      <c r="D776" s="32"/>
      <c r="E776" s="32"/>
      <c r="K776" s="32"/>
      <c r="L776" s="32"/>
      <c r="O776" s="32"/>
      <c r="P776" s="32"/>
    </row>
    <row r="777">
      <c r="A777" s="32"/>
      <c r="B777" s="32"/>
      <c r="C777" s="32"/>
      <c r="D777" s="32"/>
      <c r="E777" s="32"/>
      <c r="K777" s="32"/>
      <c r="L777" s="32"/>
      <c r="O777" s="32"/>
      <c r="P777" s="32"/>
    </row>
    <row r="778">
      <c r="A778" s="32"/>
      <c r="B778" s="32"/>
      <c r="C778" s="32"/>
      <c r="D778" s="32"/>
      <c r="E778" s="32"/>
      <c r="K778" s="32"/>
      <c r="L778" s="32"/>
      <c r="O778" s="32"/>
      <c r="P778" s="32"/>
    </row>
    <row r="779">
      <c r="A779" s="32"/>
      <c r="B779" s="32"/>
      <c r="C779" s="32"/>
      <c r="D779" s="32"/>
      <c r="E779" s="32"/>
      <c r="K779" s="32"/>
      <c r="L779" s="32"/>
      <c r="O779" s="32"/>
      <c r="P779" s="32"/>
    </row>
    <row r="780">
      <c r="A780" s="32"/>
      <c r="B780" s="32"/>
      <c r="C780" s="32"/>
      <c r="D780" s="32"/>
      <c r="E780" s="32"/>
      <c r="K780" s="32"/>
      <c r="L780" s="32"/>
      <c r="O780" s="32"/>
      <c r="P780" s="32"/>
    </row>
    <row r="781">
      <c r="A781" s="32"/>
      <c r="B781" s="32"/>
      <c r="C781" s="32"/>
      <c r="D781" s="32"/>
      <c r="E781" s="32"/>
      <c r="K781" s="32"/>
      <c r="L781" s="32"/>
      <c r="O781" s="32"/>
      <c r="P781" s="32"/>
    </row>
    <row r="782">
      <c r="A782" s="32"/>
      <c r="B782" s="32"/>
      <c r="C782" s="32"/>
      <c r="D782" s="32"/>
      <c r="E782" s="32"/>
      <c r="K782" s="32"/>
      <c r="L782" s="32"/>
      <c r="O782" s="32"/>
      <c r="P782" s="32"/>
    </row>
    <row r="783">
      <c r="A783" s="32"/>
      <c r="B783" s="32"/>
      <c r="C783" s="32"/>
      <c r="D783" s="32"/>
      <c r="E783" s="32"/>
      <c r="K783" s="32"/>
      <c r="L783" s="32"/>
      <c r="O783" s="32"/>
      <c r="P783" s="32"/>
    </row>
    <row r="784">
      <c r="A784" s="32"/>
      <c r="B784" s="32"/>
      <c r="C784" s="32"/>
      <c r="D784" s="32"/>
      <c r="E784" s="32"/>
      <c r="K784" s="32"/>
      <c r="L784" s="32"/>
      <c r="O784" s="32"/>
      <c r="P784" s="32"/>
    </row>
    <row r="785">
      <c r="A785" s="32"/>
      <c r="B785" s="32"/>
      <c r="C785" s="32"/>
      <c r="D785" s="32"/>
      <c r="E785" s="32"/>
      <c r="K785" s="32"/>
      <c r="L785" s="32"/>
      <c r="O785" s="32"/>
      <c r="P785" s="32"/>
    </row>
    <row r="786">
      <c r="A786" s="32"/>
      <c r="B786" s="32"/>
      <c r="C786" s="32"/>
      <c r="D786" s="32"/>
      <c r="E786" s="32"/>
      <c r="K786" s="32"/>
      <c r="L786" s="32"/>
      <c r="O786" s="32"/>
      <c r="P786" s="32"/>
    </row>
    <row r="787">
      <c r="A787" s="32"/>
      <c r="B787" s="32"/>
      <c r="C787" s="32"/>
      <c r="D787" s="32"/>
      <c r="E787" s="32"/>
      <c r="K787" s="32"/>
      <c r="L787" s="32"/>
      <c r="O787" s="32"/>
      <c r="P787" s="32"/>
    </row>
    <row r="788">
      <c r="A788" s="32"/>
      <c r="B788" s="32"/>
      <c r="C788" s="32"/>
      <c r="D788" s="32"/>
      <c r="E788" s="32"/>
      <c r="K788" s="32"/>
      <c r="L788" s="32"/>
      <c r="O788" s="32"/>
      <c r="P788" s="32"/>
    </row>
    <row r="789">
      <c r="A789" s="32"/>
      <c r="B789" s="32"/>
      <c r="C789" s="32"/>
      <c r="D789" s="32"/>
      <c r="E789" s="32"/>
      <c r="K789" s="32"/>
      <c r="L789" s="32"/>
      <c r="O789" s="32"/>
      <c r="P789" s="32"/>
    </row>
    <row r="790">
      <c r="A790" s="32"/>
      <c r="B790" s="32"/>
      <c r="C790" s="32"/>
      <c r="D790" s="32"/>
      <c r="E790" s="32"/>
      <c r="K790" s="32"/>
      <c r="L790" s="32"/>
      <c r="O790" s="32"/>
      <c r="P790" s="32"/>
    </row>
    <row r="791">
      <c r="A791" s="32"/>
      <c r="B791" s="32"/>
      <c r="C791" s="32"/>
      <c r="D791" s="32"/>
      <c r="E791" s="32"/>
      <c r="K791" s="32"/>
      <c r="L791" s="32"/>
      <c r="O791" s="32"/>
      <c r="P791" s="32"/>
    </row>
    <row r="792">
      <c r="A792" s="32"/>
      <c r="B792" s="32"/>
      <c r="C792" s="32"/>
      <c r="D792" s="32"/>
      <c r="E792" s="32"/>
      <c r="K792" s="32"/>
      <c r="L792" s="32"/>
      <c r="O792" s="32"/>
      <c r="P792" s="32"/>
    </row>
    <row r="793">
      <c r="A793" s="32"/>
      <c r="B793" s="32"/>
      <c r="C793" s="32"/>
      <c r="D793" s="32"/>
      <c r="E793" s="32"/>
      <c r="K793" s="32"/>
      <c r="L793" s="32"/>
      <c r="O793" s="32"/>
      <c r="P793" s="32"/>
    </row>
    <row r="794">
      <c r="A794" s="32"/>
      <c r="B794" s="32"/>
      <c r="C794" s="32"/>
      <c r="D794" s="32"/>
      <c r="E794" s="32"/>
      <c r="K794" s="32"/>
      <c r="L794" s="32"/>
      <c r="O794" s="32"/>
      <c r="P794" s="32"/>
    </row>
    <row r="795">
      <c r="A795" s="32"/>
      <c r="B795" s="32"/>
      <c r="C795" s="32"/>
      <c r="D795" s="32"/>
      <c r="E795" s="32"/>
      <c r="K795" s="32"/>
      <c r="L795" s="32"/>
      <c r="O795" s="32"/>
      <c r="P795" s="32"/>
    </row>
    <row r="796">
      <c r="A796" s="32"/>
      <c r="B796" s="32"/>
      <c r="C796" s="32"/>
      <c r="D796" s="32"/>
      <c r="E796" s="32"/>
      <c r="K796" s="32"/>
      <c r="L796" s="32"/>
      <c r="O796" s="32"/>
      <c r="P796" s="32"/>
    </row>
    <row r="797">
      <c r="A797" s="32"/>
      <c r="B797" s="32"/>
      <c r="C797" s="32"/>
      <c r="D797" s="32"/>
      <c r="E797" s="32"/>
      <c r="K797" s="32"/>
      <c r="L797" s="32"/>
      <c r="O797" s="32"/>
      <c r="P797" s="32"/>
    </row>
    <row r="798">
      <c r="A798" s="32"/>
      <c r="B798" s="32"/>
      <c r="C798" s="32"/>
      <c r="D798" s="32"/>
      <c r="E798" s="32"/>
      <c r="K798" s="32"/>
      <c r="L798" s="32"/>
      <c r="O798" s="32"/>
      <c r="P798" s="32"/>
    </row>
    <row r="799">
      <c r="A799" s="32"/>
      <c r="B799" s="32"/>
      <c r="C799" s="32"/>
      <c r="D799" s="32"/>
      <c r="E799" s="32"/>
      <c r="K799" s="32"/>
      <c r="L799" s="32"/>
      <c r="O799" s="32"/>
      <c r="P799" s="32"/>
    </row>
    <row r="800">
      <c r="A800" s="32"/>
      <c r="B800" s="32"/>
      <c r="C800" s="32"/>
      <c r="D800" s="32"/>
      <c r="E800" s="32"/>
      <c r="K800" s="32"/>
      <c r="L800" s="32"/>
      <c r="O800" s="32"/>
      <c r="P800" s="32"/>
    </row>
    <row r="801">
      <c r="A801" s="32"/>
      <c r="B801" s="32"/>
      <c r="C801" s="32"/>
      <c r="D801" s="32"/>
      <c r="E801" s="32"/>
      <c r="K801" s="32"/>
      <c r="L801" s="32"/>
      <c r="O801" s="32"/>
      <c r="P801" s="32"/>
    </row>
    <row r="802">
      <c r="A802" s="32"/>
      <c r="B802" s="32"/>
      <c r="C802" s="32"/>
      <c r="D802" s="32"/>
      <c r="E802" s="32"/>
      <c r="K802" s="32"/>
      <c r="L802" s="32"/>
      <c r="O802" s="32"/>
      <c r="P802" s="32"/>
    </row>
    <row r="803">
      <c r="A803" s="32"/>
      <c r="B803" s="32"/>
      <c r="C803" s="32"/>
      <c r="D803" s="32"/>
      <c r="E803" s="32"/>
      <c r="K803" s="32"/>
      <c r="L803" s="32"/>
      <c r="O803" s="32"/>
      <c r="P803" s="32"/>
    </row>
    <row r="804">
      <c r="A804" s="32"/>
      <c r="B804" s="32"/>
      <c r="C804" s="32"/>
      <c r="D804" s="32"/>
      <c r="E804" s="32"/>
      <c r="K804" s="32"/>
      <c r="L804" s="32"/>
      <c r="O804" s="32"/>
      <c r="P804" s="32"/>
    </row>
    <row r="805">
      <c r="A805" s="32"/>
      <c r="B805" s="32"/>
      <c r="C805" s="32"/>
      <c r="D805" s="32"/>
      <c r="E805" s="32"/>
      <c r="K805" s="32"/>
      <c r="L805" s="32"/>
      <c r="O805" s="32"/>
      <c r="P805" s="32"/>
    </row>
    <row r="806">
      <c r="A806" s="32"/>
      <c r="B806" s="32"/>
      <c r="C806" s="32"/>
      <c r="D806" s="32"/>
      <c r="E806" s="32"/>
      <c r="K806" s="32"/>
      <c r="L806" s="32"/>
      <c r="O806" s="32"/>
      <c r="P806" s="32"/>
    </row>
    <row r="807">
      <c r="A807" s="32"/>
      <c r="B807" s="32"/>
      <c r="C807" s="32"/>
      <c r="D807" s="32"/>
      <c r="E807" s="32"/>
      <c r="K807" s="32"/>
      <c r="L807" s="32"/>
      <c r="O807" s="32"/>
      <c r="P807" s="32"/>
    </row>
    <row r="808">
      <c r="A808" s="32"/>
      <c r="B808" s="32"/>
      <c r="C808" s="32"/>
      <c r="D808" s="32"/>
      <c r="E808" s="32"/>
      <c r="K808" s="32"/>
      <c r="L808" s="32"/>
      <c r="O808" s="32"/>
      <c r="P808" s="32"/>
    </row>
    <row r="809">
      <c r="A809" s="32"/>
      <c r="B809" s="32"/>
      <c r="C809" s="32"/>
      <c r="D809" s="32"/>
      <c r="E809" s="32"/>
      <c r="K809" s="32"/>
      <c r="L809" s="32"/>
      <c r="O809" s="32"/>
      <c r="P809" s="32"/>
    </row>
    <row r="810">
      <c r="A810" s="32"/>
      <c r="B810" s="32"/>
      <c r="C810" s="32"/>
      <c r="D810" s="32"/>
      <c r="E810" s="32"/>
      <c r="K810" s="32"/>
      <c r="L810" s="32"/>
      <c r="O810" s="32"/>
      <c r="P810" s="32"/>
    </row>
    <row r="811">
      <c r="A811" s="32"/>
      <c r="B811" s="32"/>
      <c r="C811" s="32"/>
      <c r="D811" s="32"/>
      <c r="E811" s="32"/>
      <c r="K811" s="32"/>
      <c r="L811" s="32"/>
      <c r="O811" s="32"/>
      <c r="P811" s="32"/>
    </row>
    <row r="812">
      <c r="A812" s="32"/>
      <c r="B812" s="32"/>
      <c r="C812" s="32"/>
      <c r="D812" s="32"/>
      <c r="E812" s="32"/>
      <c r="K812" s="32"/>
      <c r="L812" s="32"/>
      <c r="O812" s="32"/>
      <c r="P812" s="32"/>
    </row>
    <row r="813">
      <c r="A813" s="32"/>
      <c r="B813" s="32"/>
      <c r="C813" s="32"/>
      <c r="D813" s="32"/>
      <c r="E813" s="32"/>
      <c r="K813" s="32"/>
      <c r="L813" s="32"/>
      <c r="O813" s="32"/>
      <c r="P813" s="32"/>
    </row>
    <row r="814">
      <c r="A814" s="32"/>
      <c r="B814" s="32"/>
      <c r="C814" s="32"/>
      <c r="D814" s="32"/>
      <c r="E814" s="32"/>
      <c r="K814" s="32"/>
      <c r="L814" s="32"/>
      <c r="O814" s="32"/>
      <c r="P814" s="32"/>
    </row>
    <row r="815">
      <c r="A815" s="32"/>
      <c r="B815" s="32"/>
      <c r="C815" s="32"/>
      <c r="D815" s="32"/>
      <c r="E815" s="32"/>
      <c r="K815" s="32"/>
      <c r="L815" s="32"/>
      <c r="O815" s="32"/>
      <c r="P815" s="32"/>
    </row>
    <row r="816">
      <c r="A816" s="32"/>
      <c r="B816" s="32"/>
      <c r="C816" s="32"/>
      <c r="D816" s="32"/>
      <c r="E816" s="32"/>
      <c r="K816" s="32"/>
      <c r="L816" s="32"/>
      <c r="O816" s="32"/>
      <c r="P816" s="32"/>
    </row>
    <row r="817">
      <c r="A817" s="32"/>
      <c r="B817" s="32"/>
      <c r="C817" s="32"/>
      <c r="D817" s="32"/>
      <c r="E817" s="32"/>
      <c r="K817" s="32"/>
      <c r="L817" s="32"/>
      <c r="O817" s="32"/>
      <c r="P817" s="32"/>
    </row>
    <row r="818">
      <c r="A818" s="32"/>
      <c r="B818" s="32"/>
      <c r="C818" s="32"/>
      <c r="D818" s="32"/>
      <c r="E818" s="32"/>
      <c r="K818" s="32"/>
      <c r="L818" s="32"/>
      <c r="O818" s="32"/>
      <c r="P818" s="32"/>
    </row>
    <row r="819">
      <c r="A819" s="32"/>
      <c r="B819" s="32"/>
      <c r="C819" s="32"/>
      <c r="D819" s="32"/>
      <c r="E819" s="32"/>
      <c r="K819" s="32"/>
      <c r="L819" s="32"/>
      <c r="O819" s="32"/>
      <c r="P819" s="32"/>
    </row>
    <row r="820">
      <c r="A820" s="32"/>
      <c r="B820" s="32"/>
      <c r="C820" s="32"/>
      <c r="D820" s="32"/>
      <c r="E820" s="32"/>
      <c r="K820" s="32"/>
      <c r="L820" s="32"/>
      <c r="O820" s="32"/>
      <c r="P820" s="32"/>
    </row>
    <row r="821">
      <c r="A821" s="32"/>
      <c r="B821" s="32"/>
      <c r="C821" s="32"/>
      <c r="D821" s="32"/>
      <c r="E821" s="32"/>
      <c r="K821" s="32"/>
      <c r="L821" s="32"/>
      <c r="O821" s="32"/>
      <c r="P821" s="32"/>
    </row>
    <row r="822">
      <c r="A822" s="32"/>
      <c r="B822" s="32"/>
      <c r="C822" s="32"/>
      <c r="D822" s="32"/>
      <c r="E822" s="32"/>
      <c r="K822" s="32"/>
      <c r="L822" s="32"/>
      <c r="O822" s="32"/>
      <c r="P822" s="32"/>
    </row>
    <row r="823">
      <c r="A823" s="32"/>
      <c r="B823" s="32"/>
      <c r="C823" s="32"/>
      <c r="D823" s="32"/>
      <c r="E823" s="32"/>
      <c r="K823" s="32"/>
      <c r="L823" s="32"/>
      <c r="O823" s="32"/>
      <c r="P823" s="32"/>
    </row>
    <row r="824">
      <c r="A824" s="32"/>
      <c r="B824" s="32"/>
      <c r="C824" s="32"/>
      <c r="D824" s="32"/>
      <c r="E824" s="32"/>
      <c r="K824" s="32"/>
      <c r="L824" s="32"/>
      <c r="O824" s="32"/>
      <c r="P824" s="32"/>
    </row>
    <row r="825">
      <c r="A825" s="32"/>
      <c r="B825" s="32"/>
      <c r="C825" s="32"/>
      <c r="D825" s="32"/>
      <c r="E825" s="32"/>
      <c r="K825" s="32"/>
      <c r="L825" s="32"/>
      <c r="O825" s="32"/>
      <c r="P825" s="32"/>
    </row>
    <row r="826">
      <c r="A826" s="32"/>
      <c r="B826" s="32"/>
      <c r="C826" s="32"/>
      <c r="D826" s="32"/>
      <c r="E826" s="32"/>
      <c r="K826" s="32"/>
      <c r="L826" s="32"/>
      <c r="O826" s="32"/>
      <c r="P826" s="32"/>
    </row>
    <row r="827">
      <c r="A827" s="32"/>
      <c r="B827" s="32"/>
      <c r="C827" s="32"/>
      <c r="D827" s="32"/>
      <c r="E827" s="32"/>
      <c r="K827" s="32"/>
      <c r="L827" s="32"/>
      <c r="O827" s="32"/>
      <c r="P827" s="32"/>
    </row>
    <row r="828">
      <c r="A828" s="32"/>
      <c r="B828" s="32"/>
      <c r="C828" s="32"/>
      <c r="D828" s="32"/>
      <c r="E828" s="32"/>
      <c r="K828" s="32"/>
      <c r="L828" s="32"/>
      <c r="O828" s="32"/>
      <c r="P828" s="32"/>
    </row>
    <row r="829">
      <c r="A829" s="32"/>
      <c r="B829" s="32"/>
      <c r="C829" s="32"/>
      <c r="D829" s="32"/>
      <c r="E829" s="32"/>
      <c r="K829" s="32"/>
      <c r="L829" s="32"/>
      <c r="O829" s="32"/>
      <c r="P829" s="32"/>
    </row>
    <row r="830">
      <c r="A830" s="32"/>
      <c r="B830" s="32"/>
      <c r="C830" s="32"/>
      <c r="D830" s="32"/>
      <c r="E830" s="32"/>
      <c r="K830" s="32"/>
      <c r="L830" s="32"/>
      <c r="O830" s="32"/>
      <c r="P830" s="32"/>
    </row>
    <row r="831">
      <c r="A831" s="32"/>
      <c r="B831" s="32"/>
      <c r="C831" s="32"/>
      <c r="D831" s="32"/>
      <c r="E831" s="32"/>
      <c r="K831" s="32"/>
      <c r="L831" s="32"/>
      <c r="O831" s="32"/>
      <c r="P831" s="32"/>
    </row>
    <row r="832">
      <c r="A832" s="32"/>
      <c r="B832" s="32"/>
      <c r="C832" s="32"/>
      <c r="D832" s="32"/>
      <c r="E832" s="32"/>
      <c r="K832" s="32"/>
      <c r="L832" s="32"/>
      <c r="O832" s="32"/>
      <c r="P832" s="32"/>
    </row>
    <row r="833">
      <c r="A833" s="32"/>
      <c r="B833" s="32"/>
      <c r="C833" s="32"/>
      <c r="D833" s="32"/>
      <c r="E833" s="32"/>
      <c r="K833" s="32"/>
      <c r="L833" s="32"/>
      <c r="O833" s="32"/>
      <c r="P833" s="32"/>
    </row>
    <row r="834">
      <c r="A834" s="32"/>
      <c r="B834" s="32"/>
      <c r="C834" s="32"/>
      <c r="D834" s="32"/>
      <c r="E834" s="32"/>
      <c r="K834" s="32"/>
      <c r="L834" s="32"/>
      <c r="O834" s="32"/>
      <c r="P834" s="32"/>
    </row>
    <row r="835">
      <c r="A835" s="32"/>
      <c r="B835" s="32"/>
      <c r="C835" s="32"/>
      <c r="D835" s="32"/>
      <c r="E835" s="32"/>
      <c r="K835" s="32"/>
      <c r="L835" s="32"/>
      <c r="O835" s="32"/>
      <c r="P835" s="32"/>
    </row>
    <row r="836">
      <c r="A836" s="32"/>
      <c r="B836" s="32"/>
      <c r="C836" s="32"/>
      <c r="D836" s="32"/>
      <c r="E836" s="32"/>
      <c r="K836" s="32"/>
      <c r="L836" s="32"/>
      <c r="O836" s="32"/>
      <c r="P836" s="32"/>
    </row>
    <row r="837">
      <c r="A837" s="32"/>
      <c r="B837" s="32"/>
      <c r="C837" s="32"/>
      <c r="D837" s="32"/>
      <c r="E837" s="32"/>
      <c r="K837" s="32"/>
      <c r="L837" s="32"/>
      <c r="O837" s="32"/>
      <c r="P837" s="32"/>
    </row>
    <row r="838">
      <c r="A838" s="32"/>
      <c r="B838" s="32"/>
      <c r="C838" s="32"/>
      <c r="D838" s="32"/>
      <c r="E838" s="32"/>
      <c r="K838" s="32"/>
      <c r="L838" s="32"/>
      <c r="O838" s="32"/>
      <c r="P838" s="32"/>
    </row>
    <row r="839">
      <c r="A839" s="32"/>
      <c r="B839" s="32"/>
      <c r="C839" s="32"/>
      <c r="D839" s="32"/>
      <c r="E839" s="32"/>
      <c r="K839" s="32"/>
      <c r="L839" s="32"/>
      <c r="O839" s="32"/>
      <c r="P839" s="32"/>
    </row>
    <row r="840">
      <c r="A840" s="32"/>
      <c r="B840" s="32"/>
      <c r="C840" s="32"/>
      <c r="D840" s="32"/>
      <c r="E840" s="32"/>
      <c r="K840" s="32"/>
      <c r="L840" s="32"/>
      <c r="O840" s="32"/>
      <c r="P840" s="32"/>
    </row>
    <row r="841">
      <c r="A841" s="32"/>
      <c r="B841" s="32"/>
      <c r="C841" s="32"/>
      <c r="D841" s="32"/>
      <c r="E841" s="32"/>
      <c r="K841" s="32"/>
      <c r="L841" s="32"/>
      <c r="O841" s="32"/>
      <c r="P841" s="32"/>
    </row>
    <row r="842">
      <c r="A842" s="32"/>
      <c r="B842" s="32"/>
      <c r="C842" s="32"/>
      <c r="D842" s="32"/>
      <c r="E842" s="32"/>
      <c r="K842" s="32"/>
      <c r="L842" s="32"/>
      <c r="O842" s="32"/>
      <c r="P842" s="32"/>
    </row>
    <row r="843">
      <c r="A843" s="32"/>
      <c r="B843" s="32"/>
      <c r="C843" s="32"/>
      <c r="D843" s="32"/>
      <c r="E843" s="32"/>
      <c r="K843" s="32"/>
      <c r="L843" s="32"/>
      <c r="O843" s="32"/>
      <c r="P843" s="32"/>
    </row>
    <row r="844">
      <c r="A844" s="32"/>
      <c r="B844" s="32"/>
      <c r="C844" s="32"/>
      <c r="D844" s="32"/>
      <c r="E844" s="32"/>
      <c r="K844" s="32"/>
      <c r="L844" s="32"/>
      <c r="O844" s="32"/>
      <c r="P844" s="32"/>
    </row>
    <row r="845">
      <c r="A845" s="32"/>
      <c r="B845" s="32"/>
      <c r="C845" s="32"/>
      <c r="D845" s="32"/>
      <c r="E845" s="32"/>
      <c r="K845" s="32"/>
      <c r="L845" s="32"/>
      <c r="O845" s="32"/>
      <c r="P845" s="32"/>
    </row>
    <row r="846">
      <c r="A846" s="32"/>
      <c r="B846" s="32"/>
      <c r="C846" s="32"/>
      <c r="D846" s="32"/>
      <c r="E846" s="32"/>
      <c r="K846" s="32"/>
      <c r="L846" s="32"/>
      <c r="O846" s="32"/>
      <c r="P846" s="32"/>
    </row>
    <row r="847">
      <c r="A847" s="32"/>
      <c r="B847" s="32"/>
      <c r="C847" s="32"/>
      <c r="D847" s="32"/>
      <c r="E847" s="32"/>
      <c r="K847" s="32"/>
      <c r="L847" s="32"/>
      <c r="O847" s="32"/>
      <c r="P847" s="32"/>
    </row>
    <row r="848">
      <c r="A848" s="32"/>
      <c r="B848" s="32"/>
      <c r="C848" s="32"/>
      <c r="D848" s="32"/>
      <c r="E848" s="32"/>
      <c r="K848" s="32"/>
      <c r="L848" s="32"/>
      <c r="O848" s="32"/>
      <c r="P848" s="32"/>
    </row>
    <row r="849">
      <c r="A849" s="32"/>
      <c r="B849" s="32"/>
      <c r="C849" s="32"/>
      <c r="D849" s="32"/>
      <c r="E849" s="32"/>
      <c r="K849" s="32"/>
      <c r="L849" s="32"/>
      <c r="O849" s="32"/>
      <c r="P849" s="32"/>
    </row>
    <row r="850">
      <c r="A850" s="32"/>
      <c r="B850" s="32"/>
      <c r="C850" s="32"/>
      <c r="D850" s="32"/>
      <c r="E850" s="32"/>
      <c r="K850" s="32"/>
      <c r="L850" s="32"/>
      <c r="O850" s="32"/>
      <c r="P850" s="32"/>
    </row>
    <row r="851">
      <c r="A851" s="32"/>
      <c r="B851" s="32"/>
      <c r="C851" s="32"/>
      <c r="D851" s="32"/>
      <c r="E851" s="32"/>
      <c r="K851" s="32"/>
      <c r="L851" s="32"/>
      <c r="O851" s="32"/>
      <c r="P851" s="32"/>
    </row>
    <row r="852">
      <c r="A852" s="32"/>
      <c r="B852" s="32"/>
      <c r="C852" s="32"/>
      <c r="D852" s="32"/>
      <c r="E852" s="32"/>
      <c r="K852" s="32"/>
      <c r="L852" s="32"/>
      <c r="O852" s="32"/>
      <c r="P852" s="32"/>
    </row>
    <row r="853">
      <c r="A853" s="32"/>
      <c r="B853" s="32"/>
      <c r="C853" s="32"/>
      <c r="D853" s="32"/>
      <c r="E853" s="32"/>
      <c r="K853" s="32"/>
      <c r="L853" s="32"/>
      <c r="O853" s="32"/>
      <c r="P853" s="32"/>
    </row>
    <row r="854">
      <c r="A854" s="32"/>
      <c r="B854" s="32"/>
      <c r="C854" s="32"/>
      <c r="D854" s="32"/>
      <c r="E854" s="32"/>
      <c r="K854" s="32"/>
      <c r="L854" s="32"/>
      <c r="O854" s="32"/>
      <c r="P854" s="32"/>
    </row>
    <row r="855">
      <c r="A855" s="32"/>
      <c r="B855" s="32"/>
      <c r="C855" s="32"/>
      <c r="D855" s="32"/>
      <c r="E855" s="32"/>
      <c r="K855" s="32"/>
      <c r="L855" s="32"/>
      <c r="O855" s="32"/>
      <c r="P855" s="32"/>
    </row>
    <row r="856">
      <c r="A856" s="32"/>
      <c r="B856" s="32"/>
      <c r="C856" s="32"/>
      <c r="D856" s="32"/>
      <c r="E856" s="32"/>
      <c r="K856" s="32"/>
      <c r="L856" s="32"/>
      <c r="O856" s="32"/>
      <c r="P856" s="32"/>
    </row>
    <row r="857">
      <c r="A857" s="32"/>
      <c r="B857" s="32"/>
      <c r="C857" s="32"/>
      <c r="D857" s="32"/>
      <c r="E857" s="32"/>
      <c r="K857" s="32"/>
      <c r="L857" s="32"/>
      <c r="O857" s="32"/>
      <c r="P857" s="32"/>
    </row>
    <row r="858">
      <c r="A858" s="32"/>
      <c r="B858" s="32"/>
      <c r="C858" s="32"/>
      <c r="D858" s="32"/>
      <c r="E858" s="32"/>
      <c r="K858" s="32"/>
      <c r="L858" s="32"/>
      <c r="O858" s="32"/>
      <c r="P858" s="32"/>
    </row>
    <row r="859">
      <c r="A859" s="32"/>
      <c r="B859" s="32"/>
      <c r="C859" s="32"/>
      <c r="D859" s="32"/>
      <c r="E859" s="32"/>
      <c r="K859" s="32"/>
      <c r="L859" s="32"/>
      <c r="O859" s="32"/>
      <c r="P859" s="32"/>
    </row>
    <row r="860">
      <c r="A860" s="32"/>
      <c r="B860" s="32"/>
      <c r="C860" s="32"/>
      <c r="D860" s="32"/>
      <c r="E860" s="32"/>
      <c r="K860" s="32"/>
      <c r="L860" s="32"/>
      <c r="O860" s="32"/>
      <c r="P860" s="32"/>
    </row>
    <row r="861">
      <c r="A861" s="32"/>
      <c r="B861" s="32"/>
      <c r="C861" s="32"/>
      <c r="D861" s="32"/>
      <c r="E861" s="32"/>
      <c r="K861" s="32"/>
      <c r="L861" s="32"/>
      <c r="O861" s="32"/>
      <c r="P861" s="32"/>
    </row>
    <row r="862">
      <c r="A862" s="32"/>
      <c r="B862" s="32"/>
      <c r="C862" s="32"/>
      <c r="D862" s="32"/>
      <c r="E862" s="32"/>
      <c r="K862" s="32"/>
      <c r="L862" s="32"/>
      <c r="O862" s="32"/>
      <c r="P862" s="32"/>
    </row>
    <row r="863">
      <c r="A863" s="32"/>
      <c r="B863" s="32"/>
      <c r="C863" s="32"/>
      <c r="D863" s="32"/>
      <c r="E863" s="32"/>
      <c r="K863" s="32"/>
      <c r="L863" s="32"/>
      <c r="O863" s="32"/>
      <c r="P863" s="32"/>
    </row>
    <row r="864">
      <c r="A864" s="32"/>
      <c r="B864" s="32"/>
      <c r="C864" s="32"/>
      <c r="D864" s="32"/>
      <c r="E864" s="32"/>
      <c r="K864" s="32"/>
      <c r="L864" s="32"/>
      <c r="O864" s="32"/>
      <c r="P864" s="32"/>
    </row>
    <row r="865">
      <c r="A865" s="32"/>
      <c r="B865" s="32"/>
      <c r="C865" s="32"/>
      <c r="D865" s="32"/>
      <c r="E865" s="32"/>
      <c r="K865" s="32"/>
      <c r="L865" s="32"/>
      <c r="O865" s="32"/>
      <c r="P865" s="32"/>
    </row>
    <row r="866">
      <c r="A866" s="32"/>
      <c r="B866" s="32"/>
      <c r="C866" s="32"/>
      <c r="D866" s="32"/>
      <c r="E866" s="32"/>
      <c r="K866" s="32"/>
      <c r="L866" s="32"/>
      <c r="O866" s="32"/>
      <c r="P866" s="32"/>
    </row>
    <row r="867">
      <c r="A867" s="32"/>
      <c r="B867" s="32"/>
      <c r="C867" s="32"/>
      <c r="D867" s="32"/>
      <c r="E867" s="32"/>
      <c r="K867" s="32"/>
      <c r="L867" s="32"/>
      <c r="O867" s="32"/>
      <c r="P867" s="32"/>
    </row>
    <row r="868">
      <c r="A868" s="32"/>
      <c r="B868" s="32"/>
      <c r="C868" s="32"/>
      <c r="D868" s="32"/>
      <c r="E868" s="32"/>
      <c r="K868" s="32"/>
      <c r="L868" s="32"/>
      <c r="O868" s="32"/>
      <c r="P868" s="32"/>
    </row>
    <row r="869">
      <c r="A869" s="32"/>
      <c r="B869" s="32"/>
      <c r="C869" s="32"/>
      <c r="D869" s="32"/>
      <c r="E869" s="32"/>
      <c r="K869" s="32"/>
      <c r="L869" s="32"/>
      <c r="O869" s="32"/>
      <c r="P869" s="32"/>
    </row>
    <row r="870">
      <c r="A870" s="32"/>
      <c r="B870" s="32"/>
      <c r="C870" s="32"/>
      <c r="D870" s="32"/>
      <c r="E870" s="32"/>
      <c r="K870" s="32"/>
      <c r="L870" s="32"/>
      <c r="O870" s="32"/>
      <c r="P870" s="32"/>
    </row>
    <row r="871">
      <c r="A871" s="32"/>
      <c r="B871" s="32"/>
      <c r="C871" s="32"/>
      <c r="D871" s="32"/>
      <c r="E871" s="32"/>
      <c r="K871" s="32"/>
      <c r="L871" s="32"/>
      <c r="O871" s="32"/>
      <c r="P871" s="32"/>
    </row>
    <row r="872">
      <c r="A872" s="32"/>
      <c r="B872" s="32"/>
      <c r="C872" s="32"/>
      <c r="D872" s="32"/>
      <c r="E872" s="32"/>
      <c r="K872" s="32"/>
      <c r="L872" s="32"/>
      <c r="O872" s="32"/>
      <c r="P872" s="32"/>
    </row>
    <row r="873">
      <c r="A873" s="32"/>
      <c r="B873" s="32"/>
      <c r="C873" s="32"/>
      <c r="D873" s="32"/>
      <c r="E873" s="32"/>
      <c r="K873" s="32"/>
      <c r="L873" s="32"/>
      <c r="O873" s="32"/>
      <c r="P873" s="32"/>
    </row>
    <row r="874">
      <c r="A874" s="32"/>
      <c r="B874" s="32"/>
      <c r="C874" s="32"/>
      <c r="D874" s="32"/>
      <c r="E874" s="32"/>
      <c r="K874" s="32"/>
      <c r="L874" s="32"/>
      <c r="O874" s="32"/>
      <c r="P874" s="32"/>
    </row>
    <row r="875">
      <c r="A875" s="32"/>
      <c r="B875" s="32"/>
      <c r="C875" s="32"/>
      <c r="D875" s="32"/>
      <c r="E875" s="32"/>
      <c r="K875" s="32"/>
      <c r="L875" s="32"/>
      <c r="O875" s="32"/>
      <c r="P875" s="32"/>
    </row>
    <row r="876">
      <c r="A876" s="32"/>
      <c r="B876" s="32"/>
      <c r="C876" s="32"/>
      <c r="D876" s="32"/>
      <c r="E876" s="32"/>
      <c r="K876" s="32"/>
      <c r="L876" s="32"/>
      <c r="O876" s="32"/>
      <c r="P876" s="32"/>
    </row>
    <row r="877">
      <c r="A877" s="32"/>
      <c r="B877" s="32"/>
      <c r="C877" s="32"/>
      <c r="D877" s="32"/>
      <c r="E877" s="32"/>
      <c r="K877" s="32"/>
      <c r="L877" s="32"/>
      <c r="O877" s="32"/>
      <c r="P877" s="32"/>
    </row>
    <row r="878">
      <c r="A878" s="32"/>
      <c r="B878" s="32"/>
      <c r="C878" s="32"/>
      <c r="D878" s="32"/>
      <c r="E878" s="32"/>
      <c r="K878" s="32"/>
      <c r="L878" s="32"/>
      <c r="O878" s="32"/>
      <c r="P878" s="32"/>
    </row>
    <row r="879">
      <c r="A879" s="32"/>
      <c r="B879" s="32"/>
      <c r="C879" s="32"/>
      <c r="D879" s="32"/>
      <c r="E879" s="32"/>
      <c r="K879" s="32"/>
      <c r="L879" s="32"/>
      <c r="O879" s="32"/>
      <c r="P879" s="32"/>
    </row>
    <row r="880">
      <c r="A880" s="32"/>
      <c r="B880" s="32"/>
      <c r="C880" s="32"/>
      <c r="D880" s="32"/>
      <c r="E880" s="32"/>
      <c r="K880" s="32"/>
      <c r="L880" s="32"/>
      <c r="O880" s="32"/>
      <c r="P880" s="32"/>
    </row>
    <row r="881">
      <c r="A881" s="32"/>
      <c r="B881" s="32"/>
      <c r="C881" s="32"/>
      <c r="D881" s="32"/>
      <c r="E881" s="32"/>
      <c r="K881" s="32"/>
      <c r="L881" s="32"/>
      <c r="O881" s="32"/>
      <c r="P881" s="32"/>
    </row>
    <row r="882">
      <c r="A882" s="32"/>
      <c r="B882" s="32"/>
      <c r="C882" s="32"/>
      <c r="D882" s="32"/>
      <c r="E882" s="32"/>
      <c r="K882" s="32"/>
      <c r="L882" s="32"/>
      <c r="O882" s="32"/>
      <c r="P882" s="32"/>
    </row>
    <row r="883">
      <c r="A883" s="32"/>
      <c r="B883" s="32"/>
      <c r="C883" s="32"/>
      <c r="D883" s="32"/>
      <c r="E883" s="32"/>
      <c r="K883" s="32"/>
      <c r="L883" s="32"/>
      <c r="O883" s="32"/>
      <c r="P883" s="32"/>
    </row>
    <row r="884">
      <c r="A884" s="32"/>
      <c r="B884" s="32"/>
      <c r="C884" s="32"/>
      <c r="D884" s="32"/>
      <c r="E884" s="32"/>
      <c r="K884" s="32"/>
      <c r="L884" s="32"/>
      <c r="O884" s="32"/>
      <c r="P884" s="32"/>
    </row>
    <row r="885">
      <c r="A885" s="32"/>
      <c r="B885" s="32"/>
      <c r="C885" s="32"/>
      <c r="D885" s="32"/>
      <c r="E885" s="32"/>
      <c r="K885" s="32"/>
      <c r="L885" s="32"/>
      <c r="O885" s="32"/>
      <c r="P885" s="32"/>
    </row>
    <row r="886">
      <c r="A886" s="32"/>
      <c r="B886" s="32"/>
      <c r="C886" s="32"/>
      <c r="D886" s="32"/>
      <c r="E886" s="32"/>
      <c r="K886" s="32"/>
      <c r="L886" s="32"/>
      <c r="O886" s="32"/>
      <c r="P886" s="32"/>
    </row>
    <row r="887">
      <c r="A887" s="32"/>
      <c r="B887" s="32"/>
      <c r="C887" s="32"/>
      <c r="D887" s="32"/>
      <c r="E887" s="32"/>
      <c r="K887" s="32"/>
      <c r="L887" s="32"/>
      <c r="O887" s="32"/>
      <c r="P887" s="32"/>
    </row>
    <row r="888">
      <c r="A888" s="32"/>
      <c r="B888" s="32"/>
      <c r="C888" s="32"/>
      <c r="D888" s="32"/>
      <c r="E888" s="32"/>
      <c r="K888" s="32"/>
      <c r="L888" s="32"/>
      <c r="O888" s="32"/>
      <c r="P888" s="32"/>
    </row>
    <row r="889">
      <c r="A889" s="32"/>
      <c r="B889" s="32"/>
      <c r="C889" s="32"/>
      <c r="D889" s="32"/>
      <c r="E889" s="32"/>
      <c r="K889" s="32"/>
      <c r="L889" s="32"/>
      <c r="O889" s="32"/>
      <c r="P889" s="32"/>
    </row>
    <row r="890">
      <c r="A890" s="32"/>
      <c r="B890" s="32"/>
      <c r="C890" s="32"/>
      <c r="D890" s="32"/>
      <c r="E890" s="32"/>
      <c r="K890" s="32"/>
      <c r="L890" s="32"/>
      <c r="O890" s="32"/>
      <c r="P890" s="32"/>
    </row>
    <row r="891">
      <c r="A891" s="32"/>
      <c r="B891" s="32"/>
      <c r="C891" s="32"/>
      <c r="D891" s="32"/>
      <c r="E891" s="32"/>
      <c r="K891" s="32"/>
      <c r="L891" s="32"/>
      <c r="O891" s="32"/>
      <c r="P891" s="32"/>
    </row>
    <row r="892">
      <c r="A892" s="32"/>
      <c r="B892" s="32"/>
      <c r="C892" s="32"/>
      <c r="D892" s="32"/>
      <c r="E892" s="32"/>
      <c r="K892" s="32"/>
      <c r="L892" s="32"/>
      <c r="O892" s="32"/>
      <c r="P892" s="32"/>
    </row>
    <row r="893">
      <c r="A893" s="32"/>
      <c r="B893" s="32"/>
      <c r="C893" s="32"/>
      <c r="D893" s="32"/>
      <c r="E893" s="32"/>
      <c r="K893" s="32"/>
      <c r="L893" s="32"/>
      <c r="O893" s="32"/>
      <c r="P893" s="32"/>
    </row>
    <row r="894">
      <c r="A894" s="32"/>
      <c r="B894" s="32"/>
      <c r="C894" s="32"/>
      <c r="D894" s="32"/>
      <c r="E894" s="32"/>
      <c r="K894" s="32"/>
      <c r="L894" s="32"/>
      <c r="O894" s="32"/>
      <c r="P894" s="32"/>
    </row>
    <row r="895">
      <c r="A895" s="32"/>
      <c r="B895" s="32"/>
      <c r="C895" s="32"/>
      <c r="D895" s="32"/>
      <c r="E895" s="32"/>
      <c r="K895" s="32"/>
      <c r="L895" s="32"/>
      <c r="O895" s="32"/>
      <c r="P895" s="32"/>
    </row>
    <row r="896">
      <c r="A896" s="32"/>
      <c r="B896" s="32"/>
      <c r="C896" s="32"/>
      <c r="D896" s="32"/>
      <c r="E896" s="32"/>
      <c r="K896" s="32"/>
      <c r="L896" s="32"/>
      <c r="O896" s="32"/>
      <c r="P896" s="32"/>
    </row>
    <row r="897">
      <c r="A897" s="32"/>
      <c r="B897" s="32"/>
      <c r="C897" s="32"/>
      <c r="D897" s="32"/>
      <c r="E897" s="32"/>
      <c r="K897" s="32"/>
      <c r="L897" s="32"/>
      <c r="O897" s="32"/>
      <c r="P897" s="32"/>
    </row>
    <row r="898">
      <c r="A898" s="32"/>
      <c r="B898" s="32"/>
      <c r="C898" s="32"/>
      <c r="D898" s="32"/>
      <c r="E898" s="32"/>
      <c r="K898" s="32"/>
      <c r="L898" s="32"/>
      <c r="O898" s="32"/>
      <c r="P898" s="32"/>
    </row>
    <row r="899">
      <c r="A899" s="32"/>
      <c r="B899" s="32"/>
      <c r="C899" s="32"/>
      <c r="D899" s="32"/>
      <c r="E899" s="32"/>
      <c r="K899" s="32"/>
      <c r="L899" s="32"/>
      <c r="O899" s="32"/>
      <c r="P899" s="32"/>
    </row>
    <row r="900">
      <c r="A900" s="32"/>
      <c r="B900" s="32"/>
      <c r="C900" s="32"/>
      <c r="D900" s="32"/>
      <c r="E900" s="32"/>
      <c r="K900" s="32"/>
      <c r="L900" s="32"/>
      <c r="O900" s="32"/>
      <c r="P900" s="32"/>
    </row>
    <row r="901">
      <c r="A901" s="32"/>
      <c r="B901" s="32"/>
      <c r="C901" s="32"/>
      <c r="D901" s="32"/>
      <c r="E901" s="32"/>
      <c r="K901" s="32"/>
      <c r="L901" s="32"/>
      <c r="O901" s="32"/>
      <c r="P901" s="32"/>
    </row>
    <row r="902">
      <c r="A902" s="32"/>
      <c r="B902" s="32"/>
      <c r="C902" s="32"/>
      <c r="D902" s="32"/>
      <c r="E902" s="32"/>
      <c r="K902" s="32"/>
      <c r="L902" s="32"/>
      <c r="O902" s="32"/>
      <c r="P902" s="32"/>
    </row>
    <row r="903">
      <c r="A903" s="32"/>
      <c r="B903" s="32"/>
      <c r="C903" s="32"/>
      <c r="D903" s="32"/>
      <c r="E903" s="32"/>
      <c r="K903" s="32"/>
      <c r="L903" s="32"/>
      <c r="O903" s="32"/>
      <c r="P903" s="32"/>
    </row>
    <row r="904">
      <c r="A904" s="32"/>
      <c r="B904" s="32"/>
      <c r="C904" s="32"/>
      <c r="D904" s="32"/>
      <c r="E904" s="32"/>
      <c r="K904" s="32"/>
      <c r="L904" s="32"/>
      <c r="O904" s="32"/>
      <c r="P904" s="32"/>
    </row>
    <row r="905">
      <c r="A905" s="32"/>
      <c r="B905" s="32"/>
      <c r="C905" s="32"/>
      <c r="D905" s="32"/>
      <c r="E905" s="32"/>
      <c r="K905" s="32"/>
      <c r="L905" s="32"/>
      <c r="O905" s="32"/>
      <c r="P905" s="32"/>
    </row>
    <row r="906">
      <c r="A906" s="32"/>
      <c r="B906" s="32"/>
      <c r="C906" s="32"/>
      <c r="D906" s="32"/>
      <c r="E906" s="32"/>
      <c r="K906" s="32"/>
      <c r="L906" s="32"/>
      <c r="O906" s="32"/>
      <c r="P906" s="32"/>
    </row>
    <row r="907">
      <c r="A907" s="32"/>
      <c r="B907" s="32"/>
      <c r="C907" s="32"/>
      <c r="D907" s="32"/>
      <c r="E907" s="32"/>
      <c r="K907" s="32"/>
      <c r="L907" s="32"/>
      <c r="O907" s="32"/>
      <c r="P907" s="32"/>
    </row>
    <row r="908">
      <c r="A908" s="32"/>
      <c r="B908" s="32"/>
      <c r="C908" s="32"/>
      <c r="D908" s="32"/>
      <c r="E908" s="32"/>
      <c r="K908" s="32"/>
      <c r="L908" s="32"/>
      <c r="O908" s="32"/>
      <c r="P908" s="32"/>
    </row>
    <row r="909">
      <c r="A909" s="32"/>
      <c r="B909" s="32"/>
      <c r="C909" s="32"/>
      <c r="D909" s="32"/>
      <c r="E909" s="32"/>
      <c r="K909" s="32"/>
      <c r="L909" s="32"/>
      <c r="O909" s="32"/>
      <c r="P909" s="32"/>
    </row>
    <row r="910">
      <c r="A910" s="32"/>
      <c r="B910" s="32"/>
      <c r="C910" s="32"/>
      <c r="D910" s="32"/>
      <c r="E910" s="32"/>
      <c r="K910" s="32"/>
      <c r="L910" s="32"/>
      <c r="O910" s="32"/>
      <c r="P910" s="32"/>
    </row>
    <row r="911">
      <c r="A911" s="32"/>
      <c r="B911" s="32"/>
      <c r="C911" s="32"/>
      <c r="D911" s="32"/>
      <c r="E911" s="32"/>
      <c r="K911" s="32"/>
      <c r="L911" s="32"/>
      <c r="O911" s="32"/>
      <c r="P911" s="32"/>
    </row>
    <row r="912">
      <c r="A912" s="32"/>
      <c r="B912" s="32"/>
      <c r="C912" s="32"/>
      <c r="D912" s="32"/>
      <c r="E912" s="32"/>
      <c r="K912" s="32"/>
      <c r="L912" s="32"/>
      <c r="O912" s="32"/>
      <c r="P912" s="32"/>
    </row>
    <row r="913">
      <c r="A913" s="32"/>
      <c r="B913" s="32"/>
      <c r="C913" s="32"/>
      <c r="D913" s="32"/>
      <c r="E913" s="32"/>
      <c r="K913" s="32"/>
      <c r="L913" s="32"/>
      <c r="O913" s="32"/>
      <c r="P913" s="32"/>
    </row>
    <row r="914">
      <c r="A914" s="32"/>
      <c r="B914" s="32"/>
      <c r="C914" s="32"/>
      <c r="D914" s="32"/>
      <c r="E914" s="32"/>
      <c r="K914" s="32"/>
      <c r="L914" s="32"/>
      <c r="O914" s="32"/>
      <c r="P914" s="32"/>
    </row>
    <row r="915">
      <c r="A915" s="32"/>
      <c r="B915" s="32"/>
      <c r="C915" s="32"/>
      <c r="D915" s="32"/>
      <c r="E915" s="32"/>
      <c r="K915" s="32"/>
      <c r="L915" s="32"/>
      <c r="O915" s="32"/>
      <c r="P915" s="32"/>
    </row>
    <row r="916">
      <c r="A916" s="32"/>
      <c r="B916" s="32"/>
      <c r="C916" s="32"/>
      <c r="D916" s="32"/>
      <c r="E916" s="32"/>
      <c r="K916" s="32"/>
      <c r="L916" s="32"/>
      <c r="O916" s="32"/>
      <c r="P916" s="32"/>
    </row>
    <row r="917">
      <c r="A917" s="32"/>
      <c r="B917" s="32"/>
      <c r="C917" s="32"/>
      <c r="D917" s="32"/>
      <c r="E917" s="32"/>
      <c r="K917" s="32"/>
      <c r="L917" s="32"/>
      <c r="O917" s="32"/>
      <c r="P917" s="32"/>
    </row>
    <row r="918">
      <c r="A918" s="32"/>
      <c r="B918" s="32"/>
      <c r="C918" s="32"/>
      <c r="D918" s="32"/>
      <c r="E918" s="32"/>
      <c r="K918" s="32"/>
      <c r="L918" s="32"/>
      <c r="O918" s="32"/>
      <c r="P918" s="32"/>
    </row>
    <row r="919">
      <c r="A919" s="32"/>
      <c r="B919" s="32"/>
      <c r="C919" s="32"/>
      <c r="D919" s="32"/>
      <c r="E919" s="32"/>
      <c r="K919" s="32"/>
      <c r="L919" s="32"/>
      <c r="O919" s="32"/>
      <c r="P919" s="32"/>
    </row>
    <row r="920">
      <c r="A920" s="32"/>
      <c r="B920" s="32"/>
      <c r="C920" s="32"/>
      <c r="D920" s="32"/>
      <c r="E920" s="32"/>
      <c r="K920" s="32"/>
      <c r="L920" s="32"/>
      <c r="O920" s="32"/>
      <c r="P920" s="32"/>
    </row>
    <row r="921">
      <c r="A921" s="32"/>
      <c r="B921" s="32"/>
      <c r="C921" s="32"/>
      <c r="D921" s="32"/>
      <c r="E921" s="32"/>
      <c r="K921" s="32"/>
      <c r="L921" s="32"/>
      <c r="O921" s="32"/>
      <c r="P921" s="32"/>
    </row>
    <row r="922">
      <c r="A922" s="32"/>
      <c r="B922" s="32"/>
      <c r="C922" s="32"/>
      <c r="D922" s="32"/>
      <c r="E922" s="32"/>
      <c r="K922" s="32"/>
      <c r="L922" s="32"/>
      <c r="O922" s="32"/>
      <c r="P922" s="32"/>
    </row>
    <row r="923">
      <c r="A923" s="32"/>
      <c r="B923" s="32"/>
      <c r="C923" s="32"/>
      <c r="D923" s="32"/>
      <c r="E923" s="32"/>
      <c r="K923" s="32"/>
      <c r="L923" s="32"/>
      <c r="O923" s="32"/>
      <c r="P923" s="32"/>
    </row>
    <row r="924">
      <c r="A924" s="32"/>
      <c r="B924" s="32"/>
      <c r="C924" s="32"/>
      <c r="D924" s="32"/>
      <c r="E924" s="32"/>
      <c r="K924" s="32"/>
      <c r="L924" s="32"/>
      <c r="O924" s="32"/>
      <c r="P924" s="32"/>
    </row>
    <row r="925">
      <c r="A925" s="32"/>
      <c r="B925" s="32"/>
      <c r="C925" s="32"/>
      <c r="D925" s="32"/>
      <c r="E925" s="32"/>
      <c r="K925" s="32"/>
      <c r="L925" s="32"/>
      <c r="O925" s="32"/>
      <c r="P925" s="32"/>
    </row>
    <row r="926">
      <c r="A926" s="32"/>
      <c r="B926" s="32"/>
      <c r="C926" s="32"/>
      <c r="D926" s="32"/>
      <c r="E926" s="32"/>
      <c r="K926" s="32"/>
      <c r="L926" s="32"/>
      <c r="O926" s="32"/>
      <c r="P926" s="32"/>
    </row>
    <row r="927">
      <c r="A927" s="32"/>
      <c r="B927" s="32"/>
      <c r="C927" s="32"/>
      <c r="D927" s="32"/>
      <c r="E927" s="32"/>
      <c r="K927" s="32"/>
      <c r="L927" s="32"/>
      <c r="O927" s="32"/>
      <c r="P927" s="32"/>
    </row>
    <row r="928">
      <c r="A928" s="32"/>
      <c r="B928" s="32"/>
      <c r="C928" s="32"/>
      <c r="D928" s="32"/>
      <c r="E928" s="32"/>
      <c r="K928" s="32"/>
      <c r="L928" s="32"/>
      <c r="O928" s="32"/>
      <c r="P928" s="32"/>
    </row>
    <row r="929">
      <c r="A929" s="32"/>
      <c r="B929" s="32"/>
      <c r="C929" s="32"/>
      <c r="D929" s="32"/>
      <c r="E929" s="32"/>
      <c r="K929" s="32"/>
      <c r="L929" s="32"/>
      <c r="O929" s="32"/>
      <c r="P929" s="32"/>
    </row>
    <row r="930">
      <c r="A930" s="32"/>
      <c r="B930" s="32"/>
      <c r="C930" s="32"/>
      <c r="D930" s="32"/>
      <c r="E930" s="32"/>
      <c r="K930" s="32"/>
      <c r="L930" s="32"/>
      <c r="O930" s="32"/>
      <c r="P930" s="32"/>
    </row>
    <row r="931">
      <c r="A931" s="32"/>
      <c r="B931" s="32"/>
      <c r="C931" s="32"/>
      <c r="D931" s="32"/>
      <c r="E931" s="32"/>
      <c r="K931" s="32"/>
      <c r="L931" s="32"/>
      <c r="O931" s="32"/>
      <c r="P931" s="32"/>
    </row>
    <row r="932">
      <c r="A932" s="32"/>
      <c r="B932" s="32"/>
      <c r="C932" s="32"/>
      <c r="D932" s="32"/>
      <c r="E932" s="32"/>
      <c r="K932" s="32"/>
      <c r="L932" s="32"/>
      <c r="O932" s="32"/>
      <c r="P932" s="32"/>
    </row>
    <row r="933">
      <c r="A933" s="32"/>
      <c r="B933" s="32"/>
      <c r="C933" s="32"/>
      <c r="D933" s="32"/>
      <c r="E933" s="32"/>
      <c r="K933" s="32"/>
      <c r="L933" s="32"/>
      <c r="O933" s="32"/>
      <c r="P933" s="32"/>
    </row>
    <row r="934">
      <c r="A934" s="32"/>
      <c r="B934" s="32"/>
      <c r="C934" s="32"/>
      <c r="D934" s="32"/>
      <c r="E934" s="32"/>
      <c r="K934" s="32"/>
      <c r="L934" s="32"/>
      <c r="O934" s="32"/>
      <c r="P934" s="32"/>
    </row>
    <row r="935">
      <c r="A935" s="32"/>
      <c r="B935" s="32"/>
      <c r="C935" s="32"/>
      <c r="D935" s="32"/>
      <c r="E935" s="32"/>
      <c r="K935" s="32"/>
      <c r="L935" s="32"/>
      <c r="O935" s="32"/>
      <c r="P935" s="32"/>
    </row>
    <row r="936">
      <c r="A936" s="32"/>
      <c r="B936" s="32"/>
      <c r="C936" s="32"/>
      <c r="D936" s="32"/>
      <c r="E936" s="32"/>
      <c r="K936" s="32"/>
      <c r="L936" s="32"/>
      <c r="O936" s="32"/>
      <c r="P936" s="32"/>
    </row>
    <row r="937">
      <c r="A937" s="32"/>
      <c r="B937" s="32"/>
      <c r="C937" s="32"/>
      <c r="D937" s="32"/>
      <c r="E937" s="32"/>
      <c r="K937" s="32"/>
      <c r="L937" s="32"/>
      <c r="O937" s="32"/>
      <c r="P937" s="32"/>
    </row>
    <row r="938">
      <c r="A938" s="32"/>
      <c r="B938" s="32"/>
      <c r="C938" s="32"/>
      <c r="D938" s="32"/>
      <c r="E938" s="32"/>
      <c r="K938" s="32"/>
      <c r="L938" s="32"/>
      <c r="O938" s="32"/>
      <c r="P938" s="32"/>
    </row>
    <row r="939">
      <c r="A939" s="32"/>
      <c r="B939" s="32"/>
      <c r="C939" s="32"/>
      <c r="D939" s="32"/>
      <c r="E939" s="32"/>
      <c r="K939" s="32"/>
      <c r="L939" s="32"/>
      <c r="O939" s="32"/>
      <c r="P939" s="32"/>
    </row>
    <row r="940">
      <c r="A940" s="32"/>
      <c r="B940" s="32"/>
      <c r="C940" s="32"/>
      <c r="D940" s="32"/>
      <c r="E940" s="32"/>
      <c r="K940" s="32"/>
      <c r="L940" s="32"/>
      <c r="O940" s="32"/>
      <c r="P940" s="32"/>
    </row>
    <row r="941">
      <c r="A941" s="32"/>
      <c r="B941" s="32"/>
      <c r="C941" s="32"/>
      <c r="D941" s="32"/>
      <c r="E941" s="32"/>
      <c r="K941" s="32"/>
      <c r="L941" s="32"/>
      <c r="O941" s="32"/>
      <c r="P941" s="32"/>
    </row>
    <row r="942">
      <c r="A942" s="32"/>
      <c r="B942" s="32"/>
      <c r="C942" s="32"/>
      <c r="D942" s="32"/>
      <c r="E942" s="32"/>
      <c r="K942" s="32"/>
      <c r="L942" s="32"/>
      <c r="O942" s="32"/>
      <c r="P942" s="32"/>
    </row>
    <row r="943">
      <c r="A943" s="32"/>
      <c r="B943" s="32"/>
      <c r="C943" s="32"/>
      <c r="D943" s="32"/>
      <c r="E943" s="32"/>
      <c r="K943" s="32"/>
      <c r="L943" s="32"/>
      <c r="O943" s="32"/>
      <c r="P943" s="32"/>
    </row>
    <row r="944">
      <c r="A944" s="32"/>
      <c r="B944" s="32"/>
      <c r="C944" s="32"/>
      <c r="D944" s="32"/>
      <c r="E944" s="32"/>
      <c r="K944" s="32"/>
      <c r="L944" s="32"/>
      <c r="O944" s="32"/>
      <c r="P944" s="32"/>
    </row>
    <row r="945">
      <c r="A945" s="32"/>
      <c r="B945" s="32"/>
      <c r="C945" s="32"/>
      <c r="D945" s="32"/>
      <c r="E945" s="32"/>
      <c r="K945" s="32"/>
      <c r="L945" s="32"/>
      <c r="O945" s="32"/>
      <c r="P945" s="32"/>
    </row>
    <row r="946">
      <c r="A946" s="32"/>
      <c r="B946" s="32"/>
      <c r="C946" s="32"/>
      <c r="D946" s="32"/>
      <c r="E946" s="32"/>
      <c r="K946" s="32"/>
      <c r="L946" s="32"/>
      <c r="O946" s="32"/>
      <c r="P946" s="32"/>
    </row>
    <row r="947">
      <c r="A947" s="32"/>
      <c r="B947" s="32"/>
      <c r="C947" s="32"/>
      <c r="D947" s="32"/>
      <c r="E947" s="32"/>
      <c r="K947" s="32"/>
      <c r="L947" s="32"/>
      <c r="O947" s="32"/>
      <c r="P947" s="32"/>
    </row>
    <row r="948">
      <c r="A948" s="32"/>
      <c r="B948" s="32"/>
      <c r="C948" s="32"/>
      <c r="D948" s="32"/>
      <c r="E948" s="32"/>
      <c r="K948" s="32"/>
      <c r="L948" s="32"/>
      <c r="O948" s="32"/>
      <c r="P948" s="32"/>
    </row>
    <row r="949">
      <c r="A949" s="32"/>
      <c r="B949" s="32"/>
      <c r="C949" s="32"/>
      <c r="D949" s="32"/>
      <c r="E949" s="32"/>
      <c r="K949" s="32"/>
      <c r="L949" s="32"/>
      <c r="O949" s="32"/>
      <c r="P949" s="32"/>
    </row>
    <row r="950">
      <c r="A950" s="32"/>
      <c r="B950" s="32"/>
      <c r="C950" s="32"/>
      <c r="D950" s="32"/>
      <c r="E950" s="32"/>
      <c r="K950" s="32"/>
      <c r="L950" s="32"/>
      <c r="O950" s="32"/>
      <c r="P950" s="32"/>
    </row>
    <row r="951">
      <c r="A951" s="32"/>
      <c r="B951" s="32"/>
      <c r="C951" s="32"/>
      <c r="D951" s="32"/>
      <c r="E951" s="32"/>
      <c r="K951" s="32"/>
      <c r="L951" s="32"/>
      <c r="O951" s="32"/>
      <c r="P951" s="32"/>
    </row>
    <row r="952">
      <c r="A952" s="32"/>
      <c r="B952" s="32"/>
      <c r="C952" s="32"/>
      <c r="D952" s="32"/>
      <c r="E952" s="32"/>
      <c r="K952" s="32"/>
      <c r="L952" s="32"/>
      <c r="O952" s="32"/>
      <c r="P952" s="32"/>
    </row>
    <row r="953">
      <c r="A953" s="32"/>
      <c r="B953" s="32"/>
      <c r="C953" s="32"/>
      <c r="D953" s="32"/>
      <c r="E953" s="32"/>
      <c r="K953" s="32"/>
      <c r="L953" s="32"/>
      <c r="O953" s="32"/>
      <c r="P953" s="32"/>
    </row>
    <row r="954">
      <c r="A954" s="32"/>
      <c r="B954" s="32"/>
      <c r="C954" s="32"/>
      <c r="D954" s="32"/>
      <c r="E954" s="32"/>
      <c r="K954" s="32"/>
      <c r="L954" s="32"/>
      <c r="O954" s="32"/>
      <c r="P954" s="32"/>
    </row>
    <row r="955">
      <c r="A955" s="32"/>
      <c r="B955" s="32"/>
      <c r="C955" s="32"/>
      <c r="D955" s="32"/>
      <c r="E955" s="32"/>
      <c r="K955" s="32"/>
      <c r="L955" s="32"/>
      <c r="O955" s="32"/>
      <c r="P955" s="32"/>
    </row>
    <row r="956">
      <c r="A956" s="32"/>
      <c r="B956" s="32"/>
      <c r="C956" s="32"/>
      <c r="D956" s="32"/>
      <c r="E956" s="32"/>
      <c r="K956" s="32"/>
      <c r="L956" s="32"/>
      <c r="O956" s="32"/>
      <c r="P956" s="32"/>
    </row>
    <row r="957">
      <c r="A957" s="32"/>
      <c r="B957" s="32"/>
      <c r="C957" s="32"/>
      <c r="D957" s="32"/>
      <c r="E957" s="32"/>
      <c r="K957" s="32"/>
      <c r="L957" s="32"/>
      <c r="O957" s="32"/>
      <c r="P957" s="32"/>
    </row>
    <row r="958">
      <c r="A958" s="32"/>
      <c r="B958" s="32"/>
      <c r="C958" s="32"/>
      <c r="D958" s="32"/>
      <c r="E958" s="32"/>
      <c r="K958" s="32"/>
      <c r="L958" s="32"/>
      <c r="O958" s="32"/>
      <c r="P958" s="32"/>
    </row>
    <row r="959">
      <c r="A959" s="32"/>
      <c r="B959" s="32"/>
      <c r="C959" s="32"/>
      <c r="D959" s="32"/>
      <c r="E959" s="32"/>
      <c r="K959" s="32"/>
      <c r="L959" s="32"/>
      <c r="O959" s="32"/>
      <c r="P959" s="32"/>
    </row>
    <row r="960">
      <c r="A960" s="32"/>
      <c r="B960" s="32"/>
      <c r="C960" s="32"/>
      <c r="D960" s="32"/>
      <c r="E960" s="32"/>
      <c r="K960" s="32"/>
      <c r="L960" s="32"/>
      <c r="O960" s="32"/>
      <c r="P960" s="32"/>
    </row>
    <row r="961">
      <c r="A961" s="32"/>
      <c r="B961" s="32"/>
      <c r="C961" s="32"/>
      <c r="D961" s="32"/>
      <c r="E961" s="32"/>
      <c r="K961" s="32"/>
      <c r="L961" s="32"/>
      <c r="O961" s="32"/>
      <c r="P961" s="32"/>
    </row>
    <row r="962">
      <c r="A962" s="32"/>
      <c r="B962" s="32"/>
      <c r="C962" s="32"/>
      <c r="D962" s="32"/>
      <c r="E962" s="32"/>
      <c r="K962" s="32"/>
      <c r="L962" s="32"/>
      <c r="O962" s="32"/>
      <c r="P962" s="32"/>
    </row>
    <row r="963">
      <c r="A963" s="32"/>
      <c r="B963" s="32"/>
      <c r="C963" s="32"/>
      <c r="D963" s="32"/>
      <c r="E963" s="32"/>
      <c r="K963" s="32"/>
      <c r="L963" s="32"/>
      <c r="O963" s="32"/>
      <c r="P963" s="32"/>
    </row>
    <row r="964">
      <c r="A964" s="32"/>
      <c r="B964" s="32"/>
      <c r="C964" s="32"/>
      <c r="D964" s="32"/>
      <c r="E964" s="32"/>
      <c r="K964" s="32"/>
      <c r="L964" s="32"/>
      <c r="O964" s="32"/>
      <c r="P964" s="32"/>
    </row>
    <row r="965">
      <c r="A965" s="32"/>
      <c r="B965" s="32"/>
      <c r="C965" s="32"/>
      <c r="D965" s="32"/>
      <c r="E965" s="32"/>
      <c r="K965" s="32"/>
      <c r="L965" s="32"/>
      <c r="O965" s="32"/>
      <c r="P965" s="32"/>
    </row>
    <row r="966">
      <c r="A966" s="32"/>
      <c r="B966" s="32"/>
      <c r="C966" s="32"/>
      <c r="D966" s="32"/>
      <c r="E966" s="32"/>
      <c r="K966" s="32"/>
      <c r="L966" s="32"/>
      <c r="O966" s="32"/>
      <c r="P966" s="32"/>
    </row>
    <row r="967">
      <c r="A967" s="32"/>
      <c r="B967" s="32"/>
      <c r="C967" s="32"/>
      <c r="D967" s="32"/>
      <c r="E967" s="32"/>
      <c r="K967" s="32"/>
      <c r="L967" s="32"/>
      <c r="O967" s="32"/>
      <c r="P967" s="32"/>
    </row>
    <row r="968">
      <c r="A968" s="32"/>
      <c r="B968" s="32"/>
      <c r="C968" s="32"/>
      <c r="D968" s="32"/>
      <c r="E968" s="32"/>
      <c r="K968" s="32"/>
      <c r="L968" s="32"/>
      <c r="O968" s="32"/>
      <c r="P968" s="32"/>
    </row>
    <row r="969">
      <c r="A969" s="32"/>
      <c r="B969" s="32"/>
      <c r="C969" s="32"/>
      <c r="D969" s="32"/>
      <c r="E969" s="32"/>
      <c r="K969" s="32"/>
      <c r="L969" s="32"/>
      <c r="O969" s="32"/>
      <c r="P969" s="32"/>
    </row>
    <row r="970">
      <c r="A970" s="32"/>
      <c r="B970" s="32"/>
      <c r="C970" s="32"/>
      <c r="D970" s="32"/>
      <c r="E970" s="32"/>
      <c r="K970" s="32"/>
      <c r="L970" s="32"/>
      <c r="O970" s="32"/>
      <c r="P970" s="32"/>
    </row>
    <row r="971">
      <c r="A971" s="32"/>
      <c r="B971" s="32"/>
      <c r="C971" s="32"/>
      <c r="D971" s="32"/>
      <c r="E971" s="32"/>
      <c r="K971" s="32"/>
      <c r="L971" s="32"/>
      <c r="O971" s="32"/>
      <c r="P971" s="32"/>
    </row>
    <row r="972">
      <c r="A972" s="32"/>
      <c r="B972" s="32"/>
      <c r="C972" s="32"/>
      <c r="D972" s="32"/>
      <c r="E972" s="32"/>
      <c r="K972" s="32"/>
      <c r="L972" s="32"/>
      <c r="O972" s="32"/>
      <c r="P972" s="32"/>
    </row>
    <row r="973">
      <c r="A973" s="32"/>
      <c r="B973" s="32"/>
      <c r="C973" s="32"/>
      <c r="D973" s="32"/>
      <c r="E973" s="32"/>
      <c r="K973" s="32"/>
      <c r="L973" s="32"/>
      <c r="O973" s="32"/>
      <c r="P973" s="32"/>
    </row>
    <row r="974">
      <c r="A974" s="32"/>
      <c r="B974" s="32"/>
      <c r="C974" s="32"/>
      <c r="D974" s="32"/>
      <c r="E974" s="32"/>
      <c r="K974" s="32"/>
      <c r="L974" s="32"/>
      <c r="O974" s="32"/>
      <c r="P974" s="32"/>
    </row>
    <row r="975">
      <c r="A975" s="32"/>
      <c r="B975" s="32"/>
      <c r="C975" s="32"/>
      <c r="D975" s="32"/>
      <c r="E975" s="32"/>
      <c r="K975" s="32"/>
      <c r="L975" s="32"/>
      <c r="O975" s="32"/>
      <c r="P975" s="32"/>
    </row>
    <row r="976">
      <c r="A976" s="32"/>
      <c r="B976" s="32"/>
      <c r="C976" s="32"/>
      <c r="D976" s="32"/>
      <c r="E976" s="32"/>
      <c r="K976" s="32"/>
      <c r="L976" s="32"/>
      <c r="O976" s="32"/>
      <c r="P976" s="32"/>
    </row>
    <row r="977">
      <c r="A977" s="32"/>
      <c r="B977" s="32"/>
      <c r="C977" s="32"/>
      <c r="D977" s="32"/>
      <c r="E977" s="32"/>
      <c r="K977" s="32"/>
      <c r="L977" s="32"/>
      <c r="O977" s="32"/>
      <c r="P977" s="32"/>
    </row>
    <row r="978">
      <c r="A978" s="32"/>
      <c r="B978" s="32"/>
      <c r="C978" s="32"/>
      <c r="D978" s="32"/>
      <c r="E978" s="32"/>
      <c r="K978" s="32"/>
      <c r="L978" s="32"/>
      <c r="O978" s="32"/>
      <c r="P978" s="32"/>
    </row>
    <row r="979">
      <c r="A979" s="32"/>
      <c r="B979" s="32"/>
      <c r="C979" s="32"/>
      <c r="D979" s="32"/>
      <c r="E979" s="32"/>
      <c r="K979" s="32"/>
      <c r="L979" s="32"/>
      <c r="O979" s="32"/>
      <c r="P979" s="32"/>
    </row>
    <row r="980">
      <c r="A980" s="32"/>
      <c r="B980" s="32"/>
      <c r="C980" s="32"/>
      <c r="D980" s="32"/>
      <c r="E980" s="32"/>
      <c r="K980" s="32"/>
      <c r="L980" s="32"/>
      <c r="O980" s="32"/>
      <c r="P980" s="32"/>
    </row>
    <row r="981">
      <c r="A981" s="32"/>
      <c r="B981" s="32"/>
      <c r="C981" s="32"/>
      <c r="D981" s="32"/>
      <c r="E981" s="32"/>
      <c r="K981" s="32"/>
      <c r="L981" s="32"/>
      <c r="O981" s="32"/>
      <c r="P981" s="32"/>
    </row>
    <row r="982">
      <c r="A982" s="32"/>
      <c r="B982" s="32"/>
      <c r="C982" s="32"/>
      <c r="D982" s="32"/>
      <c r="E982" s="32"/>
      <c r="K982" s="32"/>
      <c r="L982" s="32"/>
      <c r="O982" s="32"/>
      <c r="P982" s="32"/>
    </row>
    <row r="983">
      <c r="A983" s="32"/>
      <c r="B983" s="32"/>
      <c r="C983" s="32"/>
      <c r="D983" s="32"/>
      <c r="E983" s="32"/>
      <c r="K983" s="32"/>
      <c r="L983" s="32"/>
      <c r="O983" s="32"/>
      <c r="P983" s="32"/>
    </row>
    <row r="984">
      <c r="A984" s="32"/>
      <c r="B984" s="32"/>
      <c r="C984" s="32"/>
      <c r="D984" s="32"/>
      <c r="E984" s="32"/>
      <c r="K984" s="32"/>
      <c r="L984" s="32"/>
      <c r="O984" s="32"/>
      <c r="P984" s="32"/>
    </row>
    <row r="985">
      <c r="A985" s="32"/>
      <c r="B985" s="32"/>
      <c r="C985" s="32"/>
      <c r="D985" s="32"/>
      <c r="E985" s="32"/>
      <c r="K985" s="32"/>
      <c r="L985" s="32"/>
      <c r="O985" s="32"/>
      <c r="P985" s="32"/>
    </row>
    <row r="986">
      <c r="A986" s="32"/>
      <c r="B986" s="32"/>
      <c r="C986" s="32"/>
      <c r="D986" s="32"/>
      <c r="E986" s="32"/>
      <c r="K986" s="32"/>
      <c r="L986" s="32"/>
      <c r="O986" s="32"/>
      <c r="P986" s="32"/>
    </row>
    <row r="987">
      <c r="A987" s="32"/>
      <c r="B987" s="32"/>
      <c r="C987" s="32"/>
      <c r="D987" s="32"/>
      <c r="E987" s="32"/>
      <c r="K987" s="32"/>
      <c r="L987" s="32"/>
      <c r="O987" s="32"/>
      <c r="P987" s="32"/>
    </row>
    <row r="988">
      <c r="A988" s="32"/>
      <c r="B988" s="32"/>
      <c r="C988" s="32"/>
      <c r="D988" s="32"/>
      <c r="E988" s="32"/>
      <c r="K988" s="32"/>
      <c r="L988" s="32"/>
      <c r="O988" s="32"/>
      <c r="P988" s="32"/>
    </row>
    <row r="989">
      <c r="A989" s="32"/>
      <c r="B989" s="32"/>
      <c r="C989" s="32"/>
      <c r="D989" s="32"/>
      <c r="E989" s="32"/>
      <c r="K989" s="32"/>
      <c r="L989" s="32"/>
      <c r="O989" s="32"/>
      <c r="P989" s="32"/>
    </row>
    <row r="990">
      <c r="A990" s="32"/>
      <c r="B990" s="32"/>
      <c r="C990" s="32"/>
      <c r="D990" s="32"/>
      <c r="E990" s="32"/>
      <c r="K990" s="32"/>
      <c r="L990" s="32"/>
      <c r="O990" s="32"/>
      <c r="P990" s="32"/>
    </row>
    <row r="991">
      <c r="A991" s="32"/>
      <c r="B991" s="32"/>
      <c r="C991" s="32"/>
      <c r="D991" s="32"/>
      <c r="E991" s="32"/>
      <c r="K991" s="32"/>
      <c r="L991" s="32"/>
      <c r="O991" s="32"/>
      <c r="P991" s="32"/>
    </row>
    <row r="992">
      <c r="A992" s="32"/>
      <c r="B992" s="32"/>
      <c r="C992" s="32"/>
      <c r="D992" s="32"/>
      <c r="E992" s="32"/>
      <c r="K992" s="32"/>
      <c r="L992" s="32"/>
      <c r="O992" s="32"/>
      <c r="P992" s="32"/>
    </row>
    <row r="993">
      <c r="A993" s="32"/>
      <c r="B993" s="32"/>
      <c r="C993" s="32"/>
      <c r="D993" s="32"/>
      <c r="E993" s="32"/>
      <c r="K993" s="32"/>
      <c r="L993" s="32"/>
      <c r="O993" s="32"/>
      <c r="P993" s="32"/>
    </row>
    <row r="994">
      <c r="A994" s="32"/>
      <c r="B994" s="32"/>
      <c r="C994" s="32"/>
      <c r="D994" s="32"/>
      <c r="E994" s="32"/>
      <c r="K994" s="32"/>
      <c r="L994" s="32"/>
      <c r="O994" s="32"/>
      <c r="P994" s="32"/>
    </row>
    <row r="995">
      <c r="A995" s="32"/>
      <c r="B995" s="32"/>
      <c r="C995" s="32"/>
      <c r="D995" s="32"/>
      <c r="E995" s="32"/>
      <c r="K995" s="32"/>
      <c r="L995" s="32"/>
      <c r="O995" s="32"/>
      <c r="P995" s="32"/>
    </row>
    <row r="996">
      <c r="A996" s="32"/>
      <c r="B996" s="32"/>
      <c r="C996" s="32"/>
      <c r="D996" s="32"/>
      <c r="E996" s="32"/>
      <c r="K996" s="32"/>
      <c r="L996" s="32"/>
      <c r="O996" s="32"/>
      <c r="P996" s="32"/>
    </row>
    <row r="997">
      <c r="A997" s="32"/>
      <c r="B997" s="32"/>
      <c r="C997" s="32"/>
      <c r="D997" s="32"/>
      <c r="E997" s="32"/>
      <c r="K997" s="32"/>
      <c r="L997" s="32"/>
      <c r="O997" s="32"/>
      <c r="P997" s="32"/>
    </row>
    <row r="998">
      <c r="A998" s="32"/>
      <c r="B998" s="32"/>
      <c r="C998" s="32"/>
      <c r="D998" s="32"/>
      <c r="E998" s="32"/>
      <c r="K998" s="32"/>
      <c r="L998" s="32"/>
      <c r="O998" s="32"/>
      <c r="P998" s="32"/>
    </row>
    <row r="999">
      <c r="A999" s="32"/>
      <c r="B999" s="32"/>
      <c r="C999" s="32"/>
      <c r="D999" s="32"/>
      <c r="E999" s="32"/>
      <c r="K999" s="32"/>
      <c r="L999" s="32"/>
      <c r="O999" s="32"/>
      <c r="P999" s="32"/>
    </row>
    <row r="1000">
      <c r="A1000" s="32"/>
      <c r="B1000" s="32"/>
      <c r="C1000" s="32"/>
      <c r="D1000" s="32"/>
      <c r="E1000" s="32"/>
      <c r="K1000" s="32"/>
      <c r="L1000" s="32"/>
      <c r="O1000" s="32"/>
      <c r="P1000" s="32"/>
    </row>
  </sheetData>
  <autoFilter ref="$A$1:$Y$1000">
    <sortState ref="A1:Y1000">
      <sortCondition descending="1" ref="D1:D1000"/>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38"/>
    <col customWidth="1" min="3" max="3" width="14.13"/>
  </cols>
  <sheetData>
    <row r="1">
      <c r="A1" s="1" t="s">
        <v>5</v>
      </c>
      <c r="B1" s="1" t="s">
        <v>202</v>
      </c>
      <c r="C1" s="1" t="s">
        <v>203</v>
      </c>
      <c r="D1" s="1" t="s">
        <v>204</v>
      </c>
    </row>
    <row r="2">
      <c r="A2" s="4" t="s">
        <v>31</v>
      </c>
      <c r="B2" s="38">
        <v>2.0</v>
      </c>
      <c r="C2" s="21" t="str">
        <f t="shared" ref="C2:C1331" si="1">IFS(B2&gt;40,"5-Slow",B2&gt;30,"4-Medium",B2&gt;20,"3-Fast",B2&gt;15,"2-Very fast",TRUE,"1-Extremely fast")</f>
        <v>1-Extremely fast</v>
      </c>
      <c r="D2" s="9">
        <f>VLOOKUP(A2,events!F7:Q1336,12,FALSE)</f>
        <v>1168804.23</v>
      </c>
    </row>
    <row r="3">
      <c r="A3" s="4" t="s">
        <v>27</v>
      </c>
      <c r="B3" s="38">
        <v>12.0</v>
      </c>
      <c r="C3" s="21" t="str">
        <f t="shared" si="1"/>
        <v>1-Extremely fast</v>
      </c>
      <c r="D3" s="9">
        <f>VLOOKUP(A3,events!F9:Q1338,12,FALSE)</f>
        <v>128076.16</v>
      </c>
    </row>
    <row r="4">
      <c r="A4" s="4" t="s">
        <v>20</v>
      </c>
      <c r="B4" s="38">
        <v>4.0</v>
      </c>
      <c r="C4" s="21" t="str">
        <f t="shared" si="1"/>
        <v>1-Extremely fast</v>
      </c>
      <c r="D4" s="9">
        <f>VLOOKUP(A4,events!F11:Q1340,12,FALSE)</f>
        <v>3698206.18</v>
      </c>
    </row>
    <row r="5">
      <c r="A5" s="4" t="s">
        <v>20</v>
      </c>
      <c r="B5" s="38">
        <v>9.0</v>
      </c>
      <c r="C5" s="21" t="str">
        <f t="shared" si="1"/>
        <v>1-Extremely fast</v>
      </c>
      <c r="D5" s="9">
        <f>VLOOKUP(A5,events!F12:Q1341,12,FALSE)</f>
        <v>4205426.8</v>
      </c>
    </row>
    <row r="6">
      <c r="A6" s="4" t="s">
        <v>30</v>
      </c>
      <c r="B6" s="38">
        <v>11.0</v>
      </c>
      <c r="C6" s="21" t="str">
        <f t="shared" si="1"/>
        <v>1-Extremely fast</v>
      </c>
      <c r="D6" s="9">
        <f>VLOOKUP(A6,events!F13:Q1342,12,FALSE)</f>
        <v>1075643.04</v>
      </c>
    </row>
    <row r="7">
      <c r="A7" s="4" t="s">
        <v>27</v>
      </c>
      <c r="B7" s="38">
        <v>5.0</v>
      </c>
      <c r="C7" s="21" t="str">
        <f t="shared" si="1"/>
        <v>1-Extremely fast</v>
      </c>
      <c r="D7" s="9">
        <f>VLOOKUP(A7,events!F14:Q1343,12,FALSE)</f>
        <v>288528.78</v>
      </c>
    </row>
    <row r="8">
      <c r="A8" s="4" t="s">
        <v>20</v>
      </c>
      <c r="B8" s="38">
        <v>0.0</v>
      </c>
      <c r="C8" s="21" t="str">
        <f t="shared" si="1"/>
        <v>1-Extremely fast</v>
      </c>
      <c r="D8" s="9">
        <f>VLOOKUP(A8,events!F26:Q1355,12,FALSE)</f>
        <v>758558.22</v>
      </c>
    </row>
    <row r="9">
      <c r="A9" s="4" t="s">
        <v>27</v>
      </c>
      <c r="B9" s="38">
        <v>3.0</v>
      </c>
      <c r="C9" s="21" t="str">
        <f t="shared" si="1"/>
        <v>1-Extremely fast</v>
      </c>
      <c r="D9" s="9">
        <f>VLOOKUP(A9,events!F33:Q1362,12,FALSE)</f>
        <v>278341.7</v>
      </c>
    </row>
    <row r="10">
      <c r="A10" s="4" t="s">
        <v>31</v>
      </c>
      <c r="B10" s="38">
        <v>3.0</v>
      </c>
      <c r="C10" s="21" t="str">
        <f t="shared" si="1"/>
        <v>1-Extremely fast</v>
      </c>
      <c r="D10" s="9">
        <f>VLOOKUP(A10,events!F36:Q1365,12,FALSE)</f>
        <v>68668.8</v>
      </c>
    </row>
    <row r="11">
      <c r="A11" s="4" t="s">
        <v>27</v>
      </c>
      <c r="B11" s="38">
        <v>11.0</v>
      </c>
      <c r="C11" s="21" t="str">
        <f t="shared" si="1"/>
        <v>1-Extremely fast</v>
      </c>
      <c r="D11" s="9">
        <f>VLOOKUP(A11,events!F39:Q1368,12,FALSE)</f>
        <v>180482.96</v>
      </c>
    </row>
    <row r="12">
      <c r="A12" s="4" t="s">
        <v>31</v>
      </c>
      <c r="B12" s="38">
        <v>4.0</v>
      </c>
      <c r="C12" s="21" t="str">
        <f t="shared" si="1"/>
        <v>1-Extremely fast</v>
      </c>
      <c r="D12" s="9">
        <f>VLOOKUP(A12,events!F41:Q1370,12,FALSE)</f>
        <v>167688.3</v>
      </c>
    </row>
    <row r="13">
      <c r="A13" s="4" t="s">
        <v>31</v>
      </c>
      <c r="B13" s="38">
        <v>13.0</v>
      </c>
      <c r="C13" s="21" t="str">
        <f t="shared" si="1"/>
        <v>1-Extremely fast</v>
      </c>
      <c r="D13" s="9">
        <f>VLOOKUP(A13,events!F42:Q1371,12,FALSE)</f>
        <v>1380543.84</v>
      </c>
    </row>
    <row r="14">
      <c r="A14" s="4" t="s">
        <v>27</v>
      </c>
      <c r="B14" s="38">
        <v>5.0</v>
      </c>
      <c r="C14" s="21" t="str">
        <f t="shared" si="1"/>
        <v>1-Extremely fast</v>
      </c>
      <c r="D14" s="9">
        <f>VLOOKUP(A14,events!F49:Q1378,12,FALSE)</f>
        <v>1966654.2</v>
      </c>
    </row>
    <row r="15">
      <c r="A15" s="4" t="s">
        <v>27</v>
      </c>
      <c r="B15" s="38">
        <v>7.0</v>
      </c>
      <c r="C15" s="21" t="str">
        <f t="shared" si="1"/>
        <v>1-Extremely fast</v>
      </c>
      <c r="D15" s="9">
        <f>VLOOKUP(A15,events!F50:Q1379,12,FALSE)</f>
        <v>1908484.6</v>
      </c>
    </row>
    <row r="16">
      <c r="A16" s="4" t="s">
        <v>20</v>
      </c>
      <c r="B16" s="38">
        <v>7.0</v>
      </c>
      <c r="C16" s="21" t="str">
        <f t="shared" si="1"/>
        <v>1-Extremely fast</v>
      </c>
      <c r="D16" s="9">
        <f>VLOOKUP(A16,events!F55:Q1384,12,FALSE)</f>
        <v>358794.7</v>
      </c>
    </row>
    <row r="17">
      <c r="A17" s="4" t="s">
        <v>27</v>
      </c>
      <c r="B17" s="38">
        <v>15.0</v>
      </c>
      <c r="C17" s="21" t="str">
        <f t="shared" si="1"/>
        <v>1-Extremely fast</v>
      </c>
      <c r="D17" s="9">
        <f>VLOOKUP(A17,events!F65:Q1394,12,FALSE)</f>
        <v>201926.48</v>
      </c>
    </row>
    <row r="18">
      <c r="A18" s="4" t="s">
        <v>31</v>
      </c>
      <c r="B18" s="38">
        <v>15.0</v>
      </c>
      <c r="C18" s="21" t="str">
        <f t="shared" si="1"/>
        <v>1-Extremely fast</v>
      </c>
      <c r="D18" s="9">
        <f>VLOOKUP(A18,events!F69:Q1398,12,FALSE)</f>
        <v>85966.62</v>
      </c>
    </row>
    <row r="19">
      <c r="A19" s="4" t="s">
        <v>27</v>
      </c>
      <c r="B19" s="38">
        <v>15.0</v>
      </c>
      <c r="C19" s="21" t="str">
        <f t="shared" si="1"/>
        <v>1-Extremely fast</v>
      </c>
      <c r="D19" s="9">
        <f>VLOOKUP(A19,events!F74:Q1403,12,FALSE)</f>
        <v>1533493.5</v>
      </c>
    </row>
    <row r="20">
      <c r="A20" s="4" t="s">
        <v>20</v>
      </c>
      <c r="B20" s="38">
        <v>7.0</v>
      </c>
      <c r="C20" s="21" t="str">
        <f t="shared" si="1"/>
        <v>1-Extremely fast</v>
      </c>
      <c r="D20" s="9">
        <f>VLOOKUP(A20,events!F78:Q1407,12,FALSE)</f>
        <v>4985962.47</v>
      </c>
    </row>
    <row r="21">
      <c r="A21" s="4" t="s">
        <v>31</v>
      </c>
      <c r="B21" s="38">
        <v>2.0</v>
      </c>
      <c r="C21" s="21" t="str">
        <f t="shared" si="1"/>
        <v>1-Extremely fast</v>
      </c>
      <c r="D21" s="9">
        <f>VLOOKUP(A21,events!F80:Q1409,12,FALSE)</f>
        <v>290877.07</v>
      </c>
    </row>
    <row r="22">
      <c r="A22" s="4" t="s">
        <v>31</v>
      </c>
      <c r="B22" s="38">
        <v>7.0</v>
      </c>
      <c r="C22" s="21" t="str">
        <f t="shared" si="1"/>
        <v>1-Extremely fast</v>
      </c>
      <c r="D22" s="9">
        <f>VLOOKUP(A22,events!F89:Q1418,12,FALSE)</f>
        <v>594046.08</v>
      </c>
    </row>
    <row r="23">
      <c r="A23" s="4" t="s">
        <v>27</v>
      </c>
      <c r="B23" s="38">
        <v>5.0</v>
      </c>
      <c r="C23" s="21" t="str">
        <f t="shared" si="1"/>
        <v>1-Extremely fast</v>
      </c>
      <c r="D23" s="9">
        <f>VLOOKUP(A23,events!F91:Q1420,12,FALSE)</f>
        <v>4166163.75</v>
      </c>
    </row>
    <row r="24">
      <c r="A24" s="4" t="s">
        <v>30</v>
      </c>
      <c r="B24" s="38">
        <v>11.0</v>
      </c>
      <c r="C24" s="21" t="str">
        <f t="shared" si="1"/>
        <v>1-Extremely fast</v>
      </c>
      <c r="D24" s="9">
        <f>VLOOKUP(A24,events!F93:Q1422,12,FALSE)</f>
        <v>98484.65</v>
      </c>
    </row>
    <row r="25">
      <c r="A25" s="4" t="s">
        <v>27</v>
      </c>
      <c r="B25" s="38">
        <v>3.0</v>
      </c>
      <c r="C25" s="21" t="str">
        <f t="shared" si="1"/>
        <v>1-Extremely fast</v>
      </c>
      <c r="D25" s="9">
        <f>VLOOKUP(A25,events!F98:Q1427,12,FALSE)</f>
        <v>4344873.12</v>
      </c>
    </row>
    <row r="26">
      <c r="A26" s="4" t="s">
        <v>30</v>
      </c>
      <c r="B26" s="38">
        <v>9.0</v>
      </c>
      <c r="C26" s="21" t="str">
        <f t="shared" si="1"/>
        <v>1-Extremely fast</v>
      </c>
      <c r="D26" s="9">
        <f>VLOOKUP(A26,events!F101:Q1430,12,FALSE)</f>
        <v>1048682.34</v>
      </c>
    </row>
    <row r="27">
      <c r="A27" s="4" t="s">
        <v>27</v>
      </c>
      <c r="B27" s="38">
        <v>10.0</v>
      </c>
      <c r="C27" s="21" t="str">
        <f t="shared" si="1"/>
        <v>1-Extremely fast</v>
      </c>
      <c r="D27" s="9">
        <f>VLOOKUP(A27,events!F114:Q1443,12,FALSE)</f>
        <v>2010305.85</v>
      </c>
    </row>
    <row r="28">
      <c r="A28" s="4" t="s">
        <v>30</v>
      </c>
      <c r="B28" s="38">
        <v>7.0</v>
      </c>
      <c r="C28" s="21" t="str">
        <f t="shared" si="1"/>
        <v>1-Extremely fast</v>
      </c>
      <c r="D28" s="9">
        <f>VLOOKUP(A28,events!F115:Q1444,12,FALSE)</f>
        <v>268500.96</v>
      </c>
    </row>
    <row r="29">
      <c r="A29" s="4" t="s">
        <v>30</v>
      </c>
      <c r="B29" s="38">
        <v>8.0</v>
      </c>
      <c r="C29" s="21" t="str">
        <f t="shared" si="1"/>
        <v>1-Extremely fast</v>
      </c>
      <c r="D29" s="9">
        <f>VLOOKUP(A29,events!F118:Q1447,12,FALSE)</f>
        <v>164195.57</v>
      </c>
    </row>
    <row r="30">
      <c r="A30" s="4" t="s">
        <v>30</v>
      </c>
      <c r="B30" s="38">
        <v>9.0</v>
      </c>
      <c r="C30" s="21" t="str">
        <f t="shared" si="1"/>
        <v>1-Extremely fast</v>
      </c>
      <c r="D30" s="9">
        <f>VLOOKUP(A30,events!F121:Q1450,12,FALSE)</f>
        <v>243798.1</v>
      </c>
    </row>
    <row r="31">
      <c r="A31" s="4" t="s">
        <v>31</v>
      </c>
      <c r="B31" s="38">
        <v>7.0</v>
      </c>
      <c r="C31" s="21" t="str">
        <f t="shared" si="1"/>
        <v>1-Extremely fast</v>
      </c>
      <c r="D31" s="9">
        <f>VLOOKUP(A31,events!F123:Q1452,12,FALSE)</f>
        <v>1038364.4</v>
      </c>
    </row>
    <row r="32">
      <c r="A32" s="4" t="s">
        <v>30</v>
      </c>
      <c r="B32" s="38">
        <v>14.0</v>
      </c>
      <c r="C32" s="21" t="str">
        <f t="shared" si="1"/>
        <v>1-Extremely fast</v>
      </c>
      <c r="D32" s="9">
        <f>VLOOKUP(A32,events!F124:Q1453,12,FALSE)</f>
        <v>772764.96</v>
      </c>
    </row>
    <row r="33">
      <c r="A33" s="4" t="s">
        <v>20</v>
      </c>
      <c r="B33" s="38">
        <v>15.0</v>
      </c>
      <c r="C33" s="21" t="str">
        <f t="shared" si="1"/>
        <v>1-Extremely fast</v>
      </c>
      <c r="D33" s="9">
        <f>VLOOKUP(A33,events!F125:Q1454,12,FALSE)</f>
        <v>752858.4</v>
      </c>
    </row>
    <row r="34">
      <c r="A34" s="4" t="s">
        <v>27</v>
      </c>
      <c r="B34" s="38">
        <v>11.0</v>
      </c>
      <c r="C34" s="21" t="str">
        <f t="shared" si="1"/>
        <v>1-Extremely fast</v>
      </c>
      <c r="D34" s="9">
        <f>VLOOKUP(A34,events!F126:Q1455,12,FALSE)</f>
        <v>152504.3</v>
      </c>
    </row>
    <row r="35">
      <c r="A35" s="4" t="s">
        <v>20</v>
      </c>
      <c r="B35" s="38">
        <v>11.0</v>
      </c>
      <c r="C35" s="21" t="str">
        <f t="shared" si="1"/>
        <v>1-Extremely fast</v>
      </c>
      <c r="D35" s="9">
        <f>VLOOKUP(A35,events!F129:Q1458,12,FALSE)</f>
        <v>1245729.16</v>
      </c>
    </row>
    <row r="36">
      <c r="A36" s="4" t="s">
        <v>31</v>
      </c>
      <c r="B36" s="38">
        <v>4.0</v>
      </c>
      <c r="C36" s="21" t="str">
        <f t="shared" si="1"/>
        <v>1-Extremely fast</v>
      </c>
      <c r="D36" s="9">
        <f>VLOOKUP(A36,events!F134:Q1463,12,FALSE)</f>
        <v>187953.2</v>
      </c>
    </row>
    <row r="37">
      <c r="A37" s="4" t="s">
        <v>31</v>
      </c>
      <c r="B37" s="38">
        <v>13.0</v>
      </c>
      <c r="C37" s="21" t="str">
        <f t="shared" si="1"/>
        <v>1-Extremely fast</v>
      </c>
      <c r="D37" s="9">
        <f>VLOOKUP(A37,events!F138:Q1467,12,FALSE)</f>
        <v>50587.26</v>
      </c>
    </row>
    <row r="38">
      <c r="A38" s="4" t="s">
        <v>20</v>
      </c>
      <c r="B38" s="38">
        <v>2.0</v>
      </c>
      <c r="C38" s="21" t="str">
        <f t="shared" si="1"/>
        <v>1-Extremely fast</v>
      </c>
      <c r="D38" s="9">
        <f>VLOOKUP(A38,events!F140:Q1469,12,FALSE)</f>
        <v>1710395.5</v>
      </c>
    </row>
    <row r="39">
      <c r="A39" s="4" t="s">
        <v>27</v>
      </c>
      <c r="B39" s="38">
        <v>14.0</v>
      </c>
      <c r="C39" s="21" t="str">
        <f t="shared" si="1"/>
        <v>1-Extremely fast</v>
      </c>
      <c r="D39" s="9">
        <f>VLOOKUP(A39,events!F141:Q1470,12,FALSE)</f>
        <v>137984.6</v>
      </c>
    </row>
    <row r="40">
      <c r="A40" s="4" t="s">
        <v>20</v>
      </c>
      <c r="B40" s="38">
        <v>1.0</v>
      </c>
      <c r="C40" s="21" t="str">
        <f t="shared" si="1"/>
        <v>1-Extremely fast</v>
      </c>
      <c r="D40" s="9">
        <f>VLOOKUP(A40,events!F144:Q1473,12,FALSE)</f>
        <v>778947.84</v>
      </c>
    </row>
    <row r="41">
      <c r="A41" s="4" t="s">
        <v>30</v>
      </c>
      <c r="B41" s="38">
        <v>14.0</v>
      </c>
      <c r="C41" s="21" t="str">
        <f t="shared" si="1"/>
        <v>1-Extremely fast</v>
      </c>
      <c r="D41" s="9">
        <f>VLOOKUP(A41,events!F147:Q1476,12,FALSE)</f>
        <v>4361130.02</v>
      </c>
    </row>
    <row r="42">
      <c r="A42" s="4" t="s">
        <v>30</v>
      </c>
      <c r="B42" s="38">
        <v>10.0</v>
      </c>
      <c r="C42" s="21" t="str">
        <f t="shared" si="1"/>
        <v>1-Extremely fast</v>
      </c>
      <c r="D42" s="9">
        <f>VLOOKUP(A42,events!F151:Q1480,12,FALSE)</f>
        <v>64600.92</v>
      </c>
    </row>
    <row r="43">
      <c r="A43" s="4" t="s">
        <v>20</v>
      </c>
      <c r="B43" s="38">
        <v>4.0</v>
      </c>
      <c r="C43" s="21" t="str">
        <f t="shared" si="1"/>
        <v>1-Extremely fast</v>
      </c>
      <c r="D43" s="9">
        <f>VLOOKUP(A43,events!F155:Q1484,12,FALSE)</f>
        <v>361886.94</v>
      </c>
    </row>
    <row r="44">
      <c r="A44" s="4" t="s">
        <v>31</v>
      </c>
      <c r="B44" s="38">
        <v>3.0</v>
      </c>
      <c r="C44" s="21" t="str">
        <f t="shared" si="1"/>
        <v>1-Extremely fast</v>
      </c>
      <c r="D44" s="9">
        <f>VLOOKUP(A44,events!F157:Q1486,12,FALSE)</f>
        <v>768451.28</v>
      </c>
    </row>
    <row r="45">
      <c r="A45" s="4" t="s">
        <v>20</v>
      </c>
      <c r="B45" s="38">
        <v>1.0</v>
      </c>
      <c r="C45" s="21" t="str">
        <f t="shared" si="1"/>
        <v>1-Extremely fast</v>
      </c>
      <c r="D45" s="9">
        <f>VLOOKUP(A45,events!F158:Q1487,12,FALSE)</f>
        <v>3528906.99</v>
      </c>
    </row>
    <row r="46">
      <c r="A46" s="4" t="s">
        <v>30</v>
      </c>
      <c r="B46" s="38">
        <v>5.0</v>
      </c>
      <c r="C46" s="21" t="str">
        <f t="shared" si="1"/>
        <v>1-Extremely fast</v>
      </c>
      <c r="D46" s="9">
        <f>VLOOKUP(A46,events!F162:Q1491,12,FALSE)</f>
        <v>763662.9</v>
      </c>
    </row>
    <row r="47">
      <c r="A47" s="4" t="s">
        <v>20</v>
      </c>
      <c r="B47" s="38">
        <v>6.0</v>
      </c>
      <c r="C47" s="21" t="str">
        <f t="shared" si="1"/>
        <v>1-Extremely fast</v>
      </c>
      <c r="D47" s="9">
        <f>VLOOKUP(A47,events!F171:Q1500,12,FALSE)</f>
        <v>435768.48</v>
      </c>
    </row>
    <row r="48">
      <c r="A48" s="4" t="s">
        <v>31</v>
      </c>
      <c r="B48" s="38">
        <v>6.0</v>
      </c>
      <c r="C48" s="21" t="str">
        <f t="shared" si="1"/>
        <v>1-Extremely fast</v>
      </c>
      <c r="D48" s="9">
        <f>VLOOKUP(A48,events!F174:Q1503,12,FALSE)</f>
        <v>1302.42</v>
      </c>
    </row>
    <row r="49">
      <c r="A49" s="4" t="s">
        <v>20</v>
      </c>
      <c r="B49" s="38">
        <v>14.0</v>
      </c>
      <c r="C49" s="21" t="str">
        <f t="shared" si="1"/>
        <v>1-Extremely fast</v>
      </c>
      <c r="D49" s="9">
        <f>VLOOKUP(A49,events!F176:Q1505,12,FALSE)</f>
        <v>451331.64</v>
      </c>
    </row>
    <row r="50">
      <c r="A50" s="4" t="s">
        <v>31</v>
      </c>
      <c r="B50" s="38">
        <v>3.0</v>
      </c>
      <c r="C50" s="21" t="str">
        <f t="shared" si="1"/>
        <v>1-Extremely fast</v>
      </c>
      <c r="D50" s="9">
        <f>VLOOKUP(A50,events!F177:Q1506,12,FALSE)</f>
        <v>135553.68</v>
      </c>
    </row>
    <row r="51">
      <c r="A51" s="4" t="s">
        <v>27</v>
      </c>
      <c r="B51" s="38">
        <v>5.0</v>
      </c>
      <c r="C51" s="21" t="str">
        <f t="shared" si="1"/>
        <v>1-Extremely fast</v>
      </c>
      <c r="D51" s="9">
        <f>VLOOKUP(A51,events!F178:Q1507,12,FALSE)</f>
        <v>1256975.54</v>
      </c>
    </row>
    <row r="52">
      <c r="A52" s="4" t="s">
        <v>27</v>
      </c>
      <c r="B52" s="38">
        <v>8.0</v>
      </c>
      <c r="C52" s="21" t="str">
        <f t="shared" si="1"/>
        <v>1-Extremely fast</v>
      </c>
      <c r="D52" s="9">
        <f>VLOOKUP(A52,events!F179:Q1508,12,FALSE)</f>
        <v>3414969.2</v>
      </c>
    </row>
    <row r="53">
      <c r="A53" s="4" t="s">
        <v>27</v>
      </c>
      <c r="B53" s="38">
        <v>1.0</v>
      </c>
      <c r="C53" s="21" t="str">
        <f t="shared" si="1"/>
        <v>1-Extremely fast</v>
      </c>
      <c r="D53" s="9">
        <f>VLOOKUP(A53,events!F183:Q1512,12,FALSE)</f>
        <v>25237.65</v>
      </c>
    </row>
    <row r="54">
      <c r="A54" s="4" t="s">
        <v>20</v>
      </c>
      <c r="B54" s="38">
        <v>6.0</v>
      </c>
      <c r="C54" s="21" t="str">
        <f t="shared" si="1"/>
        <v>1-Extremely fast</v>
      </c>
      <c r="D54" s="9">
        <f>VLOOKUP(A54,events!F184:Q1513,12,FALSE)</f>
        <v>778723.44</v>
      </c>
    </row>
    <row r="55">
      <c r="A55" s="4" t="s">
        <v>30</v>
      </c>
      <c r="B55" s="38">
        <v>2.0</v>
      </c>
      <c r="C55" s="21" t="str">
        <f t="shared" si="1"/>
        <v>1-Extremely fast</v>
      </c>
      <c r="D55" s="9">
        <f>VLOOKUP(A55,events!F197:Q1526,12,FALSE)</f>
        <v>1696846.16</v>
      </c>
    </row>
    <row r="56">
      <c r="A56" s="4" t="s">
        <v>30</v>
      </c>
      <c r="B56" s="38">
        <v>13.0</v>
      </c>
      <c r="C56" s="21" t="str">
        <f t="shared" si="1"/>
        <v>1-Extremely fast</v>
      </c>
      <c r="D56" s="9">
        <f>VLOOKUP(A56,events!F204:Q1533,12,FALSE)</f>
        <v>1195967.78</v>
      </c>
    </row>
    <row r="57">
      <c r="A57" s="4" t="s">
        <v>31</v>
      </c>
      <c r="B57" s="38">
        <v>3.0</v>
      </c>
      <c r="C57" s="21" t="str">
        <f t="shared" si="1"/>
        <v>1-Extremely fast</v>
      </c>
      <c r="D57" s="9">
        <f>VLOOKUP(A57,events!F211:Q1540,12,FALSE)</f>
        <v>693587.16</v>
      </c>
    </row>
    <row r="58">
      <c r="A58" s="4" t="s">
        <v>30</v>
      </c>
      <c r="B58" s="38">
        <v>14.0</v>
      </c>
      <c r="C58" s="21" t="str">
        <f t="shared" si="1"/>
        <v>1-Extremely fast</v>
      </c>
      <c r="D58" s="9">
        <f>VLOOKUP(A58,events!F219:Q1548,12,FALSE)</f>
        <v>3061338.21</v>
      </c>
    </row>
    <row r="59">
      <c r="A59" s="4" t="s">
        <v>27</v>
      </c>
      <c r="B59" s="38">
        <v>11.0</v>
      </c>
      <c r="C59" s="21" t="str">
        <f t="shared" si="1"/>
        <v>1-Extremely fast</v>
      </c>
      <c r="D59" s="9">
        <f>VLOOKUP(A59,events!F221:Q1550,12,FALSE)</f>
        <v>778886.9</v>
      </c>
    </row>
    <row r="60">
      <c r="A60" s="4" t="s">
        <v>27</v>
      </c>
      <c r="B60" s="38">
        <v>11.0</v>
      </c>
      <c r="C60" s="21" t="str">
        <f t="shared" si="1"/>
        <v>1-Extremely fast</v>
      </c>
      <c r="D60" s="9">
        <f>VLOOKUP(A60,events!F231:Q1560,12,FALSE)</f>
        <v>3923413.17</v>
      </c>
    </row>
    <row r="61">
      <c r="A61" s="4" t="s">
        <v>31</v>
      </c>
      <c r="B61" s="38">
        <v>8.0</v>
      </c>
      <c r="C61" s="21" t="str">
        <f t="shared" si="1"/>
        <v>1-Extremely fast</v>
      </c>
      <c r="D61" s="9">
        <f>VLOOKUP(A61,events!F236:Q1565,12,FALSE)</f>
        <v>1383872.88</v>
      </c>
    </row>
    <row r="62">
      <c r="A62" s="4" t="s">
        <v>30</v>
      </c>
      <c r="B62" s="38">
        <v>14.0</v>
      </c>
      <c r="C62" s="21" t="str">
        <f t="shared" si="1"/>
        <v>1-Extremely fast</v>
      </c>
      <c r="D62" s="9">
        <f>VLOOKUP(A62,events!F238:Q1567,12,FALSE)</f>
        <v>3513763.66</v>
      </c>
    </row>
    <row r="63">
      <c r="A63" s="4" t="s">
        <v>27</v>
      </c>
      <c r="B63" s="38">
        <v>11.0</v>
      </c>
      <c r="C63" s="21" t="str">
        <f t="shared" si="1"/>
        <v>1-Extremely fast</v>
      </c>
      <c r="D63" s="9">
        <f>VLOOKUP(A63,events!F240:Q1569,12,FALSE)</f>
        <v>275020.2</v>
      </c>
    </row>
    <row r="64">
      <c r="A64" s="4" t="s">
        <v>31</v>
      </c>
      <c r="B64" s="38">
        <v>15.0</v>
      </c>
      <c r="C64" s="21" t="str">
        <f t="shared" si="1"/>
        <v>1-Extremely fast</v>
      </c>
      <c r="D64" s="9">
        <f>VLOOKUP(A64,events!F241:Q1570,12,FALSE)</f>
        <v>2996868.42</v>
      </c>
    </row>
    <row r="65">
      <c r="A65" s="4" t="s">
        <v>30</v>
      </c>
      <c r="B65" s="38">
        <v>4.0</v>
      </c>
      <c r="C65" s="21" t="str">
        <f t="shared" si="1"/>
        <v>1-Extremely fast</v>
      </c>
      <c r="D65" s="9">
        <f>VLOOKUP(A65,events!F244:Q1573,12,FALSE)</f>
        <v>2739932.4</v>
      </c>
    </row>
    <row r="66">
      <c r="A66" s="4" t="s">
        <v>30</v>
      </c>
      <c r="B66" s="38">
        <v>2.0</v>
      </c>
      <c r="C66" s="21" t="str">
        <f t="shared" si="1"/>
        <v>1-Extremely fast</v>
      </c>
      <c r="D66" s="9">
        <f>VLOOKUP(A66,events!F245:Q1574,12,FALSE)</f>
        <v>42744.79</v>
      </c>
    </row>
    <row r="67">
      <c r="A67" s="4" t="s">
        <v>20</v>
      </c>
      <c r="B67" s="38">
        <v>3.0</v>
      </c>
      <c r="C67" s="21" t="str">
        <f t="shared" si="1"/>
        <v>1-Extremely fast</v>
      </c>
      <c r="D67" s="9">
        <f>VLOOKUP(A67,events!F248:Q1577,12,FALSE)</f>
        <v>910183.74</v>
      </c>
    </row>
    <row r="68">
      <c r="A68" s="4" t="s">
        <v>27</v>
      </c>
      <c r="B68" s="38">
        <v>9.0</v>
      </c>
      <c r="C68" s="21" t="str">
        <f t="shared" si="1"/>
        <v>1-Extremely fast</v>
      </c>
      <c r="D68" s="9">
        <f>VLOOKUP(A68,events!F249:Q1578,12,FALSE)</f>
        <v>991141.62</v>
      </c>
    </row>
    <row r="69">
      <c r="A69" s="4" t="s">
        <v>31</v>
      </c>
      <c r="B69" s="38">
        <v>11.0</v>
      </c>
      <c r="C69" s="21" t="str">
        <f t="shared" si="1"/>
        <v>1-Extremely fast</v>
      </c>
      <c r="D69" s="9">
        <f>VLOOKUP(A69,events!F251:Q1580,12,FALSE)</f>
        <v>392875.92</v>
      </c>
    </row>
    <row r="70">
      <c r="A70" s="4" t="s">
        <v>31</v>
      </c>
      <c r="B70" s="38">
        <v>9.0</v>
      </c>
      <c r="C70" s="21" t="str">
        <f t="shared" si="1"/>
        <v>1-Extremely fast</v>
      </c>
      <c r="D70" s="9">
        <f>VLOOKUP(A70,events!F252:Q1581,12,FALSE)</f>
        <v>966144.48</v>
      </c>
    </row>
    <row r="71">
      <c r="A71" s="4" t="s">
        <v>27</v>
      </c>
      <c r="B71" s="38">
        <v>10.0</v>
      </c>
      <c r="C71" s="21" t="str">
        <f t="shared" si="1"/>
        <v>1-Extremely fast</v>
      </c>
      <c r="D71" s="9">
        <f>VLOOKUP(A71,events!F253:Q1582,12,FALSE)</f>
        <v>541810.24</v>
      </c>
    </row>
    <row r="72">
      <c r="A72" s="4" t="s">
        <v>30</v>
      </c>
      <c r="B72" s="38">
        <v>4.0</v>
      </c>
      <c r="C72" s="21" t="str">
        <f t="shared" si="1"/>
        <v>1-Extremely fast</v>
      </c>
      <c r="D72" s="9">
        <f>VLOOKUP(A72,events!F254:Q1583,12,FALSE)</f>
        <v>221781.3</v>
      </c>
    </row>
    <row r="73">
      <c r="A73" s="4" t="s">
        <v>20</v>
      </c>
      <c r="B73" s="38">
        <v>2.0</v>
      </c>
      <c r="C73" s="21" t="str">
        <f t="shared" si="1"/>
        <v>1-Extremely fast</v>
      </c>
      <c r="D73" s="9">
        <f>VLOOKUP(A73,events!F256:Q1585,12,FALSE)</f>
        <v>415482.56</v>
      </c>
    </row>
    <row r="74">
      <c r="A74" s="4" t="s">
        <v>30</v>
      </c>
      <c r="B74" s="38">
        <v>1.0</v>
      </c>
      <c r="C74" s="21" t="str">
        <f t="shared" si="1"/>
        <v>1-Extremely fast</v>
      </c>
      <c r="D74" s="9">
        <f>VLOOKUP(A74,events!F261:Q1590,12,FALSE)</f>
        <v>1252140.8</v>
      </c>
    </row>
    <row r="75">
      <c r="A75" s="4" t="s">
        <v>20</v>
      </c>
      <c r="B75" s="38">
        <v>2.0</v>
      </c>
      <c r="C75" s="21" t="str">
        <f t="shared" si="1"/>
        <v>1-Extremely fast</v>
      </c>
      <c r="D75" s="9">
        <f>VLOOKUP(A75,events!F267:Q1596,12,FALSE)</f>
        <v>910444.86</v>
      </c>
    </row>
    <row r="76">
      <c r="A76" s="4" t="s">
        <v>30</v>
      </c>
      <c r="B76" s="38">
        <v>3.0</v>
      </c>
      <c r="C76" s="21" t="str">
        <f t="shared" si="1"/>
        <v>1-Extremely fast</v>
      </c>
      <c r="D76" s="9">
        <f>VLOOKUP(A76,events!F270:Q1599,12,FALSE)</f>
        <v>904178.14</v>
      </c>
    </row>
    <row r="77">
      <c r="A77" s="4" t="s">
        <v>30</v>
      </c>
      <c r="B77" s="38">
        <v>6.0</v>
      </c>
      <c r="C77" s="21" t="str">
        <f t="shared" si="1"/>
        <v>1-Extremely fast</v>
      </c>
      <c r="D77" s="9">
        <f>VLOOKUP(A77,events!F271:Q1600,12,FALSE)</f>
        <v>1068975.48</v>
      </c>
    </row>
    <row r="78">
      <c r="A78" s="4" t="s">
        <v>30</v>
      </c>
      <c r="B78" s="38">
        <v>7.0</v>
      </c>
      <c r="C78" s="21" t="str">
        <f t="shared" si="1"/>
        <v>1-Extremely fast</v>
      </c>
      <c r="D78" s="9">
        <f>VLOOKUP(A78,events!F280:Q1609,12,FALSE)</f>
        <v>251571.1</v>
      </c>
    </row>
    <row r="79">
      <c r="A79" s="4" t="s">
        <v>27</v>
      </c>
      <c r="B79" s="38">
        <v>15.0</v>
      </c>
      <c r="C79" s="21" t="str">
        <f t="shared" si="1"/>
        <v>1-Extremely fast</v>
      </c>
      <c r="D79" s="9">
        <f>VLOOKUP(A79,events!F281:Q1610,12,FALSE)</f>
        <v>26091.18</v>
      </c>
    </row>
    <row r="80">
      <c r="A80" s="4" t="s">
        <v>31</v>
      </c>
      <c r="B80" s="38">
        <v>10.0</v>
      </c>
      <c r="C80" s="21" t="str">
        <f t="shared" si="1"/>
        <v>1-Extremely fast</v>
      </c>
      <c r="D80" s="9">
        <f>VLOOKUP(A80,events!F282:Q1611,12,FALSE)</f>
        <v>51837.48</v>
      </c>
    </row>
    <row r="81">
      <c r="A81" s="4" t="s">
        <v>20</v>
      </c>
      <c r="B81" s="38">
        <v>4.0</v>
      </c>
      <c r="C81" s="21" t="str">
        <f t="shared" si="1"/>
        <v>1-Extremely fast</v>
      </c>
      <c r="D81" s="9">
        <f>VLOOKUP(A81,events!F284:Q1613,12,FALSE)</f>
        <v>2367799.56</v>
      </c>
    </row>
    <row r="82">
      <c r="A82" s="4" t="s">
        <v>31</v>
      </c>
      <c r="B82" s="38">
        <v>15.0</v>
      </c>
      <c r="C82" s="21" t="str">
        <f t="shared" si="1"/>
        <v>1-Extremely fast</v>
      </c>
      <c r="D82" s="9">
        <f>VLOOKUP(A82,events!F285:Q1614,12,FALSE)</f>
        <v>608872</v>
      </c>
    </row>
    <row r="83">
      <c r="A83" s="4" t="s">
        <v>30</v>
      </c>
      <c r="B83" s="38">
        <v>1.0</v>
      </c>
      <c r="C83" s="21" t="str">
        <f t="shared" si="1"/>
        <v>1-Extremely fast</v>
      </c>
      <c r="D83" s="9">
        <f>VLOOKUP(A83,events!F289:Q1618,12,FALSE)</f>
        <v>84698.25</v>
      </c>
    </row>
    <row r="84">
      <c r="A84" s="4" t="s">
        <v>31</v>
      </c>
      <c r="B84" s="38">
        <v>0.0</v>
      </c>
      <c r="C84" s="21" t="str">
        <f t="shared" si="1"/>
        <v>1-Extremely fast</v>
      </c>
      <c r="D84" s="9">
        <f>VLOOKUP(A84,events!F290:Q1619,12,FALSE)</f>
        <v>186158.5</v>
      </c>
    </row>
    <row r="85">
      <c r="A85" s="4" t="s">
        <v>30</v>
      </c>
      <c r="B85" s="38">
        <v>4.0</v>
      </c>
      <c r="C85" s="21" t="str">
        <f t="shared" si="1"/>
        <v>1-Extremely fast</v>
      </c>
      <c r="D85" s="9">
        <f>VLOOKUP(A85,events!F291:Q1620,12,FALSE)</f>
        <v>190757.82</v>
      </c>
    </row>
    <row r="86">
      <c r="A86" s="4" t="s">
        <v>30</v>
      </c>
      <c r="B86" s="38">
        <v>6.0</v>
      </c>
      <c r="C86" s="21" t="str">
        <f t="shared" si="1"/>
        <v>1-Extremely fast</v>
      </c>
      <c r="D86" s="9">
        <f>VLOOKUP(A86,events!F297:Q1626,12,FALSE)</f>
        <v>510554.84</v>
      </c>
    </row>
    <row r="87">
      <c r="A87" s="4" t="s">
        <v>27</v>
      </c>
      <c r="B87" s="38">
        <v>12.0</v>
      </c>
      <c r="C87" s="21" t="str">
        <f t="shared" si="1"/>
        <v>1-Extremely fast</v>
      </c>
      <c r="D87" s="9">
        <f>VLOOKUP(A87,events!F301:Q1630,12,FALSE)</f>
        <v>967654.96</v>
      </c>
    </row>
    <row r="88">
      <c r="A88" s="4" t="s">
        <v>30</v>
      </c>
      <c r="B88" s="38">
        <v>11.0</v>
      </c>
      <c r="C88" s="21" t="str">
        <f t="shared" si="1"/>
        <v>1-Extremely fast</v>
      </c>
      <c r="D88" s="9">
        <f>VLOOKUP(A88,events!F306:Q1635,12,FALSE)</f>
        <v>1425097.2</v>
      </c>
    </row>
    <row r="89">
      <c r="A89" s="4" t="s">
        <v>20</v>
      </c>
      <c r="B89" s="38">
        <v>6.0</v>
      </c>
      <c r="C89" s="21" t="str">
        <f t="shared" si="1"/>
        <v>1-Extremely fast</v>
      </c>
      <c r="D89" s="9">
        <f>VLOOKUP(A89,events!F308:Q1637,12,FALSE)</f>
        <v>6285079.35</v>
      </c>
    </row>
    <row r="90">
      <c r="A90" s="4" t="s">
        <v>30</v>
      </c>
      <c r="B90" s="38">
        <v>3.0</v>
      </c>
      <c r="C90" s="21" t="str">
        <f t="shared" si="1"/>
        <v>1-Extremely fast</v>
      </c>
      <c r="D90" s="9">
        <f>VLOOKUP(A90,events!F309:Q1638,12,FALSE)</f>
        <v>64899.48</v>
      </c>
    </row>
    <row r="91">
      <c r="A91" s="4" t="s">
        <v>27</v>
      </c>
      <c r="B91" s="38">
        <v>14.0</v>
      </c>
      <c r="C91" s="21" t="str">
        <f t="shared" si="1"/>
        <v>1-Extremely fast</v>
      </c>
      <c r="D91" s="9">
        <f>VLOOKUP(A91,events!F311:Q1640,12,FALSE)</f>
        <v>206776.8</v>
      </c>
    </row>
    <row r="92">
      <c r="A92" s="4" t="s">
        <v>30</v>
      </c>
      <c r="B92" s="38">
        <v>5.0</v>
      </c>
      <c r="C92" s="21" t="str">
        <f t="shared" si="1"/>
        <v>1-Extremely fast</v>
      </c>
      <c r="D92" s="9">
        <f>VLOOKUP(A92,events!F312:Q1641,12,FALSE)</f>
        <v>3567979.59</v>
      </c>
    </row>
    <row r="93">
      <c r="A93" s="4" t="s">
        <v>31</v>
      </c>
      <c r="B93" s="38">
        <v>3.0</v>
      </c>
      <c r="C93" s="21" t="str">
        <f t="shared" si="1"/>
        <v>1-Extremely fast</v>
      </c>
      <c r="D93" s="9">
        <f>VLOOKUP(A93,events!F316:Q1645,12,FALSE)</f>
        <v>291340.48</v>
      </c>
    </row>
    <row r="94">
      <c r="A94" s="4" t="s">
        <v>27</v>
      </c>
      <c r="B94" s="38">
        <v>4.0</v>
      </c>
      <c r="C94" s="21" t="str">
        <f t="shared" si="1"/>
        <v>1-Extremely fast</v>
      </c>
      <c r="D94" s="9">
        <f>VLOOKUP(A94,events!F317:Q1646,12,FALSE)</f>
        <v>470013.28</v>
      </c>
    </row>
    <row r="95">
      <c r="A95" s="4" t="s">
        <v>20</v>
      </c>
      <c r="B95" s="38">
        <v>4.0</v>
      </c>
      <c r="C95" s="21" t="str">
        <f t="shared" si="1"/>
        <v>1-Extremely fast</v>
      </c>
      <c r="D95" s="9">
        <f>VLOOKUP(A95,events!F318:Q1647,12,FALSE)</f>
        <v>602528.66</v>
      </c>
    </row>
    <row r="96">
      <c r="A96" s="4" t="s">
        <v>27</v>
      </c>
      <c r="B96" s="38">
        <v>2.0</v>
      </c>
      <c r="C96" s="21" t="str">
        <f t="shared" si="1"/>
        <v>1-Extremely fast</v>
      </c>
      <c r="D96" s="9">
        <f>VLOOKUP(A96,events!F322:Q1651,12,FALSE)</f>
        <v>2413417.12</v>
      </c>
    </row>
    <row r="97">
      <c r="A97" s="4" t="s">
        <v>20</v>
      </c>
      <c r="B97" s="38">
        <v>5.0</v>
      </c>
      <c r="C97" s="21" t="str">
        <f t="shared" si="1"/>
        <v>1-Extremely fast</v>
      </c>
      <c r="D97" s="9">
        <f>VLOOKUP(A97,events!F324:Q1653,12,FALSE)</f>
        <v>690700.23</v>
      </c>
    </row>
    <row r="98">
      <c r="A98" s="4" t="s">
        <v>31</v>
      </c>
      <c r="B98" s="38">
        <v>2.0</v>
      </c>
      <c r="C98" s="21" t="str">
        <f t="shared" si="1"/>
        <v>1-Extremely fast</v>
      </c>
      <c r="D98" s="9">
        <f>VLOOKUP(A98,events!F326:Q1655,12,FALSE)</f>
        <v>179765.6</v>
      </c>
    </row>
    <row r="99">
      <c r="A99" s="4" t="s">
        <v>30</v>
      </c>
      <c r="B99" s="38">
        <v>7.0</v>
      </c>
      <c r="C99" s="21" t="str">
        <f t="shared" si="1"/>
        <v>1-Extremely fast</v>
      </c>
      <c r="D99" s="9">
        <f>VLOOKUP(A99,events!F330:Q1659,12,FALSE)</f>
        <v>1826184.4</v>
      </c>
    </row>
    <row r="100">
      <c r="A100" s="4" t="s">
        <v>20</v>
      </c>
      <c r="B100" s="38">
        <v>0.0</v>
      </c>
      <c r="C100" s="21" t="str">
        <f t="shared" si="1"/>
        <v>1-Extremely fast</v>
      </c>
      <c r="D100" s="9">
        <f>VLOOKUP(A100,events!F334:Q1663,12,FALSE)</f>
        <v>326503.12</v>
      </c>
    </row>
    <row r="101">
      <c r="A101" s="4" t="s">
        <v>31</v>
      </c>
      <c r="B101" s="38">
        <v>12.0</v>
      </c>
      <c r="C101" s="21" t="str">
        <f t="shared" si="1"/>
        <v>1-Extremely fast</v>
      </c>
      <c r="D101" s="9">
        <f>VLOOKUP(A101,events!F335:Q1664,12,FALSE)</f>
        <v>1469497.98</v>
      </c>
    </row>
    <row r="102">
      <c r="A102" s="4" t="s">
        <v>30</v>
      </c>
      <c r="B102" s="38">
        <v>6.0</v>
      </c>
      <c r="C102" s="21" t="str">
        <f t="shared" si="1"/>
        <v>1-Extremely fast</v>
      </c>
      <c r="D102" s="9">
        <f>VLOOKUP(A102,events!F336:Q1665,12,FALSE)</f>
        <v>1960404.8</v>
      </c>
    </row>
    <row r="103">
      <c r="A103" s="4" t="s">
        <v>30</v>
      </c>
      <c r="B103" s="38">
        <v>3.0</v>
      </c>
      <c r="C103" s="21" t="str">
        <f t="shared" si="1"/>
        <v>1-Extremely fast</v>
      </c>
      <c r="D103" s="9">
        <f>VLOOKUP(A103,events!F337:Q1666,12,FALSE)</f>
        <v>1201862.8</v>
      </c>
    </row>
    <row r="104">
      <c r="A104" s="4" t="s">
        <v>27</v>
      </c>
      <c r="B104" s="38">
        <v>8.0</v>
      </c>
      <c r="C104" s="21" t="str">
        <f t="shared" si="1"/>
        <v>1-Extremely fast</v>
      </c>
      <c r="D104" s="9">
        <f>VLOOKUP(A104,events!F345:Q1674,12,FALSE)</f>
        <v>548148.48</v>
      </c>
    </row>
    <row r="105">
      <c r="A105" s="4" t="s">
        <v>20</v>
      </c>
      <c r="B105" s="38">
        <v>15.0</v>
      </c>
      <c r="C105" s="21" t="str">
        <f t="shared" si="1"/>
        <v>1-Extremely fast</v>
      </c>
      <c r="D105" s="9">
        <f>VLOOKUP(A105,events!F347:Q1676,12,FALSE)</f>
        <v>390133.9</v>
      </c>
    </row>
    <row r="106">
      <c r="A106" s="4" t="s">
        <v>31</v>
      </c>
      <c r="B106" s="38">
        <v>3.0</v>
      </c>
      <c r="C106" s="21" t="str">
        <f t="shared" si="1"/>
        <v>1-Extremely fast</v>
      </c>
      <c r="D106" s="9">
        <f>VLOOKUP(A106,events!F348:Q1677,12,FALSE)</f>
        <v>309372.8</v>
      </c>
    </row>
    <row r="107">
      <c r="A107" s="4" t="s">
        <v>20</v>
      </c>
      <c r="B107" s="38">
        <v>3.0</v>
      </c>
      <c r="C107" s="21" t="str">
        <f t="shared" si="1"/>
        <v>1-Extremely fast</v>
      </c>
      <c r="D107" s="9">
        <f>VLOOKUP(A107,events!F349:Q1678,12,FALSE)</f>
        <v>781024.16</v>
      </c>
    </row>
    <row r="108">
      <c r="A108" s="4" t="s">
        <v>31</v>
      </c>
      <c r="B108" s="38">
        <v>6.0</v>
      </c>
      <c r="C108" s="21" t="str">
        <f t="shared" si="1"/>
        <v>1-Extremely fast</v>
      </c>
      <c r="D108" s="9">
        <f>VLOOKUP(A108,events!F350:Q1679,12,FALSE)</f>
        <v>1641686</v>
      </c>
    </row>
    <row r="109">
      <c r="A109" s="4" t="s">
        <v>27</v>
      </c>
      <c r="B109" s="38">
        <v>11.0</v>
      </c>
      <c r="C109" s="21" t="str">
        <f t="shared" si="1"/>
        <v>1-Extremely fast</v>
      </c>
      <c r="D109" s="9">
        <f>VLOOKUP(A109,events!F351:Q1680,12,FALSE)</f>
        <v>2100699.12</v>
      </c>
    </row>
    <row r="110">
      <c r="A110" s="4" t="s">
        <v>20</v>
      </c>
      <c r="B110" s="38">
        <v>3.0</v>
      </c>
      <c r="C110" s="21" t="str">
        <f t="shared" si="1"/>
        <v>1-Extremely fast</v>
      </c>
      <c r="D110" s="9">
        <f>VLOOKUP(A110,events!F355:Q1684,12,FALSE)</f>
        <v>532199.04</v>
      </c>
    </row>
    <row r="111">
      <c r="A111" s="4" t="s">
        <v>31</v>
      </c>
      <c r="B111" s="38">
        <v>12.0</v>
      </c>
      <c r="C111" s="21" t="str">
        <f t="shared" si="1"/>
        <v>1-Extremely fast</v>
      </c>
      <c r="D111" s="9">
        <f>VLOOKUP(A111,events!F359:Q1688,12,FALSE)</f>
        <v>399149.4</v>
      </c>
    </row>
    <row r="112">
      <c r="A112" s="4" t="s">
        <v>31</v>
      </c>
      <c r="B112" s="38">
        <v>6.0</v>
      </c>
      <c r="C112" s="21" t="str">
        <f t="shared" si="1"/>
        <v>1-Extremely fast</v>
      </c>
      <c r="D112" s="9">
        <f>VLOOKUP(A112,events!F361:Q1690,12,FALSE)</f>
        <v>657986</v>
      </c>
    </row>
    <row r="113">
      <c r="A113" s="4" t="s">
        <v>20</v>
      </c>
      <c r="B113" s="38">
        <v>15.0</v>
      </c>
      <c r="C113" s="21" t="str">
        <f t="shared" si="1"/>
        <v>1-Extremely fast</v>
      </c>
      <c r="D113" s="9">
        <f>VLOOKUP(A113,events!F363:Q1692,12,FALSE)</f>
        <v>89717.28</v>
      </c>
    </row>
    <row r="114">
      <c r="A114" s="4" t="s">
        <v>20</v>
      </c>
      <c r="B114" s="38">
        <v>14.0</v>
      </c>
      <c r="C114" s="21" t="str">
        <f t="shared" si="1"/>
        <v>1-Extremely fast</v>
      </c>
      <c r="D114" s="9">
        <f>VLOOKUP(A114,events!F366:Q1695,12,FALSE)</f>
        <v>2949330.09</v>
      </c>
    </row>
    <row r="115">
      <c r="A115" s="4" t="s">
        <v>27</v>
      </c>
      <c r="B115" s="38">
        <v>8.0</v>
      </c>
      <c r="C115" s="21" t="str">
        <f t="shared" si="1"/>
        <v>1-Extremely fast</v>
      </c>
      <c r="D115" s="9">
        <f>VLOOKUP(A115,events!F371:Q1700,12,FALSE)</f>
        <v>873062.76</v>
      </c>
    </row>
    <row r="116">
      <c r="A116" s="4" t="s">
        <v>20</v>
      </c>
      <c r="B116" s="38">
        <v>5.0</v>
      </c>
      <c r="C116" s="21" t="str">
        <f t="shared" si="1"/>
        <v>1-Extremely fast</v>
      </c>
      <c r="D116" s="9">
        <f>VLOOKUP(A116,events!F374:Q1703,12,FALSE)</f>
        <v>87561.04</v>
      </c>
    </row>
    <row r="117">
      <c r="A117" s="4" t="s">
        <v>27</v>
      </c>
      <c r="B117" s="38">
        <v>7.0</v>
      </c>
      <c r="C117" s="21" t="str">
        <f t="shared" si="1"/>
        <v>1-Extremely fast</v>
      </c>
      <c r="D117" s="9">
        <f>VLOOKUP(A117,events!F375:Q1704,12,FALSE)</f>
        <v>359718.45</v>
      </c>
    </row>
    <row r="118">
      <c r="A118" s="4" t="s">
        <v>20</v>
      </c>
      <c r="B118" s="38">
        <v>12.0</v>
      </c>
      <c r="C118" s="21" t="str">
        <f t="shared" si="1"/>
        <v>1-Extremely fast</v>
      </c>
      <c r="D118" s="9">
        <f>VLOOKUP(A118,events!F376:Q1705,12,FALSE)</f>
        <v>38066.4</v>
      </c>
    </row>
    <row r="119">
      <c r="A119" s="4" t="s">
        <v>27</v>
      </c>
      <c r="B119" s="38">
        <v>5.0</v>
      </c>
      <c r="C119" s="21" t="str">
        <f t="shared" si="1"/>
        <v>1-Extremely fast</v>
      </c>
      <c r="D119" s="9">
        <f>VLOOKUP(A119,events!F382:Q1711,12,FALSE)</f>
        <v>3120720.33</v>
      </c>
    </row>
    <row r="120">
      <c r="A120" s="4" t="s">
        <v>27</v>
      </c>
      <c r="B120" s="38">
        <v>6.0</v>
      </c>
      <c r="C120" s="21" t="str">
        <f t="shared" si="1"/>
        <v>1-Extremely fast</v>
      </c>
      <c r="D120" s="9">
        <f>VLOOKUP(A120,events!F389:Q1718,12,FALSE)</f>
        <v>1277674.02</v>
      </c>
    </row>
    <row r="121">
      <c r="A121" s="4" t="s">
        <v>30</v>
      </c>
      <c r="B121" s="38">
        <v>3.0</v>
      </c>
      <c r="C121" s="21" t="str">
        <f t="shared" si="1"/>
        <v>1-Extremely fast</v>
      </c>
      <c r="D121" s="9">
        <f>VLOOKUP(A121,events!F391:Q1720,12,FALSE)</f>
        <v>2657301.6</v>
      </c>
    </row>
    <row r="122">
      <c r="A122" s="4" t="s">
        <v>30</v>
      </c>
      <c r="B122" s="38">
        <v>12.0</v>
      </c>
      <c r="C122" s="21" t="str">
        <f t="shared" si="1"/>
        <v>1-Extremely fast</v>
      </c>
      <c r="D122" s="9">
        <f>VLOOKUP(A122,events!F393:Q1722,12,FALSE)</f>
        <v>357017.76</v>
      </c>
    </row>
    <row r="123">
      <c r="A123" s="4" t="s">
        <v>20</v>
      </c>
      <c r="B123" s="38">
        <v>1.0</v>
      </c>
      <c r="C123" s="21" t="str">
        <f t="shared" si="1"/>
        <v>1-Extremely fast</v>
      </c>
      <c r="D123" s="9">
        <f>VLOOKUP(A123,events!F401:Q1730,12,FALSE)</f>
        <v>847946.24</v>
      </c>
    </row>
    <row r="124">
      <c r="A124" s="4" t="s">
        <v>31</v>
      </c>
      <c r="B124" s="38">
        <v>15.0</v>
      </c>
      <c r="C124" s="21" t="str">
        <f t="shared" si="1"/>
        <v>1-Extremely fast</v>
      </c>
      <c r="D124" s="9">
        <f>VLOOKUP(A124,events!F402:Q1731,12,FALSE)</f>
        <v>2947323.54</v>
      </c>
    </row>
    <row r="125">
      <c r="A125" s="4" t="s">
        <v>27</v>
      </c>
      <c r="B125" s="38">
        <v>14.0</v>
      </c>
      <c r="C125" s="21" t="str">
        <f t="shared" si="1"/>
        <v>1-Extremely fast</v>
      </c>
      <c r="D125" s="9">
        <f>VLOOKUP(A125,events!F403:Q1732,12,FALSE)</f>
        <v>713421.17</v>
      </c>
    </row>
    <row r="126">
      <c r="A126" s="4" t="s">
        <v>27</v>
      </c>
      <c r="B126" s="38">
        <v>6.0</v>
      </c>
      <c r="C126" s="21" t="str">
        <f t="shared" si="1"/>
        <v>1-Extremely fast</v>
      </c>
      <c r="D126" s="9">
        <f>VLOOKUP(A126,events!F405:Q1734,12,FALSE)</f>
        <v>4599.69</v>
      </c>
    </row>
    <row r="127">
      <c r="A127" s="4" t="s">
        <v>30</v>
      </c>
      <c r="B127" s="38">
        <v>11.0</v>
      </c>
      <c r="C127" s="21" t="str">
        <f t="shared" si="1"/>
        <v>1-Extremely fast</v>
      </c>
      <c r="D127" s="9">
        <f>VLOOKUP(A127,events!F407:Q1736,12,FALSE)</f>
        <v>678956.64</v>
      </c>
    </row>
    <row r="128">
      <c r="A128" s="4" t="s">
        <v>31</v>
      </c>
      <c r="B128" s="38">
        <v>11.0</v>
      </c>
      <c r="C128" s="21" t="str">
        <f t="shared" si="1"/>
        <v>1-Extremely fast</v>
      </c>
      <c r="D128" s="9">
        <f>VLOOKUP(A128,events!F410:Q1739,12,FALSE)</f>
        <v>726532.4</v>
      </c>
    </row>
    <row r="129">
      <c r="A129" s="4" t="s">
        <v>27</v>
      </c>
      <c r="B129" s="38">
        <v>11.0</v>
      </c>
      <c r="C129" s="21" t="str">
        <f t="shared" si="1"/>
        <v>1-Extremely fast</v>
      </c>
      <c r="D129" s="9">
        <f>VLOOKUP(A129,events!F422:Q1751,12,FALSE)</f>
        <v>1228440.4</v>
      </c>
    </row>
    <row r="130">
      <c r="A130" s="4" t="s">
        <v>20</v>
      </c>
      <c r="B130" s="38">
        <v>7.0</v>
      </c>
      <c r="C130" s="21" t="str">
        <f t="shared" si="1"/>
        <v>1-Extremely fast</v>
      </c>
      <c r="D130" s="9">
        <f>VLOOKUP(A130,events!F432:Q1761,12,FALSE)</f>
        <v>403255.82</v>
      </c>
    </row>
    <row r="131">
      <c r="A131" s="4" t="s">
        <v>31</v>
      </c>
      <c r="B131" s="38">
        <v>12.0</v>
      </c>
      <c r="C131" s="21" t="str">
        <f t="shared" si="1"/>
        <v>1-Extremely fast</v>
      </c>
      <c r="D131" s="9">
        <f>VLOOKUP(A131,events!F435:Q1764,12,FALSE)</f>
        <v>1354605.24</v>
      </c>
    </row>
    <row r="132">
      <c r="A132" s="4" t="s">
        <v>31</v>
      </c>
      <c r="B132" s="38">
        <v>11.0</v>
      </c>
      <c r="C132" s="21" t="str">
        <f t="shared" si="1"/>
        <v>1-Extremely fast</v>
      </c>
      <c r="D132" s="9">
        <f>VLOOKUP(A132,events!F448:Q1777,12,FALSE)</f>
        <v>952185.3</v>
      </c>
    </row>
    <row r="133">
      <c r="A133" s="4" t="s">
        <v>31</v>
      </c>
      <c r="B133" s="38">
        <v>0.0</v>
      </c>
      <c r="C133" s="21" t="str">
        <f t="shared" si="1"/>
        <v>1-Extremely fast</v>
      </c>
      <c r="D133" s="9">
        <f>VLOOKUP(A133,events!F451:Q1780,12,FALSE)</f>
        <v>859500.74</v>
      </c>
    </row>
    <row r="134">
      <c r="A134" s="4" t="s">
        <v>31</v>
      </c>
      <c r="B134" s="38">
        <v>15.0</v>
      </c>
      <c r="C134" s="21" t="str">
        <f t="shared" si="1"/>
        <v>1-Extremely fast</v>
      </c>
      <c r="D134" s="9">
        <f>VLOOKUP(A134,events!F452:Q1781,12,FALSE)</f>
        <v>580251.44</v>
      </c>
    </row>
    <row r="135">
      <c r="A135" s="4" t="s">
        <v>30</v>
      </c>
      <c r="B135" s="38">
        <v>4.0</v>
      </c>
      <c r="C135" s="21" t="str">
        <f t="shared" si="1"/>
        <v>1-Extremely fast</v>
      </c>
      <c r="D135" s="9">
        <f>VLOOKUP(A135,events!F454:Q1783,12,FALSE)</f>
        <v>2886571.38</v>
      </c>
    </row>
    <row r="136">
      <c r="A136" s="4" t="s">
        <v>27</v>
      </c>
      <c r="B136" s="38">
        <v>10.0</v>
      </c>
      <c r="C136" s="21" t="str">
        <f t="shared" si="1"/>
        <v>1-Extremely fast</v>
      </c>
      <c r="D136" s="9">
        <f>VLOOKUP(A136,events!F456:Q1785,12,FALSE)</f>
        <v>485595.39</v>
      </c>
    </row>
    <row r="137">
      <c r="A137" s="4" t="s">
        <v>27</v>
      </c>
      <c r="B137" s="38">
        <v>14.0</v>
      </c>
      <c r="C137" s="21" t="str">
        <f t="shared" si="1"/>
        <v>1-Extremely fast</v>
      </c>
      <c r="D137" s="9">
        <f>VLOOKUP(A137,events!F458:Q1787,12,FALSE)</f>
        <v>1900614.45</v>
      </c>
    </row>
    <row r="138">
      <c r="A138" s="4" t="s">
        <v>27</v>
      </c>
      <c r="B138" s="38">
        <v>2.0</v>
      </c>
      <c r="C138" s="21" t="str">
        <f t="shared" si="1"/>
        <v>1-Extremely fast</v>
      </c>
      <c r="D138" s="9">
        <f>VLOOKUP(A138,events!F459:Q1788,12,FALSE)</f>
        <v>126436.31</v>
      </c>
    </row>
    <row r="139">
      <c r="A139" s="4" t="s">
        <v>31</v>
      </c>
      <c r="B139" s="38">
        <v>2.0</v>
      </c>
      <c r="C139" s="21" t="str">
        <f t="shared" si="1"/>
        <v>1-Extremely fast</v>
      </c>
      <c r="D139" s="9">
        <f>VLOOKUP(A139,events!F461:Q1790,12,FALSE)</f>
        <v>492668.44</v>
      </c>
    </row>
    <row r="140">
      <c r="A140" s="4" t="s">
        <v>27</v>
      </c>
      <c r="B140" s="38">
        <v>8.0</v>
      </c>
      <c r="C140" s="21" t="str">
        <f t="shared" si="1"/>
        <v>1-Extremely fast</v>
      </c>
      <c r="D140" s="9">
        <f>VLOOKUP(A140,events!F462:Q1791,12,FALSE)</f>
        <v>711214.46</v>
      </c>
    </row>
    <row r="141">
      <c r="A141" s="4" t="s">
        <v>20</v>
      </c>
      <c r="B141" s="38">
        <v>15.0</v>
      </c>
      <c r="C141" s="21" t="str">
        <f t="shared" si="1"/>
        <v>1-Extremely fast</v>
      </c>
      <c r="D141" s="9">
        <f>VLOOKUP(A141,events!F463:Q1792,12,FALSE)</f>
        <v>237904.12</v>
      </c>
    </row>
    <row r="142">
      <c r="A142" s="4" t="s">
        <v>20</v>
      </c>
      <c r="B142" s="38">
        <v>1.0</v>
      </c>
      <c r="C142" s="21" t="str">
        <f t="shared" si="1"/>
        <v>1-Extremely fast</v>
      </c>
      <c r="D142" s="9">
        <f>VLOOKUP(A142,events!F464:Q1793,12,FALSE)</f>
        <v>1741867.6</v>
      </c>
    </row>
    <row r="143">
      <c r="A143" s="4" t="s">
        <v>27</v>
      </c>
      <c r="B143" s="38">
        <v>6.0</v>
      </c>
      <c r="C143" s="21" t="str">
        <f t="shared" si="1"/>
        <v>1-Extremely fast</v>
      </c>
      <c r="D143" s="9">
        <f>VLOOKUP(A143,events!F467:Q1796,12,FALSE)</f>
        <v>1031603.2</v>
      </c>
    </row>
    <row r="144">
      <c r="A144" s="4" t="s">
        <v>27</v>
      </c>
      <c r="B144" s="38">
        <v>7.0</v>
      </c>
      <c r="C144" s="21" t="str">
        <f t="shared" si="1"/>
        <v>1-Extremely fast</v>
      </c>
      <c r="D144" s="9">
        <f>VLOOKUP(A144,events!F468:Q1797,12,FALSE)</f>
        <v>528443.3</v>
      </c>
    </row>
    <row r="145">
      <c r="A145" s="4" t="s">
        <v>27</v>
      </c>
      <c r="B145" s="38">
        <v>6.0</v>
      </c>
      <c r="C145" s="21" t="str">
        <f t="shared" si="1"/>
        <v>1-Extremely fast</v>
      </c>
      <c r="D145" s="9">
        <f>VLOOKUP(A145,events!F474:Q1803,12,FALSE)</f>
        <v>84287.22</v>
      </c>
    </row>
    <row r="146">
      <c r="A146" s="4" t="s">
        <v>30</v>
      </c>
      <c r="B146" s="38">
        <v>3.0</v>
      </c>
      <c r="C146" s="21" t="str">
        <f t="shared" si="1"/>
        <v>1-Extremely fast</v>
      </c>
      <c r="D146" s="9">
        <f>VLOOKUP(A146,events!F475:Q1804,12,FALSE)</f>
        <v>420656.5</v>
      </c>
    </row>
    <row r="147">
      <c r="A147" s="4" t="s">
        <v>30</v>
      </c>
      <c r="B147" s="38">
        <v>5.0</v>
      </c>
      <c r="C147" s="21" t="str">
        <f t="shared" si="1"/>
        <v>1-Extremely fast</v>
      </c>
      <c r="D147" s="9">
        <f>VLOOKUP(A147,events!F479:Q1808,12,FALSE)</f>
        <v>356966.35</v>
      </c>
    </row>
    <row r="148">
      <c r="A148" s="4" t="s">
        <v>31</v>
      </c>
      <c r="B148" s="38">
        <v>14.0</v>
      </c>
      <c r="C148" s="21" t="str">
        <f t="shared" si="1"/>
        <v>1-Extremely fast</v>
      </c>
      <c r="D148" s="9">
        <f>VLOOKUP(A148,events!F481:Q1810,12,FALSE)</f>
        <v>650976.27</v>
      </c>
    </row>
    <row r="149">
      <c r="A149" s="4" t="s">
        <v>27</v>
      </c>
      <c r="B149" s="38">
        <v>4.0</v>
      </c>
      <c r="C149" s="21" t="str">
        <f t="shared" si="1"/>
        <v>1-Extremely fast</v>
      </c>
      <c r="D149" s="9">
        <f>VLOOKUP(A149,events!F486:Q1815,12,FALSE)</f>
        <v>419932.5</v>
      </c>
    </row>
    <row r="150">
      <c r="A150" s="4" t="s">
        <v>31</v>
      </c>
      <c r="B150" s="38">
        <v>8.0</v>
      </c>
      <c r="C150" s="21" t="str">
        <f t="shared" si="1"/>
        <v>1-Extremely fast</v>
      </c>
      <c r="D150" s="9">
        <f>VLOOKUP(A150,events!F489:Q1818,12,FALSE)</f>
        <v>3583291.2</v>
      </c>
    </row>
    <row r="151">
      <c r="A151" s="4" t="s">
        <v>20</v>
      </c>
      <c r="B151" s="38">
        <v>4.0</v>
      </c>
      <c r="C151" s="21" t="str">
        <f t="shared" si="1"/>
        <v>1-Extremely fast</v>
      </c>
      <c r="D151" s="9">
        <f>VLOOKUP(A151,events!F491:Q1820,12,FALSE)</f>
        <v>623326.76</v>
      </c>
    </row>
    <row r="152">
      <c r="A152" s="4" t="s">
        <v>20</v>
      </c>
      <c r="B152" s="38">
        <v>14.0</v>
      </c>
      <c r="C152" s="21" t="str">
        <f t="shared" si="1"/>
        <v>1-Extremely fast</v>
      </c>
      <c r="D152" s="9">
        <f>VLOOKUP(A152,events!F492:Q1821,12,FALSE)</f>
        <v>73238.4</v>
      </c>
    </row>
    <row r="153">
      <c r="A153" s="4" t="s">
        <v>31</v>
      </c>
      <c r="B153" s="38">
        <v>9.0</v>
      </c>
      <c r="C153" s="21" t="str">
        <f t="shared" si="1"/>
        <v>1-Extremely fast</v>
      </c>
      <c r="D153" s="9">
        <f>VLOOKUP(A153,events!F499:Q1828,12,FALSE)</f>
        <v>2391207.76</v>
      </c>
    </row>
    <row r="154">
      <c r="A154" s="4" t="s">
        <v>30</v>
      </c>
      <c r="B154" s="38">
        <v>9.0</v>
      </c>
      <c r="C154" s="21" t="str">
        <f t="shared" si="1"/>
        <v>1-Extremely fast</v>
      </c>
      <c r="D154" s="9">
        <f>VLOOKUP(A154,events!F500:Q1829,12,FALSE)</f>
        <v>476965.08</v>
      </c>
    </row>
    <row r="155">
      <c r="A155" s="4" t="s">
        <v>27</v>
      </c>
      <c r="B155" s="38">
        <v>9.0</v>
      </c>
      <c r="C155" s="21" t="str">
        <f t="shared" si="1"/>
        <v>1-Extremely fast</v>
      </c>
      <c r="D155" s="9">
        <f>VLOOKUP(A155,events!F506:Q1835,12,FALSE)</f>
        <v>1743051.84</v>
      </c>
    </row>
    <row r="156">
      <c r="A156" s="4" t="s">
        <v>27</v>
      </c>
      <c r="B156" s="38">
        <v>2.0</v>
      </c>
      <c r="C156" s="21" t="str">
        <f t="shared" si="1"/>
        <v>1-Extremely fast</v>
      </c>
      <c r="D156" s="9">
        <f>VLOOKUP(A156,events!F511:Q1840,12,FALSE)</f>
        <v>13584.48</v>
      </c>
    </row>
    <row r="157">
      <c r="A157" s="4" t="s">
        <v>31</v>
      </c>
      <c r="B157" s="38">
        <v>10.0</v>
      </c>
      <c r="C157" s="21" t="str">
        <f t="shared" si="1"/>
        <v>1-Extremely fast</v>
      </c>
      <c r="D157" s="9">
        <f>VLOOKUP(A157,events!F517:Q1846,12,FALSE)</f>
        <v>884949.44</v>
      </c>
    </row>
    <row r="158">
      <c r="A158" s="4" t="s">
        <v>30</v>
      </c>
      <c r="B158" s="38">
        <v>7.0</v>
      </c>
      <c r="C158" s="21" t="str">
        <f t="shared" si="1"/>
        <v>1-Extremely fast</v>
      </c>
      <c r="D158" s="9">
        <f>VLOOKUP(A158,events!F520:Q1849,12,FALSE)</f>
        <v>539504.8</v>
      </c>
    </row>
    <row r="159">
      <c r="A159" s="4" t="s">
        <v>27</v>
      </c>
      <c r="B159" s="38">
        <v>5.0</v>
      </c>
      <c r="C159" s="21" t="str">
        <f t="shared" si="1"/>
        <v>1-Extremely fast</v>
      </c>
      <c r="D159" s="9">
        <f>VLOOKUP(A159,events!F523:Q1852,12,FALSE)</f>
        <v>13593.81</v>
      </c>
    </row>
    <row r="160">
      <c r="A160" s="4" t="s">
        <v>20</v>
      </c>
      <c r="B160" s="38">
        <v>8.0</v>
      </c>
      <c r="C160" s="21" t="str">
        <f t="shared" si="1"/>
        <v>1-Extremely fast</v>
      </c>
      <c r="D160" s="9">
        <f>VLOOKUP(A160,events!F526:Q1855,12,FALSE)</f>
        <v>443657.5</v>
      </c>
    </row>
    <row r="161">
      <c r="A161" s="4" t="s">
        <v>30</v>
      </c>
      <c r="B161" s="38">
        <v>6.0</v>
      </c>
      <c r="C161" s="21" t="str">
        <f t="shared" si="1"/>
        <v>1-Extremely fast</v>
      </c>
      <c r="D161" s="9">
        <f>VLOOKUP(A161,events!F531:Q1860,12,FALSE)</f>
        <v>3083594.01</v>
      </c>
    </row>
    <row r="162">
      <c r="A162" s="4" t="s">
        <v>31</v>
      </c>
      <c r="B162" s="38">
        <v>6.0</v>
      </c>
      <c r="C162" s="21" t="str">
        <f t="shared" si="1"/>
        <v>1-Extremely fast</v>
      </c>
      <c r="D162" s="9">
        <f>VLOOKUP(A162,events!F532:Q1861,12,FALSE)</f>
        <v>1766027.04</v>
      </c>
    </row>
    <row r="163">
      <c r="A163" s="4" t="s">
        <v>27</v>
      </c>
      <c r="B163" s="38">
        <v>3.0</v>
      </c>
      <c r="C163" s="21" t="str">
        <f t="shared" si="1"/>
        <v>1-Extremely fast</v>
      </c>
      <c r="D163" s="9">
        <f>VLOOKUP(A163,events!F533:Q1862,12,FALSE)</f>
        <v>1044.96</v>
      </c>
    </row>
    <row r="164">
      <c r="A164" s="4" t="s">
        <v>27</v>
      </c>
      <c r="B164" s="38">
        <v>7.0</v>
      </c>
      <c r="C164" s="21" t="str">
        <f t="shared" si="1"/>
        <v>1-Extremely fast</v>
      </c>
      <c r="D164" s="9">
        <f>VLOOKUP(A164,events!F534:Q1863,12,FALSE)</f>
        <v>2099746.53</v>
      </c>
    </row>
    <row r="165">
      <c r="A165" s="4" t="s">
        <v>31</v>
      </c>
      <c r="B165" s="38">
        <v>13.0</v>
      </c>
      <c r="C165" s="21" t="str">
        <f t="shared" si="1"/>
        <v>1-Extremely fast</v>
      </c>
      <c r="D165" s="9">
        <f>VLOOKUP(A165,events!F535:Q1864,12,FALSE)</f>
        <v>337391.4</v>
      </c>
    </row>
    <row r="166">
      <c r="A166" s="4" t="s">
        <v>27</v>
      </c>
      <c r="B166" s="38">
        <v>10.0</v>
      </c>
      <c r="C166" s="21" t="str">
        <f t="shared" si="1"/>
        <v>1-Extremely fast</v>
      </c>
      <c r="D166" s="9">
        <f>VLOOKUP(A166,events!F537:Q1866,12,FALSE)</f>
        <v>1974080.24</v>
      </c>
    </row>
    <row r="167">
      <c r="A167" s="4" t="s">
        <v>27</v>
      </c>
      <c r="B167" s="38">
        <v>10.0</v>
      </c>
      <c r="C167" s="21" t="str">
        <f t="shared" si="1"/>
        <v>1-Extremely fast</v>
      </c>
      <c r="D167" s="9">
        <f>VLOOKUP(A167,events!F543:Q1872,12,FALSE)</f>
        <v>710450</v>
      </c>
    </row>
    <row r="168">
      <c r="A168" s="4" t="s">
        <v>27</v>
      </c>
      <c r="B168" s="38">
        <v>13.0</v>
      </c>
      <c r="C168" s="21" t="str">
        <f t="shared" si="1"/>
        <v>1-Extremely fast</v>
      </c>
      <c r="D168" s="9">
        <f>VLOOKUP(A168,events!F544:Q1873,12,FALSE)</f>
        <v>5662251.71</v>
      </c>
    </row>
    <row r="169">
      <c r="A169" s="4" t="s">
        <v>27</v>
      </c>
      <c r="B169" s="38">
        <v>7.0</v>
      </c>
      <c r="C169" s="21" t="str">
        <f t="shared" si="1"/>
        <v>1-Extremely fast</v>
      </c>
      <c r="D169" s="9">
        <f>VLOOKUP(A169,events!F548:Q1877,12,FALSE)</f>
        <v>117939.36</v>
      </c>
    </row>
    <row r="170">
      <c r="A170" s="4" t="s">
        <v>31</v>
      </c>
      <c r="B170" s="38">
        <v>1.0</v>
      </c>
      <c r="C170" s="21" t="str">
        <f t="shared" si="1"/>
        <v>1-Extremely fast</v>
      </c>
      <c r="D170" s="9">
        <f>VLOOKUP(A170,events!F549:Q1878,12,FALSE)</f>
        <v>1092362.88</v>
      </c>
    </row>
    <row r="171">
      <c r="A171" s="4" t="s">
        <v>27</v>
      </c>
      <c r="B171" s="38">
        <v>9.0</v>
      </c>
      <c r="C171" s="21" t="str">
        <f t="shared" si="1"/>
        <v>1-Extremely fast</v>
      </c>
      <c r="D171" s="9">
        <f>VLOOKUP(A171,events!F552:Q1881,12,FALSE)</f>
        <v>82629.03</v>
      </c>
    </row>
    <row r="172">
      <c r="A172" s="4" t="s">
        <v>31</v>
      </c>
      <c r="B172" s="38">
        <v>14.0</v>
      </c>
      <c r="C172" s="21" t="str">
        <f t="shared" si="1"/>
        <v>1-Extremely fast</v>
      </c>
      <c r="D172" s="9">
        <f>VLOOKUP(A172,events!F553:Q1882,12,FALSE)</f>
        <v>278768.75</v>
      </c>
    </row>
    <row r="173">
      <c r="A173" s="4" t="s">
        <v>20</v>
      </c>
      <c r="B173" s="38">
        <v>10.0</v>
      </c>
      <c r="C173" s="21" t="str">
        <f t="shared" si="1"/>
        <v>1-Extremely fast</v>
      </c>
      <c r="D173" s="9">
        <f>VLOOKUP(A173,events!F562:Q1891,12,FALSE)</f>
        <v>800302.8</v>
      </c>
    </row>
    <row r="174">
      <c r="A174" s="4" t="s">
        <v>20</v>
      </c>
      <c r="B174" s="38">
        <v>1.0</v>
      </c>
      <c r="C174" s="21" t="str">
        <f t="shared" si="1"/>
        <v>1-Extremely fast</v>
      </c>
      <c r="D174" s="9">
        <f>VLOOKUP(A174,events!F566:Q1895,12,FALSE)</f>
        <v>220935.84</v>
      </c>
    </row>
    <row r="175">
      <c r="A175" s="4" t="s">
        <v>27</v>
      </c>
      <c r="B175" s="38">
        <v>14.0</v>
      </c>
      <c r="C175" s="21" t="str">
        <f t="shared" si="1"/>
        <v>1-Extremely fast</v>
      </c>
      <c r="D175" s="9">
        <f>VLOOKUP(A175,events!F569:Q1898,12,FALSE)</f>
        <v>429673.34</v>
      </c>
    </row>
    <row r="176">
      <c r="A176" s="4" t="s">
        <v>31</v>
      </c>
      <c r="B176" s="38">
        <v>6.0</v>
      </c>
      <c r="C176" s="21" t="str">
        <f t="shared" si="1"/>
        <v>1-Extremely fast</v>
      </c>
      <c r="D176" s="9">
        <f>VLOOKUP(A176,events!F570:Q1899,12,FALSE)</f>
        <v>557316.87</v>
      </c>
    </row>
    <row r="177">
      <c r="A177" s="4" t="s">
        <v>20</v>
      </c>
      <c r="B177" s="38">
        <v>4.0</v>
      </c>
      <c r="C177" s="21" t="str">
        <f t="shared" si="1"/>
        <v>1-Extremely fast</v>
      </c>
      <c r="D177" s="9">
        <f>VLOOKUP(A177,events!F576:Q1905,12,FALSE)</f>
        <v>571537.89</v>
      </c>
    </row>
    <row r="178">
      <c r="A178" s="4" t="s">
        <v>27</v>
      </c>
      <c r="B178" s="38">
        <v>15.0</v>
      </c>
      <c r="C178" s="21" t="str">
        <f t="shared" si="1"/>
        <v>1-Extremely fast</v>
      </c>
      <c r="D178" s="9">
        <f>VLOOKUP(A178,events!F581:Q1910,12,FALSE)</f>
        <v>1419200.72</v>
      </c>
    </row>
    <row r="179">
      <c r="A179" s="4" t="s">
        <v>20</v>
      </c>
      <c r="B179" s="38">
        <v>13.0</v>
      </c>
      <c r="C179" s="21" t="str">
        <f t="shared" si="1"/>
        <v>1-Extremely fast</v>
      </c>
      <c r="D179" s="9">
        <f>VLOOKUP(A179,events!F584:Q1913,12,FALSE)</f>
        <v>1213856.4</v>
      </c>
    </row>
    <row r="180">
      <c r="A180" s="4" t="s">
        <v>30</v>
      </c>
      <c r="B180" s="38">
        <v>1.0</v>
      </c>
      <c r="C180" s="21" t="str">
        <f t="shared" si="1"/>
        <v>1-Extremely fast</v>
      </c>
      <c r="D180" s="9">
        <f>VLOOKUP(A180,events!F587:Q1916,12,FALSE)</f>
        <v>65937.68</v>
      </c>
    </row>
    <row r="181">
      <c r="A181" s="4" t="s">
        <v>30</v>
      </c>
      <c r="B181" s="38">
        <v>8.0</v>
      </c>
      <c r="C181" s="21" t="str">
        <f t="shared" si="1"/>
        <v>1-Extremely fast</v>
      </c>
      <c r="D181" s="9">
        <f>VLOOKUP(A181,events!F589:Q1918,12,FALSE)</f>
        <v>132317.46</v>
      </c>
    </row>
    <row r="182">
      <c r="A182" s="4" t="s">
        <v>20</v>
      </c>
      <c r="B182" s="38">
        <v>9.0</v>
      </c>
      <c r="C182" s="21" t="str">
        <f t="shared" si="1"/>
        <v>1-Extremely fast</v>
      </c>
      <c r="D182" s="9">
        <f>VLOOKUP(A182,events!F592:Q1921,12,FALSE)</f>
        <v>66728.16</v>
      </c>
    </row>
    <row r="183">
      <c r="A183" s="4" t="s">
        <v>27</v>
      </c>
      <c r="B183" s="38">
        <v>15.0</v>
      </c>
      <c r="C183" s="21" t="str">
        <f t="shared" si="1"/>
        <v>1-Extremely fast</v>
      </c>
      <c r="D183" s="9">
        <f>VLOOKUP(A183,events!F596:Q1925,12,FALSE)</f>
        <v>492524.96</v>
      </c>
    </row>
    <row r="184">
      <c r="A184" s="4" t="s">
        <v>31</v>
      </c>
      <c r="B184" s="38">
        <v>13.0</v>
      </c>
      <c r="C184" s="21" t="str">
        <f t="shared" si="1"/>
        <v>1-Extremely fast</v>
      </c>
      <c r="D184" s="9">
        <f>VLOOKUP(A184,events!F601:Q1930,12,FALSE)</f>
        <v>196490.45</v>
      </c>
    </row>
    <row r="185">
      <c r="A185" s="4" t="s">
        <v>20</v>
      </c>
      <c r="B185" s="38">
        <v>4.0</v>
      </c>
      <c r="C185" s="21" t="str">
        <f t="shared" si="1"/>
        <v>1-Extremely fast</v>
      </c>
      <c r="D185" s="9">
        <f>VLOOKUP(A185,events!F603:Q1932,12,FALSE)</f>
        <v>338629.2</v>
      </c>
    </row>
    <row r="186">
      <c r="A186" s="4" t="s">
        <v>31</v>
      </c>
      <c r="B186" s="38">
        <v>15.0</v>
      </c>
      <c r="C186" s="21" t="str">
        <f t="shared" si="1"/>
        <v>1-Extremely fast</v>
      </c>
      <c r="D186" s="9">
        <f>VLOOKUP(A186,events!F606:Q1935,12,FALSE)</f>
        <v>713666.36</v>
      </c>
    </row>
    <row r="187">
      <c r="A187" s="4" t="s">
        <v>30</v>
      </c>
      <c r="B187" s="38">
        <v>14.0</v>
      </c>
      <c r="C187" s="21" t="str">
        <f t="shared" si="1"/>
        <v>1-Extremely fast</v>
      </c>
      <c r="D187" s="9">
        <f>VLOOKUP(A187,events!F611:Q1940,12,FALSE)</f>
        <v>1123533.4</v>
      </c>
    </row>
    <row r="188">
      <c r="A188" s="4" t="s">
        <v>31</v>
      </c>
      <c r="B188" s="38">
        <v>14.0</v>
      </c>
      <c r="C188" s="21" t="str">
        <f t="shared" si="1"/>
        <v>1-Extremely fast</v>
      </c>
      <c r="D188" s="9">
        <f>VLOOKUP(A188,events!F612:Q1941,12,FALSE)</f>
        <v>224106.35</v>
      </c>
    </row>
    <row r="189">
      <c r="A189" s="4" t="s">
        <v>30</v>
      </c>
      <c r="B189" s="38">
        <v>6.0</v>
      </c>
      <c r="C189" s="21" t="str">
        <f t="shared" si="1"/>
        <v>1-Extremely fast</v>
      </c>
      <c r="D189" s="9">
        <f>VLOOKUP(A189,events!F615:Q1944,12,FALSE)</f>
        <v>1386189.3</v>
      </c>
    </row>
    <row r="190">
      <c r="A190" s="4" t="s">
        <v>27</v>
      </c>
      <c r="B190" s="38">
        <v>8.0</v>
      </c>
      <c r="C190" s="21" t="str">
        <f t="shared" si="1"/>
        <v>1-Extremely fast</v>
      </c>
      <c r="D190" s="9">
        <f>VLOOKUP(A190,events!F616:Q1945,12,FALSE)</f>
        <v>4962573.02</v>
      </c>
    </row>
    <row r="191">
      <c r="A191" s="4" t="s">
        <v>30</v>
      </c>
      <c r="B191" s="38">
        <v>3.0</v>
      </c>
      <c r="C191" s="21" t="str">
        <f t="shared" si="1"/>
        <v>1-Extremely fast</v>
      </c>
      <c r="D191" s="9">
        <f>VLOOKUP(A191,events!F620:Q1949,12,FALSE)</f>
        <v>3755664.78</v>
      </c>
    </row>
    <row r="192">
      <c r="A192" s="4" t="s">
        <v>20</v>
      </c>
      <c r="B192" s="38">
        <v>3.0</v>
      </c>
      <c r="C192" s="21" t="str">
        <f t="shared" si="1"/>
        <v>1-Extremely fast</v>
      </c>
      <c r="D192" s="9">
        <f>VLOOKUP(A192,events!F621:Q1950,12,FALSE)</f>
        <v>1945334.79</v>
      </c>
    </row>
    <row r="193">
      <c r="A193" s="4" t="s">
        <v>31</v>
      </c>
      <c r="B193" s="38">
        <v>7.0</v>
      </c>
      <c r="C193" s="21" t="str">
        <f t="shared" si="1"/>
        <v>1-Extremely fast</v>
      </c>
      <c r="D193" s="9">
        <f>VLOOKUP(A193,events!F623:Q1952,12,FALSE)</f>
        <v>2161853.45</v>
      </c>
    </row>
    <row r="194">
      <c r="A194" s="4" t="s">
        <v>27</v>
      </c>
      <c r="B194" s="38">
        <v>8.0</v>
      </c>
      <c r="C194" s="21" t="str">
        <f t="shared" si="1"/>
        <v>1-Extremely fast</v>
      </c>
      <c r="D194" s="9">
        <f>VLOOKUP(A194,events!F624:Q1953,12,FALSE)</f>
        <v>54039.36</v>
      </c>
    </row>
    <row r="195">
      <c r="A195" s="4" t="s">
        <v>20</v>
      </c>
      <c r="B195" s="38">
        <v>4.0</v>
      </c>
      <c r="C195" s="21" t="str">
        <f t="shared" si="1"/>
        <v>1-Extremely fast</v>
      </c>
      <c r="D195" s="9">
        <f>VLOOKUP(A195,events!F627:Q1956,12,FALSE)</f>
        <v>319972.95</v>
      </c>
    </row>
    <row r="196">
      <c r="A196" s="4" t="s">
        <v>20</v>
      </c>
      <c r="B196" s="38">
        <v>11.0</v>
      </c>
      <c r="C196" s="21" t="str">
        <f t="shared" si="1"/>
        <v>1-Extremely fast</v>
      </c>
      <c r="D196" s="9">
        <f>VLOOKUP(A196,events!F630:Q1959,12,FALSE)</f>
        <v>8285.04</v>
      </c>
    </row>
    <row r="197">
      <c r="A197" s="4" t="s">
        <v>20</v>
      </c>
      <c r="B197" s="38">
        <v>12.0</v>
      </c>
      <c r="C197" s="21" t="str">
        <f t="shared" si="1"/>
        <v>1-Extremely fast</v>
      </c>
      <c r="D197" s="9">
        <f>VLOOKUP(A197,events!F634:Q1963,12,FALSE)</f>
        <v>29579.52</v>
      </c>
    </row>
    <row r="198">
      <c r="A198" s="4" t="s">
        <v>20</v>
      </c>
      <c r="B198" s="38">
        <v>0.0</v>
      </c>
      <c r="C198" s="21" t="str">
        <f t="shared" si="1"/>
        <v>1-Extremely fast</v>
      </c>
      <c r="D198" s="9">
        <f>VLOOKUP(A198,events!F635:Q1964,12,FALSE)</f>
        <v>60333.6</v>
      </c>
    </row>
    <row r="199">
      <c r="A199" s="4" t="s">
        <v>27</v>
      </c>
      <c r="B199" s="38">
        <v>7.0</v>
      </c>
      <c r="C199" s="21" t="str">
        <f t="shared" si="1"/>
        <v>1-Extremely fast</v>
      </c>
      <c r="D199" s="9">
        <f>VLOOKUP(A199,events!F638:Q1967,12,FALSE)</f>
        <v>3587273.36</v>
      </c>
    </row>
    <row r="200">
      <c r="A200" s="4" t="s">
        <v>27</v>
      </c>
      <c r="B200" s="38">
        <v>7.0</v>
      </c>
      <c r="C200" s="21" t="str">
        <f t="shared" si="1"/>
        <v>1-Extremely fast</v>
      </c>
      <c r="D200" s="9">
        <f>VLOOKUP(A200,events!F640:Q1969,12,FALSE)</f>
        <v>554047.67</v>
      </c>
    </row>
    <row r="201">
      <c r="A201" s="4" t="s">
        <v>31</v>
      </c>
      <c r="B201" s="38">
        <v>5.0</v>
      </c>
      <c r="C201" s="21" t="str">
        <f t="shared" si="1"/>
        <v>1-Extremely fast</v>
      </c>
      <c r="D201" s="9">
        <f>VLOOKUP(A201,events!F641:Q1970,12,FALSE)</f>
        <v>825638.73</v>
      </c>
    </row>
    <row r="202">
      <c r="A202" s="4" t="s">
        <v>27</v>
      </c>
      <c r="B202" s="38">
        <v>4.0</v>
      </c>
      <c r="C202" s="21" t="str">
        <f t="shared" si="1"/>
        <v>1-Extremely fast</v>
      </c>
      <c r="D202" s="9">
        <f>VLOOKUP(A202,events!F642:Q1971,12,FALSE)</f>
        <v>430563.2</v>
      </c>
    </row>
    <row r="203">
      <c r="A203" s="4" t="s">
        <v>27</v>
      </c>
      <c r="B203" s="38">
        <v>2.0</v>
      </c>
      <c r="C203" s="21" t="str">
        <f t="shared" si="1"/>
        <v>1-Extremely fast</v>
      </c>
      <c r="D203" s="9">
        <f>VLOOKUP(A203,events!F646:Q1975,12,FALSE)</f>
        <v>3016935.39</v>
      </c>
    </row>
    <row r="204">
      <c r="A204" s="4" t="s">
        <v>31</v>
      </c>
      <c r="B204" s="38">
        <v>9.0</v>
      </c>
      <c r="C204" s="21" t="str">
        <f t="shared" si="1"/>
        <v>1-Extremely fast</v>
      </c>
      <c r="D204" s="9">
        <f>VLOOKUP(A204,events!F648:Q1977,12,FALSE)</f>
        <v>1006165.86</v>
      </c>
    </row>
    <row r="205">
      <c r="A205" s="4" t="s">
        <v>30</v>
      </c>
      <c r="B205" s="38">
        <v>10.0</v>
      </c>
      <c r="C205" s="21" t="str">
        <f t="shared" si="1"/>
        <v>1-Extremely fast</v>
      </c>
      <c r="D205" s="9">
        <f>VLOOKUP(A205,events!F649:Q1978,12,FALSE)</f>
        <v>10285</v>
      </c>
    </row>
    <row r="206">
      <c r="A206" s="4" t="s">
        <v>27</v>
      </c>
      <c r="B206" s="38">
        <v>10.0</v>
      </c>
      <c r="C206" s="21" t="str">
        <f t="shared" si="1"/>
        <v>1-Extremely fast</v>
      </c>
      <c r="D206" s="9">
        <f>VLOOKUP(A206,events!F650:Q1979,12,FALSE)</f>
        <v>407796.82</v>
      </c>
    </row>
    <row r="207">
      <c r="A207" s="4" t="s">
        <v>20</v>
      </c>
      <c r="B207" s="38">
        <v>7.0</v>
      </c>
      <c r="C207" s="21" t="str">
        <f t="shared" si="1"/>
        <v>1-Extremely fast</v>
      </c>
      <c r="D207" s="9">
        <f>VLOOKUP(A207,events!F656:Q1985,12,FALSE)</f>
        <v>153243.75</v>
      </c>
    </row>
    <row r="208">
      <c r="A208" s="4" t="s">
        <v>30</v>
      </c>
      <c r="B208" s="38">
        <v>5.0</v>
      </c>
      <c r="C208" s="21" t="str">
        <f t="shared" si="1"/>
        <v>1-Extremely fast</v>
      </c>
      <c r="D208" s="9">
        <f>VLOOKUP(A208,events!F661:Q1990,12,FALSE)</f>
        <v>627931.59</v>
      </c>
    </row>
    <row r="209">
      <c r="A209" s="4" t="s">
        <v>20</v>
      </c>
      <c r="B209" s="38">
        <v>9.0</v>
      </c>
      <c r="C209" s="21" t="str">
        <f t="shared" si="1"/>
        <v>1-Extremely fast</v>
      </c>
      <c r="D209" s="9">
        <f>VLOOKUP(A209,events!F662:Q1991,12,FALSE)</f>
        <v>452628.28</v>
      </c>
    </row>
    <row r="210">
      <c r="A210" s="4" t="s">
        <v>31</v>
      </c>
      <c r="B210" s="38">
        <v>12.0</v>
      </c>
      <c r="C210" s="21" t="str">
        <f t="shared" si="1"/>
        <v>1-Extremely fast</v>
      </c>
      <c r="D210" s="9">
        <f>VLOOKUP(A210,events!F667:Q1996,12,FALSE)</f>
        <v>586833.6</v>
      </c>
    </row>
    <row r="211">
      <c r="A211" s="4" t="s">
        <v>30</v>
      </c>
      <c r="B211" s="38">
        <v>11.0</v>
      </c>
      <c r="C211" s="21" t="str">
        <f t="shared" si="1"/>
        <v>1-Extremely fast</v>
      </c>
      <c r="D211" s="9">
        <f>VLOOKUP(A211,events!F668:Q1997,12,FALSE)</f>
        <v>3233758.53</v>
      </c>
    </row>
    <row r="212">
      <c r="A212" s="4" t="s">
        <v>30</v>
      </c>
      <c r="B212" s="38">
        <v>10.0</v>
      </c>
      <c r="C212" s="21" t="str">
        <f t="shared" si="1"/>
        <v>1-Extremely fast</v>
      </c>
      <c r="D212" s="9">
        <f>VLOOKUP(A212,events!F676:Q2005,12,FALSE)</f>
        <v>88271.13</v>
      </c>
    </row>
    <row r="213">
      <c r="A213" s="4" t="s">
        <v>20</v>
      </c>
      <c r="B213" s="38">
        <v>5.0</v>
      </c>
      <c r="C213" s="21" t="str">
        <f t="shared" si="1"/>
        <v>1-Extremely fast</v>
      </c>
      <c r="D213" s="9">
        <f>VLOOKUP(A213,events!F680:Q2009,12,FALSE)</f>
        <v>142373.66</v>
      </c>
    </row>
    <row r="214">
      <c r="A214" s="4" t="s">
        <v>30</v>
      </c>
      <c r="B214" s="38">
        <v>0.0</v>
      </c>
      <c r="C214" s="21" t="str">
        <f t="shared" si="1"/>
        <v>1-Extremely fast</v>
      </c>
      <c r="D214" s="9">
        <f>VLOOKUP(A214,events!F681:Q2010,12,FALSE)</f>
        <v>208835.55</v>
      </c>
    </row>
    <row r="215">
      <c r="A215" s="4" t="s">
        <v>27</v>
      </c>
      <c r="B215" s="38">
        <v>12.0</v>
      </c>
      <c r="C215" s="21" t="str">
        <f t="shared" si="1"/>
        <v>1-Extremely fast</v>
      </c>
      <c r="D215" s="9">
        <f>VLOOKUP(A215,events!F691:Q2020,12,FALSE)</f>
        <v>609563.84</v>
      </c>
    </row>
    <row r="216">
      <c r="A216" s="4" t="s">
        <v>27</v>
      </c>
      <c r="B216" s="38">
        <v>4.0</v>
      </c>
      <c r="C216" s="21" t="str">
        <f t="shared" si="1"/>
        <v>1-Extremely fast</v>
      </c>
      <c r="D216" s="9">
        <f>VLOOKUP(A216,events!F694:Q2023,12,FALSE)</f>
        <v>275920.48</v>
      </c>
    </row>
    <row r="217">
      <c r="A217" s="4" t="s">
        <v>30</v>
      </c>
      <c r="B217" s="38">
        <v>14.0</v>
      </c>
      <c r="C217" s="21" t="str">
        <f t="shared" si="1"/>
        <v>1-Extremely fast</v>
      </c>
      <c r="D217" s="9">
        <f>VLOOKUP(A217,events!F697:Q2026,12,FALSE)</f>
        <v>552903.45</v>
      </c>
    </row>
    <row r="218">
      <c r="A218" s="4" t="s">
        <v>30</v>
      </c>
      <c r="B218" s="38">
        <v>6.0</v>
      </c>
      <c r="C218" s="21" t="str">
        <f t="shared" si="1"/>
        <v>1-Extremely fast</v>
      </c>
      <c r="D218" s="9">
        <f>VLOOKUP(A218,events!F699:Q2028,12,FALSE)</f>
        <v>378899.4</v>
      </c>
    </row>
    <row r="219">
      <c r="A219" s="4" t="s">
        <v>20</v>
      </c>
      <c r="B219" s="38">
        <v>13.0</v>
      </c>
      <c r="C219" s="21" t="str">
        <f t="shared" si="1"/>
        <v>1-Extremely fast</v>
      </c>
      <c r="D219" s="9">
        <f>VLOOKUP(A219,events!F707:Q2036,12,FALSE)</f>
        <v>1472854.74</v>
      </c>
    </row>
    <row r="220">
      <c r="A220" s="4" t="s">
        <v>20</v>
      </c>
      <c r="B220" s="38">
        <v>15.0</v>
      </c>
      <c r="C220" s="21" t="str">
        <f t="shared" si="1"/>
        <v>1-Extremely fast</v>
      </c>
      <c r="D220" s="9">
        <f>VLOOKUP(A220,events!F710:Q2039,12,FALSE)</f>
        <v>425009.65</v>
      </c>
    </row>
    <row r="221">
      <c r="A221" s="4" t="s">
        <v>27</v>
      </c>
      <c r="B221" s="38">
        <v>11.0</v>
      </c>
      <c r="C221" s="21" t="str">
        <f t="shared" si="1"/>
        <v>1-Extremely fast</v>
      </c>
      <c r="D221" s="9">
        <f>VLOOKUP(A221,events!F712:Q2041,12,FALSE)</f>
        <v>66056.4</v>
      </c>
    </row>
    <row r="222">
      <c r="A222" s="4" t="s">
        <v>27</v>
      </c>
      <c r="B222" s="38">
        <v>12.0</v>
      </c>
      <c r="C222" s="21" t="str">
        <f t="shared" si="1"/>
        <v>1-Extremely fast</v>
      </c>
      <c r="D222" s="9">
        <f>VLOOKUP(A222,events!F713:Q2042,12,FALSE)</f>
        <v>913391.84</v>
      </c>
    </row>
    <row r="223">
      <c r="A223" s="4" t="s">
        <v>30</v>
      </c>
      <c r="B223" s="38">
        <v>7.0</v>
      </c>
      <c r="C223" s="21" t="str">
        <f t="shared" si="1"/>
        <v>1-Extremely fast</v>
      </c>
      <c r="D223" s="9">
        <f>VLOOKUP(A223,events!F715:Q2044,12,FALSE)</f>
        <v>443799.85</v>
      </c>
    </row>
    <row r="224">
      <c r="A224" s="4" t="s">
        <v>30</v>
      </c>
      <c r="B224" s="38">
        <v>2.0</v>
      </c>
      <c r="C224" s="21" t="str">
        <f t="shared" si="1"/>
        <v>1-Extremely fast</v>
      </c>
      <c r="D224" s="9">
        <f>VLOOKUP(A224,events!F718:Q2047,12,FALSE)</f>
        <v>2001395.2</v>
      </c>
    </row>
    <row r="225">
      <c r="A225" s="4" t="s">
        <v>30</v>
      </c>
      <c r="B225" s="38">
        <v>5.0</v>
      </c>
      <c r="C225" s="21" t="str">
        <f t="shared" si="1"/>
        <v>1-Extremely fast</v>
      </c>
      <c r="D225" s="9">
        <f>VLOOKUP(A225,events!F721:Q2050,12,FALSE)</f>
        <v>56655.3</v>
      </c>
    </row>
    <row r="226">
      <c r="A226" s="4" t="s">
        <v>30</v>
      </c>
      <c r="B226" s="38">
        <v>7.0</v>
      </c>
      <c r="C226" s="21" t="str">
        <f t="shared" si="1"/>
        <v>1-Extremely fast</v>
      </c>
      <c r="D226" s="9">
        <f>VLOOKUP(A226,events!F725:Q2054,12,FALSE)</f>
        <v>80368.62</v>
      </c>
    </row>
    <row r="227">
      <c r="A227" s="4" t="s">
        <v>31</v>
      </c>
      <c r="B227" s="38">
        <v>5.0</v>
      </c>
      <c r="C227" s="21" t="str">
        <f t="shared" si="1"/>
        <v>1-Extremely fast</v>
      </c>
      <c r="D227" s="9">
        <f>VLOOKUP(A227,events!F726:Q2055,12,FALSE)</f>
        <v>4825466.1</v>
      </c>
    </row>
    <row r="228">
      <c r="A228" s="4" t="s">
        <v>31</v>
      </c>
      <c r="B228" s="38">
        <v>2.0</v>
      </c>
      <c r="C228" s="21" t="str">
        <f t="shared" si="1"/>
        <v>1-Extremely fast</v>
      </c>
      <c r="D228" s="9">
        <f>VLOOKUP(A228,events!F727:Q2056,12,FALSE)</f>
        <v>1485292.46</v>
      </c>
    </row>
    <row r="229">
      <c r="A229" s="4" t="s">
        <v>20</v>
      </c>
      <c r="B229" s="38">
        <v>7.0</v>
      </c>
      <c r="C229" s="21" t="str">
        <f t="shared" si="1"/>
        <v>1-Extremely fast</v>
      </c>
      <c r="D229" s="9">
        <f>VLOOKUP(A229,events!F731:Q2060,12,FALSE)</f>
        <v>6222261.97</v>
      </c>
    </row>
    <row r="230">
      <c r="A230" s="4" t="s">
        <v>31</v>
      </c>
      <c r="B230" s="38">
        <v>13.0</v>
      </c>
      <c r="C230" s="21" t="str">
        <f t="shared" si="1"/>
        <v>1-Extremely fast</v>
      </c>
      <c r="D230" s="9">
        <f>VLOOKUP(A230,events!F736:Q2065,12,FALSE)</f>
        <v>1377296.4</v>
      </c>
    </row>
    <row r="231">
      <c r="A231" s="4" t="s">
        <v>31</v>
      </c>
      <c r="B231" s="38">
        <v>8.0</v>
      </c>
      <c r="C231" s="21" t="str">
        <f t="shared" si="1"/>
        <v>1-Extremely fast</v>
      </c>
      <c r="D231" s="9">
        <f>VLOOKUP(A231,events!F739:Q2068,12,FALSE)</f>
        <v>59236.17</v>
      </c>
    </row>
    <row r="232">
      <c r="A232" s="4" t="s">
        <v>20</v>
      </c>
      <c r="B232" s="38">
        <v>13.0</v>
      </c>
      <c r="C232" s="21" t="str">
        <f t="shared" si="1"/>
        <v>1-Extremely fast</v>
      </c>
      <c r="D232" s="9">
        <f>VLOOKUP(A232,events!F746:Q2075,12,FALSE)</f>
        <v>1301162.16</v>
      </c>
    </row>
    <row r="233">
      <c r="A233" s="4" t="s">
        <v>30</v>
      </c>
      <c r="B233" s="38">
        <v>5.0</v>
      </c>
      <c r="C233" s="21" t="str">
        <f t="shared" si="1"/>
        <v>1-Extremely fast</v>
      </c>
      <c r="D233" s="9">
        <f>VLOOKUP(A233,events!F747:Q2076,12,FALSE)</f>
        <v>1247768.8</v>
      </c>
    </row>
    <row r="234">
      <c r="A234" s="4" t="s">
        <v>31</v>
      </c>
      <c r="B234" s="38">
        <v>6.0</v>
      </c>
      <c r="C234" s="21" t="str">
        <f t="shared" si="1"/>
        <v>1-Extremely fast</v>
      </c>
      <c r="D234" s="9">
        <f>VLOOKUP(A234,events!F754:Q2083,12,FALSE)</f>
        <v>104342.55</v>
      </c>
    </row>
    <row r="235">
      <c r="A235" s="4" t="s">
        <v>27</v>
      </c>
      <c r="B235" s="38">
        <v>8.0</v>
      </c>
      <c r="C235" s="21" t="str">
        <f t="shared" si="1"/>
        <v>1-Extremely fast</v>
      </c>
      <c r="D235" s="9">
        <f>VLOOKUP(A235,events!F755:Q2084,12,FALSE)</f>
        <v>324876.75</v>
      </c>
    </row>
    <row r="236">
      <c r="A236" s="4" t="s">
        <v>30</v>
      </c>
      <c r="B236" s="38">
        <v>0.0</v>
      </c>
      <c r="C236" s="21" t="str">
        <f t="shared" si="1"/>
        <v>1-Extremely fast</v>
      </c>
      <c r="D236" s="9">
        <f>VLOOKUP(A236,events!F756:Q2085,12,FALSE)</f>
        <v>98157.73</v>
      </c>
    </row>
    <row r="237">
      <c r="A237" s="4" t="s">
        <v>31</v>
      </c>
      <c r="B237" s="38">
        <v>15.0</v>
      </c>
      <c r="C237" s="21" t="str">
        <f t="shared" si="1"/>
        <v>1-Extremely fast</v>
      </c>
      <c r="D237" s="9">
        <f>VLOOKUP(A237,events!F761:Q2090,12,FALSE)</f>
        <v>1632714.3</v>
      </c>
    </row>
    <row r="238">
      <c r="A238" s="4" t="s">
        <v>30</v>
      </c>
      <c r="B238" s="38">
        <v>1.0</v>
      </c>
      <c r="C238" s="21" t="str">
        <f t="shared" si="1"/>
        <v>1-Extremely fast</v>
      </c>
      <c r="D238" s="9">
        <f>VLOOKUP(A238,events!F762:Q2091,12,FALSE)</f>
        <v>1026347.72</v>
      </c>
    </row>
    <row r="239">
      <c r="A239" s="4" t="s">
        <v>27</v>
      </c>
      <c r="B239" s="38">
        <v>4.0</v>
      </c>
      <c r="C239" s="21" t="str">
        <f t="shared" si="1"/>
        <v>1-Extremely fast</v>
      </c>
      <c r="D239" s="9">
        <f>VLOOKUP(A239,events!F765:Q2094,12,FALSE)</f>
        <v>2046242.74</v>
      </c>
    </row>
    <row r="240">
      <c r="A240" s="4" t="s">
        <v>20</v>
      </c>
      <c r="B240" s="38">
        <v>1.0</v>
      </c>
      <c r="C240" s="21" t="str">
        <f t="shared" si="1"/>
        <v>1-Extremely fast</v>
      </c>
      <c r="D240" s="9">
        <f>VLOOKUP(A240,events!F768:Q2097,12,FALSE)</f>
        <v>1172272.14</v>
      </c>
    </row>
    <row r="241">
      <c r="A241" s="4" t="s">
        <v>20</v>
      </c>
      <c r="B241" s="38">
        <v>5.0</v>
      </c>
      <c r="C241" s="21" t="str">
        <f t="shared" si="1"/>
        <v>1-Extremely fast</v>
      </c>
      <c r="D241" s="9">
        <f>VLOOKUP(A241,events!F771:Q2100,12,FALSE)</f>
        <v>6261689.9</v>
      </c>
    </row>
    <row r="242">
      <c r="A242" s="4" t="s">
        <v>20</v>
      </c>
      <c r="B242" s="38">
        <v>15.0</v>
      </c>
      <c r="C242" s="21" t="str">
        <f t="shared" si="1"/>
        <v>1-Extremely fast</v>
      </c>
      <c r="D242" s="9">
        <f>VLOOKUP(A242,events!F774:Q2103,12,FALSE)</f>
        <v>853338.34</v>
      </c>
    </row>
    <row r="243">
      <c r="A243" s="4" t="s">
        <v>20</v>
      </c>
      <c r="B243" s="38">
        <v>9.0</v>
      </c>
      <c r="C243" s="21" t="str">
        <f t="shared" si="1"/>
        <v>1-Extremely fast</v>
      </c>
      <c r="D243" s="9">
        <f>VLOOKUP(A243,events!F777:Q2106,12,FALSE)</f>
        <v>1061218.08</v>
      </c>
    </row>
    <row r="244">
      <c r="A244" s="4" t="s">
        <v>27</v>
      </c>
      <c r="B244" s="38">
        <v>9.0</v>
      </c>
      <c r="C244" s="21" t="str">
        <f t="shared" si="1"/>
        <v>1-Extremely fast</v>
      </c>
      <c r="D244" s="9">
        <f>VLOOKUP(A244,events!F780:Q2109,12,FALSE)</f>
        <v>35919.65</v>
      </c>
    </row>
    <row r="245">
      <c r="A245" s="4" t="s">
        <v>27</v>
      </c>
      <c r="B245" s="38">
        <v>9.0</v>
      </c>
      <c r="C245" s="21" t="str">
        <f t="shared" si="1"/>
        <v>1-Extremely fast</v>
      </c>
      <c r="D245" s="9">
        <f>VLOOKUP(A245,events!F782:Q2111,12,FALSE)</f>
        <v>960571.2</v>
      </c>
    </row>
    <row r="246">
      <c r="A246" s="4" t="s">
        <v>31</v>
      </c>
      <c r="B246" s="38">
        <v>0.0</v>
      </c>
      <c r="C246" s="21" t="str">
        <f t="shared" si="1"/>
        <v>1-Extremely fast</v>
      </c>
      <c r="D246" s="9">
        <f>VLOOKUP(A246,events!F786:Q2115,12,FALSE)</f>
        <v>989311.84</v>
      </c>
    </row>
    <row r="247">
      <c r="A247" s="4" t="s">
        <v>31</v>
      </c>
      <c r="B247" s="38">
        <v>0.0</v>
      </c>
      <c r="C247" s="21" t="str">
        <f t="shared" si="1"/>
        <v>1-Extremely fast</v>
      </c>
      <c r="D247" s="9">
        <f>VLOOKUP(A247,events!F789:Q2118,12,FALSE)</f>
        <v>786651.25</v>
      </c>
    </row>
    <row r="248">
      <c r="A248" s="4" t="s">
        <v>20</v>
      </c>
      <c r="B248" s="38">
        <v>3.0</v>
      </c>
      <c r="C248" s="21" t="str">
        <f t="shared" si="1"/>
        <v>1-Extremely fast</v>
      </c>
      <c r="D248" s="9">
        <f>VLOOKUP(A248,events!F792:Q2121,12,FALSE)</f>
        <v>1810445.2</v>
      </c>
    </row>
    <row r="249">
      <c r="A249" s="4" t="s">
        <v>27</v>
      </c>
      <c r="B249" s="38">
        <v>9.0</v>
      </c>
      <c r="C249" s="21" t="str">
        <f t="shared" si="1"/>
        <v>1-Extremely fast</v>
      </c>
      <c r="D249" s="9">
        <f>VLOOKUP(A249,events!F796:Q2125,12,FALSE)</f>
        <v>68538.18</v>
      </c>
    </row>
    <row r="250">
      <c r="A250" s="4" t="s">
        <v>27</v>
      </c>
      <c r="B250" s="38">
        <v>6.0</v>
      </c>
      <c r="C250" s="21" t="str">
        <f t="shared" si="1"/>
        <v>1-Extremely fast</v>
      </c>
      <c r="D250" s="9">
        <f>VLOOKUP(A250,events!F799:Q2128,12,FALSE)</f>
        <v>2097031.26</v>
      </c>
    </row>
    <row r="251">
      <c r="A251" s="4" t="s">
        <v>30</v>
      </c>
      <c r="B251" s="38">
        <v>15.0</v>
      </c>
      <c r="C251" s="21" t="str">
        <f t="shared" si="1"/>
        <v>1-Extremely fast</v>
      </c>
      <c r="D251" s="9">
        <f>VLOOKUP(A251,events!F800:Q2129,12,FALSE)</f>
        <v>824736.16</v>
      </c>
    </row>
    <row r="252">
      <c r="A252" s="4" t="s">
        <v>27</v>
      </c>
      <c r="B252" s="38">
        <v>1.0</v>
      </c>
      <c r="C252" s="21" t="str">
        <f t="shared" si="1"/>
        <v>1-Extremely fast</v>
      </c>
      <c r="D252" s="9">
        <f>VLOOKUP(A252,events!F807:Q2136,12,FALSE)</f>
        <v>2869231.26</v>
      </c>
    </row>
    <row r="253">
      <c r="A253" s="4" t="s">
        <v>31</v>
      </c>
      <c r="B253" s="38">
        <v>7.0</v>
      </c>
      <c r="C253" s="21" t="str">
        <f t="shared" si="1"/>
        <v>1-Extremely fast</v>
      </c>
      <c r="D253" s="9">
        <f>VLOOKUP(A253,events!F813:Q2142,12,FALSE)</f>
        <v>6512.1</v>
      </c>
    </row>
    <row r="254">
      <c r="A254" s="4" t="s">
        <v>20</v>
      </c>
      <c r="B254" s="38">
        <v>14.0</v>
      </c>
      <c r="C254" s="21" t="str">
        <f t="shared" si="1"/>
        <v>1-Extremely fast</v>
      </c>
      <c r="D254" s="9">
        <f>VLOOKUP(A254,events!F814:Q2143,12,FALSE)</f>
        <v>1411386.24</v>
      </c>
    </row>
    <row r="255">
      <c r="A255" s="4" t="s">
        <v>27</v>
      </c>
      <c r="B255" s="38">
        <v>2.0</v>
      </c>
      <c r="C255" s="21" t="str">
        <f t="shared" si="1"/>
        <v>1-Extremely fast</v>
      </c>
      <c r="D255" s="9">
        <f>VLOOKUP(A255,events!F816:Q2145,12,FALSE)</f>
        <v>19615.2</v>
      </c>
    </row>
    <row r="256">
      <c r="A256" s="4" t="s">
        <v>31</v>
      </c>
      <c r="B256" s="38">
        <v>15.0</v>
      </c>
      <c r="C256" s="21" t="str">
        <f t="shared" si="1"/>
        <v>1-Extremely fast</v>
      </c>
      <c r="D256" s="9">
        <f>VLOOKUP(A256,events!F819:Q2148,12,FALSE)</f>
        <v>814275.99</v>
      </c>
    </row>
    <row r="257">
      <c r="A257" s="4" t="s">
        <v>31</v>
      </c>
      <c r="B257" s="38">
        <v>15.0</v>
      </c>
      <c r="C257" s="21" t="str">
        <f t="shared" si="1"/>
        <v>1-Extremely fast</v>
      </c>
      <c r="D257" s="9">
        <f>VLOOKUP(A257,events!F824:Q2153,12,FALSE)</f>
        <v>318764.79</v>
      </c>
    </row>
    <row r="258">
      <c r="A258" s="4" t="s">
        <v>27</v>
      </c>
      <c r="B258" s="38">
        <v>5.0</v>
      </c>
      <c r="C258" s="21" t="str">
        <f t="shared" si="1"/>
        <v>1-Extremely fast</v>
      </c>
      <c r="D258" s="9">
        <f>VLOOKUP(A258,events!F825:Q2154,12,FALSE)</f>
        <v>1855885.6</v>
      </c>
    </row>
    <row r="259">
      <c r="A259" s="4" t="s">
        <v>31</v>
      </c>
      <c r="B259" s="38">
        <v>11.0</v>
      </c>
      <c r="C259" s="21" t="str">
        <f t="shared" si="1"/>
        <v>1-Extremely fast</v>
      </c>
      <c r="D259" s="9">
        <f>VLOOKUP(A259,events!F833:Q2162,12,FALSE)</f>
        <v>95869.29</v>
      </c>
    </row>
    <row r="260">
      <c r="A260" s="4" t="s">
        <v>30</v>
      </c>
      <c r="B260" s="38">
        <v>10.0</v>
      </c>
      <c r="C260" s="21" t="str">
        <f t="shared" si="1"/>
        <v>1-Extremely fast</v>
      </c>
      <c r="D260" s="9">
        <f>VLOOKUP(A260,events!F836:Q2165,12,FALSE)</f>
        <v>133705</v>
      </c>
    </row>
    <row r="261">
      <c r="A261" s="4" t="s">
        <v>20</v>
      </c>
      <c r="B261" s="38">
        <v>3.0</v>
      </c>
      <c r="C261" s="21" t="str">
        <f t="shared" si="1"/>
        <v>1-Extremely fast</v>
      </c>
      <c r="D261" s="9">
        <f>VLOOKUP(A261,events!F845:Q2174,12,FALSE)</f>
        <v>714226.98</v>
      </c>
    </row>
    <row r="262">
      <c r="A262" s="4" t="s">
        <v>27</v>
      </c>
      <c r="B262" s="38">
        <v>3.0</v>
      </c>
      <c r="C262" s="21" t="str">
        <f t="shared" si="1"/>
        <v>1-Extremely fast</v>
      </c>
      <c r="D262" s="9">
        <f>VLOOKUP(A262,events!F850:Q2179,12,FALSE)</f>
        <v>943195.68</v>
      </c>
    </row>
    <row r="263">
      <c r="A263" s="4" t="s">
        <v>30</v>
      </c>
      <c r="B263" s="38">
        <v>9.0</v>
      </c>
      <c r="C263" s="21" t="str">
        <f t="shared" si="1"/>
        <v>1-Extremely fast</v>
      </c>
      <c r="D263" s="9">
        <f>VLOOKUP(A263,events!F851:Q2180,12,FALSE)</f>
        <v>611340.4</v>
      </c>
    </row>
    <row r="264">
      <c r="A264" s="4" t="s">
        <v>30</v>
      </c>
      <c r="B264" s="38">
        <v>1.0</v>
      </c>
      <c r="C264" s="21" t="str">
        <f t="shared" si="1"/>
        <v>1-Extremely fast</v>
      </c>
      <c r="D264" s="9">
        <f>VLOOKUP(A264,events!F852:Q2181,12,FALSE)</f>
        <v>277391.62</v>
      </c>
    </row>
    <row r="265">
      <c r="A265" s="4" t="s">
        <v>31</v>
      </c>
      <c r="B265" s="38">
        <v>2.0</v>
      </c>
      <c r="C265" s="21" t="str">
        <f t="shared" si="1"/>
        <v>1-Extremely fast</v>
      </c>
      <c r="D265" s="9">
        <f>VLOOKUP(A265,events!F856:Q2185,12,FALSE)</f>
        <v>976744.64</v>
      </c>
    </row>
    <row r="266">
      <c r="A266" s="4" t="s">
        <v>30</v>
      </c>
      <c r="B266" s="38">
        <v>13.0</v>
      </c>
      <c r="C266" s="21" t="str">
        <f t="shared" si="1"/>
        <v>1-Extremely fast</v>
      </c>
      <c r="D266" s="9">
        <f>VLOOKUP(A266,events!F859:Q2188,12,FALSE)</f>
        <v>65384.64</v>
      </c>
    </row>
    <row r="267">
      <c r="A267" s="4" t="s">
        <v>30</v>
      </c>
      <c r="B267" s="38">
        <v>11.0</v>
      </c>
      <c r="C267" s="21" t="str">
        <f t="shared" si="1"/>
        <v>1-Extremely fast</v>
      </c>
      <c r="D267" s="9">
        <f>VLOOKUP(A267,events!F863:Q2192,12,FALSE)</f>
        <v>3456966.66</v>
      </c>
    </row>
    <row r="268">
      <c r="A268" s="4" t="s">
        <v>30</v>
      </c>
      <c r="B268" s="38">
        <v>4.0</v>
      </c>
      <c r="C268" s="21" t="str">
        <f t="shared" si="1"/>
        <v>1-Extremely fast</v>
      </c>
      <c r="D268" s="9">
        <f>VLOOKUP(A268,events!F865:Q2194,12,FALSE)</f>
        <v>30126.57</v>
      </c>
    </row>
    <row r="269">
      <c r="A269" s="4" t="s">
        <v>27</v>
      </c>
      <c r="B269" s="38">
        <v>6.0</v>
      </c>
      <c r="C269" s="21" t="str">
        <f t="shared" si="1"/>
        <v>1-Extremely fast</v>
      </c>
      <c r="D269" s="9">
        <f>VLOOKUP(A269,events!F868:Q2197,12,FALSE)</f>
        <v>55352.85</v>
      </c>
    </row>
    <row r="270">
      <c r="A270" s="4" t="s">
        <v>27</v>
      </c>
      <c r="B270" s="38">
        <v>9.0</v>
      </c>
      <c r="C270" s="21" t="str">
        <f t="shared" si="1"/>
        <v>1-Extremely fast</v>
      </c>
      <c r="D270" s="9">
        <f>VLOOKUP(A270,events!F878:Q2207,12,FALSE)</f>
        <v>784165.4</v>
      </c>
    </row>
    <row r="271">
      <c r="A271" s="4" t="s">
        <v>30</v>
      </c>
      <c r="B271" s="38">
        <v>13.0</v>
      </c>
      <c r="C271" s="21" t="str">
        <f t="shared" si="1"/>
        <v>1-Extremely fast</v>
      </c>
      <c r="D271" s="9">
        <f>VLOOKUP(A271,events!F887:Q2216,12,FALSE)</f>
        <v>135659.55</v>
      </c>
    </row>
    <row r="272">
      <c r="A272" s="4" t="s">
        <v>30</v>
      </c>
      <c r="B272" s="38">
        <v>8.0</v>
      </c>
      <c r="C272" s="21" t="str">
        <f t="shared" si="1"/>
        <v>1-Extremely fast</v>
      </c>
      <c r="D272" s="9">
        <f>VLOOKUP(A272,events!F888:Q2217,12,FALSE)</f>
        <v>1598501.84</v>
      </c>
    </row>
    <row r="273">
      <c r="A273" s="4" t="s">
        <v>30</v>
      </c>
      <c r="B273" s="38">
        <v>14.0</v>
      </c>
      <c r="C273" s="21" t="str">
        <f t="shared" si="1"/>
        <v>1-Extremely fast</v>
      </c>
      <c r="D273" s="9">
        <f>VLOOKUP(A273,events!F890:Q2219,12,FALSE)</f>
        <v>298880.8</v>
      </c>
    </row>
    <row r="274">
      <c r="A274" s="4" t="s">
        <v>20</v>
      </c>
      <c r="B274" s="38">
        <v>3.0</v>
      </c>
      <c r="C274" s="21" t="str">
        <f t="shared" si="1"/>
        <v>1-Extremely fast</v>
      </c>
      <c r="D274" s="9">
        <f>VLOOKUP(A274,events!F894:Q2223,12,FALSE)</f>
        <v>76062.35</v>
      </c>
    </row>
    <row r="275">
      <c r="A275" s="4" t="s">
        <v>20</v>
      </c>
      <c r="B275" s="38">
        <v>14.0</v>
      </c>
      <c r="C275" s="21" t="str">
        <f t="shared" si="1"/>
        <v>1-Extremely fast</v>
      </c>
      <c r="D275" s="9">
        <f>VLOOKUP(A275,events!F895:Q2224,12,FALSE)</f>
        <v>779871.09</v>
      </c>
    </row>
    <row r="276">
      <c r="A276" s="4" t="s">
        <v>31</v>
      </c>
      <c r="B276" s="38">
        <v>7.0</v>
      </c>
      <c r="C276" s="21" t="str">
        <f t="shared" si="1"/>
        <v>1-Extremely fast</v>
      </c>
      <c r="D276" s="9">
        <f>VLOOKUP(A276,events!F896:Q2225,12,FALSE)</f>
        <v>1005807.36</v>
      </c>
    </row>
    <row r="277">
      <c r="A277" s="4" t="s">
        <v>30</v>
      </c>
      <c r="B277" s="38">
        <v>15.0</v>
      </c>
      <c r="C277" s="21" t="str">
        <f t="shared" si="1"/>
        <v>1-Extremely fast</v>
      </c>
      <c r="D277" s="9">
        <f>VLOOKUP(A277,events!F903:Q2232,12,FALSE)</f>
        <v>1387077.3</v>
      </c>
    </row>
    <row r="278">
      <c r="A278" s="4" t="s">
        <v>27</v>
      </c>
      <c r="B278" s="38">
        <v>8.0</v>
      </c>
      <c r="C278" s="21" t="str">
        <f t="shared" si="1"/>
        <v>1-Extremely fast</v>
      </c>
      <c r="D278" s="9">
        <f>VLOOKUP(A278,events!F904:Q2233,12,FALSE)</f>
        <v>154497.2</v>
      </c>
    </row>
    <row r="279">
      <c r="A279" s="4" t="s">
        <v>31</v>
      </c>
      <c r="B279" s="38">
        <v>12.0</v>
      </c>
      <c r="C279" s="21" t="str">
        <f t="shared" si="1"/>
        <v>1-Extremely fast</v>
      </c>
      <c r="D279" s="9">
        <f>VLOOKUP(A279,events!F905:Q2234,12,FALSE)</f>
        <v>774343.5</v>
      </c>
    </row>
    <row r="280">
      <c r="A280" s="4" t="s">
        <v>27</v>
      </c>
      <c r="B280" s="38">
        <v>4.0</v>
      </c>
      <c r="C280" s="21" t="str">
        <f t="shared" si="1"/>
        <v>1-Extremely fast</v>
      </c>
      <c r="D280" s="9">
        <f>VLOOKUP(A280,events!F909:Q2238,12,FALSE)</f>
        <v>1919939.71</v>
      </c>
    </row>
    <row r="281">
      <c r="A281" s="4" t="s">
        <v>27</v>
      </c>
      <c r="B281" s="38">
        <v>1.0</v>
      </c>
      <c r="C281" s="21" t="str">
        <f t="shared" si="1"/>
        <v>1-Extremely fast</v>
      </c>
      <c r="D281" s="9">
        <f>VLOOKUP(A281,events!F911:Q2240,12,FALSE)</f>
        <v>417149.92</v>
      </c>
    </row>
    <row r="282">
      <c r="A282" s="4" t="s">
        <v>20</v>
      </c>
      <c r="B282" s="38">
        <v>13.0</v>
      </c>
      <c r="C282" s="21" t="str">
        <f t="shared" si="1"/>
        <v>1-Extremely fast</v>
      </c>
      <c r="D282" s="9">
        <f>VLOOKUP(A282,events!F920:Q2249,12,FALSE)</f>
        <v>42417.87</v>
      </c>
    </row>
    <row r="283">
      <c r="A283" s="4" t="s">
        <v>30</v>
      </c>
      <c r="B283" s="38">
        <v>3.0</v>
      </c>
      <c r="C283" s="21" t="str">
        <f t="shared" si="1"/>
        <v>1-Extremely fast</v>
      </c>
      <c r="D283" s="9">
        <f>VLOOKUP(A283,events!F923:Q2252,12,FALSE)</f>
        <v>158147.55</v>
      </c>
    </row>
    <row r="284">
      <c r="A284" s="4" t="s">
        <v>27</v>
      </c>
      <c r="B284" s="38">
        <v>12.0</v>
      </c>
      <c r="C284" s="21" t="str">
        <f t="shared" si="1"/>
        <v>1-Extremely fast</v>
      </c>
      <c r="D284" s="9">
        <f>VLOOKUP(A284,events!F924:Q2253,12,FALSE)</f>
        <v>168352.6</v>
      </c>
    </row>
    <row r="285">
      <c r="A285" s="4" t="s">
        <v>27</v>
      </c>
      <c r="B285" s="38">
        <v>7.0</v>
      </c>
      <c r="C285" s="21" t="str">
        <f t="shared" si="1"/>
        <v>1-Extremely fast</v>
      </c>
      <c r="D285" s="9">
        <f>VLOOKUP(A285,events!F925:Q2254,12,FALSE)</f>
        <v>666262.96</v>
      </c>
    </row>
    <row r="286">
      <c r="A286" s="4" t="s">
        <v>30</v>
      </c>
      <c r="B286" s="38">
        <v>12.0</v>
      </c>
      <c r="C286" s="21" t="str">
        <f t="shared" si="1"/>
        <v>1-Extremely fast</v>
      </c>
      <c r="D286" s="9">
        <f>VLOOKUP(A286,events!F927:Q2256,12,FALSE)</f>
        <v>3847797.2</v>
      </c>
    </row>
    <row r="287">
      <c r="A287" s="4" t="s">
        <v>31</v>
      </c>
      <c r="B287" s="38">
        <v>12.0</v>
      </c>
      <c r="C287" s="21" t="str">
        <f t="shared" si="1"/>
        <v>1-Extremely fast</v>
      </c>
      <c r="D287" s="9">
        <f>VLOOKUP(A287,events!F929:Q2258,12,FALSE)</f>
        <v>1797681.76</v>
      </c>
    </row>
    <row r="288">
      <c r="A288" s="4" t="s">
        <v>27</v>
      </c>
      <c r="B288" s="38">
        <v>4.0</v>
      </c>
      <c r="C288" s="21" t="str">
        <f t="shared" si="1"/>
        <v>1-Extremely fast</v>
      </c>
      <c r="D288" s="9">
        <f>VLOOKUP(A288,events!F932:Q2261,12,FALSE)</f>
        <v>649560.32</v>
      </c>
    </row>
    <row r="289">
      <c r="A289" s="4" t="s">
        <v>27</v>
      </c>
      <c r="B289" s="38">
        <v>12.0</v>
      </c>
      <c r="C289" s="21" t="str">
        <f t="shared" si="1"/>
        <v>1-Extremely fast</v>
      </c>
      <c r="D289" s="9">
        <f>VLOOKUP(A289,events!F935:Q2264,12,FALSE)</f>
        <v>432754.54</v>
      </c>
    </row>
    <row r="290">
      <c r="A290" s="4" t="s">
        <v>31</v>
      </c>
      <c r="B290" s="38">
        <v>7.0</v>
      </c>
      <c r="C290" s="21" t="str">
        <f t="shared" si="1"/>
        <v>1-Extremely fast</v>
      </c>
      <c r="D290" s="9">
        <f>VLOOKUP(A290,events!F937:Q2266,12,FALSE)</f>
        <v>1299523.86</v>
      </c>
    </row>
    <row r="291">
      <c r="A291" s="4" t="s">
        <v>20</v>
      </c>
      <c r="B291" s="38">
        <v>8.0</v>
      </c>
      <c r="C291" s="21" t="str">
        <f t="shared" si="1"/>
        <v>1-Extremely fast</v>
      </c>
      <c r="D291" s="9">
        <f>VLOOKUP(A291,events!F947:Q2276,12,FALSE)</f>
        <v>317915</v>
      </c>
    </row>
    <row r="292">
      <c r="A292" s="4" t="s">
        <v>20</v>
      </c>
      <c r="B292" s="38">
        <v>3.0</v>
      </c>
      <c r="C292" s="21" t="str">
        <f t="shared" si="1"/>
        <v>1-Extremely fast</v>
      </c>
      <c r="D292" s="9">
        <f>VLOOKUP(A292,events!F951:Q2280,12,FALSE)</f>
        <v>599734.74</v>
      </c>
    </row>
    <row r="293">
      <c r="A293" s="4" t="s">
        <v>27</v>
      </c>
      <c r="B293" s="38">
        <v>3.0</v>
      </c>
      <c r="C293" s="21" t="str">
        <f t="shared" si="1"/>
        <v>1-Extremely fast</v>
      </c>
      <c r="D293" s="9">
        <f>VLOOKUP(A293,events!F952:Q2281,12,FALSE)</f>
        <v>462813.33</v>
      </c>
    </row>
    <row r="294">
      <c r="A294" s="4" t="s">
        <v>20</v>
      </c>
      <c r="B294" s="38">
        <v>0.0</v>
      </c>
      <c r="C294" s="21" t="str">
        <f t="shared" si="1"/>
        <v>1-Extremely fast</v>
      </c>
      <c r="D294" s="9">
        <f>VLOOKUP(A294,events!F954:Q2283,12,FALSE)</f>
        <v>981334.4</v>
      </c>
    </row>
    <row r="295">
      <c r="A295" s="4" t="s">
        <v>20</v>
      </c>
      <c r="B295" s="38">
        <v>4.0</v>
      </c>
      <c r="C295" s="21" t="str">
        <f t="shared" si="1"/>
        <v>1-Extremely fast</v>
      </c>
      <c r="D295" s="9">
        <f>VLOOKUP(A295,events!F959:Q2288,12,FALSE)</f>
        <v>923414.16</v>
      </c>
    </row>
    <row r="296">
      <c r="A296" s="4" t="s">
        <v>31</v>
      </c>
      <c r="B296" s="38">
        <v>11.0</v>
      </c>
      <c r="C296" s="21" t="str">
        <f t="shared" si="1"/>
        <v>1-Extremely fast</v>
      </c>
      <c r="D296" s="9">
        <f>VLOOKUP(A296,events!F962:Q2291,12,FALSE)</f>
        <v>6282874.08</v>
      </c>
    </row>
    <row r="297">
      <c r="A297" s="4" t="s">
        <v>20</v>
      </c>
      <c r="B297" s="38">
        <v>7.0</v>
      </c>
      <c r="C297" s="21" t="str">
        <f t="shared" si="1"/>
        <v>1-Extremely fast</v>
      </c>
      <c r="D297" s="9">
        <f>VLOOKUP(A297,events!F964:Q2293,12,FALSE)</f>
        <v>369236.07</v>
      </c>
    </row>
    <row r="298">
      <c r="A298" s="4" t="s">
        <v>30</v>
      </c>
      <c r="B298" s="38">
        <v>9.0</v>
      </c>
      <c r="C298" s="21" t="str">
        <f t="shared" si="1"/>
        <v>1-Extremely fast</v>
      </c>
      <c r="D298" s="9">
        <f>VLOOKUP(A298,events!F967:Q2296,12,FALSE)</f>
        <v>1689443.04</v>
      </c>
    </row>
    <row r="299">
      <c r="A299" s="4" t="s">
        <v>20</v>
      </c>
      <c r="B299" s="38">
        <v>11.0</v>
      </c>
      <c r="C299" s="21" t="str">
        <f t="shared" si="1"/>
        <v>1-Extremely fast</v>
      </c>
      <c r="D299" s="9">
        <f>VLOOKUP(A299,events!F976:Q2305,12,FALSE)</f>
        <v>791881.97</v>
      </c>
    </row>
    <row r="300">
      <c r="A300" s="4" t="s">
        <v>31</v>
      </c>
      <c r="B300" s="38">
        <v>1.0</v>
      </c>
      <c r="C300" s="21" t="str">
        <f t="shared" si="1"/>
        <v>1-Extremely fast</v>
      </c>
      <c r="D300" s="9">
        <f>VLOOKUP(A300,events!F978:Q2307,12,FALSE)</f>
        <v>170945.2</v>
      </c>
    </row>
    <row r="301">
      <c r="A301" s="4" t="s">
        <v>30</v>
      </c>
      <c r="B301" s="38">
        <v>12.0</v>
      </c>
      <c r="C301" s="21" t="str">
        <f t="shared" si="1"/>
        <v>1-Extremely fast</v>
      </c>
      <c r="D301" s="9">
        <f>VLOOKUP(A301,events!F982:Q2311,12,FALSE)</f>
        <v>613524.18</v>
      </c>
    </row>
    <row r="302">
      <c r="A302" s="4" t="s">
        <v>20</v>
      </c>
      <c r="B302" s="38">
        <v>2.0</v>
      </c>
      <c r="C302" s="21" t="str">
        <f t="shared" si="1"/>
        <v>1-Extremely fast</v>
      </c>
      <c r="D302" s="9">
        <f>VLOOKUP(A302,events!F984:Q2313,12,FALSE)</f>
        <v>146530.72</v>
      </c>
    </row>
    <row r="303">
      <c r="A303" s="4" t="s">
        <v>30</v>
      </c>
      <c r="B303" s="38">
        <v>12.0</v>
      </c>
      <c r="C303" s="21" t="str">
        <f t="shared" si="1"/>
        <v>1-Extremely fast</v>
      </c>
      <c r="D303" s="9">
        <f>VLOOKUP(A303,events!F986:Q2315,12,FALSE)</f>
        <v>929207.84</v>
      </c>
    </row>
    <row r="304">
      <c r="A304" s="4" t="s">
        <v>27</v>
      </c>
      <c r="B304" s="38">
        <v>3.0</v>
      </c>
      <c r="C304" s="21" t="str">
        <f t="shared" si="1"/>
        <v>1-Extremely fast</v>
      </c>
      <c r="D304" s="9">
        <f>VLOOKUP(A304,events!F990:Q2319,12,FALSE)</f>
        <v>708264</v>
      </c>
    </row>
    <row r="305">
      <c r="A305" s="4" t="s">
        <v>20</v>
      </c>
      <c r="B305" s="38">
        <v>9.0</v>
      </c>
      <c r="C305" s="21" t="str">
        <f t="shared" si="1"/>
        <v>1-Extremely fast</v>
      </c>
      <c r="D305" s="9">
        <f>VLOOKUP(A305,events!F991:Q2320,12,FALSE)</f>
        <v>707046.23</v>
      </c>
    </row>
    <row r="306">
      <c r="A306" s="4" t="s">
        <v>31</v>
      </c>
      <c r="B306" s="38">
        <v>2.0</v>
      </c>
      <c r="C306" s="21" t="str">
        <f t="shared" si="1"/>
        <v>1-Extremely fast</v>
      </c>
      <c r="D306" s="9">
        <f>VLOOKUP(A306,events!F993:Q2322,12,FALSE)</f>
        <v>3113738.4</v>
      </c>
    </row>
    <row r="307">
      <c r="A307" s="4" t="s">
        <v>31</v>
      </c>
      <c r="B307" s="38">
        <v>5.0</v>
      </c>
      <c r="C307" s="21" t="str">
        <f t="shared" si="1"/>
        <v>1-Extremely fast</v>
      </c>
      <c r="D307" s="9">
        <f>VLOOKUP(A307,events!F994:Q2323,12,FALSE)</f>
        <v>565244.68</v>
      </c>
    </row>
    <row r="308">
      <c r="A308" s="4" t="s">
        <v>30</v>
      </c>
      <c r="B308" s="38">
        <v>8.0</v>
      </c>
      <c r="C308" s="21" t="str">
        <f t="shared" si="1"/>
        <v>1-Extremely fast</v>
      </c>
      <c r="D308" s="9">
        <f>VLOOKUP(A308,events!F998:Q2327,12,FALSE)</f>
        <v>511581.12</v>
      </c>
    </row>
    <row r="309">
      <c r="A309" s="4" t="s">
        <v>27</v>
      </c>
      <c r="B309" s="38">
        <v>9.0</v>
      </c>
      <c r="C309" s="21" t="str">
        <f t="shared" si="1"/>
        <v>1-Extremely fast</v>
      </c>
      <c r="D309" s="9">
        <f>VLOOKUP(A309,events!F1002:Q2331,12,FALSE)</f>
        <v>603553.44</v>
      </c>
    </row>
    <row r="310">
      <c r="A310" s="4" t="s">
        <v>27</v>
      </c>
      <c r="B310" s="38">
        <v>0.0</v>
      </c>
      <c r="C310" s="21" t="str">
        <f t="shared" si="1"/>
        <v>1-Extremely fast</v>
      </c>
      <c r="D310" s="9">
        <f>VLOOKUP(A310,events!F1005:Q2334,12,FALSE)</f>
        <v>266587.2</v>
      </c>
    </row>
    <row r="311">
      <c r="A311" s="4" t="s">
        <v>31</v>
      </c>
      <c r="B311" s="38">
        <v>15.0</v>
      </c>
      <c r="C311" s="21" t="str">
        <f t="shared" si="1"/>
        <v>1-Extremely fast</v>
      </c>
      <c r="D311" s="9">
        <f>VLOOKUP(A311,events!F1006:Q2335,12,FALSE)</f>
        <v>818891.7</v>
      </c>
    </row>
    <row r="312">
      <c r="A312" s="4" t="s">
        <v>27</v>
      </c>
      <c r="B312" s="38">
        <v>2.0</v>
      </c>
      <c r="C312" s="21" t="str">
        <f t="shared" si="1"/>
        <v>1-Extremely fast</v>
      </c>
      <c r="D312" s="9">
        <f>VLOOKUP(A312,events!F1012:Q2341,12,FALSE)</f>
        <v>214459.52</v>
      </c>
    </row>
    <row r="313">
      <c r="A313" s="4" t="s">
        <v>20</v>
      </c>
      <c r="B313" s="38">
        <v>13.0</v>
      </c>
      <c r="C313" s="21" t="str">
        <f t="shared" si="1"/>
        <v>1-Extremely fast</v>
      </c>
      <c r="D313" s="9">
        <f>VLOOKUP(A313,events!F1013:Q2342,12,FALSE)</f>
        <v>1272570.8</v>
      </c>
    </row>
    <row r="314">
      <c r="A314" s="4" t="s">
        <v>31</v>
      </c>
      <c r="B314" s="38">
        <v>13.0</v>
      </c>
      <c r="C314" s="21" t="str">
        <f t="shared" si="1"/>
        <v>1-Extremely fast</v>
      </c>
      <c r="D314" s="9">
        <f>VLOOKUP(A314,events!F1015:Q2344,12,FALSE)</f>
        <v>442787.16</v>
      </c>
    </row>
    <row r="315">
      <c r="A315" s="4" t="s">
        <v>20</v>
      </c>
      <c r="B315" s="38">
        <v>0.0</v>
      </c>
      <c r="C315" s="21" t="str">
        <f t="shared" si="1"/>
        <v>1-Extremely fast</v>
      </c>
      <c r="D315" s="9">
        <f>VLOOKUP(A315,events!F1017:Q2346,12,FALSE)</f>
        <v>243038.9</v>
      </c>
    </row>
    <row r="316">
      <c r="A316" s="4" t="s">
        <v>27</v>
      </c>
      <c r="B316" s="38">
        <v>0.0</v>
      </c>
      <c r="C316" s="21" t="str">
        <f t="shared" si="1"/>
        <v>1-Extremely fast</v>
      </c>
      <c r="D316" s="9">
        <f>VLOOKUP(A316,events!F1018:Q2347,12,FALSE)</f>
        <v>6672675.95</v>
      </c>
    </row>
    <row r="317">
      <c r="A317" s="4" t="s">
        <v>31</v>
      </c>
      <c r="B317" s="38">
        <v>13.0</v>
      </c>
      <c r="C317" s="21" t="str">
        <f t="shared" si="1"/>
        <v>1-Extremely fast</v>
      </c>
      <c r="D317" s="9">
        <f>VLOOKUP(A317,events!F1020:Q2349,12,FALSE)</f>
        <v>408312.97</v>
      </c>
    </row>
    <row r="318">
      <c r="A318" s="4" t="s">
        <v>20</v>
      </c>
      <c r="B318" s="38">
        <v>12.0</v>
      </c>
      <c r="C318" s="21" t="str">
        <f t="shared" si="1"/>
        <v>1-Extremely fast</v>
      </c>
      <c r="D318" s="9">
        <f>VLOOKUP(A318,events!F1021:Q2350,12,FALSE)</f>
        <v>55326.9</v>
      </c>
    </row>
    <row r="319">
      <c r="A319" s="4" t="s">
        <v>31</v>
      </c>
      <c r="B319" s="38">
        <v>0.0</v>
      </c>
      <c r="C319" s="21" t="str">
        <f t="shared" si="1"/>
        <v>1-Extremely fast</v>
      </c>
      <c r="D319" s="9">
        <f>VLOOKUP(A319,events!F1025:Q2354,12,FALSE)</f>
        <v>409960.1</v>
      </c>
    </row>
    <row r="320">
      <c r="A320" s="4" t="s">
        <v>31</v>
      </c>
      <c r="B320" s="38">
        <v>5.0</v>
      </c>
      <c r="C320" s="21" t="str">
        <f t="shared" si="1"/>
        <v>1-Extremely fast</v>
      </c>
      <c r="D320" s="9">
        <f>VLOOKUP(A320,events!F1030:Q2359,12,FALSE)</f>
        <v>1305812.56</v>
      </c>
    </row>
    <row r="321">
      <c r="A321" s="4" t="s">
        <v>31</v>
      </c>
      <c r="B321" s="38">
        <v>8.0</v>
      </c>
      <c r="C321" s="21" t="str">
        <f t="shared" si="1"/>
        <v>1-Extremely fast</v>
      </c>
      <c r="D321" s="9">
        <f>VLOOKUP(A321,events!F1034:Q2363,12,FALSE)</f>
        <v>4196117.94</v>
      </c>
    </row>
    <row r="322">
      <c r="A322" s="4" t="s">
        <v>30</v>
      </c>
      <c r="B322" s="38">
        <v>8.0</v>
      </c>
      <c r="C322" s="21" t="str">
        <f t="shared" si="1"/>
        <v>1-Extremely fast</v>
      </c>
      <c r="D322" s="9">
        <f>VLOOKUP(A322,events!F1035:Q2364,12,FALSE)</f>
        <v>570792.3</v>
      </c>
    </row>
    <row r="323">
      <c r="A323" s="4" t="s">
        <v>27</v>
      </c>
      <c r="B323" s="38">
        <v>11.0</v>
      </c>
      <c r="C323" s="21" t="str">
        <f t="shared" si="1"/>
        <v>1-Extremely fast</v>
      </c>
      <c r="D323" s="9">
        <f>VLOOKUP(A323,events!F1041:Q2370,12,FALSE)</f>
        <v>2047010.28</v>
      </c>
    </row>
    <row r="324">
      <c r="A324" s="4" t="s">
        <v>30</v>
      </c>
      <c r="B324" s="38">
        <v>3.0</v>
      </c>
      <c r="C324" s="21" t="str">
        <f t="shared" si="1"/>
        <v>1-Extremely fast</v>
      </c>
      <c r="D324" s="9">
        <f>VLOOKUP(A324,events!F1043:Q2372,12,FALSE)</f>
        <v>458020.38</v>
      </c>
    </row>
    <row r="325">
      <c r="A325" s="4" t="s">
        <v>30</v>
      </c>
      <c r="B325" s="38">
        <v>11.0</v>
      </c>
      <c r="C325" s="21" t="str">
        <f t="shared" si="1"/>
        <v>1-Extremely fast</v>
      </c>
      <c r="D325" s="9">
        <f>VLOOKUP(A325,events!F1046:Q2375,12,FALSE)</f>
        <v>5807490.78</v>
      </c>
    </row>
    <row r="326">
      <c r="A326" s="4" t="s">
        <v>31</v>
      </c>
      <c r="B326" s="38">
        <v>14.0</v>
      </c>
      <c r="C326" s="21" t="str">
        <f t="shared" si="1"/>
        <v>1-Extremely fast</v>
      </c>
      <c r="D326" s="9">
        <f>VLOOKUP(A326,events!F1047:Q2376,12,FALSE)</f>
        <v>84921.66</v>
      </c>
    </row>
    <row r="327">
      <c r="A327" s="4" t="s">
        <v>20</v>
      </c>
      <c r="B327" s="38">
        <v>10.0</v>
      </c>
      <c r="C327" s="21" t="str">
        <f t="shared" si="1"/>
        <v>1-Extremely fast</v>
      </c>
      <c r="D327" s="9">
        <f>VLOOKUP(A327,events!F1048:Q2377,12,FALSE)</f>
        <v>882917.86</v>
      </c>
    </row>
    <row r="328">
      <c r="A328" s="4" t="s">
        <v>31</v>
      </c>
      <c r="B328" s="38">
        <v>12.0</v>
      </c>
      <c r="C328" s="21" t="str">
        <f t="shared" si="1"/>
        <v>1-Extremely fast</v>
      </c>
      <c r="D328" s="9">
        <f>VLOOKUP(A328,events!F1049:Q2378,12,FALSE)</f>
        <v>1264583.04</v>
      </c>
    </row>
    <row r="329">
      <c r="A329" s="4" t="s">
        <v>31</v>
      </c>
      <c r="B329" s="38">
        <v>12.0</v>
      </c>
      <c r="C329" s="21" t="str">
        <f t="shared" si="1"/>
        <v>1-Extremely fast</v>
      </c>
      <c r="D329" s="9">
        <f>VLOOKUP(A329,events!F1050:Q2379,12,FALSE)</f>
        <v>255277.42</v>
      </c>
    </row>
    <row r="330">
      <c r="A330" s="4" t="s">
        <v>27</v>
      </c>
      <c r="B330" s="38">
        <v>0.0</v>
      </c>
      <c r="C330" s="21" t="str">
        <f t="shared" si="1"/>
        <v>1-Extremely fast</v>
      </c>
      <c r="D330" s="9">
        <f>VLOOKUP(A330,events!F1051:Q2380,12,FALSE)</f>
        <v>117011.7</v>
      </c>
    </row>
    <row r="331">
      <c r="A331" s="4" t="s">
        <v>30</v>
      </c>
      <c r="B331" s="38">
        <v>1.0</v>
      </c>
      <c r="C331" s="21" t="str">
        <f t="shared" si="1"/>
        <v>1-Extremely fast</v>
      </c>
      <c r="D331" s="9">
        <f>VLOOKUP(A331,events!F1053:Q2382,12,FALSE)</f>
        <v>1148363.24</v>
      </c>
    </row>
    <row r="332">
      <c r="A332" s="4" t="s">
        <v>20</v>
      </c>
      <c r="B332" s="38">
        <v>14.0</v>
      </c>
      <c r="C332" s="21" t="str">
        <f t="shared" si="1"/>
        <v>1-Extremely fast</v>
      </c>
      <c r="D332" s="9">
        <f>VLOOKUP(A332,events!F1056:Q2385,12,FALSE)</f>
        <v>216851.2</v>
      </c>
    </row>
    <row r="333">
      <c r="A333" s="4" t="s">
        <v>27</v>
      </c>
      <c r="B333" s="38">
        <v>8.0</v>
      </c>
      <c r="C333" s="21" t="str">
        <f t="shared" si="1"/>
        <v>1-Extremely fast</v>
      </c>
      <c r="D333" s="9">
        <f>VLOOKUP(A333,events!F1058:Q2387,12,FALSE)</f>
        <v>473727.1</v>
      </c>
    </row>
    <row r="334">
      <c r="A334" s="4" t="s">
        <v>30</v>
      </c>
      <c r="B334" s="38">
        <v>7.0</v>
      </c>
      <c r="C334" s="21" t="str">
        <f t="shared" si="1"/>
        <v>1-Extremely fast</v>
      </c>
      <c r="D334" s="9">
        <f>VLOOKUP(A334,events!F1061:Q2390,12,FALSE)</f>
        <v>689666.08</v>
      </c>
    </row>
    <row r="335">
      <c r="A335" s="4" t="s">
        <v>20</v>
      </c>
      <c r="B335" s="38">
        <v>3.0</v>
      </c>
      <c r="C335" s="21" t="str">
        <f t="shared" si="1"/>
        <v>1-Extremely fast</v>
      </c>
      <c r="D335" s="9">
        <f>VLOOKUP(A335,events!F1062:Q2391,12,FALSE)</f>
        <v>451012.25</v>
      </c>
    </row>
    <row r="336">
      <c r="A336" s="4" t="s">
        <v>31</v>
      </c>
      <c r="B336" s="38">
        <v>15.0</v>
      </c>
      <c r="C336" s="21" t="str">
        <f t="shared" si="1"/>
        <v>1-Extremely fast</v>
      </c>
      <c r="D336" s="9">
        <f>VLOOKUP(A336,events!F1064:Q2393,12,FALSE)</f>
        <v>3032419.2</v>
      </c>
    </row>
    <row r="337">
      <c r="A337" s="4" t="s">
        <v>20</v>
      </c>
      <c r="B337" s="38">
        <v>15.0</v>
      </c>
      <c r="C337" s="21" t="str">
        <f t="shared" si="1"/>
        <v>1-Extremely fast</v>
      </c>
      <c r="D337" s="9">
        <f>VLOOKUP(A337,events!F1065:Q2394,12,FALSE)</f>
        <v>2929.62</v>
      </c>
    </row>
    <row r="338">
      <c r="A338" s="4" t="s">
        <v>20</v>
      </c>
      <c r="B338" s="38">
        <v>9.0</v>
      </c>
      <c r="C338" s="21" t="str">
        <f t="shared" si="1"/>
        <v>1-Extremely fast</v>
      </c>
      <c r="D338" s="9">
        <f>VLOOKUP(A338,events!F1074:Q2403,12,FALSE)</f>
        <v>516025.56</v>
      </c>
    </row>
    <row r="339">
      <c r="A339" s="4" t="s">
        <v>30</v>
      </c>
      <c r="B339" s="38">
        <v>14.0</v>
      </c>
      <c r="C339" s="21" t="str">
        <f t="shared" si="1"/>
        <v>1-Extremely fast</v>
      </c>
      <c r="D339" s="9">
        <f>VLOOKUP(A339,events!F1076:Q2405,12,FALSE)</f>
        <v>3478763.82</v>
      </c>
    </row>
    <row r="340">
      <c r="A340" s="4" t="s">
        <v>27</v>
      </c>
      <c r="B340" s="38">
        <v>12.0</v>
      </c>
      <c r="C340" s="21" t="str">
        <f t="shared" si="1"/>
        <v>1-Extremely fast</v>
      </c>
      <c r="D340" s="9">
        <f>VLOOKUP(A340,events!F1082:Q2411,12,FALSE)</f>
        <v>1234278.8</v>
      </c>
    </row>
    <row r="341">
      <c r="A341" s="4" t="s">
        <v>31</v>
      </c>
      <c r="B341" s="38">
        <v>11.0</v>
      </c>
      <c r="C341" s="21" t="str">
        <f t="shared" si="1"/>
        <v>1-Extremely fast</v>
      </c>
      <c r="D341" s="9">
        <f>VLOOKUP(A341,events!F1084:Q2413,12,FALSE)</f>
        <v>1045372.48</v>
      </c>
    </row>
    <row r="342">
      <c r="A342" s="4" t="s">
        <v>30</v>
      </c>
      <c r="B342" s="38">
        <v>8.0</v>
      </c>
      <c r="C342" s="21" t="str">
        <f t="shared" si="1"/>
        <v>1-Extremely fast</v>
      </c>
      <c r="D342" s="9">
        <f>VLOOKUP(A342,events!F1087:Q2416,12,FALSE)</f>
        <v>1097809.2</v>
      </c>
    </row>
    <row r="343">
      <c r="A343" s="4" t="s">
        <v>20</v>
      </c>
      <c r="B343" s="38">
        <v>4.0</v>
      </c>
      <c r="C343" s="21" t="str">
        <f t="shared" si="1"/>
        <v>1-Extremely fast</v>
      </c>
      <c r="D343" s="9">
        <f>VLOOKUP(A343,events!F1089:Q2418,12,FALSE)</f>
        <v>956200</v>
      </c>
    </row>
    <row r="344">
      <c r="A344" s="4" t="s">
        <v>27</v>
      </c>
      <c r="B344" s="38">
        <v>9.0</v>
      </c>
      <c r="C344" s="21" t="str">
        <f t="shared" si="1"/>
        <v>1-Extremely fast</v>
      </c>
      <c r="D344" s="9">
        <f>VLOOKUP(A344,events!F1096:Q2425,12,FALSE)</f>
        <v>3332775.6</v>
      </c>
    </row>
    <row r="345">
      <c r="A345" s="4" t="s">
        <v>20</v>
      </c>
      <c r="B345" s="38">
        <v>2.0</v>
      </c>
      <c r="C345" s="21" t="str">
        <f t="shared" si="1"/>
        <v>1-Extremely fast</v>
      </c>
      <c r="D345" s="9">
        <f>VLOOKUP(A345,events!F1097:Q2426,12,FALSE)</f>
        <v>353083.68</v>
      </c>
    </row>
    <row r="346">
      <c r="A346" s="4" t="s">
        <v>30</v>
      </c>
      <c r="B346" s="38">
        <v>10.0</v>
      </c>
      <c r="C346" s="21" t="str">
        <f t="shared" si="1"/>
        <v>1-Extremely fast</v>
      </c>
      <c r="D346" s="9">
        <f>VLOOKUP(A346,events!F1098:Q2427,12,FALSE)</f>
        <v>919720.2</v>
      </c>
    </row>
    <row r="347">
      <c r="A347" s="4" t="s">
        <v>20</v>
      </c>
      <c r="B347" s="38">
        <v>9.0</v>
      </c>
      <c r="C347" s="21" t="str">
        <f t="shared" si="1"/>
        <v>1-Extremely fast</v>
      </c>
      <c r="D347" s="9">
        <f>VLOOKUP(A347,events!F1102:Q2431,12,FALSE)</f>
        <v>5776525.88</v>
      </c>
    </row>
    <row r="348">
      <c r="A348" s="4" t="s">
        <v>31</v>
      </c>
      <c r="B348" s="38">
        <v>7.0</v>
      </c>
      <c r="C348" s="21" t="str">
        <f t="shared" si="1"/>
        <v>1-Extremely fast</v>
      </c>
      <c r="D348" s="9">
        <f>VLOOKUP(A348,events!F1106:Q2435,12,FALSE)</f>
        <v>4672543.84</v>
      </c>
    </row>
    <row r="349">
      <c r="A349" s="4" t="s">
        <v>30</v>
      </c>
      <c r="B349" s="38">
        <v>12.0</v>
      </c>
      <c r="C349" s="21" t="str">
        <f t="shared" si="1"/>
        <v>1-Extremely fast</v>
      </c>
      <c r="D349" s="9">
        <f>VLOOKUP(A349,events!F1115:Q2444,12,FALSE)</f>
        <v>1883853.13</v>
      </c>
    </row>
    <row r="350">
      <c r="A350" s="4" t="s">
        <v>31</v>
      </c>
      <c r="B350" s="38">
        <v>5.0</v>
      </c>
      <c r="C350" s="21" t="str">
        <f t="shared" si="1"/>
        <v>1-Extremely fast</v>
      </c>
      <c r="D350" s="9">
        <f>VLOOKUP(A350,events!F1119:Q2448,12,FALSE)</f>
        <v>1046656.8</v>
      </c>
    </row>
    <row r="351">
      <c r="A351" s="4" t="s">
        <v>20</v>
      </c>
      <c r="B351" s="38">
        <v>8.0</v>
      </c>
      <c r="C351" s="21" t="str">
        <f t="shared" si="1"/>
        <v>1-Extremely fast</v>
      </c>
      <c r="D351" s="9">
        <f>VLOOKUP(A351,events!F1123:Q2452,12,FALSE)</f>
        <v>33028.2</v>
      </c>
    </row>
    <row r="352">
      <c r="A352" s="4" t="s">
        <v>30</v>
      </c>
      <c r="B352" s="38">
        <v>2.0</v>
      </c>
      <c r="C352" s="21" t="str">
        <f t="shared" si="1"/>
        <v>1-Extremely fast</v>
      </c>
      <c r="D352" s="9">
        <f>VLOOKUP(A352,events!F1128:Q2457,12,FALSE)</f>
        <v>459268.55</v>
      </c>
    </row>
    <row r="353">
      <c r="A353" s="4" t="s">
        <v>27</v>
      </c>
      <c r="B353" s="38">
        <v>6.0</v>
      </c>
      <c r="C353" s="21" t="str">
        <f t="shared" si="1"/>
        <v>1-Extremely fast</v>
      </c>
      <c r="D353" s="9">
        <f>VLOOKUP(A353,events!F1129:Q2458,12,FALSE)</f>
        <v>577262.82</v>
      </c>
    </row>
    <row r="354">
      <c r="A354" s="4" t="s">
        <v>27</v>
      </c>
      <c r="B354" s="38">
        <v>3.0</v>
      </c>
      <c r="C354" s="21" t="str">
        <f t="shared" si="1"/>
        <v>1-Extremely fast</v>
      </c>
      <c r="D354" s="9">
        <f>VLOOKUP(A354,events!F1132:Q2461,12,FALSE)</f>
        <v>1683860.2</v>
      </c>
    </row>
    <row r="355">
      <c r="A355" s="4" t="s">
        <v>27</v>
      </c>
      <c r="B355" s="38">
        <v>5.0</v>
      </c>
      <c r="C355" s="21" t="str">
        <f t="shared" si="1"/>
        <v>1-Extremely fast</v>
      </c>
      <c r="D355" s="9">
        <f>VLOOKUP(A355,events!F1144:Q2473,12,FALSE)</f>
        <v>1145186.08</v>
      </c>
    </row>
    <row r="356">
      <c r="A356" s="4" t="s">
        <v>27</v>
      </c>
      <c r="B356" s="38">
        <v>15.0</v>
      </c>
      <c r="C356" s="21" t="str">
        <f t="shared" si="1"/>
        <v>1-Extremely fast</v>
      </c>
      <c r="D356" s="9">
        <f>VLOOKUP(A356,events!F1150:Q2479,12,FALSE)</f>
        <v>1338279.18</v>
      </c>
    </row>
    <row r="357">
      <c r="A357" s="4" t="s">
        <v>20</v>
      </c>
      <c r="B357" s="38">
        <v>7.0</v>
      </c>
      <c r="C357" s="21" t="str">
        <f t="shared" si="1"/>
        <v>1-Extremely fast</v>
      </c>
      <c r="D357" s="9">
        <f>VLOOKUP(A357,events!F1155:Q2484,12,FALSE)</f>
        <v>288989.2</v>
      </c>
    </row>
    <row r="358">
      <c r="A358" s="4" t="s">
        <v>20</v>
      </c>
      <c r="B358" s="38">
        <v>15.0</v>
      </c>
      <c r="C358" s="21" t="str">
        <f t="shared" si="1"/>
        <v>1-Extremely fast</v>
      </c>
      <c r="D358" s="9">
        <f>VLOOKUP(A358,events!F1158:Q2487,12,FALSE)</f>
        <v>278106.4</v>
      </c>
    </row>
    <row r="359">
      <c r="A359" s="4" t="s">
        <v>31</v>
      </c>
      <c r="B359" s="38">
        <v>1.0</v>
      </c>
      <c r="C359" s="21" t="str">
        <f t="shared" si="1"/>
        <v>1-Extremely fast</v>
      </c>
      <c r="D359" s="9">
        <f>VLOOKUP(A359,events!F1159:Q2488,12,FALSE)</f>
        <v>157043.45</v>
      </c>
    </row>
    <row r="360">
      <c r="A360" s="4" t="s">
        <v>27</v>
      </c>
      <c r="B360" s="38">
        <v>8.0</v>
      </c>
      <c r="C360" s="21" t="str">
        <f t="shared" si="1"/>
        <v>1-Extremely fast</v>
      </c>
      <c r="D360" s="9">
        <f>VLOOKUP(A360,events!F1161:Q2490,12,FALSE)</f>
        <v>568840.8</v>
      </c>
    </row>
    <row r="361">
      <c r="A361" s="4" t="s">
        <v>20</v>
      </c>
      <c r="B361" s="38">
        <v>1.0</v>
      </c>
      <c r="C361" s="21" t="str">
        <f t="shared" si="1"/>
        <v>1-Extremely fast</v>
      </c>
      <c r="D361" s="9">
        <f>VLOOKUP(A361,events!F1162:Q2491,12,FALSE)</f>
        <v>4129037.43</v>
      </c>
    </row>
    <row r="362">
      <c r="A362" s="4" t="s">
        <v>31</v>
      </c>
      <c r="B362" s="38">
        <v>0.0</v>
      </c>
      <c r="C362" s="21" t="str">
        <f t="shared" si="1"/>
        <v>1-Extremely fast</v>
      </c>
      <c r="D362" s="9">
        <f>VLOOKUP(A362,events!F1164:Q2493,12,FALSE)</f>
        <v>834765.18</v>
      </c>
    </row>
    <row r="363">
      <c r="A363" s="4" t="s">
        <v>30</v>
      </c>
      <c r="B363" s="38">
        <v>3.0</v>
      </c>
      <c r="C363" s="21" t="str">
        <f t="shared" si="1"/>
        <v>1-Extremely fast</v>
      </c>
      <c r="D363" s="9">
        <f>VLOOKUP(A363,events!F1165:Q2494,12,FALSE)</f>
        <v>44168.22</v>
      </c>
    </row>
    <row r="364">
      <c r="A364" s="4" t="s">
        <v>27</v>
      </c>
      <c r="B364" s="38">
        <v>13.0</v>
      </c>
      <c r="C364" s="21" t="str">
        <f t="shared" si="1"/>
        <v>1-Extremely fast</v>
      </c>
      <c r="D364" s="9">
        <f>VLOOKUP(A364,events!F1167:Q2496,12,FALSE)</f>
        <v>672317.84</v>
      </c>
    </row>
    <row r="365">
      <c r="A365" s="4" t="s">
        <v>31</v>
      </c>
      <c r="B365" s="38">
        <v>0.0</v>
      </c>
      <c r="C365" s="21" t="str">
        <f t="shared" si="1"/>
        <v>1-Extremely fast</v>
      </c>
      <c r="D365" s="9">
        <f>VLOOKUP(A365,events!F1172:Q2501,12,FALSE)</f>
        <v>3843862.4</v>
      </c>
    </row>
    <row r="366">
      <c r="A366" s="4" t="s">
        <v>30</v>
      </c>
      <c r="B366" s="38">
        <v>9.0</v>
      </c>
      <c r="C366" s="21" t="str">
        <f t="shared" si="1"/>
        <v>1-Extremely fast</v>
      </c>
      <c r="D366" s="9">
        <f>VLOOKUP(A366,events!F1174:Q2503,12,FALSE)</f>
        <v>276492.59</v>
      </c>
    </row>
    <row r="367">
      <c r="A367" s="4" t="s">
        <v>31</v>
      </c>
      <c r="B367" s="38">
        <v>7.0</v>
      </c>
      <c r="C367" s="21" t="str">
        <f t="shared" si="1"/>
        <v>1-Extremely fast</v>
      </c>
      <c r="D367" s="9">
        <f>VLOOKUP(A367,events!F1175:Q2504,12,FALSE)</f>
        <v>1838426</v>
      </c>
    </row>
    <row r="368">
      <c r="A368" s="4" t="s">
        <v>30</v>
      </c>
      <c r="B368" s="38">
        <v>6.0</v>
      </c>
      <c r="C368" s="21" t="str">
        <f t="shared" si="1"/>
        <v>1-Extremely fast</v>
      </c>
      <c r="D368" s="9">
        <f>VLOOKUP(A368,events!F1177:Q2506,12,FALSE)</f>
        <v>83130.3</v>
      </c>
    </row>
    <row r="369">
      <c r="A369" s="4" t="s">
        <v>20</v>
      </c>
      <c r="B369" s="38">
        <v>0.0</v>
      </c>
      <c r="C369" s="21" t="str">
        <f t="shared" si="1"/>
        <v>1-Extremely fast</v>
      </c>
      <c r="D369" s="9">
        <f>VLOOKUP(A369,events!F1179:Q2508,12,FALSE)</f>
        <v>1499818.95</v>
      </c>
    </row>
    <row r="370">
      <c r="A370" s="4" t="s">
        <v>27</v>
      </c>
      <c r="B370" s="38">
        <v>4.0</v>
      </c>
      <c r="C370" s="21" t="str">
        <f t="shared" si="1"/>
        <v>1-Extremely fast</v>
      </c>
      <c r="D370" s="9">
        <f>VLOOKUP(A370,events!F1180:Q2509,12,FALSE)</f>
        <v>241757.34</v>
      </c>
    </row>
    <row r="371">
      <c r="A371" s="4" t="s">
        <v>20</v>
      </c>
      <c r="B371" s="38">
        <v>10.0</v>
      </c>
      <c r="C371" s="21" t="str">
        <f t="shared" si="1"/>
        <v>1-Extremely fast</v>
      </c>
      <c r="D371" s="9">
        <f>VLOOKUP(A371,events!F1182:Q2511,12,FALSE)</f>
        <v>29090.94</v>
      </c>
    </row>
    <row r="372">
      <c r="A372" s="4" t="s">
        <v>27</v>
      </c>
      <c r="B372" s="38">
        <v>2.0</v>
      </c>
      <c r="C372" s="21" t="str">
        <f t="shared" si="1"/>
        <v>1-Extremely fast</v>
      </c>
      <c r="D372" s="9">
        <f>VLOOKUP(A372,events!F1183:Q2512,12,FALSE)</f>
        <v>1269313.02</v>
      </c>
    </row>
    <row r="373">
      <c r="A373" s="4" t="s">
        <v>27</v>
      </c>
      <c r="B373" s="38">
        <v>6.0</v>
      </c>
      <c r="C373" s="21" t="str">
        <f t="shared" si="1"/>
        <v>1-Extremely fast</v>
      </c>
      <c r="D373" s="9">
        <f>VLOOKUP(A373,events!F1185:Q2514,12,FALSE)</f>
        <v>255802.95</v>
      </c>
    </row>
    <row r="374">
      <c r="A374" s="4" t="s">
        <v>20</v>
      </c>
      <c r="B374" s="38">
        <v>0.0</v>
      </c>
      <c r="C374" s="21" t="str">
        <f t="shared" si="1"/>
        <v>1-Extremely fast</v>
      </c>
      <c r="D374" s="9">
        <f>VLOOKUP(A374,events!F1187:Q2516,12,FALSE)</f>
        <v>37590.64</v>
      </c>
    </row>
    <row r="375">
      <c r="A375" s="4" t="s">
        <v>31</v>
      </c>
      <c r="B375" s="38">
        <v>12.0</v>
      </c>
      <c r="C375" s="21" t="str">
        <f t="shared" si="1"/>
        <v>1-Extremely fast</v>
      </c>
      <c r="D375" s="9">
        <f>VLOOKUP(A375,events!F1195:Q2524,12,FALSE)</f>
        <v>2016803.6</v>
      </c>
    </row>
    <row r="376">
      <c r="A376" s="4" t="s">
        <v>31</v>
      </c>
      <c r="B376" s="38">
        <v>2.0</v>
      </c>
      <c r="C376" s="21" t="str">
        <f t="shared" si="1"/>
        <v>1-Extremely fast</v>
      </c>
      <c r="D376" s="9">
        <f>VLOOKUP(A376,events!F1197:Q2526,12,FALSE)</f>
        <v>850791.2</v>
      </c>
    </row>
    <row r="377">
      <c r="A377" s="4" t="s">
        <v>30</v>
      </c>
      <c r="B377" s="38">
        <v>14.0</v>
      </c>
      <c r="C377" s="21" t="str">
        <f t="shared" si="1"/>
        <v>1-Extremely fast</v>
      </c>
      <c r="D377" s="9">
        <f>VLOOKUP(A377,events!F1199:Q2528,12,FALSE)</f>
        <v>3956062.53</v>
      </c>
    </row>
    <row r="378">
      <c r="A378" s="4" t="s">
        <v>20</v>
      </c>
      <c r="B378" s="38">
        <v>5.0</v>
      </c>
      <c r="C378" s="21" t="str">
        <f t="shared" si="1"/>
        <v>1-Extremely fast</v>
      </c>
      <c r="D378" s="9">
        <f>VLOOKUP(A378,events!F1200:Q2529,12,FALSE)</f>
        <v>1743553.6</v>
      </c>
    </row>
    <row r="379">
      <c r="A379" s="4" t="s">
        <v>30</v>
      </c>
      <c r="B379" s="38">
        <v>15.0</v>
      </c>
      <c r="C379" s="21" t="str">
        <f t="shared" si="1"/>
        <v>1-Extremely fast</v>
      </c>
      <c r="D379" s="9">
        <f>VLOOKUP(A379,events!F1207:Q2536,12,FALSE)</f>
        <v>863470</v>
      </c>
    </row>
    <row r="380">
      <c r="A380" s="4" t="s">
        <v>27</v>
      </c>
      <c r="B380" s="38">
        <v>4.0</v>
      </c>
      <c r="C380" s="21" t="str">
        <f t="shared" si="1"/>
        <v>1-Extremely fast</v>
      </c>
      <c r="D380" s="9">
        <f>VLOOKUP(A380,events!F1213:Q2542,12,FALSE)</f>
        <v>85267.65</v>
      </c>
    </row>
    <row r="381">
      <c r="A381" s="4" t="s">
        <v>31</v>
      </c>
      <c r="B381" s="38">
        <v>13.0</v>
      </c>
      <c r="C381" s="21" t="str">
        <f t="shared" si="1"/>
        <v>1-Extremely fast</v>
      </c>
      <c r="D381" s="9">
        <f>VLOOKUP(A381,events!F1216:Q2545,12,FALSE)</f>
        <v>569994.7</v>
      </c>
    </row>
    <row r="382">
      <c r="A382" s="4" t="s">
        <v>27</v>
      </c>
      <c r="B382" s="38">
        <v>6.0</v>
      </c>
      <c r="C382" s="21" t="str">
        <f t="shared" si="1"/>
        <v>1-Extremely fast</v>
      </c>
      <c r="D382" s="9">
        <f>VLOOKUP(A382,events!F1219:Q2548,12,FALSE)</f>
        <v>3442075.6</v>
      </c>
    </row>
    <row r="383">
      <c r="A383" s="4" t="s">
        <v>27</v>
      </c>
      <c r="B383" s="38">
        <v>6.0</v>
      </c>
      <c r="C383" s="21" t="str">
        <f t="shared" si="1"/>
        <v>1-Extremely fast</v>
      </c>
      <c r="D383" s="9">
        <f>VLOOKUP(A383,events!F1220:Q2549,12,FALSE)</f>
        <v>853061.58</v>
      </c>
    </row>
    <row r="384">
      <c r="A384" s="4" t="s">
        <v>30</v>
      </c>
      <c r="B384" s="38">
        <v>2.0</v>
      </c>
      <c r="C384" s="21" t="str">
        <f t="shared" si="1"/>
        <v>1-Extremely fast</v>
      </c>
      <c r="D384" s="9">
        <f>VLOOKUP(A384,events!F1224:Q2553,12,FALSE)</f>
        <v>283323.95</v>
      </c>
    </row>
    <row r="385">
      <c r="A385" s="4" t="s">
        <v>31</v>
      </c>
      <c r="B385" s="38">
        <v>4.0</v>
      </c>
      <c r="C385" s="21" t="str">
        <f t="shared" si="1"/>
        <v>1-Extremely fast</v>
      </c>
      <c r="D385" s="9">
        <f>VLOOKUP(A385,events!F1228:Q2557,12,FALSE)</f>
        <v>248732.9</v>
      </c>
    </row>
    <row r="386">
      <c r="A386" s="4" t="s">
        <v>30</v>
      </c>
      <c r="B386" s="38">
        <v>11.0</v>
      </c>
      <c r="C386" s="21" t="str">
        <f t="shared" si="1"/>
        <v>1-Extremely fast</v>
      </c>
      <c r="D386" s="9">
        <f>VLOOKUP(A386,events!F1230:Q2559,12,FALSE)</f>
        <v>13441.44</v>
      </c>
    </row>
    <row r="387">
      <c r="A387" s="4" t="s">
        <v>27</v>
      </c>
      <c r="B387" s="38">
        <v>12.0</v>
      </c>
      <c r="C387" s="21" t="str">
        <f t="shared" si="1"/>
        <v>1-Extremely fast</v>
      </c>
      <c r="D387" s="9">
        <f>VLOOKUP(A387,events!F1233:Q2562,12,FALSE)</f>
        <v>817218.27</v>
      </c>
    </row>
    <row r="388">
      <c r="A388" s="4" t="s">
        <v>31</v>
      </c>
      <c r="B388" s="38">
        <v>5.0</v>
      </c>
      <c r="C388" s="21" t="str">
        <f t="shared" si="1"/>
        <v>1-Extremely fast</v>
      </c>
      <c r="D388" s="9">
        <f>VLOOKUP(A388,events!F1234:Q2563,12,FALSE)</f>
        <v>5183102.12</v>
      </c>
    </row>
    <row r="389">
      <c r="A389" s="4" t="s">
        <v>31</v>
      </c>
      <c r="B389" s="38">
        <v>5.0</v>
      </c>
      <c r="C389" s="21" t="str">
        <f t="shared" si="1"/>
        <v>1-Extremely fast</v>
      </c>
      <c r="D389" s="9">
        <f>VLOOKUP(A389,events!F1235:Q2564,12,FALSE)</f>
        <v>724127.8</v>
      </c>
    </row>
    <row r="390">
      <c r="A390" s="4" t="s">
        <v>30</v>
      </c>
      <c r="B390" s="38">
        <v>9.0</v>
      </c>
      <c r="C390" s="21" t="str">
        <f t="shared" si="1"/>
        <v>1-Extremely fast</v>
      </c>
      <c r="D390" s="9">
        <f>VLOOKUP(A390,events!F1236:Q2565,12,FALSE)</f>
        <v>208738.42</v>
      </c>
    </row>
    <row r="391">
      <c r="A391" s="4" t="s">
        <v>30</v>
      </c>
      <c r="B391" s="38">
        <v>5.0</v>
      </c>
      <c r="C391" s="21" t="str">
        <f t="shared" si="1"/>
        <v>1-Extremely fast</v>
      </c>
      <c r="D391" s="9">
        <f>VLOOKUP(A391,events!F1237:Q2566,12,FALSE)</f>
        <v>490134.81</v>
      </c>
    </row>
    <row r="392">
      <c r="A392" s="4" t="s">
        <v>31</v>
      </c>
      <c r="B392" s="38">
        <v>12.0</v>
      </c>
      <c r="C392" s="21" t="str">
        <f t="shared" si="1"/>
        <v>1-Extremely fast</v>
      </c>
      <c r="D392" s="9">
        <f>VLOOKUP(A392,events!F1239:Q2568,12,FALSE)</f>
        <v>2334267.11</v>
      </c>
    </row>
    <row r="393">
      <c r="A393" s="4" t="s">
        <v>27</v>
      </c>
      <c r="B393" s="38">
        <v>13.0</v>
      </c>
      <c r="C393" s="21" t="str">
        <f t="shared" si="1"/>
        <v>1-Extremely fast</v>
      </c>
      <c r="D393" s="9">
        <f>VLOOKUP(A393,events!F1241:Q2570,12,FALSE)</f>
        <v>637534.59</v>
      </c>
    </row>
    <row r="394">
      <c r="A394" s="4" t="s">
        <v>30</v>
      </c>
      <c r="B394" s="38">
        <v>4.0</v>
      </c>
      <c r="C394" s="21" t="str">
        <f t="shared" si="1"/>
        <v>1-Extremely fast</v>
      </c>
      <c r="D394" s="9">
        <f>VLOOKUP(A394,events!F1251:Q2580,12,FALSE)</f>
        <v>1806361.28</v>
      </c>
    </row>
    <row r="395">
      <c r="A395" s="4" t="s">
        <v>27</v>
      </c>
      <c r="B395" s="38">
        <v>13.0</v>
      </c>
      <c r="C395" s="21" t="str">
        <f t="shared" si="1"/>
        <v>1-Extremely fast</v>
      </c>
      <c r="D395" s="9">
        <f>VLOOKUP(A395,events!F1258:Q2587,12,FALSE)</f>
        <v>459098.8</v>
      </c>
    </row>
    <row r="396">
      <c r="A396" s="4" t="s">
        <v>30</v>
      </c>
      <c r="B396" s="38">
        <v>7.0</v>
      </c>
      <c r="C396" s="21" t="str">
        <f t="shared" si="1"/>
        <v>1-Extremely fast</v>
      </c>
      <c r="D396" s="9">
        <f>VLOOKUP(A396,events!F1267:Q2596,12,FALSE)</f>
        <v>881233.92</v>
      </c>
    </row>
    <row r="397">
      <c r="A397" s="4" t="s">
        <v>31</v>
      </c>
      <c r="B397" s="38">
        <v>12.0</v>
      </c>
      <c r="C397" s="21" t="str">
        <f t="shared" si="1"/>
        <v>1-Extremely fast</v>
      </c>
      <c r="D397" s="9">
        <f>VLOOKUP(A397,events!F1270:Q2599,12,FALSE)</f>
        <v>1654364.8</v>
      </c>
    </row>
    <row r="398">
      <c r="A398" s="4" t="s">
        <v>30</v>
      </c>
      <c r="B398" s="38">
        <v>12.0</v>
      </c>
      <c r="C398" s="21" t="str">
        <f t="shared" si="1"/>
        <v>1-Extremely fast</v>
      </c>
      <c r="D398" s="9">
        <f>VLOOKUP(A398,events!F1272:Q2601,12,FALSE)</f>
        <v>68771.43</v>
      </c>
    </row>
    <row r="399">
      <c r="A399" s="4" t="s">
        <v>20</v>
      </c>
      <c r="B399" s="38">
        <v>4.0</v>
      </c>
      <c r="C399" s="21" t="str">
        <f t="shared" si="1"/>
        <v>1-Extremely fast</v>
      </c>
      <c r="D399" s="9">
        <f>VLOOKUP(A399,events!F1273:Q2602,12,FALSE)</f>
        <v>1206963.84</v>
      </c>
    </row>
    <row r="400">
      <c r="A400" s="4" t="s">
        <v>30</v>
      </c>
      <c r="B400" s="38">
        <v>3.0</v>
      </c>
      <c r="C400" s="21" t="str">
        <f t="shared" si="1"/>
        <v>1-Extremely fast</v>
      </c>
      <c r="D400" s="9">
        <f>VLOOKUP(A400,events!F1279:Q2608,12,FALSE)</f>
        <v>3080640.78</v>
      </c>
    </row>
    <row r="401">
      <c r="A401" s="4" t="s">
        <v>20</v>
      </c>
      <c r="B401" s="38">
        <v>1.0</v>
      </c>
      <c r="C401" s="21" t="str">
        <f t="shared" si="1"/>
        <v>1-Extremely fast</v>
      </c>
      <c r="D401" s="9">
        <f>VLOOKUP(A401,events!F1282:Q2611,12,FALSE)</f>
        <v>206440.4</v>
      </c>
    </row>
    <row r="402">
      <c r="A402" s="4" t="s">
        <v>20</v>
      </c>
      <c r="B402" s="38">
        <v>12.0</v>
      </c>
      <c r="C402" s="21" t="str">
        <f t="shared" si="1"/>
        <v>1-Extremely fast</v>
      </c>
      <c r="D402" s="9">
        <f>VLOOKUP(A402,events!F1283:Q2612,12,FALSE)</f>
        <v>1833156.15</v>
      </c>
    </row>
    <row r="403">
      <c r="A403" s="4" t="s">
        <v>27</v>
      </c>
      <c r="B403" s="38">
        <v>0.0</v>
      </c>
      <c r="C403" s="21" t="str">
        <f t="shared" si="1"/>
        <v>1-Extremely fast</v>
      </c>
      <c r="D403" s="9">
        <f>VLOOKUP(A403,events!F1288:Q2617,12,FALSE)</f>
        <v>1336624.56</v>
      </c>
    </row>
    <row r="404">
      <c r="A404" s="4" t="s">
        <v>27</v>
      </c>
      <c r="B404" s="38">
        <v>9.0</v>
      </c>
      <c r="C404" s="21" t="str">
        <f t="shared" si="1"/>
        <v>1-Extremely fast</v>
      </c>
      <c r="D404" s="9">
        <f>VLOOKUP(A404,events!F1290:Q2619,12,FALSE)</f>
        <v>179437.76</v>
      </c>
    </row>
    <row r="405">
      <c r="A405" s="4" t="s">
        <v>31</v>
      </c>
      <c r="B405" s="38">
        <v>4.0</v>
      </c>
      <c r="C405" s="21" t="str">
        <f t="shared" si="1"/>
        <v>1-Extremely fast</v>
      </c>
      <c r="D405" s="9">
        <f>VLOOKUP(A405,events!F1295:Q2624,12,FALSE)</f>
        <v>3397362.57</v>
      </c>
    </row>
    <row r="406">
      <c r="A406" s="4" t="s">
        <v>27</v>
      </c>
      <c r="B406" s="38">
        <v>15.0</v>
      </c>
      <c r="C406" s="21" t="str">
        <f t="shared" si="1"/>
        <v>1-Extremely fast</v>
      </c>
      <c r="D406" s="9">
        <f>VLOOKUP(A406,events!F1298:Q2627,12,FALSE)</f>
        <v>92637.57</v>
      </c>
    </row>
    <row r="407">
      <c r="A407" s="4" t="s">
        <v>27</v>
      </c>
      <c r="B407" s="38">
        <v>1.0</v>
      </c>
      <c r="C407" s="21" t="str">
        <f t="shared" si="1"/>
        <v>1-Extremely fast</v>
      </c>
      <c r="D407" s="9">
        <f>VLOOKUP(A407,events!F1299:Q2628,12,FALSE)</f>
        <v>69514.25</v>
      </c>
    </row>
    <row r="408">
      <c r="A408" s="4" t="s">
        <v>27</v>
      </c>
      <c r="B408" s="38">
        <v>9.0</v>
      </c>
      <c r="C408" s="21" t="str">
        <f t="shared" si="1"/>
        <v>1-Extremely fast</v>
      </c>
      <c r="D408" s="9">
        <f>VLOOKUP(A408,events!F1300:Q2629,12,FALSE)</f>
        <v>258556.48</v>
      </c>
    </row>
    <row r="409">
      <c r="A409" s="4" t="s">
        <v>27</v>
      </c>
      <c r="B409" s="38">
        <v>8.0</v>
      </c>
      <c r="C409" s="21" t="str">
        <f t="shared" si="1"/>
        <v>1-Extremely fast</v>
      </c>
      <c r="D409" s="9">
        <f>VLOOKUP(A409,events!F1301:Q2630,12,FALSE)</f>
        <v>346195.2</v>
      </c>
    </row>
    <row r="410">
      <c r="A410" s="4" t="s">
        <v>20</v>
      </c>
      <c r="B410" s="38">
        <v>11.0</v>
      </c>
      <c r="C410" s="21" t="str">
        <f t="shared" si="1"/>
        <v>1-Extremely fast</v>
      </c>
      <c r="D410" s="9">
        <f>VLOOKUP(A410,events!F1308:Q2637,12,FALSE)</f>
        <v>776000.22</v>
      </c>
    </row>
    <row r="411">
      <c r="A411" s="4" t="s">
        <v>31</v>
      </c>
      <c r="B411" s="38">
        <v>4.0</v>
      </c>
      <c r="C411" s="21" t="str">
        <f t="shared" si="1"/>
        <v>1-Extremely fast</v>
      </c>
      <c r="D411" s="9">
        <f>VLOOKUP(A411,events!F1309:Q2638,12,FALSE)</f>
        <v>7491.99</v>
      </c>
    </row>
    <row r="412">
      <c r="A412" s="4" t="s">
        <v>20</v>
      </c>
      <c r="B412" s="38">
        <v>1.0</v>
      </c>
      <c r="C412" s="21" t="str">
        <f t="shared" si="1"/>
        <v>1-Extremely fast</v>
      </c>
      <c r="D412" s="9">
        <f>VLOOKUP(A412,events!F1315:Q2644,12,FALSE)</f>
        <v>1407916.02</v>
      </c>
    </row>
    <row r="413">
      <c r="A413" s="4" t="s">
        <v>20</v>
      </c>
      <c r="B413" s="38">
        <v>7.0</v>
      </c>
      <c r="C413" s="21" t="str">
        <f t="shared" si="1"/>
        <v>1-Extremely fast</v>
      </c>
      <c r="D413" s="9">
        <f>VLOOKUP(A413,events!F1316:Q2645,12,FALSE)</f>
        <v>677247.76</v>
      </c>
    </row>
    <row r="414">
      <c r="A414" s="4" t="s">
        <v>31</v>
      </c>
      <c r="B414" s="38">
        <v>12.0</v>
      </c>
      <c r="C414" s="21" t="str">
        <f t="shared" si="1"/>
        <v>1-Extremely fast</v>
      </c>
      <c r="D414" s="9">
        <f>VLOOKUP(A414,events!F1318:Q2647,12,FALSE)</f>
        <v>794829.6</v>
      </c>
    </row>
    <row r="415">
      <c r="A415" s="4" t="s">
        <v>31</v>
      </c>
      <c r="B415" s="38">
        <v>3.0</v>
      </c>
      <c r="C415" s="21" t="str">
        <f t="shared" si="1"/>
        <v>1-Extremely fast</v>
      </c>
      <c r="D415" s="9">
        <f>VLOOKUP(A415,events!F1320:Q2649,12,FALSE)</f>
        <v>360038.22</v>
      </c>
    </row>
    <row r="416">
      <c r="A416" s="4" t="s">
        <v>20</v>
      </c>
      <c r="B416" s="38">
        <v>2.0</v>
      </c>
      <c r="C416" s="21" t="str">
        <f t="shared" si="1"/>
        <v>1-Extremely fast</v>
      </c>
      <c r="D416" s="9">
        <f>VLOOKUP(A416,events!F1323:Q2652,12,FALSE)</f>
        <v>539826.65</v>
      </c>
    </row>
    <row r="417">
      <c r="A417" s="4" t="s">
        <v>30</v>
      </c>
      <c r="B417" s="38">
        <v>12.0</v>
      </c>
      <c r="C417" s="21" t="str">
        <f t="shared" si="1"/>
        <v>1-Extremely fast</v>
      </c>
      <c r="D417" s="9">
        <f>VLOOKUP(A417,events!F1329:Q2658,12,FALSE)</f>
        <v>1527813.02</v>
      </c>
    </row>
    <row r="418">
      <c r="A418" s="4" t="s">
        <v>31</v>
      </c>
      <c r="B418" s="38">
        <v>29.0</v>
      </c>
      <c r="C418" s="21" t="str">
        <f t="shared" si="1"/>
        <v>3-Fast</v>
      </c>
      <c r="D418" s="9">
        <f>VLOOKUP(A418,events!F10:Q1339,12,FALSE)</f>
        <v>818058.6</v>
      </c>
    </row>
    <row r="419">
      <c r="A419" s="4" t="s">
        <v>27</v>
      </c>
      <c r="B419" s="38">
        <v>27.0</v>
      </c>
      <c r="C419" s="21" t="str">
        <f t="shared" si="1"/>
        <v>3-Fast</v>
      </c>
      <c r="D419" s="9">
        <f>VLOOKUP(A419,events!F17:Q1346,12,FALSE)</f>
        <v>107426.8</v>
      </c>
    </row>
    <row r="420">
      <c r="A420" s="4" t="s">
        <v>30</v>
      </c>
      <c r="B420" s="38">
        <v>27.0</v>
      </c>
      <c r="C420" s="21" t="str">
        <f t="shared" si="1"/>
        <v>3-Fast</v>
      </c>
      <c r="D420" s="9">
        <f>VLOOKUP(A420,events!F18:Q1347,12,FALSE)</f>
        <v>873923.82</v>
      </c>
    </row>
    <row r="421">
      <c r="A421" s="4" t="s">
        <v>31</v>
      </c>
      <c r="B421" s="38">
        <v>28.0</v>
      </c>
      <c r="C421" s="21" t="str">
        <f t="shared" si="1"/>
        <v>3-Fast</v>
      </c>
      <c r="D421" s="9">
        <f>VLOOKUP(A421,events!F28:Q1357,12,FALSE)</f>
        <v>2156507.29</v>
      </c>
    </row>
    <row r="422">
      <c r="A422" s="4" t="s">
        <v>27</v>
      </c>
      <c r="B422" s="38">
        <v>23.0</v>
      </c>
      <c r="C422" s="21" t="str">
        <f t="shared" si="1"/>
        <v>3-Fast</v>
      </c>
      <c r="D422" s="9">
        <f>VLOOKUP(A422,events!F38:Q1367,12,FALSE)</f>
        <v>377464.75</v>
      </c>
    </row>
    <row r="423">
      <c r="A423" s="4" t="s">
        <v>30</v>
      </c>
      <c r="B423" s="38">
        <v>30.0</v>
      </c>
      <c r="C423" s="21" t="str">
        <f t="shared" si="1"/>
        <v>3-Fast</v>
      </c>
      <c r="D423" s="9">
        <f>VLOOKUP(A423,events!F43:Q1372,12,FALSE)</f>
        <v>791043.75</v>
      </c>
    </row>
    <row r="424">
      <c r="A424" s="4" t="s">
        <v>31</v>
      </c>
      <c r="B424" s="38">
        <v>30.0</v>
      </c>
      <c r="C424" s="21" t="str">
        <f t="shared" si="1"/>
        <v>3-Fast</v>
      </c>
      <c r="D424" s="9">
        <f>VLOOKUP(A424,events!F44:Q1373,12,FALSE)</f>
        <v>5639530.53</v>
      </c>
    </row>
    <row r="425">
      <c r="A425" s="4" t="s">
        <v>27</v>
      </c>
      <c r="B425" s="38">
        <v>24.0</v>
      </c>
      <c r="C425" s="21" t="str">
        <f t="shared" si="1"/>
        <v>3-Fast</v>
      </c>
      <c r="D425" s="9">
        <f>VLOOKUP(A425,events!F45:Q1374,12,FALSE)</f>
        <v>1553398.98</v>
      </c>
    </row>
    <row r="426">
      <c r="A426" s="4" t="s">
        <v>20</v>
      </c>
      <c r="B426" s="38">
        <v>22.0</v>
      </c>
      <c r="C426" s="21" t="str">
        <f t="shared" si="1"/>
        <v>3-Fast</v>
      </c>
      <c r="D426" s="9">
        <f>VLOOKUP(A426,events!F52:Q1381,12,FALSE)</f>
        <v>49057.14</v>
      </c>
    </row>
    <row r="427">
      <c r="A427" s="4" t="s">
        <v>20</v>
      </c>
      <c r="B427" s="38">
        <v>21.0</v>
      </c>
      <c r="C427" s="21" t="str">
        <f t="shared" si="1"/>
        <v>3-Fast</v>
      </c>
      <c r="D427" s="9">
        <f>VLOOKUP(A427,events!F62:Q1391,12,FALSE)</f>
        <v>73982.56</v>
      </c>
    </row>
    <row r="428">
      <c r="A428" s="4" t="s">
        <v>27</v>
      </c>
      <c r="B428" s="38">
        <v>27.0</v>
      </c>
      <c r="C428" s="21" t="str">
        <f t="shared" si="1"/>
        <v>3-Fast</v>
      </c>
      <c r="D428" s="9">
        <f>VLOOKUP(A428,events!F71:Q1400,12,FALSE)</f>
        <v>740520</v>
      </c>
    </row>
    <row r="429">
      <c r="A429" s="4" t="s">
        <v>27</v>
      </c>
      <c r="B429" s="38">
        <v>24.0</v>
      </c>
      <c r="C429" s="21" t="str">
        <f t="shared" si="1"/>
        <v>3-Fast</v>
      </c>
      <c r="D429" s="9">
        <f>VLOOKUP(A429,events!F72:Q1401,12,FALSE)</f>
        <v>313739.4</v>
      </c>
    </row>
    <row r="430">
      <c r="A430" s="4" t="s">
        <v>20</v>
      </c>
      <c r="B430" s="38">
        <v>21.0</v>
      </c>
      <c r="C430" s="21" t="str">
        <f t="shared" si="1"/>
        <v>3-Fast</v>
      </c>
      <c r="D430" s="9">
        <f>VLOOKUP(A430,events!F73:Q1402,12,FALSE)</f>
        <v>32878.92</v>
      </c>
    </row>
    <row r="431">
      <c r="A431" s="4" t="s">
        <v>30</v>
      </c>
      <c r="B431" s="38">
        <v>21.0</v>
      </c>
      <c r="C431" s="21" t="str">
        <f t="shared" si="1"/>
        <v>3-Fast</v>
      </c>
      <c r="D431" s="9">
        <f>VLOOKUP(A431,events!F75:Q1404,12,FALSE)</f>
        <v>702351.77</v>
      </c>
    </row>
    <row r="432">
      <c r="A432" s="4" t="s">
        <v>30</v>
      </c>
      <c r="B432" s="38">
        <v>25.0</v>
      </c>
      <c r="C432" s="21" t="str">
        <f t="shared" si="1"/>
        <v>3-Fast</v>
      </c>
      <c r="D432" s="9">
        <f>VLOOKUP(A432,events!F76:Q1405,12,FALSE)</f>
        <v>939303.82</v>
      </c>
    </row>
    <row r="433">
      <c r="A433" s="4" t="s">
        <v>31</v>
      </c>
      <c r="B433" s="38">
        <v>27.0</v>
      </c>
      <c r="C433" s="21" t="str">
        <f t="shared" si="1"/>
        <v>3-Fast</v>
      </c>
      <c r="D433" s="9">
        <f>VLOOKUP(A433,events!F84:Q1413,12,FALSE)</f>
        <v>526913.31</v>
      </c>
    </row>
    <row r="434">
      <c r="A434" s="4" t="s">
        <v>31</v>
      </c>
      <c r="B434" s="38">
        <v>28.0</v>
      </c>
      <c r="C434" s="21" t="str">
        <f t="shared" si="1"/>
        <v>3-Fast</v>
      </c>
      <c r="D434" s="9">
        <f>VLOOKUP(A434,events!F94:Q1423,12,FALSE)</f>
        <v>1180833.09</v>
      </c>
    </row>
    <row r="435">
      <c r="A435" s="4" t="s">
        <v>31</v>
      </c>
      <c r="B435" s="38">
        <v>29.0</v>
      </c>
      <c r="C435" s="21" t="str">
        <f t="shared" si="1"/>
        <v>3-Fast</v>
      </c>
      <c r="D435" s="9">
        <f>VLOOKUP(A435,events!F96:Q1425,12,FALSE)</f>
        <v>420549.35</v>
      </c>
    </row>
    <row r="436">
      <c r="A436" s="4" t="s">
        <v>31</v>
      </c>
      <c r="B436" s="38">
        <v>21.0</v>
      </c>
      <c r="C436" s="21" t="str">
        <f t="shared" si="1"/>
        <v>3-Fast</v>
      </c>
      <c r="D436" s="9">
        <f>VLOOKUP(A436,events!F102:Q1431,12,FALSE)</f>
        <v>303442.75</v>
      </c>
    </row>
    <row r="437">
      <c r="A437" s="4" t="s">
        <v>30</v>
      </c>
      <c r="B437" s="38">
        <v>28.0</v>
      </c>
      <c r="C437" s="21" t="str">
        <f t="shared" si="1"/>
        <v>3-Fast</v>
      </c>
      <c r="D437" s="9">
        <f>VLOOKUP(A437,events!F107:Q1436,12,FALSE)</f>
        <v>518822.04</v>
      </c>
    </row>
    <row r="438">
      <c r="A438" s="4" t="s">
        <v>31</v>
      </c>
      <c r="B438" s="38">
        <v>23.0</v>
      </c>
      <c r="C438" s="21" t="str">
        <f t="shared" si="1"/>
        <v>3-Fast</v>
      </c>
      <c r="D438" s="9">
        <f>VLOOKUP(A438,events!F109:Q1438,12,FALSE)</f>
        <v>4894494.36</v>
      </c>
    </row>
    <row r="439">
      <c r="A439" s="4" t="s">
        <v>27</v>
      </c>
      <c r="B439" s="38">
        <v>29.0</v>
      </c>
      <c r="C439" s="21" t="str">
        <f t="shared" si="1"/>
        <v>3-Fast</v>
      </c>
      <c r="D439" s="9">
        <f>VLOOKUP(A439,events!F110:Q1439,12,FALSE)</f>
        <v>439814.05</v>
      </c>
    </row>
    <row r="440">
      <c r="A440" s="4" t="s">
        <v>31</v>
      </c>
      <c r="B440" s="38">
        <v>24.0</v>
      </c>
      <c r="C440" s="21" t="str">
        <f t="shared" si="1"/>
        <v>3-Fast</v>
      </c>
      <c r="D440" s="9">
        <f>VLOOKUP(A440,events!F119:Q1448,12,FALSE)</f>
        <v>1155211.2</v>
      </c>
    </row>
    <row r="441">
      <c r="A441" s="4" t="s">
        <v>30</v>
      </c>
      <c r="B441" s="38">
        <v>28.0</v>
      </c>
      <c r="C441" s="21" t="str">
        <f t="shared" si="1"/>
        <v>3-Fast</v>
      </c>
      <c r="D441" s="9">
        <f>VLOOKUP(A441,events!F131:Q1460,12,FALSE)</f>
        <v>1302418.8</v>
      </c>
    </row>
    <row r="442">
      <c r="A442" s="4" t="s">
        <v>31</v>
      </c>
      <c r="B442" s="38">
        <v>24.0</v>
      </c>
      <c r="C442" s="21" t="str">
        <f t="shared" si="1"/>
        <v>3-Fast</v>
      </c>
      <c r="D442" s="9">
        <f>VLOOKUP(A442,events!F135:Q1464,12,FALSE)</f>
        <v>1436569.26</v>
      </c>
    </row>
    <row r="443">
      <c r="A443" s="4" t="s">
        <v>30</v>
      </c>
      <c r="B443" s="38">
        <v>28.0</v>
      </c>
      <c r="C443" s="21" t="str">
        <f t="shared" si="1"/>
        <v>3-Fast</v>
      </c>
      <c r="D443" s="9">
        <f>VLOOKUP(A443,events!F136:Q1465,12,FALSE)</f>
        <v>67754.17</v>
      </c>
    </row>
    <row r="444">
      <c r="A444" s="4" t="s">
        <v>27</v>
      </c>
      <c r="B444" s="38">
        <v>25.0</v>
      </c>
      <c r="C444" s="21" t="str">
        <f t="shared" si="1"/>
        <v>3-Fast</v>
      </c>
      <c r="D444" s="9">
        <f>VLOOKUP(A444,events!F137:Q1466,12,FALSE)</f>
        <v>5294988.51</v>
      </c>
    </row>
    <row r="445">
      <c r="A445" s="4" t="s">
        <v>31</v>
      </c>
      <c r="B445" s="38">
        <v>23.0</v>
      </c>
      <c r="C445" s="21" t="str">
        <f t="shared" si="1"/>
        <v>3-Fast</v>
      </c>
      <c r="D445" s="9">
        <f>VLOOKUP(A445,events!F160:Q1489,12,FALSE)</f>
        <v>137663.62</v>
      </c>
    </row>
    <row r="446">
      <c r="A446" s="4" t="s">
        <v>30</v>
      </c>
      <c r="B446" s="38">
        <v>24.0</v>
      </c>
      <c r="C446" s="21" t="str">
        <f t="shared" si="1"/>
        <v>3-Fast</v>
      </c>
      <c r="D446" s="9">
        <f>VLOOKUP(A446,events!F166:Q1495,12,FALSE)</f>
        <v>894019.68</v>
      </c>
    </row>
    <row r="447">
      <c r="A447" s="4" t="s">
        <v>27</v>
      </c>
      <c r="B447" s="38">
        <v>23.0</v>
      </c>
      <c r="C447" s="21" t="str">
        <f t="shared" si="1"/>
        <v>3-Fast</v>
      </c>
      <c r="D447" s="9">
        <f>VLOOKUP(A447,events!F168:Q1497,12,FALSE)</f>
        <v>1383949.6</v>
      </c>
    </row>
    <row r="448">
      <c r="A448" s="4" t="s">
        <v>20</v>
      </c>
      <c r="B448" s="38">
        <v>26.0</v>
      </c>
      <c r="C448" s="21" t="str">
        <f t="shared" si="1"/>
        <v>3-Fast</v>
      </c>
      <c r="D448" s="9">
        <f>VLOOKUP(A448,events!F172:Q1501,12,FALSE)</f>
        <v>182255.45</v>
      </c>
    </row>
    <row r="449">
      <c r="A449" s="4" t="s">
        <v>20</v>
      </c>
      <c r="B449" s="38">
        <v>30.0</v>
      </c>
      <c r="C449" s="21" t="str">
        <f t="shared" si="1"/>
        <v>3-Fast</v>
      </c>
      <c r="D449" s="9">
        <f>VLOOKUP(A449,events!F182:Q1511,12,FALSE)</f>
        <v>5621244.72</v>
      </c>
    </row>
    <row r="450">
      <c r="A450" s="4" t="s">
        <v>30</v>
      </c>
      <c r="B450" s="38">
        <v>21.0</v>
      </c>
      <c r="C450" s="21" t="str">
        <f t="shared" si="1"/>
        <v>3-Fast</v>
      </c>
      <c r="D450" s="9">
        <f>VLOOKUP(A450,events!F191:Q1520,12,FALSE)</f>
        <v>867819.98</v>
      </c>
    </row>
    <row r="451">
      <c r="A451" s="4" t="s">
        <v>20</v>
      </c>
      <c r="B451" s="38">
        <v>30.0</v>
      </c>
      <c r="C451" s="21" t="str">
        <f t="shared" si="1"/>
        <v>3-Fast</v>
      </c>
      <c r="D451" s="9">
        <f>VLOOKUP(A451,events!F192:Q1521,12,FALSE)</f>
        <v>1786194.16</v>
      </c>
    </row>
    <row r="452">
      <c r="A452" s="4" t="s">
        <v>31</v>
      </c>
      <c r="B452" s="38">
        <v>26.0</v>
      </c>
      <c r="C452" s="21" t="str">
        <f t="shared" si="1"/>
        <v>3-Fast</v>
      </c>
      <c r="D452" s="9">
        <f>VLOOKUP(A452,events!F199:Q1528,12,FALSE)</f>
        <v>3404835.65</v>
      </c>
    </row>
    <row r="453">
      <c r="A453" s="4" t="s">
        <v>31</v>
      </c>
      <c r="B453" s="38">
        <v>30.0</v>
      </c>
      <c r="C453" s="21" t="str">
        <f t="shared" si="1"/>
        <v>3-Fast</v>
      </c>
      <c r="D453" s="9">
        <f>VLOOKUP(A453,events!F201:Q1530,12,FALSE)</f>
        <v>121002.72</v>
      </c>
    </row>
    <row r="454">
      <c r="A454" s="4" t="s">
        <v>30</v>
      </c>
      <c r="B454" s="38">
        <v>26.0</v>
      </c>
      <c r="C454" s="21" t="str">
        <f t="shared" si="1"/>
        <v>3-Fast</v>
      </c>
      <c r="D454" s="9">
        <f>VLOOKUP(A454,events!F202:Q1531,12,FALSE)</f>
        <v>4841616.15</v>
      </c>
    </row>
    <row r="455">
      <c r="A455" s="4" t="s">
        <v>30</v>
      </c>
      <c r="B455" s="38">
        <v>21.0</v>
      </c>
      <c r="C455" s="21" t="str">
        <f t="shared" si="1"/>
        <v>3-Fast</v>
      </c>
      <c r="D455" s="9">
        <f>VLOOKUP(A455,events!F203:Q1532,12,FALSE)</f>
        <v>101302.56</v>
      </c>
    </row>
    <row r="456">
      <c r="A456" s="4" t="s">
        <v>31</v>
      </c>
      <c r="B456" s="38">
        <v>28.0</v>
      </c>
      <c r="C456" s="21" t="str">
        <f t="shared" si="1"/>
        <v>3-Fast</v>
      </c>
      <c r="D456" s="9">
        <f>VLOOKUP(A456,events!F208:Q1537,12,FALSE)</f>
        <v>620824</v>
      </c>
    </row>
    <row r="457">
      <c r="A457" s="4" t="s">
        <v>20</v>
      </c>
      <c r="B457" s="38">
        <v>22.0</v>
      </c>
      <c r="C457" s="21" t="str">
        <f t="shared" si="1"/>
        <v>3-Fast</v>
      </c>
      <c r="D457" s="9">
        <f>VLOOKUP(A457,events!F210:Q1539,12,FALSE)</f>
        <v>64388.76</v>
      </c>
    </row>
    <row r="458">
      <c r="A458" s="4" t="s">
        <v>31</v>
      </c>
      <c r="B458" s="38">
        <v>21.0</v>
      </c>
      <c r="C458" s="21" t="str">
        <f t="shared" si="1"/>
        <v>3-Fast</v>
      </c>
      <c r="D458" s="9">
        <f>VLOOKUP(A458,events!F223:Q1552,12,FALSE)</f>
        <v>1149133.54</v>
      </c>
    </row>
    <row r="459">
      <c r="A459" s="4" t="s">
        <v>20</v>
      </c>
      <c r="B459" s="38">
        <v>29.0</v>
      </c>
      <c r="C459" s="21" t="str">
        <f t="shared" si="1"/>
        <v>3-Fast</v>
      </c>
      <c r="D459" s="9">
        <f>VLOOKUP(A459,events!F224:Q1553,12,FALSE)</f>
        <v>4080481.86</v>
      </c>
    </row>
    <row r="460">
      <c r="A460" s="4" t="s">
        <v>31</v>
      </c>
      <c r="B460" s="38">
        <v>22.0</v>
      </c>
      <c r="C460" s="21" t="str">
        <f t="shared" si="1"/>
        <v>3-Fast</v>
      </c>
      <c r="D460" s="9">
        <f>VLOOKUP(A460,events!F226:Q1555,12,FALSE)</f>
        <v>810199.8</v>
      </c>
    </row>
    <row r="461">
      <c r="A461" s="4" t="s">
        <v>20</v>
      </c>
      <c r="B461" s="38">
        <v>26.0</v>
      </c>
      <c r="C461" s="21" t="str">
        <f t="shared" si="1"/>
        <v>3-Fast</v>
      </c>
      <c r="D461" s="9">
        <f>VLOOKUP(A461,events!F227:Q1556,12,FALSE)</f>
        <v>87646.02</v>
      </c>
    </row>
    <row r="462">
      <c r="A462" s="4" t="s">
        <v>27</v>
      </c>
      <c r="B462" s="38">
        <v>23.0</v>
      </c>
      <c r="C462" s="21" t="str">
        <f t="shared" si="1"/>
        <v>3-Fast</v>
      </c>
      <c r="D462" s="9">
        <f>VLOOKUP(A462,events!F228:Q1557,12,FALSE)</f>
        <v>1179604.44</v>
      </c>
    </row>
    <row r="463">
      <c r="A463" s="4" t="s">
        <v>31</v>
      </c>
      <c r="B463" s="38">
        <v>26.0</v>
      </c>
      <c r="C463" s="21" t="str">
        <f t="shared" si="1"/>
        <v>3-Fast</v>
      </c>
      <c r="D463" s="9">
        <f>VLOOKUP(A463,events!F229:Q1558,12,FALSE)</f>
        <v>836083.62</v>
      </c>
    </row>
    <row r="464">
      <c r="A464" s="4" t="s">
        <v>31</v>
      </c>
      <c r="B464" s="38">
        <v>24.0</v>
      </c>
      <c r="C464" s="21" t="str">
        <f t="shared" si="1"/>
        <v>3-Fast</v>
      </c>
      <c r="D464" s="9">
        <f>VLOOKUP(A464,events!F232:Q1561,12,FALSE)</f>
        <v>72232.86</v>
      </c>
    </row>
    <row r="465">
      <c r="A465" s="4" t="s">
        <v>27</v>
      </c>
      <c r="B465" s="38">
        <v>26.0</v>
      </c>
      <c r="C465" s="21" t="str">
        <f t="shared" si="1"/>
        <v>3-Fast</v>
      </c>
      <c r="D465" s="9">
        <f>VLOOKUP(A465,events!F233:Q1562,12,FALSE)</f>
        <v>914953.6</v>
      </c>
    </row>
    <row r="466">
      <c r="A466" s="4" t="s">
        <v>27</v>
      </c>
      <c r="B466" s="38">
        <v>27.0</v>
      </c>
      <c r="C466" s="21" t="str">
        <f t="shared" si="1"/>
        <v>3-Fast</v>
      </c>
      <c r="D466" s="9">
        <f>VLOOKUP(A466,events!F235:Q1564,12,FALSE)</f>
        <v>2730893.97</v>
      </c>
    </row>
    <row r="467">
      <c r="A467" s="4" t="s">
        <v>20</v>
      </c>
      <c r="B467" s="38">
        <v>27.0</v>
      </c>
      <c r="C467" s="21" t="str">
        <f t="shared" si="1"/>
        <v>3-Fast</v>
      </c>
      <c r="D467" s="9">
        <f>VLOOKUP(A467,events!F239:Q1568,12,FALSE)</f>
        <v>79146.6</v>
      </c>
    </row>
    <row r="468">
      <c r="A468" s="4" t="s">
        <v>30</v>
      </c>
      <c r="B468" s="38">
        <v>23.0</v>
      </c>
      <c r="C468" s="21" t="str">
        <f t="shared" si="1"/>
        <v>3-Fast</v>
      </c>
      <c r="D468" s="9">
        <f>VLOOKUP(A468,events!F255:Q1584,12,FALSE)</f>
        <v>3840464.67</v>
      </c>
    </row>
    <row r="469">
      <c r="A469" s="4" t="s">
        <v>27</v>
      </c>
      <c r="B469" s="38">
        <v>29.0</v>
      </c>
      <c r="C469" s="21" t="str">
        <f t="shared" si="1"/>
        <v>3-Fast</v>
      </c>
      <c r="D469" s="9">
        <f>VLOOKUP(A469,events!F257:Q1586,12,FALSE)</f>
        <v>467505.12</v>
      </c>
    </row>
    <row r="470">
      <c r="A470" s="4" t="s">
        <v>20</v>
      </c>
      <c r="B470" s="38">
        <v>26.0</v>
      </c>
      <c r="C470" s="21" t="str">
        <f t="shared" si="1"/>
        <v>3-Fast</v>
      </c>
      <c r="D470" s="9">
        <f>VLOOKUP(A470,events!F258:Q1587,12,FALSE)</f>
        <v>53041.05</v>
      </c>
    </row>
    <row r="471">
      <c r="A471" s="4" t="s">
        <v>27</v>
      </c>
      <c r="B471" s="38">
        <v>24.0</v>
      </c>
      <c r="C471" s="21" t="str">
        <f t="shared" si="1"/>
        <v>3-Fast</v>
      </c>
      <c r="D471" s="9">
        <f>VLOOKUP(A471,events!F259:Q1588,12,FALSE)</f>
        <v>710975.68</v>
      </c>
    </row>
    <row r="472">
      <c r="A472" s="4" t="s">
        <v>20</v>
      </c>
      <c r="B472" s="38">
        <v>24.0</v>
      </c>
      <c r="C472" s="21" t="str">
        <f t="shared" si="1"/>
        <v>3-Fast</v>
      </c>
      <c r="D472" s="9">
        <f>VLOOKUP(A472,events!F260:Q1589,12,FALSE)</f>
        <v>441296.94</v>
      </c>
    </row>
    <row r="473">
      <c r="A473" s="4" t="s">
        <v>20</v>
      </c>
      <c r="B473" s="38">
        <v>22.0</v>
      </c>
      <c r="C473" s="21" t="str">
        <f t="shared" si="1"/>
        <v>3-Fast</v>
      </c>
      <c r="D473" s="9">
        <f>VLOOKUP(A473,events!F264:Q1593,12,FALSE)</f>
        <v>4879707.54</v>
      </c>
    </row>
    <row r="474">
      <c r="A474" s="4" t="s">
        <v>30</v>
      </c>
      <c r="B474" s="38">
        <v>23.0</v>
      </c>
      <c r="C474" s="21" t="str">
        <f t="shared" si="1"/>
        <v>3-Fast</v>
      </c>
      <c r="D474" s="9">
        <f>VLOOKUP(A474,events!F268:Q1597,12,FALSE)</f>
        <v>470029.23</v>
      </c>
    </row>
    <row r="475">
      <c r="A475" s="4" t="s">
        <v>20</v>
      </c>
      <c r="B475" s="38">
        <v>27.0</v>
      </c>
      <c r="C475" s="21" t="str">
        <f t="shared" si="1"/>
        <v>3-Fast</v>
      </c>
      <c r="D475" s="9">
        <f>VLOOKUP(A475,events!F269:Q1598,12,FALSE)</f>
        <v>771939.85</v>
      </c>
    </row>
    <row r="476">
      <c r="A476" s="4" t="s">
        <v>31</v>
      </c>
      <c r="B476" s="38">
        <v>21.0</v>
      </c>
      <c r="C476" s="21" t="str">
        <f t="shared" si="1"/>
        <v>3-Fast</v>
      </c>
      <c r="D476" s="9">
        <f>VLOOKUP(A476,events!F275:Q1604,12,FALSE)</f>
        <v>812477.93</v>
      </c>
    </row>
    <row r="477">
      <c r="A477" s="4" t="s">
        <v>30</v>
      </c>
      <c r="B477" s="38">
        <v>27.0</v>
      </c>
      <c r="C477" s="21" t="str">
        <f t="shared" si="1"/>
        <v>3-Fast</v>
      </c>
      <c r="D477" s="9">
        <f>VLOOKUP(A477,events!F283:Q1612,12,FALSE)</f>
        <v>397773.35</v>
      </c>
    </row>
    <row r="478">
      <c r="A478" s="4" t="s">
        <v>31</v>
      </c>
      <c r="B478" s="38">
        <v>29.0</v>
      </c>
      <c r="C478" s="21" t="str">
        <f t="shared" si="1"/>
        <v>3-Fast</v>
      </c>
      <c r="D478" s="9">
        <f>VLOOKUP(A478,events!F293:Q1622,12,FALSE)</f>
        <v>1775727.68</v>
      </c>
    </row>
    <row r="479">
      <c r="A479" s="4" t="s">
        <v>30</v>
      </c>
      <c r="B479" s="38">
        <v>28.0</v>
      </c>
      <c r="C479" s="21" t="str">
        <f t="shared" si="1"/>
        <v>3-Fast</v>
      </c>
      <c r="D479" s="9">
        <f>VLOOKUP(A479,events!F298:Q1627,12,FALSE)</f>
        <v>1855825.4</v>
      </c>
    </row>
    <row r="480">
      <c r="A480" s="4" t="s">
        <v>31</v>
      </c>
      <c r="B480" s="38">
        <v>23.0</v>
      </c>
      <c r="C480" s="21" t="str">
        <f t="shared" si="1"/>
        <v>3-Fast</v>
      </c>
      <c r="D480" s="9">
        <f>VLOOKUP(A480,events!F302:Q1631,12,FALSE)</f>
        <v>252954.35</v>
      </c>
    </row>
    <row r="481">
      <c r="A481" s="4" t="s">
        <v>30</v>
      </c>
      <c r="B481" s="38">
        <v>23.0</v>
      </c>
      <c r="C481" s="21" t="str">
        <f t="shared" si="1"/>
        <v>3-Fast</v>
      </c>
      <c r="D481" s="9">
        <f>VLOOKUP(A481,events!F304:Q1633,12,FALSE)</f>
        <v>563645.04</v>
      </c>
    </row>
    <row r="482">
      <c r="A482" s="4" t="s">
        <v>30</v>
      </c>
      <c r="B482" s="38">
        <v>25.0</v>
      </c>
      <c r="C482" s="21" t="str">
        <f t="shared" si="1"/>
        <v>3-Fast</v>
      </c>
      <c r="D482" s="9">
        <f>VLOOKUP(A482,events!F310:Q1639,12,FALSE)</f>
        <v>730705.62</v>
      </c>
    </row>
    <row r="483">
      <c r="A483" s="4" t="s">
        <v>30</v>
      </c>
      <c r="B483" s="38">
        <v>30.0</v>
      </c>
      <c r="C483" s="21" t="str">
        <f t="shared" si="1"/>
        <v>3-Fast</v>
      </c>
      <c r="D483" s="9">
        <f>VLOOKUP(A483,events!F313:Q1642,12,FALSE)</f>
        <v>2530602.06</v>
      </c>
    </row>
    <row r="484">
      <c r="A484" s="4" t="s">
        <v>31</v>
      </c>
      <c r="B484" s="38">
        <v>23.0</v>
      </c>
      <c r="C484" s="21" t="str">
        <f t="shared" si="1"/>
        <v>3-Fast</v>
      </c>
      <c r="D484" s="9">
        <f>VLOOKUP(A484,events!F319:Q1648,12,FALSE)</f>
        <v>255665.34</v>
      </c>
    </row>
    <row r="485">
      <c r="A485" s="4" t="s">
        <v>27</v>
      </c>
      <c r="B485" s="38">
        <v>21.0</v>
      </c>
      <c r="C485" s="21" t="str">
        <f t="shared" si="1"/>
        <v>3-Fast</v>
      </c>
      <c r="D485" s="9">
        <f>VLOOKUP(A485,events!F327:Q1656,12,FALSE)</f>
        <v>569733.72</v>
      </c>
    </row>
    <row r="486">
      <c r="A486" s="4" t="s">
        <v>30</v>
      </c>
      <c r="B486" s="38">
        <v>23.0</v>
      </c>
      <c r="C486" s="21" t="str">
        <f t="shared" si="1"/>
        <v>3-Fast</v>
      </c>
      <c r="D486" s="9">
        <f>VLOOKUP(A486,events!F328:Q1657,12,FALSE)</f>
        <v>2324613.9</v>
      </c>
    </row>
    <row r="487">
      <c r="A487" s="4" t="s">
        <v>27</v>
      </c>
      <c r="B487" s="38">
        <v>26.0</v>
      </c>
      <c r="C487" s="21" t="str">
        <f t="shared" si="1"/>
        <v>3-Fast</v>
      </c>
      <c r="D487" s="9">
        <f>VLOOKUP(A487,events!F331:Q1660,12,FALSE)</f>
        <v>1179689.5</v>
      </c>
    </row>
    <row r="488">
      <c r="A488" s="4" t="s">
        <v>20</v>
      </c>
      <c r="B488" s="38">
        <v>21.0</v>
      </c>
      <c r="C488" s="21" t="str">
        <f t="shared" si="1"/>
        <v>3-Fast</v>
      </c>
      <c r="D488" s="9">
        <f>VLOOKUP(A488,events!F332:Q1661,12,FALSE)</f>
        <v>5134986.68</v>
      </c>
    </row>
    <row r="489">
      <c r="A489" s="4" t="s">
        <v>27</v>
      </c>
      <c r="B489" s="38">
        <v>25.0</v>
      </c>
      <c r="C489" s="21" t="str">
        <f t="shared" si="1"/>
        <v>3-Fast</v>
      </c>
      <c r="D489" s="9">
        <f>VLOOKUP(A489,events!F333:Q1662,12,FALSE)</f>
        <v>774576.64</v>
      </c>
    </row>
    <row r="490">
      <c r="A490" s="4" t="s">
        <v>20</v>
      </c>
      <c r="B490" s="38">
        <v>22.0</v>
      </c>
      <c r="C490" s="21" t="str">
        <f t="shared" si="1"/>
        <v>3-Fast</v>
      </c>
      <c r="D490" s="9">
        <f>VLOOKUP(A490,events!F340:Q1669,12,FALSE)</f>
        <v>811742.14</v>
      </c>
    </row>
    <row r="491">
      <c r="A491" s="4" t="s">
        <v>27</v>
      </c>
      <c r="B491" s="38">
        <v>21.0</v>
      </c>
      <c r="C491" s="21" t="str">
        <f t="shared" si="1"/>
        <v>3-Fast</v>
      </c>
      <c r="D491" s="9">
        <f>VLOOKUP(A491,events!F341:Q1670,12,FALSE)</f>
        <v>27948.05</v>
      </c>
    </row>
    <row r="492">
      <c r="A492" s="4" t="s">
        <v>27</v>
      </c>
      <c r="B492" s="38">
        <v>27.0</v>
      </c>
      <c r="C492" s="21" t="str">
        <f t="shared" si="1"/>
        <v>3-Fast</v>
      </c>
      <c r="D492" s="9">
        <f>VLOOKUP(A492,events!F346:Q1675,12,FALSE)</f>
        <v>1366053.7</v>
      </c>
    </row>
    <row r="493">
      <c r="A493" s="4" t="s">
        <v>30</v>
      </c>
      <c r="B493" s="38">
        <v>29.0</v>
      </c>
      <c r="C493" s="21" t="str">
        <f t="shared" si="1"/>
        <v>3-Fast</v>
      </c>
      <c r="D493" s="9">
        <f>VLOOKUP(A493,events!F352:Q1681,12,FALSE)</f>
        <v>1449773.6</v>
      </c>
    </row>
    <row r="494">
      <c r="A494" s="4" t="s">
        <v>27</v>
      </c>
      <c r="B494" s="38">
        <v>23.0</v>
      </c>
      <c r="C494" s="21" t="str">
        <f t="shared" si="1"/>
        <v>3-Fast</v>
      </c>
      <c r="D494" s="9">
        <f>VLOOKUP(A494,events!F381:Q1710,12,FALSE)</f>
        <v>148359.78</v>
      </c>
    </row>
    <row r="495">
      <c r="A495" s="4" t="s">
        <v>20</v>
      </c>
      <c r="B495" s="38">
        <v>25.0</v>
      </c>
      <c r="C495" s="21" t="str">
        <f t="shared" si="1"/>
        <v>3-Fast</v>
      </c>
      <c r="D495" s="9">
        <f>VLOOKUP(A495,events!F396:Q1725,12,FALSE)</f>
        <v>2492180.67</v>
      </c>
    </row>
    <row r="496">
      <c r="A496" s="4" t="s">
        <v>20</v>
      </c>
      <c r="B496" s="38">
        <v>25.0</v>
      </c>
      <c r="C496" s="21" t="str">
        <f t="shared" si="1"/>
        <v>3-Fast</v>
      </c>
      <c r="D496" s="9">
        <f>VLOOKUP(A496,events!F406:Q1735,12,FALSE)</f>
        <v>70455.63</v>
      </c>
    </row>
    <row r="497">
      <c r="A497" s="4" t="s">
        <v>27</v>
      </c>
      <c r="B497" s="38">
        <v>26.0</v>
      </c>
      <c r="C497" s="21" t="str">
        <f t="shared" si="1"/>
        <v>3-Fast</v>
      </c>
      <c r="D497" s="9">
        <f>VLOOKUP(A497,events!F409:Q1738,12,FALSE)</f>
        <v>449841.92</v>
      </c>
    </row>
    <row r="498">
      <c r="A498" s="4" t="s">
        <v>31</v>
      </c>
      <c r="B498" s="38">
        <v>23.0</v>
      </c>
      <c r="C498" s="21" t="str">
        <f t="shared" si="1"/>
        <v>3-Fast</v>
      </c>
      <c r="D498" s="9">
        <f>VLOOKUP(A498,events!F412:Q1741,12,FALSE)</f>
        <v>2826902.61</v>
      </c>
    </row>
    <row r="499">
      <c r="A499" s="4" t="s">
        <v>27</v>
      </c>
      <c r="B499" s="38">
        <v>29.0</v>
      </c>
      <c r="C499" s="21" t="str">
        <f t="shared" si="1"/>
        <v>3-Fast</v>
      </c>
      <c r="D499" s="9">
        <f>VLOOKUP(A499,events!F415:Q1744,12,FALSE)</f>
        <v>470122.56</v>
      </c>
    </row>
    <row r="500">
      <c r="A500" s="4" t="s">
        <v>31</v>
      </c>
      <c r="B500" s="38">
        <v>28.0</v>
      </c>
      <c r="C500" s="21" t="str">
        <f t="shared" si="1"/>
        <v>3-Fast</v>
      </c>
      <c r="D500" s="9">
        <f>VLOOKUP(A500,events!F423:Q1752,12,FALSE)</f>
        <v>76216.77</v>
      </c>
    </row>
    <row r="501">
      <c r="A501" s="4" t="s">
        <v>30</v>
      </c>
      <c r="B501" s="38">
        <v>23.0</v>
      </c>
      <c r="C501" s="21" t="str">
        <f t="shared" si="1"/>
        <v>3-Fast</v>
      </c>
      <c r="D501" s="9">
        <f>VLOOKUP(A501,events!F426:Q1755,12,FALSE)</f>
        <v>3550626.24</v>
      </c>
    </row>
    <row r="502">
      <c r="A502" s="4" t="s">
        <v>30</v>
      </c>
      <c r="B502" s="38">
        <v>21.0</v>
      </c>
      <c r="C502" s="21" t="str">
        <f t="shared" si="1"/>
        <v>3-Fast</v>
      </c>
      <c r="D502" s="9">
        <f>VLOOKUP(A502,events!F434:Q1763,12,FALSE)</f>
        <v>756448.77</v>
      </c>
    </row>
    <row r="503">
      <c r="A503" s="4" t="s">
        <v>30</v>
      </c>
      <c r="B503" s="38">
        <v>25.0</v>
      </c>
      <c r="C503" s="21" t="str">
        <f t="shared" si="1"/>
        <v>3-Fast</v>
      </c>
      <c r="D503" s="9">
        <f>VLOOKUP(A503,events!F436:Q1765,12,FALSE)</f>
        <v>393092.7</v>
      </c>
    </row>
    <row r="504">
      <c r="A504" s="4" t="s">
        <v>30</v>
      </c>
      <c r="B504" s="38">
        <v>30.0</v>
      </c>
      <c r="C504" s="21" t="str">
        <f t="shared" si="1"/>
        <v>3-Fast</v>
      </c>
      <c r="D504" s="9">
        <f>VLOOKUP(A504,events!F437:Q1766,12,FALSE)</f>
        <v>1504695.5</v>
      </c>
    </row>
    <row r="505">
      <c r="A505" s="4" t="s">
        <v>31</v>
      </c>
      <c r="B505" s="38">
        <v>27.0</v>
      </c>
      <c r="C505" s="21" t="str">
        <f t="shared" si="1"/>
        <v>3-Fast</v>
      </c>
      <c r="D505" s="9">
        <f>VLOOKUP(A505,events!F440:Q1769,12,FALSE)</f>
        <v>128331.98</v>
      </c>
    </row>
    <row r="506">
      <c r="A506" s="4" t="s">
        <v>31</v>
      </c>
      <c r="B506" s="38">
        <v>25.0</v>
      </c>
      <c r="C506" s="21" t="str">
        <f t="shared" si="1"/>
        <v>3-Fast</v>
      </c>
      <c r="D506" s="9">
        <f>VLOOKUP(A506,events!F442:Q1771,12,FALSE)</f>
        <v>591532.64</v>
      </c>
    </row>
    <row r="507">
      <c r="A507" s="4" t="s">
        <v>20</v>
      </c>
      <c r="B507" s="38">
        <v>25.0</v>
      </c>
      <c r="C507" s="21" t="str">
        <f t="shared" si="1"/>
        <v>3-Fast</v>
      </c>
      <c r="D507" s="9">
        <f>VLOOKUP(A507,events!F446:Q1775,12,FALSE)</f>
        <v>1081325.6</v>
      </c>
    </row>
    <row r="508">
      <c r="A508" s="4" t="s">
        <v>30</v>
      </c>
      <c r="B508" s="38">
        <v>21.0</v>
      </c>
      <c r="C508" s="21" t="str">
        <f t="shared" si="1"/>
        <v>3-Fast</v>
      </c>
      <c r="D508" s="9">
        <f>VLOOKUP(A508,events!F447:Q1776,12,FALSE)</f>
        <v>4183566.8</v>
      </c>
    </row>
    <row r="509">
      <c r="A509" s="4" t="s">
        <v>20</v>
      </c>
      <c r="B509" s="38">
        <v>24.0</v>
      </c>
      <c r="C509" s="21" t="str">
        <f t="shared" si="1"/>
        <v>3-Fast</v>
      </c>
      <c r="D509" s="9">
        <f>VLOOKUP(A509,events!F449:Q1778,12,FALSE)</f>
        <v>2354192.16</v>
      </c>
    </row>
    <row r="510">
      <c r="A510" s="4" t="s">
        <v>20</v>
      </c>
      <c r="B510" s="38">
        <v>24.0</v>
      </c>
      <c r="C510" s="21" t="str">
        <f t="shared" si="1"/>
        <v>3-Fast</v>
      </c>
      <c r="D510" s="9">
        <f>VLOOKUP(A510,events!F455:Q1784,12,FALSE)</f>
        <v>45362.2</v>
      </c>
    </row>
    <row r="511">
      <c r="A511" s="4" t="s">
        <v>31</v>
      </c>
      <c r="B511" s="38">
        <v>22.0</v>
      </c>
      <c r="C511" s="21" t="str">
        <f t="shared" si="1"/>
        <v>3-Fast</v>
      </c>
      <c r="D511" s="9">
        <f>VLOOKUP(A511,events!F482:Q1811,12,FALSE)</f>
        <v>57855.33</v>
      </c>
    </row>
    <row r="512">
      <c r="A512" s="4" t="s">
        <v>30</v>
      </c>
      <c r="B512" s="38">
        <v>29.0</v>
      </c>
      <c r="C512" s="21" t="str">
        <f t="shared" si="1"/>
        <v>3-Fast</v>
      </c>
      <c r="D512" s="9">
        <f>VLOOKUP(A512,events!F484:Q1813,12,FALSE)</f>
        <v>705002.98</v>
      </c>
    </row>
    <row r="513">
      <c r="A513" s="4" t="s">
        <v>30</v>
      </c>
      <c r="B513" s="38">
        <v>28.0</v>
      </c>
      <c r="C513" s="21" t="str">
        <f t="shared" si="1"/>
        <v>3-Fast</v>
      </c>
      <c r="D513" s="9">
        <f>VLOOKUP(A513,events!F488:Q1817,12,FALSE)</f>
        <v>13158.53</v>
      </c>
    </row>
    <row r="514">
      <c r="A514" s="4" t="s">
        <v>27</v>
      </c>
      <c r="B514" s="38">
        <v>25.0</v>
      </c>
      <c r="C514" s="21" t="str">
        <f t="shared" si="1"/>
        <v>3-Fast</v>
      </c>
      <c r="D514" s="9">
        <f>VLOOKUP(A514,events!F493:Q1822,12,FALSE)</f>
        <v>2812318.74</v>
      </c>
    </row>
    <row r="515">
      <c r="A515" s="4" t="s">
        <v>20</v>
      </c>
      <c r="B515" s="38">
        <v>28.0</v>
      </c>
      <c r="C515" s="21" t="str">
        <f t="shared" si="1"/>
        <v>3-Fast</v>
      </c>
      <c r="D515" s="9">
        <f>VLOOKUP(A515,events!F494:Q1823,12,FALSE)</f>
        <v>4460788.5</v>
      </c>
    </row>
    <row r="516">
      <c r="A516" s="4" t="s">
        <v>20</v>
      </c>
      <c r="B516" s="38">
        <v>22.0</v>
      </c>
      <c r="C516" s="21" t="str">
        <f t="shared" si="1"/>
        <v>3-Fast</v>
      </c>
      <c r="D516" s="9">
        <f>VLOOKUP(A516,events!F503:Q1832,12,FALSE)</f>
        <v>203275.8</v>
      </c>
    </row>
    <row r="517">
      <c r="A517" s="4" t="s">
        <v>20</v>
      </c>
      <c r="B517" s="38">
        <v>26.0</v>
      </c>
      <c r="C517" s="21" t="str">
        <f t="shared" si="1"/>
        <v>3-Fast</v>
      </c>
      <c r="D517" s="9">
        <f>VLOOKUP(A517,events!F522:Q1851,12,FALSE)</f>
        <v>5374436.13</v>
      </c>
    </row>
    <row r="518">
      <c r="A518" s="4" t="s">
        <v>31</v>
      </c>
      <c r="B518" s="38">
        <v>21.0</v>
      </c>
      <c r="C518" s="21" t="str">
        <f t="shared" si="1"/>
        <v>3-Fast</v>
      </c>
      <c r="D518" s="9">
        <f>VLOOKUP(A518,events!F527:Q1856,12,FALSE)</f>
        <v>449986.11</v>
      </c>
    </row>
    <row r="519">
      <c r="A519" s="4" t="s">
        <v>30</v>
      </c>
      <c r="B519" s="38">
        <v>28.0</v>
      </c>
      <c r="C519" s="21" t="str">
        <f t="shared" si="1"/>
        <v>3-Fast</v>
      </c>
      <c r="D519" s="9">
        <f>VLOOKUP(A519,events!F538:Q1867,12,FALSE)</f>
        <v>1672594.56</v>
      </c>
    </row>
    <row r="520">
      <c r="A520" s="4" t="s">
        <v>30</v>
      </c>
      <c r="B520" s="38">
        <v>21.0</v>
      </c>
      <c r="C520" s="21" t="str">
        <f t="shared" si="1"/>
        <v>3-Fast</v>
      </c>
      <c r="D520" s="9">
        <f>VLOOKUP(A520,events!F539:Q1868,12,FALSE)</f>
        <v>149522.4</v>
      </c>
    </row>
    <row r="521">
      <c r="A521" s="4" t="s">
        <v>30</v>
      </c>
      <c r="B521" s="38">
        <v>27.0</v>
      </c>
      <c r="C521" s="21" t="str">
        <f t="shared" si="1"/>
        <v>3-Fast</v>
      </c>
      <c r="D521" s="9">
        <f>VLOOKUP(A521,events!F541:Q1870,12,FALSE)</f>
        <v>430344.64</v>
      </c>
    </row>
    <row r="522">
      <c r="A522" s="4" t="s">
        <v>20</v>
      </c>
      <c r="B522" s="38">
        <v>28.0</v>
      </c>
      <c r="C522" s="21" t="str">
        <f t="shared" si="1"/>
        <v>3-Fast</v>
      </c>
      <c r="D522" s="9">
        <f>VLOOKUP(A522,events!F547:Q1876,12,FALSE)</f>
        <v>63453.33</v>
      </c>
    </row>
    <row r="523">
      <c r="A523" s="4" t="s">
        <v>27</v>
      </c>
      <c r="B523" s="38">
        <v>26.0</v>
      </c>
      <c r="C523" s="21" t="str">
        <f t="shared" si="1"/>
        <v>3-Fast</v>
      </c>
      <c r="D523" s="9">
        <f>VLOOKUP(A523,events!F550:Q1879,12,FALSE)</f>
        <v>3644822.37</v>
      </c>
    </row>
    <row r="524">
      <c r="A524" s="4" t="s">
        <v>31</v>
      </c>
      <c r="B524" s="38">
        <v>28.0</v>
      </c>
      <c r="C524" s="21" t="str">
        <f t="shared" si="1"/>
        <v>3-Fast</v>
      </c>
      <c r="D524" s="9">
        <f>VLOOKUP(A524,events!F557:Q1886,12,FALSE)</f>
        <v>5010688.46</v>
      </c>
    </row>
    <row r="525">
      <c r="A525" s="4" t="s">
        <v>27</v>
      </c>
      <c r="B525" s="38">
        <v>22.0</v>
      </c>
      <c r="C525" s="21" t="str">
        <f t="shared" si="1"/>
        <v>3-Fast</v>
      </c>
      <c r="D525" s="9">
        <f>VLOOKUP(A525,events!F558:Q1887,12,FALSE)</f>
        <v>547320.32</v>
      </c>
    </row>
    <row r="526">
      <c r="A526" s="4" t="s">
        <v>30</v>
      </c>
      <c r="B526" s="38">
        <v>23.0</v>
      </c>
      <c r="C526" s="21" t="str">
        <f t="shared" si="1"/>
        <v>3-Fast</v>
      </c>
      <c r="D526" s="9">
        <f>VLOOKUP(A526,events!F561:Q1890,12,FALSE)</f>
        <v>105671.15</v>
      </c>
    </row>
    <row r="527">
      <c r="A527" s="4" t="s">
        <v>20</v>
      </c>
      <c r="B527" s="38">
        <v>30.0</v>
      </c>
      <c r="C527" s="21" t="str">
        <f t="shared" si="1"/>
        <v>3-Fast</v>
      </c>
      <c r="D527" s="9">
        <f>VLOOKUP(A527,events!F563:Q1892,12,FALSE)</f>
        <v>178089.67</v>
      </c>
    </row>
    <row r="528">
      <c r="A528" s="4" t="s">
        <v>31</v>
      </c>
      <c r="B528" s="38">
        <v>25.0</v>
      </c>
      <c r="C528" s="21" t="str">
        <f t="shared" si="1"/>
        <v>3-Fast</v>
      </c>
      <c r="D528" s="9">
        <f>VLOOKUP(A528,events!F567:Q1896,12,FALSE)</f>
        <v>513173.86</v>
      </c>
    </row>
    <row r="529">
      <c r="A529" s="4" t="s">
        <v>30</v>
      </c>
      <c r="B529" s="38">
        <v>24.0</v>
      </c>
      <c r="C529" s="21" t="str">
        <f t="shared" si="1"/>
        <v>3-Fast</v>
      </c>
      <c r="D529" s="9">
        <f>VLOOKUP(A529,events!F573:Q1902,12,FALSE)</f>
        <v>695020.8</v>
      </c>
    </row>
    <row r="530">
      <c r="A530" s="4" t="s">
        <v>20</v>
      </c>
      <c r="B530" s="38">
        <v>27.0</v>
      </c>
      <c r="C530" s="21" t="str">
        <f t="shared" si="1"/>
        <v>3-Fast</v>
      </c>
      <c r="D530" s="9">
        <f>VLOOKUP(A530,events!F579:Q1908,12,FALSE)</f>
        <v>2526250.88</v>
      </c>
    </row>
    <row r="531">
      <c r="A531" s="4" t="s">
        <v>30</v>
      </c>
      <c r="B531" s="38">
        <v>23.0</v>
      </c>
      <c r="C531" s="21" t="str">
        <f t="shared" si="1"/>
        <v>3-Fast</v>
      </c>
      <c r="D531" s="9">
        <f>VLOOKUP(A531,events!F580:Q1909,12,FALSE)</f>
        <v>728569.76</v>
      </c>
    </row>
    <row r="532">
      <c r="A532" s="4" t="s">
        <v>27</v>
      </c>
      <c r="B532" s="38">
        <v>21.0</v>
      </c>
      <c r="C532" s="21" t="str">
        <f t="shared" si="1"/>
        <v>3-Fast</v>
      </c>
      <c r="D532" s="9">
        <f>VLOOKUP(A532,events!F582:Q1911,12,FALSE)</f>
        <v>1922003.12</v>
      </c>
    </row>
    <row r="533">
      <c r="A533" s="4" t="s">
        <v>27</v>
      </c>
      <c r="B533" s="38">
        <v>21.0</v>
      </c>
      <c r="C533" s="21" t="str">
        <f t="shared" si="1"/>
        <v>3-Fast</v>
      </c>
      <c r="D533" s="9">
        <f>VLOOKUP(A533,events!F590:Q1919,12,FALSE)</f>
        <v>438322.08</v>
      </c>
    </row>
    <row r="534">
      <c r="A534" s="4" t="s">
        <v>31</v>
      </c>
      <c r="B534" s="38">
        <v>24.0</v>
      </c>
      <c r="C534" s="21" t="str">
        <f t="shared" si="1"/>
        <v>3-Fast</v>
      </c>
      <c r="D534" s="9">
        <f>VLOOKUP(A534,events!F595:Q1924,12,FALSE)</f>
        <v>1117360.56</v>
      </c>
    </row>
    <row r="535">
      <c r="A535" s="4" t="s">
        <v>27</v>
      </c>
      <c r="B535" s="38">
        <v>28.0</v>
      </c>
      <c r="C535" s="21" t="str">
        <f t="shared" si="1"/>
        <v>3-Fast</v>
      </c>
      <c r="D535" s="9">
        <f>VLOOKUP(A535,events!F602:Q1931,12,FALSE)</f>
        <v>246360.4</v>
      </c>
    </row>
    <row r="536">
      <c r="A536" s="4" t="s">
        <v>20</v>
      </c>
      <c r="B536" s="38">
        <v>27.0</v>
      </c>
      <c r="C536" s="21" t="str">
        <f t="shared" si="1"/>
        <v>3-Fast</v>
      </c>
      <c r="D536" s="9">
        <f>VLOOKUP(A536,events!F610:Q1939,12,FALSE)</f>
        <v>4094157.27</v>
      </c>
    </row>
    <row r="537">
      <c r="A537" s="4" t="s">
        <v>30</v>
      </c>
      <c r="B537" s="38">
        <v>27.0</v>
      </c>
      <c r="C537" s="21" t="str">
        <f t="shared" si="1"/>
        <v>3-Fast</v>
      </c>
      <c r="D537" s="9">
        <f>VLOOKUP(A537,events!F614:Q1943,12,FALSE)</f>
        <v>1470871.2</v>
      </c>
    </row>
    <row r="538">
      <c r="A538" s="4" t="s">
        <v>20</v>
      </c>
      <c r="B538" s="38">
        <v>21.0</v>
      </c>
      <c r="C538" s="21" t="str">
        <f t="shared" si="1"/>
        <v>3-Fast</v>
      </c>
      <c r="D538" s="9">
        <f>VLOOKUP(A538,events!F617:Q1946,12,FALSE)</f>
        <v>64730.16</v>
      </c>
    </row>
    <row r="539">
      <c r="A539" s="4" t="s">
        <v>27</v>
      </c>
      <c r="B539" s="38">
        <v>23.0</v>
      </c>
      <c r="C539" s="21" t="str">
        <f t="shared" si="1"/>
        <v>3-Fast</v>
      </c>
      <c r="D539" s="9">
        <f>VLOOKUP(A539,events!F618:Q1947,12,FALSE)</f>
        <v>4101810.4</v>
      </c>
    </row>
    <row r="540">
      <c r="A540" s="4" t="s">
        <v>30</v>
      </c>
      <c r="B540" s="38">
        <v>26.0</v>
      </c>
      <c r="C540" s="21" t="str">
        <f t="shared" si="1"/>
        <v>3-Fast</v>
      </c>
      <c r="D540" s="9">
        <f>VLOOKUP(A540,events!F622:Q1951,12,FALSE)</f>
        <v>21874.45</v>
      </c>
    </row>
    <row r="541">
      <c r="A541" s="4" t="s">
        <v>30</v>
      </c>
      <c r="B541" s="38">
        <v>28.0</v>
      </c>
      <c r="C541" s="21" t="str">
        <f t="shared" si="1"/>
        <v>3-Fast</v>
      </c>
      <c r="D541" s="9">
        <f>VLOOKUP(A541,events!F628:Q1957,12,FALSE)</f>
        <v>737876.88</v>
      </c>
    </row>
    <row r="542">
      <c r="A542" s="4" t="s">
        <v>31</v>
      </c>
      <c r="B542" s="38">
        <v>25.0</v>
      </c>
      <c r="C542" s="21" t="str">
        <f t="shared" si="1"/>
        <v>3-Fast</v>
      </c>
      <c r="D542" s="9">
        <f>VLOOKUP(A542,events!F629:Q1958,12,FALSE)</f>
        <v>878097.9</v>
      </c>
    </row>
    <row r="543">
      <c r="A543" s="4" t="s">
        <v>20</v>
      </c>
      <c r="B543" s="38">
        <v>28.0</v>
      </c>
      <c r="C543" s="21" t="str">
        <f t="shared" si="1"/>
        <v>3-Fast</v>
      </c>
      <c r="D543" s="9">
        <f>VLOOKUP(A543,events!F633:Q1962,12,FALSE)</f>
        <v>57596</v>
      </c>
    </row>
    <row r="544">
      <c r="A544" s="4" t="s">
        <v>27</v>
      </c>
      <c r="B544" s="38">
        <v>29.0</v>
      </c>
      <c r="C544" s="21" t="str">
        <f t="shared" si="1"/>
        <v>3-Fast</v>
      </c>
      <c r="D544" s="9">
        <f>VLOOKUP(A544,events!F639:Q1968,12,FALSE)</f>
        <v>2310794.56</v>
      </c>
    </row>
    <row r="545">
      <c r="A545" s="4" t="s">
        <v>31</v>
      </c>
      <c r="B545" s="38">
        <v>27.0</v>
      </c>
      <c r="C545" s="21" t="str">
        <f t="shared" si="1"/>
        <v>3-Fast</v>
      </c>
      <c r="D545" s="9">
        <f>VLOOKUP(A545,events!F654:Q1983,12,FALSE)</f>
        <v>14326.62</v>
      </c>
    </row>
    <row r="546">
      <c r="A546" s="4" t="s">
        <v>31</v>
      </c>
      <c r="B546" s="38">
        <v>30.0</v>
      </c>
      <c r="C546" s="21" t="str">
        <f t="shared" si="1"/>
        <v>3-Fast</v>
      </c>
      <c r="D546" s="9">
        <f>VLOOKUP(A546,events!F670:Q1999,12,FALSE)</f>
        <v>2691658.2</v>
      </c>
    </row>
    <row r="547">
      <c r="A547" s="4" t="s">
        <v>30</v>
      </c>
      <c r="B547" s="38">
        <v>22.0</v>
      </c>
      <c r="C547" s="21" t="str">
        <f t="shared" si="1"/>
        <v>3-Fast</v>
      </c>
      <c r="D547" s="9">
        <f>VLOOKUP(A547,events!F671:Q2000,12,FALSE)</f>
        <v>386484.8</v>
      </c>
    </row>
    <row r="548">
      <c r="A548" s="4" t="s">
        <v>31</v>
      </c>
      <c r="B548" s="38">
        <v>24.0</v>
      </c>
      <c r="C548" s="21" t="str">
        <f t="shared" si="1"/>
        <v>3-Fast</v>
      </c>
      <c r="D548" s="9">
        <f>VLOOKUP(A548,events!F678:Q2007,12,FALSE)</f>
        <v>748891.5</v>
      </c>
    </row>
    <row r="549">
      <c r="A549" s="4" t="s">
        <v>30</v>
      </c>
      <c r="B549" s="38">
        <v>24.0</v>
      </c>
      <c r="C549" s="21" t="str">
        <f t="shared" si="1"/>
        <v>3-Fast</v>
      </c>
      <c r="D549" s="9">
        <f>VLOOKUP(A549,events!F686:Q2015,12,FALSE)</f>
        <v>782150.8</v>
      </c>
    </row>
    <row r="550">
      <c r="A550" s="4" t="s">
        <v>30</v>
      </c>
      <c r="B550" s="38">
        <v>24.0</v>
      </c>
      <c r="C550" s="21" t="str">
        <f t="shared" si="1"/>
        <v>3-Fast</v>
      </c>
      <c r="D550" s="9">
        <f>VLOOKUP(A550,events!F687:Q2016,12,FALSE)</f>
        <v>9413.97</v>
      </c>
    </row>
    <row r="551">
      <c r="A551" s="4" t="s">
        <v>31</v>
      </c>
      <c r="B551" s="38">
        <v>26.0</v>
      </c>
      <c r="C551" s="21" t="str">
        <f t="shared" si="1"/>
        <v>3-Fast</v>
      </c>
      <c r="D551" s="9">
        <f>VLOOKUP(A551,events!F689:Q2018,12,FALSE)</f>
        <v>3857922.71</v>
      </c>
    </row>
    <row r="552">
      <c r="A552" s="4" t="s">
        <v>30</v>
      </c>
      <c r="B552" s="38">
        <v>26.0</v>
      </c>
      <c r="C552" s="21" t="str">
        <f t="shared" si="1"/>
        <v>3-Fast</v>
      </c>
      <c r="D552" s="9">
        <f>VLOOKUP(A552,events!F698:Q2027,12,FALSE)</f>
        <v>16075.59</v>
      </c>
    </row>
    <row r="553">
      <c r="A553" s="4" t="s">
        <v>30</v>
      </c>
      <c r="B553" s="38">
        <v>29.0</v>
      </c>
      <c r="C553" s="21" t="str">
        <f t="shared" si="1"/>
        <v>3-Fast</v>
      </c>
      <c r="D553" s="9">
        <f>VLOOKUP(A553,events!F702:Q2031,12,FALSE)</f>
        <v>2219664.4</v>
      </c>
    </row>
    <row r="554">
      <c r="A554" s="4" t="s">
        <v>27</v>
      </c>
      <c r="B554" s="38">
        <v>24.0</v>
      </c>
      <c r="C554" s="21" t="str">
        <f t="shared" si="1"/>
        <v>3-Fast</v>
      </c>
      <c r="D554" s="9">
        <f>VLOOKUP(A554,events!F703:Q2032,12,FALSE)</f>
        <v>3175619.04</v>
      </c>
    </row>
    <row r="555">
      <c r="A555" s="4" t="s">
        <v>30</v>
      </c>
      <c r="B555" s="38">
        <v>28.0</v>
      </c>
      <c r="C555" s="21" t="str">
        <f t="shared" si="1"/>
        <v>3-Fast</v>
      </c>
      <c r="D555" s="9">
        <f>VLOOKUP(A555,events!F708:Q2037,12,FALSE)</f>
        <v>1227963.84</v>
      </c>
    </row>
    <row r="556">
      <c r="A556" s="4" t="s">
        <v>27</v>
      </c>
      <c r="B556" s="38">
        <v>22.0</v>
      </c>
      <c r="C556" s="21" t="str">
        <f t="shared" si="1"/>
        <v>3-Fast</v>
      </c>
      <c r="D556" s="9">
        <f>VLOOKUP(A556,events!F711:Q2040,12,FALSE)</f>
        <v>1539694.08</v>
      </c>
    </row>
    <row r="557">
      <c r="A557" s="4" t="s">
        <v>31</v>
      </c>
      <c r="B557" s="38">
        <v>27.0</v>
      </c>
      <c r="C557" s="21" t="str">
        <f t="shared" si="1"/>
        <v>3-Fast</v>
      </c>
      <c r="D557" s="9">
        <f>VLOOKUP(A557,events!F714:Q2043,12,FALSE)</f>
        <v>379926.8</v>
      </c>
    </row>
    <row r="558">
      <c r="A558" s="4" t="s">
        <v>20</v>
      </c>
      <c r="B558" s="38">
        <v>30.0</v>
      </c>
      <c r="C558" s="21" t="str">
        <f t="shared" si="1"/>
        <v>3-Fast</v>
      </c>
      <c r="D558" s="9">
        <f>VLOOKUP(A558,events!F717:Q2046,12,FALSE)</f>
        <v>530345.97</v>
      </c>
    </row>
    <row r="559">
      <c r="A559" s="4" t="s">
        <v>30</v>
      </c>
      <c r="B559" s="38">
        <v>25.0</v>
      </c>
      <c r="C559" s="21" t="str">
        <f t="shared" si="1"/>
        <v>3-Fast</v>
      </c>
      <c r="D559" s="9">
        <f>VLOOKUP(A559,events!F732:Q2061,12,FALSE)</f>
        <v>222777.75</v>
      </c>
    </row>
    <row r="560">
      <c r="A560" s="4" t="s">
        <v>31</v>
      </c>
      <c r="B560" s="38">
        <v>27.0</v>
      </c>
      <c r="C560" s="21" t="str">
        <f t="shared" si="1"/>
        <v>3-Fast</v>
      </c>
      <c r="D560" s="9">
        <f>VLOOKUP(A560,events!F740:Q2069,12,FALSE)</f>
        <v>75712.95</v>
      </c>
    </row>
    <row r="561">
      <c r="A561" s="4" t="s">
        <v>31</v>
      </c>
      <c r="B561" s="38">
        <v>28.0</v>
      </c>
      <c r="C561" s="21" t="str">
        <f t="shared" si="1"/>
        <v>3-Fast</v>
      </c>
      <c r="D561" s="9">
        <f>VLOOKUP(A561,events!F745:Q2074,12,FALSE)</f>
        <v>577749.37</v>
      </c>
    </row>
    <row r="562">
      <c r="A562" s="4" t="s">
        <v>31</v>
      </c>
      <c r="B562" s="38">
        <v>25.0</v>
      </c>
      <c r="C562" s="21" t="str">
        <f t="shared" si="1"/>
        <v>3-Fast</v>
      </c>
      <c r="D562" s="9">
        <f>VLOOKUP(A562,events!F749:Q2078,12,FALSE)</f>
        <v>2138991.12</v>
      </c>
    </row>
    <row r="563">
      <c r="A563" s="4" t="s">
        <v>27</v>
      </c>
      <c r="B563" s="38">
        <v>23.0</v>
      </c>
      <c r="C563" s="21" t="str">
        <f t="shared" si="1"/>
        <v>3-Fast</v>
      </c>
      <c r="D563" s="9">
        <f>VLOOKUP(A563,events!F750:Q2079,12,FALSE)</f>
        <v>3942669.6</v>
      </c>
    </row>
    <row r="564">
      <c r="A564" s="4" t="s">
        <v>31</v>
      </c>
      <c r="B564" s="38">
        <v>29.0</v>
      </c>
      <c r="C564" s="21" t="str">
        <f t="shared" si="1"/>
        <v>3-Fast</v>
      </c>
      <c r="D564" s="9">
        <f>VLOOKUP(A564,events!F763:Q2092,12,FALSE)</f>
        <v>917245.6</v>
      </c>
    </row>
    <row r="565">
      <c r="A565" s="4" t="s">
        <v>30</v>
      </c>
      <c r="B565" s="38">
        <v>23.0</v>
      </c>
      <c r="C565" s="21" t="str">
        <f t="shared" si="1"/>
        <v>3-Fast</v>
      </c>
      <c r="D565" s="9">
        <f>VLOOKUP(A565,events!F764:Q2093,12,FALSE)</f>
        <v>26142.66</v>
      </c>
    </row>
    <row r="566">
      <c r="A566" s="4" t="s">
        <v>30</v>
      </c>
      <c r="B566" s="38">
        <v>30.0</v>
      </c>
      <c r="C566" s="21" t="str">
        <f t="shared" si="1"/>
        <v>3-Fast</v>
      </c>
      <c r="D566" s="9">
        <f>VLOOKUP(A566,events!F766:Q2095,12,FALSE)</f>
        <v>1177480.58</v>
      </c>
    </row>
    <row r="567">
      <c r="A567" s="4" t="s">
        <v>30</v>
      </c>
      <c r="B567" s="38">
        <v>23.0</v>
      </c>
      <c r="C567" s="21" t="str">
        <f t="shared" si="1"/>
        <v>3-Fast</v>
      </c>
      <c r="D567" s="9">
        <f>VLOOKUP(A567,events!F769:Q2098,12,FALSE)</f>
        <v>280239.7</v>
      </c>
    </row>
    <row r="568">
      <c r="A568" s="4" t="s">
        <v>20</v>
      </c>
      <c r="B568" s="38">
        <v>26.0</v>
      </c>
      <c r="C568" s="21" t="str">
        <f t="shared" si="1"/>
        <v>3-Fast</v>
      </c>
      <c r="D568" s="9">
        <f>VLOOKUP(A568,events!F773:Q2102,12,FALSE)</f>
        <v>450250.57</v>
      </c>
    </row>
    <row r="569">
      <c r="A569" s="4" t="s">
        <v>31</v>
      </c>
      <c r="B569" s="38">
        <v>27.0</v>
      </c>
      <c r="C569" s="21" t="str">
        <f t="shared" si="1"/>
        <v>3-Fast</v>
      </c>
      <c r="D569" s="9">
        <f>VLOOKUP(A569,events!F785:Q2114,12,FALSE)</f>
        <v>191745.45</v>
      </c>
    </row>
    <row r="570">
      <c r="A570" s="4" t="s">
        <v>31</v>
      </c>
      <c r="B570" s="38">
        <v>29.0</v>
      </c>
      <c r="C570" s="21" t="str">
        <f t="shared" si="1"/>
        <v>3-Fast</v>
      </c>
      <c r="D570" s="9">
        <f>VLOOKUP(A570,events!F787:Q2116,12,FALSE)</f>
        <v>414665.55</v>
      </c>
    </row>
    <row r="571">
      <c r="A571" s="4" t="s">
        <v>30</v>
      </c>
      <c r="B571" s="38">
        <v>25.0</v>
      </c>
      <c r="C571" s="21" t="str">
        <f t="shared" si="1"/>
        <v>3-Fast</v>
      </c>
      <c r="D571" s="9">
        <f>VLOOKUP(A571,events!F790:Q2119,12,FALSE)</f>
        <v>1571959.4</v>
      </c>
    </row>
    <row r="572">
      <c r="A572" s="4" t="s">
        <v>30</v>
      </c>
      <c r="B572" s="38">
        <v>30.0</v>
      </c>
      <c r="C572" s="21" t="str">
        <f t="shared" si="1"/>
        <v>3-Fast</v>
      </c>
      <c r="D572" s="9">
        <f>VLOOKUP(A572,events!F794:Q2123,12,FALSE)</f>
        <v>3936986</v>
      </c>
    </row>
    <row r="573">
      <c r="A573" s="4" t="s">
        <v>31</v>
      </c>
      <c r="B573" s="38">
        <v>21.0</v>
      </c>
      <c r="C573" s="21" t="str">
        <f t="shared" si="1"/>
        <v>3-Fast</v>
      </c>
      <c r="D573" s="9">
        <f>VLOOKUP(A573,events!F795:Q2124,12,FALSE)</f>
        <v>1083401.92</v>
      </c>
    </row>
    <row r="574">
      <c r="A574" s="4" t="s">
        <v>27</v>
      </c>
      <c r="B574" s="38">
        <v>29.0</v>
      </c>
      <c r="C574" s="21" t="str">
        <f t="shared" si="1"/>
        <v>3-Fast</v>
      </c>
      <c r="D574" s="9">
        <f>VLOOKUP(A574,events!F804:Q2133,12,FALSE)</f>
        <v>1427781.04</v>
      </c>
    </row>
    <row r="575">
      <c r="A575" s="4" t="s">
        <v>27</v>
      </c>
      <c r="B575" s="38">
        <v>30.0</v>
      </c>
      <c r="C575" s="21" t="str">
        <f t="shared" si="1"/>
        <v>3-Fast</v>
      </c>
      <c r="D575" s="9">
        <f>VLOOKUP(A575,events!F811:Q2140,12,FALSE)</f>
        <v>349967.86</v>
      </c>
    </row>
    <row r="576">
      <c r="A576" s="4" t="s">
        <v>27</v>
      </c>
      <c r="B576" s="38">
        <v>26.0</v>
      </c>
      <c r="C576" s="21" t="str">
        <f t="shared" si="1"/>
        <v>3-Fast</v>
      </c>
      <c r="D576" s="9">
        <f>VLOOKUP(A576,events!F817:Q2146,12,FALSE)</f>
        <v>248867.85</v>
      </c>
    </row>
    <row r="577">
      <c r="A577" s="4" t="s">
        <v>30</v>
      </c>
      <c r="B577" s="38">
        <v>23.0</v>
      </c>
      <c r="C577" s="21" t="str">
        <f t="shared" si="1"/>
        <v>3-Fast</v>
      </c>
      <c r="D577" s="9">
        <f>VLOOKUP(A577,events!F826:Q2155,12,FALSE)</f>
        <v>2490227.04</v>
      </c>
    </row>
    <row r="578">
      <c r="A578" s="4" t="s">
        <v>27</v>
      </c>
      <c r="B578" s="38">
        <v>28.0</v>
      </c>
      <c r="C578" s="21" t="str">
        <f t="shared" si="1"/>
        <v>3-Fast</v>
      </c>
      <c r="D578" s="9">
        <f>VLOOKUP(A578,events!F827:Q2156,12,FALSE)</f>
        <v>325545.12</v>
      </c>
    </row>
    <row r="579">
      <c r="A579" s="4" t="s">
        <v>30</v>
      </c>
      <c r="B579" s="38">
        <v>26.0</v>
      </c>
      <c r="C579" s="21" t="str">
        <f t="shared" si="1"/>
        <v>3-Fast</v>
      </c>
      <c r="D579" s="9">
        <f>VLOOKUP(A579,events!F828:Q2157,12,FALSE)</f>
        <v>808341.24</v>
      </c>
    </row>
    <row r="580">
      <c r="A580" s="4" t="s">
        <v>30</v>
      </c>
      <c r="B580" s="38">
        <v>23.0</v>
      </c>
      <c r="C580" s="21" t="str">
        <f t="shared" si="1"/>
        <v>3-Fast</v>
      </c>
      <c r="D580" s="9">
        <f>VLOOKUP(A580,events!F837:Q2166,12,FALSE)</f>
        <v>502445.94</v>
      </c>
    </row>
    <row r="581">
      <c r="A581" s="4" t="s">
        <v>31</v>
      </c>
      <c r="B581" s="38">
        <v>30.0</v>
      </c>
      <c r="C581" s="21" t="str">
        <f t="shared" si="1"/>
        <v>3-Fast</v>
      </c>
      <c r="D581" s="9">
        <f>VLOOKUP(A581,events!F838:Q2167,12,FALSE)</f>
        <v>1570434.5</v>
      </c>
    </row>
    <row r="582">
      <c r="A582" s="4" t="s">
        <v>20</v>
      </c>
      <c r="B582" s="38">
        <v>21.0</v>
      </c>
      <c r="C582" s="21" t="str">
        <f t="shared" si="1"/>
        <v>3-Fast</v>
      </c>
      <c r="D582" s="9">
        <f>VLOOKUP(A582,events!F842:Q2171,12,FALSE)</f>
        <v>611650.88</v>
      </c>
    </row>
    <row r="583">
      <c r="A583" s="4" t="s">
        <v>27</v>
      </c>
      <c r="B583" s="38">
        <v>24.0</v>
      </c>
      <c r="C583" s="21" t="str">
        <f t="shared" si="1"/>
        <v>3-Fast</v>
      </c>
      <c r="D583" s="9">
        <f>VLOOKUP(A583,events!F848:Q2177,12,FALSE)</f>
        <v>529449.2</v>
      </c>
    </row>
    <row r="584">
      <c r="A584" s="4" t="s">
        <v>20</v>
      </c>
      <c r="B584" s="38">
        <v>25.0</v>
      </c>
      <c r="C584" s="21" t="str">
        <f t="shared" si="1"/>
        <v>3-Fast</v>
      </c>
      <c r="D584" s="9">
        <f>VLOOKUP(A584,events!F853:Q2182,12,FALSE)</f>
        <v>43897.65</v>
      </c>
    </row>
    <row r="585">
      <c r="A585" s="4" t="s">
        <v>31</v>
      </c>
      <c r="B585" s="38">
        <v>29.0</v>
      </c>
      <c r="C585" s="21" t="str">
        <f t="shared" si="1"/>
        <v>3-Fast</v>
      </c>
      <c r="D585" s="9">
        <f>VLOOKUP(A585,events!F857:Q2186,12,FALSE)</f>
        <v>1600589.2</v>
      </c>
    </row>
    <row r="586">
      <c r="A586" s="4" t="s">
        <v>20</v>
      </c>
      <c r="B586" s="38">
        <v>28.0</v>
      </c>
      <c r="C586" s="21" t="str">
        <f t="shared" si="1"/>
        <v>3-Fast</v>
      </c>
      <c r="D586" s="9">
        <f>VLOOKUP(A586,events!F871:Q2200,12,FALSE)</f>
        <v>604784.35</v>
      </c>
    </row>
    <row r="587">
      <c r="A587" s="4" t="s">
        <v>20</v>
      </c>
      <c r="B587" s="38">
        <v>26.0</v>
      </c>
      <c r="C587" s="21" t="str">
        <f t="shared" si="1"/>
        <v>3-Fast</v>
      </c>
      <c r="D587" s="9">
        <f>VLOOKUP(A587,events!F876:Q2205,12,FALSE)</f>
        <v>1671106.8</v>
      </c>
    </row>
    <row r="588">
      <c r="A588" s="4" t="s">
        <v>27</v>
      </c>
      <c r="B588" s="38">
        <v>22.0</v>
      </c>
      <c r="C588" s="21" t="str">
        <f t="shared" si="1"/>
        <v>3-Fast</v>
      </c>
      <c r="D588" s="9">
        <f>VLOOKUP(A588,events!F881:Q2210,12,FALSE)</f>
        <v>2772239.19</v>
      </c>
    </row>
    <row r="589">
      <c r="A589" s="4" t="s">
        <v>31</v>
      </c>
      <c r="B589" s="38">
        <v>21.0</v>
      </c>
      <c r="C589" s="21" t="str">
        <f t="shared" si="1"/>
        <v>3-Fast</v>
      </c>
      <c r="D589" s="9">
        <f>VLOOKUP(A589,events!F884:Q2213,12,FALSE)</f>
        <v>1156163.12</v>
      </c>
    </row>
    <row r="590">
      <c r="A590" s="4" t="s">
        <v>31</v>
      </c>
      <c r="B590" s="38">
        <v>25.0</v>
      </c>
      <c r="C590" s="21" t="str">
        <f t="shared" si="1"/>
        <v>3-Fast</v>
      </c>
      <c r="D590" s="9">
        <f>VLOOKUP(A590,events!F885:Q2214,12,FALSE)</f>
        <v>301212.6</v>
      </c>
    </row>
    <row r="591">
      <c r="A591" s="4" t="s">
        <v>20</v>
      </c>
      <c r="B591" s="38">
        <v>29.0</v>
      </c>
      <c r="C591" s="21" t="str">
        <f t="shared" si="1"/>
        <v>3-Fast</v>
      </c>
      <c r="D591" s="9">
        <f>VLOOKUP(A591,events!F889:Q2218,12,FALSE)</f>
        <v>914346.1</v>
      </c>
    </row>
    <row r="592">
      <c r="A592" s="4" t="s">
        <v>27</v>
      </c>
      <c r="B592" s="38">
        <v>29.0</v>
      </c>
      <c r="C592" s="21" t="str">
        <f t="shared" si="1"/>
        <v>3-Fast</v>
      </c>
      <c r="D592" s="9">
        <f>VLOOKUP(A592,events!F891:Q2220,12,FALSE)</f>
        <v>1825310</v>
      </c>
    </row>
    <row r="593">
      <c r="A593" s="4" t="s">
        <v>30</v>
      </c>
      <c r="B593" s="38">
        <v>25.0</v>
      </c>
      <c r="C593" s="21" t="str">
        <f t="shared" si="1"/>
        <v>3-Fast</v>
      </c>
      <c r="D593" s="9">
        <f>VLOOKUP(A593,events!F893:Q2222,12,FALSE)</f>
        <v>983835.84</v>
      </c>
    </row>
    <row r="594">
      <c r="A594" s="4" t="s">
        <v>20</v>
      </c>
      <c r="B594" s="38">
        <v>27.0</v>
      </c>
      <c r="C594" s="21" t="str">
        <f t="shared" si="1"/>
        <v>3-Fast</v>
      </c>
      <c r="D594" s="9">
        <f>VLOOKUP(A594,events!F901:Q2230,12,FALSE)</f>
        <v>2623200</v>
      </c>
    </row>
    <row r="595">
      <c r="A595" s="4" t="s">
        <v>30</v>
      </c>
      <c r="B595" s="38">
        <v>24.0</v>
      </c>
      <c r="C595" s="21" t="str">
        <f t="shared" si="1"/>
        <v>3-Fast</v>
      </c>
      <c r="D595" s="9">
        <f>VLOOKUP(A595,events!F916:Q2245,12,FALSE)</f>
        <v>2046715</v>
      </c>
    </row>
    <row r="596">
      <c r="A596" s="4" t="s">
        <v>20</v>
      </c>
      <c r="B596" s="38">
        <v>26.0</v>
      </c>
      <c r="C596" s="21" t="str">
        <f t="shared" si="1"/>
        <v>3-Fast</v>
      </c>
      <c r="D596" s="9">
        <f>VLOOKUP(A596,events!F933:Q2262,12,FALSE)</f>
        <v>7172.13</v>
      </c>
    </row>
    <row r="597">
      <c r="A597" s="4" t="s">
        <v>20</v>
      </c>
      <c r="B597" s="38">
        <v>22.0</v>
      </c>
      <c r="C597" s="21" t="str">
        <f t="shared" si="1"/>
        <v>3-Fast</v>
      </c>
      <c r="D597" s="9">
        <f>VLOOKUP(A597,events!F938:Q2267,12,FALSE)</f>
        <v>92908.14</v>
      </c>
    </row>
    <row r="598">
      <c r="A598" s="4" t="s">
        <v>27</v>
      </c>
      <c r="B598" s="38">
        <v>21.0</v>
      </c>
      <c r="C598" s="21" t="str">
        <f t="shared" si="1"/>
        <v>3-Fast</v>
      </c>
      <c r="D598" s="9">
        <f>VLOOKUP(A598,events!F940:Q2269,12,FALSE)</f>
        <v>2270715.6</v>
      </c>
    </row>
    <row r="599">
      <c r="A599" s="4" t="s">
        <v>27</v>
      </c>
      <c r="B599" s="38">
        <v>28.0</v>
      </c>
      <c r="C599" s="21" t="str">
        <f t="shared" si="1"/>
        <v>3-Fast</v>
      </c>
      <c r="D599" s="9">
        <f>VLOOKUP(A599,events!F943:Q2272,12,FALSE)</f>
        <v>1462784.46</v>
      </c>
    </row>
    <row r="600">
      <c r="A600" s="4" t="s">
        <v>20</v>
      </c>
      <c r="B600" s="38">
        <v>30.0</v>
      </c>
      <c r="C600" s="21" t="str">
        <f t="shared" si="1"/>
        <v>3-Fast</v>
      </c>
      <c r="D600" s="9">
        <f>VLOOKUP(A600,events!F955:Q2284,12,FALSE)</f>
        <v>1670041.76</v>
      </c>
    </row>
    <row r="601">
      <c r="A601" s="4" t="s">
        <v>30</v>
      </c>
      <c r="B601" s="38">
        <v>24.0</v>
      </c>
      <c r="C601" s="21" t="str">
        <f t="shared" si="1"/>
        <v>3-Fast</v>
      </c>
      <c r="D601" s="9">
        <f>VLOOKUP(A601,events!F966:Q2295,12,FALSE)</f>
        <v>585350.26</v>
      </c>
    </row>
    <row r="602">
      <c r="A602" s="4" t="s">
        <v>27</v>
      </c>
      <c r="B602" s="38">
        <v>22.0</v>
      </c>
      <c r="C602" s="21" t="str">
        <f t="shared" si="1"/>
        <v>3-Fast</v>
      </c>
      <c r="D602" s="9">
        <f>VLOOKUP(A602,events!F970:Q2299,12,FALSE)</f>
        <v>6036716.7</v>
      </c>
    </row>
    <row r="603">
      <c r="A603" s="4" t="s">
        <v>20</v>
      </c>
      <c r="B603" s="38">
        <v>21.0</v>
      </c>
      <c r="C603" s="21" t="str">
        <f t="shared" si="1"/>
        <v>3-Fast</v>
      </c>
      <c r="D603" s="9">
        <f>VLOOKUP(A603,events!F988:Q2317,12,FALSE)</f>
        <v>391977.08</v>
      </c>
    </row>
    <row r="604">
      <c r="A604" s="4" t="s">
        <v>20</v>
      </c>
      <c r="B604" s="38">
        <v>21.0</v>
      </c>
      <c r="C604" s="21" t="str">
        <f t="shared" si="1"/>
        <v>3-Fast</v>
      </c>
      <c r="D604" s="9">
        <f>VLOOKUP(A604,events!F996:Q2325,12,FALSE)</f>
        <v>228779.1</v>
      </c>
    </row>
    <row r="605">
      <c r="A605" s="4" t="s">
        <v>31</v>
      </c>
      <c r="B605" s="38">
        <v>28.0</v>
      </c>
      <c r="C605" s="21" t="str">
        <f t="shared" si="1"/>
        <v>3-Fast</v>
      </c>
      <c r="D605" s="9">
        <f>VLOOKUP(A605,events!F1000:Q2329,12,FALSE)</f>
        <v>146024.8</v>
      </c>
    </row>
    <row r="606">
      <c r="A606" s="4" t="s">
        <v>20</v>
      </c>
      <c r="B606" s="38">
        <v>29.0</v>
      </c>
      <c r="C606" s="21" t="str">
        <f t="shared" si="1"/>
        <v>3-Fast</v>
      </c>
      <c r="D606" s="9">
        <f>VLOOKUP(A606,events!F1004:Q2333,12,FALSE)</f>
        <v>1112621.32</v>
      </c>
    </row>
    <row r="607">
      <c r="A607" s="4" t="s">
        <v>30</v>
      </c>
      <c r="B607" s="38">
        <v>22.0</v>
      </c>
      <c r="C607" s="21" t="str">
        <f t="shared" si="1"/>
        <v>3-Fast</v>
      </c>
      <c r="D607" s="9">
        <f>VLOOKUP(A607,events!F1009:Q2338,12,FALSE)</f>
        <v>1638811.9</v>
      </c>
    </row>
    <row r="608">
      <c r="A608" s="4" t="s">
        <v>20</v>
      </c>
      <c r="B608" s="38">
        <v>25.0</v>
      </c>
      <c r="C608" s="21" t="str">
        <f t="shared" si="1"/>
        <v>3-Fast</v>
      </c>
      <c r="D608" s="9">
        <f>VLOOKUP(A608,events!F1016:Q2345,12,FALSE)</f>
        <v>61335.42</v>
      </c>
    </row>
    <row r="609">
      <c r="A609" s="4" t="s">
        <v>31</v>
      </c>
      <c r="B609" s="38">
        <v>30.0</v>
      </c>
      <c r="C609" s="21" t="str">
        <f t="shared" si="1"/>
        <v>3-Fast</v>
      </c>
      <c r="D609" s="9">
        <f>VLOOKUP(A609,events!F1022:Q2351,12,FALSE)</f>
        <v>2584652.49</v>
      </c>
    </row>
    <row r="610">
      <c r="A610" s="4" t="s">
        <v>27</v>
      </c>
      <c r="B610" s="38">
        <v>21.0</v>
      </c>
      <c r="C610" s="21" t="str">
        <f t="shared" si="1"/>
        <v>3-Fast</v>
      </c>
      <c r="D610" s="9">
        <f>VLOOKUP(A610,events!F1023:Q2352,12,FALSE)</f>
        <v>4496605.05</v>
      </c>
    </row>
    <row r="611">
      <c r="A611" s="4" t="s">
        <v>27</v>
      </c>
      <c r="B611" s="38">
        <v>26.0</v>
      </c>
      <c r="C611" s="21" t="str">
        <f t="shared" si="1"/>
        <v>3-Fast</v>
      </c>
      <c r="D611" s="9">
        <f>VLOOKUP(A611,events!F1031:Q2360,12,FALSE)</f>
        <v>515155.04</v>
      </c>
    </row>
    <row r="612">
      <c r="A612" s="4" t="s">
        <v>27</v>
      </c>
      <c r="B612" s="38">
        <v>28.0</v>
      </c>
      <c r="C612" s="21" t="str">
        <f t="shared" si="1"/>
        <v>3-Fast</v>
      </c>
      <c r="D612" s="9">
        <f>VLOOKUP(A612,events!F1033:Q2362,12,FALSE)</f>
        <v>1970897.6</v>
      </c>
    </row>
    <row r="613">
      <c r="A613" s="4" t="s">
        <v>30</v>
      </c>
      <c r="B613" s="38">
        <v>24.0</v>
      </c>
      <c r="C613" s="21" t="str">
        <f t="shared" si="1"/>
        <v>3-Fast</v>
      </c>
      <c r="D613" s="9">
        <f>VLOOKUP(A613,events!F1040:Q2369,12,FALSE)</f>
        <v>1971840.2</v>
      </c>
    </row>
    <row r="614">
      <c r="A614" s="4" t="s">
        <v>20</v>
      </c>
      <c r="B614" s="38">
        <v>21.0</v>
      </c>
      <c r="C614" s="21" t="str">
        <f t="shared" si="1"/>
        <v>3-Fast</v>
      </c>
      <c r="D614" s="9">
        <f>VLOOKUP(A614,events!F1045:Q2374,12,FALSE)</f>
        <v>1220238.4</v>
      </c>
    </row>
    <row r="615">
      <c r="A615" s="4" t="s">
        <v>30</v>
      </c>
      <c r="B615" s="38">
        <v>23.0</v>
      </c>
      <c r="C615" s="21" t="str">
        <f t="shared" si="1"/>
        <v>3-Fast</v>
      </c>
      <c r="D615" s="9">
        <f>VLOOKUP(A615,events!F1068:Q2397,12,FALSE)</f>
        <v>278436.6</v>
      </c>
    </row>
    <row r="616">
      <c r="A616" s="4" t="s">
        <v>30</v>
      </c>
      <c r="B616" s="38">
        <v>24.0</v>
      </c>
      <c r="C616" s="21" t="str">
        <f t="shared" si="1"/>
        <v>3-Fast</v>
      </c>
      <c r="D616" s="9">
        <f>VLOOKUP(A616,events!F1075:Q2404,12,FALSE)</f>
        <v>31933.85</v>
      </c>
    </row>
    <row r="617">
      <c r="A617" s="4" t="s">
        <v>27</v>
      </c>
      <c r="B617" s="38">
        <v>21.0</v>
      </c>
      <c r="C617" s="21" t="str">
        <f t="shared" si="1"/>
        <v>3-Fast</v>
      </c>
      <c r="D617" s="9">
        <f>VLOOKUP(A617,events!F1080:Q2409,12,FALSE)</f>
        <v>70033.74</v>
      </c>
    </row>
    <row r="618">
      <c r="A618" s="4" t="s">
        <v>27</v>
      </c>
      <c r="B618" s="38">
        <v>29.0</v>
      </c>
      <c r="C618" s="21" t="str">
        <f t="shared" si="1"/>
        <v>3-Fast</v>
      </c>
      <c r="D618" s="9">
        <f>VLOOKUP(A618,events!F1088:Q2417,12,FALSE)</f>
        <v>60113.19</v>
      </c>
    </row>
    <row r="619">
      <c r="A619" s="4" t="s">
        <v>31</v>
      </c>
      <c r="B619" s="38">
        <v>21.0</v>
      </c>
      <c r="C619" s="21" t="str">
        <f t="shared" si="1"/>
        <v>3-Fast</v>
      </c>
      <c r="D619" s="9">
        <f>VLOOKUP(A619,events!F1090:Q2419,12,FALSE)</f>
        <v>314742.23</v>
      </c>
    </row>
    <row r="620">
      <c r="A620" s="4" t="s">
        <v>30</v>
      </c>
      <c r="B620" s="38">
        <v>24.0</v>
      </c>
      <c r="C620" s="21" t="str">
        <f t="shared" si="1"/>
        <v>3-Fast</v>
      </c>
      <c r="D620" s="9">
        <f>VLOOKUP(A620,events!F1091:Q2420,12,FALSE)</f>
        <v>351319.8</v>
      </c>
    </row>
    <row r="621">
      <c r="A621" s="4" t="s">
        <v>20</v>
      </c>
      <c r="B621" s="38">
        <v>25.0</v>
      </c>
      <c r="C621" s="21" t="str">
        <f t="shared" si="1"/>
        <v>3-Fast</v>
      </c>
      <c r="D621" s="9">
        <f>VLOOKUP(A621,events!F1093:Q2422,12,FALSE)</f>
        <v>71561.1</v>
      </c>
    </row>
    <row r="622">
      <c r="A622" s="4" t="s">
        <v>27</v>
      </c>
      <c r="B622" s="38">
        <v>25.0</v>
      </c>
      <c r="C622" s="21" t="str">
        <f t="shared" si="1"/>
        <v>3-Fast</v>
      </c>
      <c r="D622" s="9">
        <f>VLOOKUP(A622,events!F1095:Q2424,12,FALSE)</f>
        <v>6340180.56</v>
      </c>
    </row>
    <row r="623">
      <c r="A623" s="4" t="s">
        <v>30</v>
      </c>
      <c r="B623" s="38">
        <v>28.0</v>
      </c>
      <c r="C623" s="21" t="str">
        <f t="shared" si="1"/>
        <v>3-Fast</v>
      </c>
      <c r="D623" s="9">
        <f>VLOOKUP(A623,events!F1101:Q2430,12,FALSE)</f>
        <v>357650.48</v>
      </c>
    </row>
    <row r="624">
      <c r="A624" s="4" t="s">
        <v>20</v>
      </c>
      <c r="B624" s="38">
        <v>22.0</v>
      </c>
      <c r="C624" s="21" t="str">
        <f t="shared" si="1"/>
        <v>3-Fast</v>
      </c>
      <c r="D624" s="9">
        <f>VLOOKUP(A624,events!F1103:Q2432,12,FALSE)</f>
        <v>6745.59</v>
      </c>
    </row>
    <row r="625">
      <c r="A625" s="4" t="s">
        <v>30</v>
      </c>
      <c r="B625" s="38">
        <v>21.0</v>
      </c>
      <c r="C625" s="21" t="str">
        <f t="shared" si="1"/>
        <v>3-Fast</v>
      </c>
      <c r="D625" s="9">
        <f>VLOOKUP(A625,events!F1104:Q2433,12,FALSE)</f>
        <v>58079.25</v>
      </c>
    </row>
    <row r="626">
      <c r="A626" s="4" t="s">
        <v>27</v>
      </c>
      <c r="B626" s="38">
        <v>26.0</v>
      </c>
      <c r="C626" s="21" t="str">
        <f t="shared" si="1"/>
        <v>3-Fast</v>
      </c>
      <c r="D626" s="9">
        <f>VLOOKUP(A626,events!F1110:Q2439,12,FALSE)</f>
        <v>1905604.8</v>
      </c>
    </row>
    <row r="627">
      <c r="A627" s="4" t="s">
        <v>27</v>
      </c>
      <c r="B627" s="38">
        <v>21.0</v>
      </c>
      <c r="C627" s="21" t="str">
        <f t="shared" si="1"/>
        <v>3-Fast</v>
      </c>
      <c r="D627" s="9">
        <f>VLOOKUP(A627,events!F1117:Q2446,12,FALSE)</f>
        <v>535144.16</v>
      </c>
    </row>
    <row r="628">
      <c r="A628" s="4" t="s">
        <v>27</v>
      </c>
      <c r="B628" s="38">
        <v>23.0</v>
      </c>
      <c r="C628" s="21" t="str">
        <f t="shared" si="1"/>
        <v>3-Fast</v>
      </c>
      <c r="D628" s="9">
        <f>VLOOKUP(A628,events!F1121:Q2450,12,FALSE)</f>
        <v>946236.52</v>
      </c>
    </row>
    <row r="629">
      <c r="A629" s="4" t="s">
        <v>27</v>
      </c>
      <c r="B629" s="38">
        <v>30.0</v>
      </c>
      <c r="C629" s="21" t="str">
        <f t="shared" si="1"/>
        <v>3-Fast</v>
      </c>
      <c r="D629" s="9">
        <f>VLOOKUP(A629,events!F1125:Q2454,12,FALSE)</f>
        <v>414717.87</v>
      </c>
    </row>
    <row r="630">
      <c r="A630" s="4" t="s">
        <v>27</v>
      </c>
      <c r="B630" s="38">
        <v>23.0</v>
      </c>
      <c r="C630" s="21" t="str">
        <f t="shared" si="1"/>
        <v>3-Fast</v>
      </c>
      <c r="D630" s="9">
        <f>VLOOKUP(A630,events!F1133:Q2462,12,FALSE)</f>
        <v>85574.76</v>
      </c>
    </row>
    <row r="631">
      <c r="A631" s="4" t="s">
        <v>20</v>
      </c>
      <c r="B631" s="38">
        <v>26.0</v>
      </c>
      <c r="C631" s="21" t="str">
        <f t="shared" si="1"/>
        <v>3-Fast</v>
      </c>
      <c r="D631" s="9">
        <f>VLOOKUP(A631,events!F1136:Q2465,12,FALSE)</f>
        <v>1604434.8</v>
      </c>
    </row>
    <row r="632">
      <c r="A632" s="4" t="s">
        <v>20</v>
      </c>
      <c r="B632" s="38">
        <v>29.0</v>
      </c>
      <c r="C632" s="21" t="str">
        <f t="shared" si="1"/>
        <v>3-Fast</v>
      </c>
      <c r="D632" s="9">
        <f>VLOOKUP(A632,events!F1138:Q2467,12,FALSE)</f>
        <v>32319.12</v>
      </c>
    </row>
    <row r="633">
      <c r="A633" s="4" t="s">
        <v>20</v>
      </c>
      <c r="B633" s="38">
        <v>26.0</v>
      </c>
      <c r="C633" s="21" t="str">
        <f t="shared" si="1"/>
        <v>3-Fast</v>
      </c>
      <c r="D633" s="9">
        <f>VLOOKUP(A633,events!F1142:Q2471,12,FALSE)</f>
        <v>57939.3</v>
      </c>
    </row>
    <row r="634">
      <c r="A634" s="4" t="s">
        <v>20</v>
      </c>
      <c r="B634" s="38">
        <v>27.0</v>
      </c>
      <c r="C634" s="21" t="str">
        <f t="shared" si="1"/>
        <v>3-Fast</v>
      </c>
      <c r="D634" s="9">
        <f>VLOOKUP(A634,events!F1148:Q2477,12,FALSE)</f>
        <v>49504.98</v>
      </c>
    </row>
    <row r="635">
      <c r="A635" s="4" t="s">
        <v>30</v>
      </c>
      <c r="B635" s="38">
        <v>22.0</v>
      </c>
      <c r="C635" s="21" t="str">
        <f t="shared" si="1"/>
        <v>3-Fast</v>
      </c>
      <c r="D635" s="9">
        <f>VLOOKUP(A635,events!F1149:Q2478,12,FALSE)</f>
        <v>1235555.2</v>
      </c>
    </row>
    <row r="636">
      <c r="A636" s="4" t="s">
        <v>31</v>
      </c>
      <c r="B636" s="38">
        <v>28.0</v>
      </c>
      <c r="C636" s="21" t="str">
        <f t="shared" si="1"/>
        <v>3-Fast</v>
      </c>
      <c r="D636" s="9">
        <f>VLOOKUP(A636,events!F1151:Q2480,12,FALSE)</f>
        <v>455399.56</v>
      </c>
    </row>
    <row r="637">
      <c r="A637" s="4" t="s">
        <v>20</v>
      </c>
      <c r="B637" s="38">
        <v>28.0</v>
      </c>
      <c r="C637" s="21" t="str">
        <f t="shared" si="1"/>
        <v>3-Fast</v>
      </c>
      <c r="D637" s="9">
        <f>VLOOKUP(A637,events!F1163:Q2492,12,FALSE)</f>
        <v>3785714.8</v>
      </c>
    </row>
    <row r="638">
      <c r="A638" s="4" t="s">
        <v>20</v>
      </c>
      <c r="B638" s="38">
        <v>24.0</v>
      </c>
      <c r="C638" s="21" t="str">
        <f t="shared" si="1"/>
        <v>3-Fast</v>
      </c>
      <c r="D638" s="9">
        <f>VLOOKUP(A638,events!F1171:Q2500,12,FALSE)</f>
        <v>420815.64</v>
      </c>
    </row>
    <row r="639">
      <c r="A639" s="4" t="s">
        <v>31</v>
      </c>
      <c r="B639" s="38">
        <v>22.0</v>
      </c>
      <c r="C639" s="21" t="str">
        <f t="shared" si="1"/>
        <v>3-Fast</v>
      </c>
      <c r="D639" s="9">
        <f>VLOOKUP(A639,events!F1193:Q2522,12,FALSE)</f>
        <v>2193110.48</v>
      </c>
    </row>
    <row r="640">
      <c r="A640" s="4" t="s">
        <v>30</v>
      </c>
      <c r="B640" s="38">
        <v>21.0</v>
      </c>
      <c r="C640" s="21" t="str">
        <f t="shared" si="1"/>
        <v>3-Fast</v>
      </c>
      <c r="D640" s="9">
        <f>VLOOKUP(A640,events!F1202:Q2531,12,FALSE)</f>
        <v>1599934.6</v>
      </c>
    </row>
    <row r="641">
      <c r="A641" s="4" t="s">
        <v>31</v>
      </c>
      <c r="B641" s="38">
        <v>29.0</v>
      </c>
      <c r="C641" s="21" t="str">
        <f t="shared" si="1"/>
        <v>3-Fast</v>
      </c>
      <c r="D641" s="9">
        <f>VLOOKUP(A641,events!F1208:Q2537,12,FALSE)</f>
        <v>176696.3</v>
      </c>
    </row>
    <row r="642">
      <c r="A642" s="4" t="s">
        <v>31</v>
      </c>
      <c r="B642" s="38">
        <v>24.0</v>
      </c>
      <c r="C642" s="21" t="str">
        <f t="shared" si="1"/>
        <v>3-Fast</v>
      </c>
      <c r="D642" s="9">
        <f>VLOOKUP(A642,events!F1210:Q2539,12,FALSE)</f>
        <v>4784439.87</v>
      </c>
    </row>
    <row r="643">
      <c r="A643" s="4" t="s">
        <v>30</v>
      </c>
      <c r="B643" s="38">
        <v>26.0</v>
      </c>
      <c r="C643" s="21" t="str">
        <f t="shared" si="1"/>
        <v>3-Fast</v>
      </c>
      <c r="D643" s="9">
        <f>VLOOKUP(A643,events!F1214:Q2543,12,FALSE)</f>
        <v>3495780.54</v>
      </c>
    </row>
    <row r="644">
      <c r="A644" s="4" t="s">
        <v>27</v>
      </c>
      <c r="B644" s="38">
        <v>28.0</v>
      </c>
      <c r="C644" s="21" t="str">
        <f t="shared" si="1"/>
        <v>3-Fast</v>
      </c>
      <c r="D644" s="9">
        <f>VLOOKUP(A644,events!F1217:Q2546,12,FALSE)</f>
        <v>588144.96</v>
      </c>
    </row>
    <row r="645">
      <c r="A645" s="4" t="s">
        <v>30</v>
      </c>
      <c r="B645" s="38">
        <v>30.0</v>
      </c>
      <c r="C645" s="21" t="str">
        <f t="shared" si="1"/>
        <v>3-Fast</v>
      </c>
      <c r="D645" s="9">
        <f>VLOOKUP(A645,events!F1218:Q2547,12,FALSE)</f>
        <v>521273.94</v>
      </c>
    </row>
    <row r="646">
      <c r="A646" s="4" t="s">
        <v>30</v>
      </c>
      <c r="B646" s="38">
        <v>25.0</v>
      </c>
      <c r="C646" s="21" t="str">
        <f t="shared" si="1"/>
        <v>3-Fast</v>
      </c>
      <c r="D646" s="9">
        <f>VLOOKUP(A646,events!F1227:Q2556,12,FALSE)</f>
        <v>68015.7</v>
      </c>
    </row>
    <row r="647">
      <c r="A647" s="4" t="s">
        <v>20</v>
      </c>
      <c r="B647" s="38">
        <v>21.0</v>
      </c>
      <c r="C647" s="21" t="str">
        <f t="shared" si="1"/>
        <v>3-Fast</v>
      </c>
      <c r="D647" s="9">
        <f>VLOOKUP(A647,events!F1229:Q2558,12,FALSE)</f>
        <v>538454.82</v>
      </c>
    </row>
    <row r="648">
      <c r="A648" s="4" t="s">
        <v>20</v>
      </c>
      <c r="B648" s="38">
        <v>28.0</v>
      </c>
      <c r="C648" s="21" t="str">
        <f t="shared" si="1"/>
        <v>3-Fast</v>
      </c>
      <c r="D648" s="9">
        <f>VLOOKUP(A648,events!F1231:Q2560,12,FALSE)</f>
        <v>977181.76</v>
      </c>
    </row>
    <row r="649">
      <c r="A649" s="4" t="s">
        <v>20</v>
      </c>
      <c r="B649" s="38">
        <v>23.0</v>
      </c>
      <c r="C649" s="21" t="str">
        <f t="shared" si="1"/>
        <v>3-Fast</v>
      </c>
      <c r="D649" s="9">
        <f>VLOOKUP(A649,events!F1232:Q2561,12,FALSE)</f>
        <v>368520.57</v>
      </c>
    </row>
    <row r="650">
      <c r="A650" s="4" t="s">
        <v>31</v>
      </c>
      <c r="B650" s="38">
        <v>29.0</v>
      </c>
      <c r="C650" s="21" t="str">
        <f t="shared" si="1"/>
        <v>3-Fast</v>
      </c>
      <c r="D650" s="9">
        <f>VLOOKUP(A650,events!F1240:Q2569,12,FALSE)</f>
        <v>514714.46</v>
      </c>
    </row>
    <row r="651">
      <c r="A651" s="4" t="s">
        <v>27</v>
      </c>
      <c r="B651" s="38">
        <v>28.0</v>
      </c>
      <c r="C651" s="21" t="str">
        <f t="shared" si="1"/>
        <v>3-Fast</v>
      </c>
      <c r="D651" s="9">
        <f>VLOOKUP(A651,events!F1242:Q2571,12,FALSE)</f>
        <v>1137594.4</v>
      </c>
    </row>
    <row r="652">
      <c r="A652" s="4" t="s">
        <v>30</v>
      </c>
      <c r="B652" s="38">
        <v>21.0</v>
      </c>
      <c r="C652" s="21" t="str">
        <f t="shared" si="1"/>
        <v>3-Fast</v>
      </c>
      <c r="D652" s="9">
        <f>VLOOKUP(A652,events!F1244:Q2573,12,FALSE)</f>
        <v>3850420.4</v>
      </c>
    </row>
    <row r="653">
      <c r="A653" s="4" t="s">
        <v>27</v>
      </c>
      <c r="B653" s="38">
        <v>21.0</v>
      </c>
      <c r="C653" s="21" t="str">
        <f t="shared" si="1"/>
        <v>3-Fast</v>
      </c>
      <c r="D653" s="9">
        <f>VLOOKUP(A653,events!F1247:Q2576,12,FALSE)</f>
        <v>2081042.56</v>
      </c>
    </row>
    <row r="654">
      <c r="A654" s="4" t="s">
        <v>30</v>
      </c>
      <c r="B654" s="38">
        <v>24.0</v>
      </c>
      <c r="C654" s="21" t="str">
        <f t="shared" si="1"/>
        <v>3-Fast</v>
      </c>
      <c r="D654" s="9">
        <f>VLOOKUP(A654,events!F1250:Q2579,12,FALSE)</f>
        <v>3136191.11</v>
      </c>
    </row>
    <row r="655">
      <c r="A655" s="4" t="s">
        <v>20</v>
      </c>
      <c r="B655" s="38">
        <v>29.0</v>
      </c>
      <c r="C655" s="21" t="str">
        <f t="shared" si="1"/>
        <v>3-Fast</v>
      </c>
      <c r="D655" s="9">
        <f>VLOOKUP(A655,events!F1253:Q2582,12,FALSE)</f>
        <v>307143.54</v>
      </c>
    </row>
    <row r="656">
      <c r="A656" s="4" t="s">
        <v>30</v>
      </c>
      <c r="B656" s="38">
        <v>28.0</v>
      </c>
      <c r="C656" s="21" t="str">
        <f t="shared" si="1"/>
        <v>3-Fast</v>
      </c>
      <c r="D656" s="9">
        <f>VLOOKUP(A656,events!F1260:Q2589,12,FALSE)</f>
        <v>3779712.51</v>
      </c>
    </row>
    <row r="657">
      <c r="A657" s="4" t="s">
        <v>31</v>
      </c>
      <c r="B657" s="38">
        <v>26.0</v>
      </c>
      <c r="C657" s="21" t="str">
        <f t="shared" si="1"/>
        <v>3-Fast</v>
      </c>
      <c r="D657" s="9">
        <f>VLOOKUP(A657,events!F1265:Q2594,12,FALSE)</f>
        <v>391599.52</v>
      </c>
    </row>
    <row r="658">
      <c r="A658" s="4" t="s">
        <v>30</v>
      </c>
      <c r="B658" s="38">
        <v>23.0</v>
      </c>
      <c r="C658" s="21" t="str">
        <f t="shared" si="1"/>
        <v>3-Fast</v>
      </c>
      <c r="D658" s="9">
        <f>VLOOKUP(A658,events!F1274:Q2603,12,FALSE)</f>
        <v>151527.42</v>
      </c>
    </row>
    <row r="659">
      <c r="A659" s="4" t="s">
        <v>20</v>
      </c>
      <c r="B659" s="38">
        <v>25.0</v>
      </c>
      <c r="C659" s="21" t="str">
        <f t="shared" si="1"/>
        <v>3-Fast</v>
      </c>
      <c r="D659" s="9">
        <f>VLOOKUP(A659,events!F1275:Q2604,12,FALSE)</f>
        <v>1829248.89</v>
      </c>
    </row>
    <row r="660">
      <c r="A660" s="4" t="s">
        <v>31</v>
      </c>
      <c r="B660" s="38">
        <v>23.0</v>
      </c>
      <c r="C660" s="21" t="str">
        <f t="shared" si="1"/>
        <v>3-Fast</v>
      </c>
      <c r="D660" s="9">
        <f>VLOOKUP(A660,events!F1277:Q2606,12,FALSE)</f>
        <v>158862.6</v>
      </c>
    </row>
    <row r="661">
      <c r="A661" s="4" t="s">
        <v>30</v>
      </c>
      <c r="B661" s="38">
        <v>24.0</v>
      </c>
      <c r="C661" s="21" t="str">
        <f t="shared" si="1"/>
        <v>3-Fast</v>
      </c>
      <c r="D661" s="9">
        <f>VLOOKUP(A661,events!F1280:Q2609,12,FALSE)</f>
        <v>928601.88</v>
      </c>
    </row>
    <row r="662">
      <c r="A662" s="4" t="s">
        <v>31</v>
      </c>
      <c r="B662" s="38">
        <v>29.0</v>
      </c>
      <c r="C662" s="21" t="str">
        <f t="shared" si="1"/>
        <v>3-Fast</v>
      </c>
      <c r="D662" s="9">
        <f>VLOOKUP(A662,events!F1281:Q2610,12,FALSE)</f>
        <v>18458.05</v>
      </c>
    </row>
    <row r="663">
      <c r="A663" s="4" t="s">
        <v>27</v>
      </c>
      <c r="B663" s="38">
        <v>25.0</v>
      </c>
      <c r="C663" s="21" t="str">
        <f t="shared" si="1"/>
        <v>3-Fast</v>
      </c>
      <c r="D663" s="9">
        <f>VLOOKUP(A663,events!F1297:Q2626,12,FALSE)</f>
        <v>802570.8</v>
      </c>
    </row>
    <row r="664">
      <c r="A664" s="4" t="s">
        <v>27</v>
      </c>
      <c r="B664" s="38">
        <v>28.0</v>
      </c>
      <c r="C664" s="21" t="str">
        <f t="shared" si="1"/>
        <v>3-Fast</v>
      </c>
      <c r="D664" s="9">
        <f>VLOOKUP(A664,events!F1305:Q2634,12,FALSE)</f>
        <v>129098.34</v>
      </c>
    </row>
    <row r="665">
      <c r="A665" s="4" t="s">
        <v>30</v>
      </c>
      <c r="B665" s="38">
        <v>24.0</v>
      </c>
      <c r="C665" s="21" t="str">
        <f t="shared" si="1"/>
        <v>3-Fast</v>
      </c>
      <c r="D665" s="9">
        <f>VLOOKUP(A665,events!F1307:Q2636,12,FALSE)</f>
        <v>3957750.09</v>
      </c>
    </row>
    <row r="666">
      <c r="A666" s="4" t="s">
        <v>31</v>
      </c>
      <c r="B666" s="38">
        <v>24.0</v>
      </c>
      <c r="C666" s="21" t="str">
        <f t="shared" si="1"/>
        <v>3-Fast</v>
      </c>
      <c r="D666" s="9">
        <f>VLOOKUP(A666,events!F1312:Q2641,12,FALSE)</f>
        <v>1375355.52</v>
      </c>
    </row>
    <row r="667">
      <c r="A667" s="4" t="s">
        <v>20</v>
      </c>
      <c r="B667" s="38">
        <v>27.0</v>
      </c>
      <c r="C667" s="21" t="str">
        <f t="shared" si="1"/>
        <v>3-Fast</v>
      </c>
      <c r="D667" s="9">
        <f>VLOOKUP(A667,events!F1319:Q2648,12,FALSE)</f>
        <v>3787728.42</v>
      </c>
    </row>
    <row r="668">
      <c r="A668" s="4" t="s">
        <v>20</v>
      </c>
      <c r="B668" s="38">
        <v>27.0</v>
      </c>
      <c r="C668" s="21" t="str">
        <f t="shared" si="1"/>
        <v>3-Fast</v>
      </c>
      <c r="D668" s="9">
        <f>VLOOKUP(A668,events!F1324:Q2653,12,FALSE)</f>
        <v>680720.4</v>
      </c>
    </row>
    <row r="669">
      <c r="A669" s="4" t="s">
        <v>31</v>
      </c>
      <c r="B669" s="38">
        <v>24.0</v>
      </c>
      <c r="C669" s="21" t="str">
        <f t="shared" si="1"/>
        <v>3-Fast</v>
      </c>
      <c r="D669" s="9">
        <f>VLOOKUP(A669,events!F1325:Q2654,12,FALSE)</f>
        <v>91629.93</v>
      </c>
    </row>
    <row r="670">
      <c r="A670" s="4" t="s">
        <v>20</v>
      </c>
      <c r="B670" s="38">
        <v>22.0</v>
      </c>
      <c r="C670" s="21" t="str">
        <f t="shared" si="1"/>
        <v>3-Fast</v>
      </c>
      <c r="D670" s="9">
        <f>VLOOKUP(A670,events!F1327:Q2656,12,FALSE)</f>
        <v>39363.27</v>
      </c>
    </row>
    <row r="671">
      <c r="A671" s="4" t="s">
        <v>31</v>
      </c>
      <c r="B671" s="38">
        <v>28.0</v>
      </c>
      <c r="C671" s="21" t="str">
        <f t="shared" si="1"/>
        <v>3-Fast</v>
      </c>
      <c r="D671" s="9">
        <f>VLOOKUP(A671,events!F1330:Q2659,12,FALSE)</f>
        <v>1061935.58</v>
      </c>
    </row>
    <row r="672">
      <c r="A672" s="4" t="s">
        <v>20</v>
      </c>
      <c r="B672" s="38">
        <v>27.0</v>
      </c>
      <c r="C672" s="21" t="str">
        <f t="shared" si="1"/>
        <v>3-Fast</v>
      </c>
      <c r="D672" s="9">
        <f>VLOOKUP(A672,events!F1331:Q2660,12,FALSE)</f>
        <v>59357.46</v>
      </c>
    </row>
    <row r="673">
      <c r="A673" s="4" t="s">
        <v>20</v>
      </c>
      <c r="B673" s="38">
        <v>35.0</v>
      </c>
      <c r="C673" s="21" t="str">
        <f t="shared" si="1"/>
        <v>4-Medium</v>
      </c>
      <c r="D673" s="9">
        <f>VLOOKUP(A673,events!F2:Q1331,12,FALSE)</f>
        <v>1447182.32</v>
      </c>
      <c r="G673" s="4" t="s">
        <v>205</v>
      </c>
      <c r="H673" s="6">
        <f>MIN(events!D2:D1331)</f>
        <v>0</v>
      </c>
    </row>
    <row r="674">
      <c r="A674" s="4" t="s">
        <v>31</v>
      </c>
      <c r="B674" s="38">
        <v>33.0</v>
      </c>
      <c r="C674" s="21" t="str">
        <f t="shared" si="1"/>
        <v>4-Medium</v>
      </c>
      <c r="D674" s="9">
        <f>VLOOKUP(A674,events!F15:Q1344,12,FALSE)</f>
        <v>4179632</v>
      </c>
    </row>
    <row r="675">
      <c r="A675" s="4" t="s">
        <v>31</v>
      </c>
      <c r="B675" s="38">
        <v>39.0</v>
      </c>
      <c r="C675" s="21" t="str">
        <f t="shared" si="1"/>
        <v>4-Medium</v>
      </c>
      <c r="D675" s="9">
        <f>VLOOKUP(A675,events!F19:Q1348,12,FALSE)</f>
        <v>364934.85</v>
      </c>
    </row>
    <row r="676">
      <c r="A676" s="4" t="s">
        <v>30</v>
      </c>
      <c r="B676" s="38">
        <v>36.0</v>
      </c>
      <c r="C676" s="21" t="str">
        <f t="shared" si="1"/>
        <v>4-Medium</v>
      </c>
      <c r="D676" s="9">
        <f>VLOOKUP(A676,events!F22:Q1351,12,FALSE)</f>
        <v>3666129.22</v>
      </c>
    </row>
    <row r="677">
      <c r="A677" s="4" t="s">
        <v>27</v>
      </c>
      <c r="B677" s="38">
        <v>37.0</v>
      </c>
      <c r="C677" s="21" t="str">
        <f t="shared" si="1"/>
        <v>4-Medium</v>
      </c>
      <c r="D677" s="9">
        <f>VLOOKUP(A677,events!F30:Q1359,12,FALSE)</f>
        <v>73310.25</v>
      </c>
    </row>
    <row r="678">
      <c r="A678" s="4" t="s">
        <v>31</v>
      </c>
      <c r="B678" s="38">
        <v>37.0</v>
      </c>
      <c r="C678" s="21" t="str">
        <f t="shared" si="1"/>
        <v>4-Medium</v>
      </c>
      <c r="D678" s="9">
        <f>VLOOKUP(A678,events!F34:Q1363,12,FALSE)</f>
        <v>1599839.76</v>
      </c>
    </row>
    <row r="679">
      <c r="A679" s="4" t="s">
        <v>20</v>
      </c>
      <c r="B679" s="38">
        <v>40.0</v>
      </c>
      <c r="C679" s="21" t="str">
        <f t="shared" si="1"/>
        <v>4-Medium</v>
      </c>
      <c r="D679" s="9">
        <f>VLOOKUP(A679,events!F35:Q1364,12,FALSE)</f>
        <v>851797.74</v>
      </c>
    </row>
    <row r="680">
      <c r="A680" s="4" t="s">
        <v>30</v>
      </c>
      <c r="B680" s="38">
        <v>33.0</v>
      </c>
      <c r="C680" s="21" t="str">
        <f t="shared" si="1"/>
        <v>4-Medium</v>
      </c>
      <c r="D680" s="9">
        <f>VLOOKUP(A680,events!F47:Q1376,12,FALSE)</f>
        <v>1830357.6</v>
      </c>
    </row>
    <row r="681">
      <c r="A681" s="4" t="s">
        <v>27</v>
      </c>
      <c r="B681" s="38">
        <v>31.0</v>
      </c>
      <c r="C681" s="21" t="str">
        <f t="shared" si="1"/>
        <v>4-Medium</v>
      </c>
      <c r="D681" s="9">
        <f>VLOOKUP(A681,events!F51:Q1380,12,FALSE)</f>
        <v>2905637.96</v>
      </c>
    </row>
    <row r="682">
      <c r="A682" s="4" t="s">
        <v>20</v>
      </c>
      <c r="B682" s="38">
        <v>31.0</v>
      </c>
      <c r="C682" s="21" t="str">
        <f t="shared" si="1"/>
        <v>4-Medium</v>
      </c>
      <c r="D682" s="9">
        <f>VLOOKUP(A682,events!F56:Q1385,12,FALSE)</f>
        <v>5024053.86</v>
      </c>
    </row>
    <row r="683">
      <c r="A683" s="4" t="s">
        <v>20</v>
      </c>
      <c r="B683" s="38">
        <v>38.0</v>
      </c>
      <c r="C683" s="21" t="str">
        <f t="shared" si="1"/>
        <v>4-Medium</v>
      </c>
      <c r="D683" s="9">
        <f>VLOOKUP(A683,events!F57:Q1386,12,FALSE)</f>
        <v>59549.75</v>
      </c>
    </row>
    <row r="684">
      <c r="A684" s="4" t="s">
        <v>20</v>
      </c>
      <c r="B684" s="38">
        <v>32.0</v>
      </c>
      <c r="C684" s="21" t="str">
        <f t="shared" si="1"/>
        <v>4-Medium</v>
      </c>
      <c r="D684" s="9">
        <f>VLOOKUP(A684,events!F59:Q1388,12,FALSE)</f>
        <v>276587.68</v>
      </c>
    </row>
    <row r="685">
      <c r="A685" s="4" t="s">
        <v>30</v>
      </c>
      <c r="B685" s="38">
        <v>40.0</v>
      </c>
      <c r="C685" s="21" t="str">
        <f t="shared" si="1"/>
        <v>4-Medium</v>
      </c>
      <c r="D685" s="9">
        <f>VLOOKUP(A685,events!F64:Q1393,12,FALSE)</f>
        <v>82719.78</v>
      </c>
    </row>
    <row r="686">
      <c r="A686" s="4" t="s">
        <v>27</v>
      </c>
      <c r="B686" s="38">
        <v>34.0</v>
      </c>
      <c r="C686" s="21" t="str">
        <f t="shared" si="1"/>
        <v>4-Medium</v>
      </c>
      <c r="D686" s="9">
        <f>VLOOKUP(A686,events!F77:Q1406,12,FALSE)</f>
        <v>1037962.2</v>
      </c>
    </row>
    <row r="687">
      <c r="A687" s="4" t="s">
        <v>31</v>
      </c>
      <c r="B687" s="38">
        <v>36.0</v>
      </c>
      <c r="C687" s="21" t="str">
        <f t="shared" si="1"/>
        <v>4-Medium</v>
      </c>
      <c r="D687" s="9">
        <f>VLOOKUP(A687,events!F79:Q1408,12,FALSE)</f>
        <v>144286.38</v>
      </c>
    </row>
    <row r="688">
      <c r="A688" s="4" t="s">
        <v>27</v>
      </c>
      <c r="B688" s="38">
        <v>36.0</v>
      </c>
      <c r="C688" s="21" t="str">
        <f t="shared" si="1"/>
        <v>4-Medium</v>
      </c>
      <c r="D688" s="9">
        <f>VLOOKUP(A688,events!F88:Q1417,12,FALSE)</f>
        <v>4859329.02</v>
      </c>
    </row>
    <row r="689">
      <c r="A689" s="4" t="s">
        <v>30</v>
      </c>
      <c r="B689" s="38">
        <v>40.0</v>
      </c>
      <c r="C689" s="21" t="str">
        <f t="shared" si="1"/>
        <v>4-Medium</v>
      </c>
      <c r="D689" s="9">
        <f>VLOOKUP(A689,events!F92:Q1421,12,FALSE)</f>
        <v>1707721.4</v>
      </c>
    </row>
    <row r="690">
      <c r="A690" s="4" t="s">
        <v>30</v>
      </c>
      <c r="B690" s="38">
        <v>38.0</v>
      </c>
      <c r="C690" s="21" t="str">
        <f t="shared" si="1"/>
        <v>4-Medium</v>
      </c>
      <c r="D690" s="9">
        <f>VLOOKUP(A690,events!F95:Q1424,12,FALSE)</f>
        <v>81478.89</v>
      </c>
    </row>
    <row r="691">
      <c r="A691" s="4" t="s">
        <v>27</v>
      </c>
      <c r="B691" s="38">
        <v>40.0</v>
      </c>
      <c r="C691" s="21" t="str">
        <f t="shared" si="1"/>
        <v>4-Medium</v>
      </c>
      <c r="D691" s="9">
        <f>VLOOKUP(A691,events!F99:Q1428,12,FALSE)</f>
        <v>1770871.3</v>
      </c>
    </row>
    <row r="692">
      <c r="A692" s="4" t="s">
        <v>30</v>
      </c>
      <c r="B692" s="38">
        <v>39.0</v>
      </c>
      <c r="C692" s="21" t="str">
        <f t="shared" si="1"/>
        <v>4-Medium</v>
      </c>
      <c r="D692" s="9">
        <f>VLOOKUP(A692,events!F103:Q1432,12,FALSE)</f>
        <v>831461.82</v>
      </c>
    </row>
    <row r="693">
      <c r="A693" s="4" t="s">
        <v>31</v>
      </c>
      <c r="B693" s="38">
        <v>31.0</v>
      </c>
      <c r="C693" s="21" t="str">
        <f t="shared" si="1"/>
        <v>4-Medium</v>
      </c>
      <c r="D693" s="9">
        <f>VLOOKUP(A693,events!F104:Q1433,12,FALSE)</f>
        <v>403945.32</v>
      </c>
    </row>
    <row r="694">
      <c r="A694" s="4" t="s">
        <v>30</v>
      </c>
      <c r="B694" s="38">
        <v>34.0</v>
      </c>
      <c r="C694" s="21" t="str">
        <f t="shared" si="1"/>
        <v>4-Medium</v>
      </c>
      <c r="D694" s="9">
        <f>VLOOKUP(A694,events!F106:Q1435,12,FALSE)</f>
        <v>168600.9</v>
      </c>
    </row>
    <row r="695">
      <c r="A695" s="4" t="s">
        <v>20</v>
      </c>
      <c r="B695" s="38">
        <v>39.0</v>
      </c>
      <c r="C695" s="21" t="str">
        <f t="shared" si="1"/>
        <v>4-Medium</v>
      </c>
      <c r="D695" s="9">
        <f>VLOOKUP(A695,events!F108:Q1437,12,FALSE)</f>
        <v>3324468.8</v>
      </c>
    </row>
    <row r="696">
      <c r="A696" s="4" t="s">
        <v>30</v>
      </c>
      <c r="B696" s="38">
        <v>35.0</v>
      </c>
      <c r="C696" s="21" t="str">
        <f t="shared" si="1"/>
        <v>4-Medium</v>
      </c>
      <c r="D696" s="9">
        <f>VLOOKUP(A696,events!F112:Q1441,12,FALSE)</f>
        <v>1736833.73</v>
      </c>
    </row>
    <row r="697">
      <c r="A697" s="4" t="s">
        <v>27</v>
      </c>
      <c r="B697" s="38">
        <v>32.0</v>
      </c>
      <c r="C697" s="21" t="str">
        <f t="shared" si="1"/>
        <v>4-Medium</v>
      </c>
      <c r="D697" s="9">
        <f>VLOOKUP(A697,events!F120:Q1449,12,FALSE)</f>
        <v>361521.55</v>
      </c>
    </row>
    <row r="698">
      <c r="A698" s="4" t="s">
        <v>27</v>
      </c>
      <c r="B698" s="38">
        <v>35.0</v>
      </c>
      <c r="C698" s="21" t="str">
        <f t="shared" si="1"/>
        <v>4-Medium</v>
      </c>
      <c r="D698" s="9">
        <f>VLOOKUP(A698,events!F127:Q1456,12,FALSE)</f>
        <v>863530.56</v>
      </c>
    </row>
    <row r="699">
      <c r="A699" s="4" t="s">
        <v>31</v>
      </c>
      <c r="B699" s="38">
        <v>34.0</v>
      </c>
      <c r="C699" s="21" t="str">
        <f t="shared" si="1"/>
        <v>4-Medium</v>
      </c>
      <c r="D699" s="9">
        <f>VLOOKUP(A699,events!F128:Q1457,12,FALSE)</f>
        <v>350934</v>
      </c>
    </row>
    <row r="700">
      <c r="A700" s="4" t="s">
        <v>20</v>
      </c>
      <c r="B700" s="38">
        <v>37.0</v>
      </c>
      <c r="C700" s="21" t="str">
        <f t="shared" si="1"/>
        <v>4-Medium</v>
      </c>
      <c r="D700" s="9">
        <f>VLOOKUP(A700,events!F130:Q1459,12,FALSE)</f>
        <v>17596.38</v>
      </c>
    </row>
    <row r="701">
      <c r="A701" s="4" t="s">
        <v>31</v>
      </c>
      <c r="B701" s="38">
        <v>32.0</v>
      </c>
      <c r="C701" s="21" t="str">
        <f t="shared" si="1"/>
        <v>4-Medium</v>
      </c>
      <c r="D701" s="9">
        <f>VLOOKUP(A701,events!F142:Q1471,12,FALSE)</f>
        <v>684748.48</v>
      </c>
    </row>
    <row r="702">
      <c r="A702" s="4" t="s">
        <v>30</v>
      </c>
      <c r="B702" s="38">
        <v>37.0</v>
      </c>
      <c r="C702" s="21" t="str">
        <f t="shared" si="1"/>
        <v>4-Medium</v>
      </c>
      <c r="D702" s="9">
        <f>VLOOKUP(A702,events!F143:Q1472,12,FALSE)</f>
        <v>3845225.58</v>
      </c>
    </row>
    <row r="703">
      <c r="A703" s="4" t="s">
        <v>30</v>
      </c>
      <c r="B703" s="38">
        <v>37.0</v>
      </c>
      <c r="C703" s="21" t="str">
        <f t="shared" si="1"/>
        <v>4-Medium</v>
      </c>
      <c r="D703" s="9">
        <f>VLOOKUP(A703,events!F148:Q1477,12,FALSE)</f>
        <v>28129.95</v>
      </c>
    </row>
    <row r="704">
      <c r="A704" s="4" t="s">
        <v>30</v>
      </c>
      <c r="B704" s="38">
        <v>37.0</v>
      </c>
      <c r="C704" s="21" t="str">
        <f t="shared" si="1"/>
        <v>4-Medium</v>
      </c>
      <c r="D704" s="9">
        <f>VLOOKUP(A704,events!F149:Q1478,12,FALSE)</f>
        <v>1800826.8</v>
      </c>
    </row>
    <row r="705">
      <c r="A705" s="4" t="s">
        <v>30</v>
      </c>
      <c r="B705" s="38">
        <v>38.0</v>
      </c>
      <c r="C705" s="21" t="str">
        <f t="shared" si="1"/>
        <v>4-Medium</v>
      </c>
      <c r="D705" s="9">
        <f>VLOOKUP(A705,events!F150:Q1479,12,FALSE)</f>
        <v>2921166.36</v>
      </c>
    </row>
    <row r="706">
      <c r="A706" s="4" t="s">
        <v>20</v>
      </c>
      <c r="B706" s="38">
        <v>32.0</v>
      </c>
      <c r="C706" s="21" t="str">
        <f t="shared" si="1"/>
        <v>4-Medium</v>
      </c>
      <c r="D706" s="9">
        <f>VLOOKUP(A706,events!F154:Q1483,12,FALSE)</f>
        <v>37438.05</v>
      </c>
    </row>
    <row r="707">
      <c r="A707" s="4" t="s">
        <v>31</v>
      </c>
      <c r="B707" s="38">
        <v>39.0</v>
      </c>
      <c r="C707" s="21" t="str">
        <f t="shared" si="1"/>
        <v>4-Medium</v>
      </c>
      <c r="D707" s="9">
        <f>VLOOKUP(A707,events!F165:Q1494,12,FALSE)</f>
        <v>1086442</v>
      </c>
    </row>
    <row r="708">
      <c r="A708" s="4" t="s">
        <v>20</v>
      </c>
      <c r="B708" s="38">
        <v>38.0</v>
      </c>
      <c r="C708" s="21" t="str">
        <f t="shared" si="1"/>
        <v>4-Medium</v>
      </c>
      <c r="D708" s="9">
        <f>VLOOKUP(A708,events!F167:Q1496,12,FALSE)</f>
        <v>77532.3</v>
      </c>
    </row>
    <row r="709">
      <c r="A709" s="4" t="s">
        <v>30</v>
      </c>
      <c r="B709" s="38">
        <v>31.0</v>
      </c>
      <c r="C709" s="21" t="str">
        <f t="shared" si="1"/>
        <v>4-Medium</v>
      </c>
      <c r="D709" s="9">
        <f>VLOOKUP(A709,events!F169:Q1498,12,FALSE)</f>
        <v>1300591.92</v>
      </c>
    </row>
    <row r="710">
      <c r="A710" s="4" t="s">
        <v>31</v>
      </c>
      <c r="B710" s="38">
        <v>31.0</v>
      </c>
      <c r="C710" s="21" t="str">
        <f t="shared" si="1"/>
        <v>4-Medium</v>
      </c>
      <c r="D710" s="9">
        <f>VLOOKUP(A710,events!F170:Q1499,12,FALSE)</f>
        <v>7432.4</v>
      </c>
    </row>
    <row r="711">
      <c r="A711" s="4" t="s">
        <v>30</v>
      </c>
      <c r="B711" s="38">
        <v>40.0</v>
      </c>
      <c r="C711" s="21" t="str">
        <f t="shared" si="1"/>
        <v>4-Medium</v>
      </c>
      <c r="D711" s="9">
        <f>VLOOKUP(A711,events!F180:Q1509,12,FALSE)</f>
        <v>376231.05</v>
      </c>
    </row>
    <row r="712">
      <c r="A712" s="4" t="s">
        <v>30</v>
      </c>
      <c r="B712" s="38">
        <v>40.0</v>
      </c>
      <c r="C712" s="21" t="str">
        <f t="shared" si="1"/>
        <v>4-Medium</v>
      </c>
      <c r="D712" s="9">
        <f>VLOOKUP(A712,events!F181:Q1510,12,FALSE)</f>
        <v>2742580.08</v>
      </c>
    </row>
    <row r="713">
      <c r="A713" s="4" t="s">
        <v>31</v>
      </c>
      <c r="B713" s="38">
        <v>40.0</v>
      </c>
      <c r="C713" s="21" t="str">
        <f t="shared" si="1"/>
        <v>4-Medium</v>
      </c>
      <c r="D713" s="9">
        <f>VLOOKUP(A713,events!F185:Q1514,12,FALSE)</f>
        <v>336133.74</v>
      </c>
    </row>
    <row r="714">
      <c r="A714" s="4" t="s">
        <v>20</v>
      </c>
      <c r="B714" s="38">
        <v>39.0</v>
      </c>
      <c r="C714" s="21" t="str">
        <f t="shared" si="1"/>
        <v>4-Medium</v>
      </c>
      <c r="D714" s="9">
        <f>VLOOKUP(A714,events!F186:Q1515,12,FALSE)</f>
        <v>551023.66</v>
      </c>
    </row>
    <row r="715">
      <c r="A715" s="4" t="s">
        <v>27</v>
      </c>
      <c r="B715" s="38">
        <v>39.0</v>
      </c>
      <c r="C715" s="21" t="str">
        <f t="shared" si="1"/>
        <v>4-Medium</v>
      </c>
      <c r="D715" s="9">
        <f>VLOOKUP(A715,events!F188:Q1517,12,FALSE)</f>
        <v>2620358.79</v>
      </c>
    </row>
    <row r="716">
      <c r="A716" s="4" t="s">
        <v>27</v>
      </c>
      <c r="B716" s="38">
        <v>33.0</v>
      </c>
      <c r="C716" s="21" t="str">
        <f t="shared" si="1"/>
        <v>4-Medium</v>
      </c>
      <c r="D716" s="9">
        <f>VLOOKUP(A716,events!F189:Q1518,12,FALSE)</f>
        <v>438915.54</v>
      </c>
    </row>
    <row r="717">
      <c r="A717" s="4" t="s">
        <v>31</v>
      </c>
      <c r="B717" s="38">
        <v>33.0</v>
      </c>
      <c r="C717" s="21" t="str">
        <f t="shared" si="1"/>
        <v>4-Medium</v>
      </c>
      <c r="D717" s="9">
        <f>VLOOKUP(A717,events!F190:Q1519,12,FALSE)</f>
        <v>3519406.38</v>
      </c>
    </row>
    <row r="718">
      <c r="A718" s="4" t="s">
        <v>31</v>
      </c>
      <c r="B718" s="38">
        <v>36.0</v>
      </c>
      <c r="C718" s="21" t="str">
        <f t="shared" si="1"/>
        <v>4-Medium</v>
      </c>
      <c r="D718" s="9">
        <f>VLOOKUP(A718,events!F206:Q1535,12,FALSE)</f>
        <v>2059608.14</v>
      </c>
    </row>
    <row r="719">
      <c r="A719" s="4" t="s">
        <v>31</v>
      </c>
      <c r="B719" s="38">
        <v>34.0</v>
      </c>
      <c r="C719" s="21" t="str">
        <f t="shared" si="1"/>
        <v>4-Medium</v>
      </c>
      <c r="D719" s="9">
        <f>VLOOKUP(A719,events!F207:Q1536,12,FALSE)</f>
        <v>1336.54</v>
      </c>
    </row>
    <row r="720">
      <c r="A720" s="4" t="s">
        <v>20</v>
      </c>
      <c r="B720" s="38">
        <v>32.0</v>
      </c>
      <c r="C720" s="21" t="str">
        <f t="shared" si="1"/>
        <v>4-Medium</v>
      </c>
      <c r="D720" s="9">
        <f>VLOOKUP(A720,events!F215:Q1544,12,FALSE)</f>
        <v>77131.11</v>
      </c>
    </row>
    <row r="721">
      <c r="A721" s="4" t="s">
        <v>27</v>
      </c>
      <c r="B721" s="38">
        <v>32.0</v>
      </c>
      <c r="C721" s="21" t="str">
        <f t="shared" si="1"/>
        <v>4-Medium</v>
      </c>
      <c r="D721" s="9">
        <f>VLOOKUP(A721,events!F216:Q1545,12,FALSE)</f>
        <v>133192.15</v>
      </c>
    </row>
    <row r="722">
      <c r="A722" s="4" t="s">
        <v>20</v>
      </c>
      <c r="B722" s="38">
        <v>39.0</v>
      </c>
      <c r="C722" s="21" t="str">
        <f t="shared" si="1"/>
        <v>4-Medium</v>
      </c>
      <c r="D722" s="9">
        <f>VLOOKUP(A722,events!F218:Q1547,12,FALSE)</f>
        <v>672399.84</v>
      </c>
    </row>
    <row r="723">
      <c r="A723" s="4" t="s">
        <v>30</v>
      </c>
      <c r="B723" s="38">
        <v>32.0</v>
      </c>
      <c r="C723" s="21" t="str">
        <f t="shared" si="1"/>
        <v>4-Medium</v>
      </c>
      <c r="D723" s="9">
        <f>VLOOKUP(A723,events!F225:Q1554,12,FALSE)</f>
        <v>400962</v>
      </c>
    </row>
    <row r="724">
      <c r="A724" s="4" t="s">
        <v>27</v>
      </c>
      <c r="B724" s="38">
        <v>40.0</v>
      </c>
      <c r="C724" s="21" t="str">
        <f t="shared" si="1"/>
        <v>4-Medium</v>
      </c>
      <c r="D724" s="9">
        <f>VLOOKUP(A724,events!F230:Q1559,12,FALSE)</f>
        <v>3173197.6</v>
      </c>
    </row>
    <row r="725">
      <c r="A725" s="4" t="s">
        <v>27</v>
      </c>
      <c r="B725" s="38">
        <v>31.0</v>
      </c>
      <c r="C725" s="21" t="str">
        <f t="shared" si="1"/>
        <v>4-Medium</v>
      </c>
      <c r="D725" s="9">
        <f>VLOOKUP(A725,events!F237:Q1566,12,FALSE)</f>
        <v>1339454.16</v>
      </c>
    </row>
    <row r="726">
      <c r="A726" s="4" t="s">
        <v>20</v>
      </c>
      <c r="B726" s="38">
        <v>38.0</v>
      </c>
      <c r="C726" s="21" t="str">
        <f t="shared" si="1"/>
        <v>4-Medium</v>
      </c>
      <c r="D726" s="9">
        <f>VLOOKUP(A726,events!F243:Q1572,12,FALSE)</f>
        <v>1893718.68</v>
      </c>
    </row>
    <row r="727">
      <c r="A727" s="4" t="s">
        <v>20</v>
      </c>
      <c r="B727" s="38">
        <v>36.0</v>
      </c>
      <c r="C727" s="21" t="str">
        <f t="shared" si="1"/>
        <v>4-Medium</v>
      </c>
      <c r="D727" s="9">
        <f>VLOOKUP(A727,events!F250:Q1579,12,FALSE)</f>
        <v>6468853.6</v>
      </c>
    </row>
    <row r="728">
      <c r="A728" s="4" t="s">
        <v>27</v>
      </c>
      <c r="B728" s="38">
        <v>32.0</v>
      </c>
      <c r="C728" s="21" t="str">
        <f t="shared" si="1"/>
        <v>4-Medium</v>
      </c>
      <c r="D728" s="9">
        <f>VLOOKUP(A728,events!F262:Q1591,12,FALSE)</f>
        <v>116631.9</v>
      </c>
    </row>
    <row r="729">
      <c r="A729" s="4" t="s">
        <v>30</v>
      </c>
      <c r="B729" s="38">
        <v>36.0</v>
      </c>
      <c r="C729" s="21" t="str">
        <f t="shared" si="1"/>
        <v>4-Medium</v>
      </c>
      <c r="D729" s="9">
        <f>VLOOKUP(A729,events!F272:Q1601,12,FALSE)</f>
        <v>935010.24</v>
      </c>
    </row>
    <row r="730">
      <c r="A730" s="4" t="s">
        <v>31</v>
      </c>
      <c r="B730" s="38">
        <v>39.0</v>
      </c>
      <c r="C730" s="21" t="str">
        <f t="shared" si="1"/>
        <v>4-Medium</v>
      </c>
      <c r="D730" s="9">
        <f>VLOOKUP(A730,events!F273:Q1602,12,FALSE)</f>
        <v>836647.68</v>
      </c>
    </row>
    <row r="731">
      <c r="A731" s="4" t="s">
        <v>30</v>
      </c>
      <c r="B731" s="38">
        <v>37.0</v>
      </c>
      <c r="C731" s="21" t="str">
        <f t="shared" si="1"/>
        <v>4-Medium</v>
      </c>
      <c r="D731" s="9">
        <f>VLOOKUP(A731,events!F278:Q1607,12,FALSE)</f>
        <v>39057.84</v>
      </c>
    </row>
    <row r="732">
      <c r="A732" s="4" t="s">
        <v>30</v>
      </c>
      <c r="B732" s="38">
        <v>31.0</v>
      </c>
      <c r="C732" s="21" t="str">
        <f t="shared" si="1"/>
        <v>4-Medium</v>
      </c>
      <c r="D732" s="9">
        <f>VLOOKUP(A732,events!F279:Q1608,12,FALSE)</f>
        <v>165676.72</v>
      </c>
    </row>
    <row r="733">
      <c r="A733" s="4" t="s">
        <v>27</v>
      </c>
      <c r="B733" s="38">
        <v>36.0</v>
      </c>
      <c r="C733" s="21" t="str">
        <f t="shared" si="1"/>
        <v>4-Medium</v>
      </c>
      <c r="D733" s="9">
        <f>VLOOKUP(A733,events!F286:Q1615,12,FALSE)</f>
        <v>2440013.2</v>
      </c>
    </row>
    <row r="734">
      <c r="A734" s="4" t="s">
        <v>20</v>
      </c>
      <c r="B734" s="38">
        <v>38.0</v>
      </c>
      <c r="C734" s="21" t="str">
        <f t="shared" si="1"/>
        <v>4-Medium</v>
      </c>
      <c r="D734" s="9">
        <f>VLOOKUP(A734,events!F295:Q1624,12,FALSE)</f>
        <v>4683904.43</v>
      </c>
    </row>
    <row r="735">
      <c r="A735" s="4" t="s">
        <v>20</v>
      </c>
      <c r="B735" s="38">
        <v>36.0</v>
      </c>
      <c r="C735" s="21" t="str">
        <f t="shared" si="1"/>
        <v>4-Medium</v>
      </c>
      <c r="D735" s="9">
        <f>VLOOKUP(A735,events!F300:Q1629,12,FALSE)</f>
        <v>5493179.4</v>
      </c>
    </row>
    <row r="736">
      <c r="A736" s="4" t="s">
        <v>20</v>
      </c>
      <c r="B736" s="38">
        <v>35.0</v>
      </c>
      <c r="C736" s="21" t="str">
        <f t="shared" si="1"/>
        <v>4-Medium</v>
      </c>
      <c r="D736" s="9">
        <f>VLOOKUP(A736,events!F303:Q1632,12,FALSE)</f>
        <v>321501.76</v>
      </c>
    </row>
    <row r="737">
      <c r="A737" s="4" t="s">
        <v>30</v>
      </c>
      <c r="B737" s="38">
        <v>32.0</v>
      </c>
      <c r="C737" s="21" t="str">
        <f t="shared" si="1"/>
        <v>4-Medium</v>
      </c>
      <c r="D737" s="9">
        <f>VLOOKUP(A737,events!F305:Q1634,12,FALSE)</f>
        <v>2423758.05</v>
      </c>
    </row>
    <row r="738">
      <c r="A738" s="4" t="s">
        <v>30</v>
      </c>
      <c r="B738" s="38">
        <v>34.0</v>
      </c>
      <c r="C738" s="21" t="str">
        <f t="shared" si="1"/>
        <v>4-Medium</v>
      </c>
      <c r="D738" s="9">
        <f>VLOOKUP(A738,events!F314:Q1643,12,FALSE)</f>
        <v>267478.26</v>
      </c>
    </row>
    <row r="739">
      <c r="A739" s="4" t="s">
        <v>27</v>
      </c>
      <c r="B739" s="38">
        <v>35.0</v>
      </c>
      <c r="C739" s="21" t="str">
        <f t="shared" si="1"/>
        <v>4-Medium</v>
      </c>
      <c r="D739" s="9">
        <f>VLOOKUP(A739,events!F315:Q1644,12,FALSE)</f>
        <v>5026726.94</v>
      </c>
    </row>
    <row r="740">
      <c r="A740" s="4" t="s">
        <v>27</v>
      </c>
      <c r="B740" s="38">
        <v>39.0</v>
      </c>
      <c r="C740" s="21" t="str">
        <f t="shared" si="1"/>
        <v>4-Medium</v>
      </c>
      <c r="D740" s="9">
        <f>VLOOKUP(A740,events!F325:Q1654,12,FALSE)</f>
        <v>53428.7</v>
      </c>
    </row>
    <row r="741">
      <c r="A741" s="4" t="s">
        <v>31</v>
      </c>
      <c r="B741" s="38">
        <v>38.0</v>
      </c>
      <c r="C741" s="21" t="str">
        <f t="shared" si="1"/>
        <v>4-Medium</v>
      </c>
      <c r="D741" s="9">
        <f>VLOOKUP(A741,events!F329:Q1658,12,FALSE)</f>
        <v>229007.46</v>
      </c>
    </row>
    <row r="742">
      <c r="A742" s="4" t="s">
        <v>20</v>
      </c>
      <c r="B742" s="38">
        <v>39.0</v>
      </c>
      <c r="C742" s="21" t="str">
        <f t="shared" si="1"/>
        <v>4-Medium</v>
      </c>
      <c r="D742" s="9">
        <f>VLOOKUP(A742,events!F344:Q1673,12,FALSE)</f>
        <v>1270378.76</v>
      </c>
    </row>
    <row r="743">
      <c r="A743" s="4" t="s">
        <v>27</v>
      </c>
      <c r="B743" s="38">
        <v>31.0</v>
      </c>
      <c r="C743" s="21" t="str">
        <f t="shared" si="1"/>
        <v>4-Medium</v>
      </c>
      <c r="D743" s="9">
        <f>VLOOKUP(A743,events!F354:Q1683,12,FALSE)</f>
        <v>674148.32</v>
      </c>
    </row>
    <row r="744">
      <c r="A744" s="4" t="s">
        <v>20</v>
      </c>
      <c r="B744" s="38">
        <v>34.0</v>
      </c>
      <c r="C744" s="21" t="str">
        <f t="shared" si="1"/>
        <v>4-Medium</v>
      </c>
      <c r="D744" s="9">
        <f>VLOOKUP(A744,events!F356:Q1685,12,FALSE)</f>
        <v>46258.14</v>
      </c>
    </row>
    <row r="745">
      <c r="A745" s="4" t="s">
        <v>27</v>
      </c>
      <c r="B745" s="38">
        <v>33.0</v>
      </c>
      <c r="C745" s="21" t="str">
        <f t="shared" si="1"/>
        <v>4-Medium</v>
      </c>
      <c r="D745" s="9">
        <f>VLOOKUP(A745,events!F367:Q1696,12,FALSE)</f>
        <v>503.82</v>
      </c>
    </row>
    <row r="746">
      <c r="A746" s="4" t="s">
        <v>31</v>
      </c>
      <c r="B746" s="38">
        <v>39.0</v>
      </c>
      <c r="C746" s="21" t="str">
        <f t="shared" si="1"/>
        <v>4-Medium</v>
      </c>
      <c r="D746" s="9">
        <f>VLOOKUP(A746,events!F373:Q1702,12,FALSE)</f>
        <v>2215319.84</v>
      </c>
    </row>
    <row r="747">
      <c r="A747" s="4" t="s">
        <v>31</v>
      </c>
      <c r="B747" s="38">
        <v>32.0</v>
      </c>
      <c r="C747" s="21" t="str">
        <f t="shared" si="1"/>
        <v>4-Medium</v>
      </c>
      <c r="D747" s="9">
        <f>VLOOKUP(A747,events!F378:Q1707,12,FALSE)</f>
        <v>339394.18</v>
      </c>
    </row>
    <row r="748">
      <c r="A748" s="4" t="s">
        <v>20</v>
      </c>
      <c r="B748" s="38">
        <v>35.0</v>
      </c>
      <c r="C748" s="21" t="str">
        <f t="shared" si="1"/>
        <v>4-Medium</v>
      </c>
      <c r="D748" s="9">
        <f>VLOOKUP(A748,events!F380:Q1709,12,FALSE)</f>
        <v>686029.18</v>
      </c>
    </row>
    <row r="749">
      <c r="A749" s="4" t="s">
        <v>27</v>
      </c>
      <c r="B749" s="38">
        <v>31.0</v>
      </c>
      <c r="C749" s="21" t="str">
        <f t="shared" si="1"/>
        <v>4-Medium</v>
      </c>
      <c r="D749" s="9">
        <f>VLOOKUP(A749,events!F383:Q1712,12,FALSE)</f>
        <v>371486.05</v>
      </c>
    </row>
    <row r="750">
      <c r="A750" s="4" t="s">
        <v>30</v>
      </c>
      <c r="B750" s="38">
        <v>40.0</v>
      </c>
      <c r="C750" s="21" t="str">
        <f t="shared" si="1"/>
        <v>4-Medium</v>
      </c>
      <c r="D750" s="9">
        <f>VLOOKUP(A750,events!F384:Q1713,12,FALSE)</f>
        <v>299910.6</v>
      </c>
    </row>
    <row r="751">
      <c r="A751" s="4" t="s">
        <v>27</v>
      </c>
      <c r="B751" s="38">
        <v>32.0</v>
      </c>
      <c r="C751" s="21" t="str">
        <f t="shared" si="1"/>
        <v>4-Medium</v>
      </c>
      <c r="D751" s="9">
        <f>VLOOKUP(A751,events!F386:Q1715,12,FALSE)</f>
        <v>491765.34</v>
      </c>
    </row>
    <row r="752">
      <c r="A752" s="4" t="s">
        <v>31</v>
      </c>
      <c r="B752" s="38">
        <v>31.0</v>
      </c>
      <c r="C752" s="21" t="str">
        <f t="shared" si="1"/>
        <v>4-Medium</v>
      </c>
      <c r="D752" s="9">
        <f>VLOOKUP(A752,events!F390:Q1719,12,FALSE)</f>
        <v>650080.42</v>
      </c>
    </row>
    <row r="753">
      <c r="A753" s="4" t="s">
        <v>31</v>
      </c>
      <c r="B753" s="38">
        <v>36.0</v>
      </c>
      <c r="C753" s="21" t="str">
        <f t="shared" si="1"/>
        <v>4-Medium</v>
      </c>
      <c r="D753" s="9">
        <f>VLOOKUP(A753,events!F394:Q1723,12,FALSE)</f>
        <v>3700175.22</v>
      </c>
    </row>
    <row r="754">
      <c r="A754" s="4" t="s">
        <v>30</v>
      </c>
      <c r="B754" s="38">
        <v>31.0</v>
      </c>
      <c r="C754" s="21" t="str">
        <f t="shared" si="1"/>
        <v>4-Medium</v>
      </c>
      <c r="D754" s="9">
        <f>VLOOKUP(A754,events!F398:Q1727,12,FALSE)</f>
        <v>5087903.73</v>
      </c>
    </row>
    <row r="755">
      <c r="A755" s="4" t="s">
        <v>27</v>
      </c>
      <c r="B755" s="38">
        <v>37.0</v>
      </c>
      <c r="C755" s="21" t="str">
        <f t="shared" si="1"/>
        <v>4-Medium</v>
      </c>
      <c r="D755" s="9">
        <f>VLOOKUP(A755,events!F400:Q1729,12,FALSE)</f>
        <v>1849860.1</v>
      </c>
    </row>
    <row r="756">
      <c r="A756" s="4" t="s">
        <v>31</v>
      </c>
      <c r="B756" s="38">
        <v>40.0</v>
      </c>
      <c r="C756" s="21" t="str">
        <f t="shared" si="1"/>
        <v>4-Medium</v>
      </c>
      <c r="D756" s="9">
        <f>VLOOKUP(A756,events!F408:Q1737,12,FALSE)</f>
        <v>3090566.8</v>
      </c>
    </row>
    <row r="757">
      <c r="A757" s="4" t="s">
        <v>27</v>
      </c>
      <c r="B757" s="38">
        <v>36.0</v>
      </c>
      <c r="C757" s="21" t="str">
        <f t="shared" si="1"/>
        <v>4-Medium</v>
      </c>
      <c r="D757" s="9">
        <f>VLOOKUP(A757,events!F416:Q1745,12,FALSE)</f>
        <v>2052195.92</v>
      </c>
    </row>
    <row r="758">
      <c r="A758" s="4" t="s">
        <v>20</v>
      </c>
      <c r="B758" s="38">
        <v>34.0</v>
      </c>
      <c r="C758" s="21" t="str">
        <f t="shared" si="1"/>
        <v>4-Medium</v>
      </c>
      <c r="D758" s="9">
        <f>VLOOKUP(A758,events!F417:Q1746,12,FALSE)</f>
        <v>486308.4</v>
      </c>
    </row>
    <row r="759">
      <c r="A759" s="4" t="s">
        <v>27</v>
      </c>
      <c r="B759" s="38">
        <v>32.0</v>
      </c>
      <c r="C759" s="21" t="str">
        <f t="shared" si="1"/>
        <v>4-Medium</v>
      </c>
      <c r="D759" s="9">
        <f>VLOOKUP(A759,events!F418:Q1747,12,FALSE)</f>
        <v>144195.7</v>
      </c>
    </row>
    <row r="760">
      <c r="A760" s="4" t="s">
        <v>27</v>
      </c>
      <c r="B760" s="38">
        <v>34.0</v>
      </c>
      <c r="C760" s="21" t="str">
        <f t="shared" si="1"/>
        <v>4-Medium</v>
      </c>
      <c r="D760" s="9">
        <f>VLOOKUP(A760,events!F424:Q1753,12,FALSE)</f>
        <v>3779712.51</v>
      </c>
    </row>
    <row r="761">
      <c r="A761" s="4" t="s">
        <v>20</v>
      </c>
      <c r="B761" s="38">
        <v>32.0</v>
      </c>
      <c r="C761" s="21" t="str">
        <f t="shared" si="1"/>
        <v>4-Medium</v>
      </c>
      <c r="D761" s="9">
        <f>VLOOKUP(A761,events!F427:Q1756,12,FALSE)</f>
        <v>1192261.14</v>
      </c>
    </row>
    <row r="762">
      <c r="A762" s="4" t="s">
        <v>20</v>
      </c>
      <c r="B762" s="38">
        <v>34.0</v>
      </c>
      <c r="C762" s="21" t="str">
        <f t="shared" si="1"/>
        <v>4-Medium</v>
      </c>
      <c r="D762" s="9">
        <f>VLOOKUP(A762,events!F429:Q1758,12,FALSE)</f>
        <v>174003.17</v>
      </c>
    </row>
    <row r="763">
      <c r="A763" s="4" t="s">
        <v>31</v>
      </c>
      <c r="B763" s="38">
        <v>36.0</v>
      </c>
      <c r="C763" s="21" t="str">
        <f t="shared" si="1"/>
        <v>4-Medium</v>
      </c>
      <c r="D763" s="9">
        <f>VLOOKUP(A763,events!F430:Q1759,12,FALSE)</f>
        <v>2831303.79</v>
      </c>
    </row>
    <row r="764">
      <c r="A764" s="4" t="s">
        <v>31</v>
      </c>
      <c r="B764" s="38">
        <v>34.0</v>
      </c>
      <c r="C764" s="21" t="str">
        <f t="shared" si="1"/>
        <v>4-Medium</v>
      </c>
      <c r="D764" s="9">
        <f>VLOOKUP(A764,events!F431:Q1760,12,FALSE)</f>
        <v>618242.78</v>
      </c>
    </row>
    <row r="765">
      <c r="A765" s="4" t="s">
        <v>27</v>
      </c>
      <c r="B765" s="38">
        <v>38.0</v>
      </c>
      <c r="C765" s="21" t="str">
        <f t="shared" si="1"/>
        <v>4-Medium</v>
      </c>
      <c r="D765" s="9">
        <f>VLOOKUP(A765,events!F441:Q1770,12,FALSE)</f>
        <v>5889543.24</v>
      </c>
    </row>
    <row r="766">
      <c r="A766" s="4" t="s">
        <v>20</v>
      </c>
      <c r="B766" s="38">
        <v>33.0</v>
      </c>
      <c r="C766" s="21" t="str">
        <f t="shared" si="1"/>
        <v>4-Medium</v>
      </c>
      <c r="D766" s="9">
        <f>VLOOKUP(A766,events!F443:Q1772,12,FALSE)</f>
        <v>5802.83</v>
      </c>
    </row>
    <row r="767">
      <c r="A767" s="4" t="s">
        <v>20</v>
      </c>
      <c r="B767" s="38">
        <v>40.0</v>
      </c>
      <c r="C767" s="21" t="str">
        <f t="shared" si="1"/>
        <v>4-Medium</v>
      </c>
      <c r="D767" s="9">
        <f>VLOOKUP(A767,events!F444:Q1773,12,FALSE)</f>
        <v>2313092.08</v>
      </c>
    </row>
    <row r="768">
      <c r="A768" s="4" t="s">
        <v>20</v>
      </c>
      <c r="B768" s="38">
        <v>35.0</v>
      </c>
      <c r="C768" s="21" t="str">
        <f t="shared" si="1"/>
        <v>4-Medium</v>
      </c>
      <c r="D768" s="9">
        <f>VLOOKUP(A768,events!F445:Q1774,12,FALSE)</f>
        <v>2894628.45</v>
      </c>
    </row>
    <row r="769">
      <c r="A769" s="4" t="s">
        <v>27</v>
      </c>
      <c r="B769" s="38">
        <v>32.0</v>
      </c>
      <c r="C769" s="21" t="str">
        <f t="shared" si="1"/>
        <v>4-Medium</v>
      </c>
      <c r="D769" s="9">
        <f>VLOOKUP(A769,events!F465:Q1794,12,FALSE)</f>
        <v>1575332.88</v>
      </c>
    </row>
    <row r="770">
      <c r="A770" s="4" t="s">
        <v>27</v>
      </c>
      <c r="B770" s="38">
        <v>36.0</v>
      </c>
      <c r="C770" s="21" t="str">
        <f t="shared" si="1"/>
        <v>4-Medium</v>
      </c>
      <c r="D770" s="9">
        <f>VLOOKUP(A770,events!F466:Q1795,12,FALSE)</f>
        <v>379125.5</v>
      </c>
    </row>
    <row r="771">
      <c r="A771" s="4" t="s">
        <v>30</v>
      </c>
      <c r="B771" s="38">
        <v>39.0</v>
      </c>
      <c r="C771" s="21" t="str">
        <f t="shared" si="1"/>
        <v>4-Medium</v>
      </c>
      <c r="D771" s="9">
        <f>VLOOKUP(A771,events!F470:Q1799,12,FALSE)</f>
        <v>1944467.76</v>
      </c>
    </row>
    <row r="772">
      <c r="A772" s="4" t="s">
        <v>30</v>
      </c>
      <c r="B772" s="38">
        <v>37.0</v>
      </c>
      <c r="C772" s="21" t="str">
        <f t="shared" si="1"/>
        <v>4-Medium</v>
      </c>
      <c r="D772" s="9">
        <f>VLOOKUP(A772,events!F473:Q1802,12,FALSE)</f>
        <v>1430708.37</v>
      </c>
    </row>
    <row r="773">
      <c r="A773" s="4" t="s">
        <v>31</v>
      </c>
      <c r="B773" s="38">
        <v>35.0</v>
      </c>
      <c r="C773" s="21" t="str">
        <f t="shared" si="1"/>
        <v>4-Medium</v>
      </c>
      <c r="D773" s="9">
        <f>VLOOKUP(A773,events!F476:Q1805,12,FALSE)</f>
        <v>3474865.6</v>
      </c>
    </row>
    <row r="774">
      <c r="A774" s="4" t="s">
        <v>27</v>
      </c>
      <c r="B774" s="38">
        <v>39.0</v>
      </c>
      <c r="C774" s="21" t="str">
        <f t="shared" si="1"/>
        <v>4-Medium</v>
      </c>
      <c r="D774" s="9">
        <f>VLOOKUP(A774,events!F477:Q1806,12,FALSE)</f>
        <v>498205.4</v>
      </c>
    </row>
    <row r="775">
      <c r="A775" s="4" t="s">
        <v>20</v>
      </c>
      <c r="B775" s="38">
        <v>31.0</v>
      </c>
      <c r="C775" s="21" t="str">
        <f t="shared" si="1"/>
        <v>4-Medium</v>
      </c>
      <c r="D775" s="9">
        <f>VLOOKUP(A775,events!F478:Q1807,12,FALSE)</f>
        <v>623027.79</v>
      </c>
    </row>
    <row r="776">
      <c r="A776" s="4" t="s">
        <v>30</v>
      </c>
      <c r="B776" s="38">
        <v>31.0</v>
      </c>
      <c r="C776" s="21" t="str">
        <f t="shared" si="1"/>
        <v>4-Medium</v>
      </c>
      <c r="D776" s="9">
        <f>VLOOKUP(A776,events!F490:Q1819,12,FALSE)</f>
        <v>1322759.16</v>
      </c>
    </row>
    <row r="777">
      <c r="A777" s="4" t="s">
        <v>27</v>
      </c>
      <c r="B777" s="38">
        <v>37.0</v>
      </c>
      <c r="C777" s="21" t="str">
        <f t="shared" si="1"/>
        <v>4-Medium</v>
      </c>
      <c r="D777" s="9">
        <f>VLOOKUP(A777,events!F497:Q1826,12,FALSE)</f>
        <v>2009634.06</v>
      </c>
    </row>
    <row r="778">
      <c r="A778" s="4" t="s">
        <v>31</v>
      </c>
      <c r="B778" s="38">
        <v>36.0</v>
      </c>
      <c r="C778" s="21" t="str">
        <f t="shared" si="1"/>
        <v>4-Medium</v>
      </c>
      <c r="D778" s="9">
        <f>VLOOKUP(A778,events!F505:Q1834,12,FALSE)</f>
        <v>48450.69</v>
      </c>
    </row>
    <row r="779">
      <c r="A779" s="4" t="s">
        <v>31</v>
      </c>
      <c r="B779" s="38">
        <v>32.0</v>
      </c>
      <c r="C779" s="21" t="str">
        <f t="shared" si="1"/>
        <v>4-Medium</v>
      </c>
      <c r="D779" s="9">
        <f>VLOOKUP(A779,events!F507:Q1836,12,FALSE)</f>
        <v>5326246.59</v>
      </c>
    </row>
    <row r="780">
      <c r="A780" s="4" t="s">
        <v>20</v>
      </c>
      <c r="B780" s="38">
        <v>33.0</v>
      </c>
      <c r="C780" s="21" t="str">
        <f t="shared" si="1"/>
        <v>4-Medium</v>
      </c>
      <c r="D780" s="9">
        <f>VLOOKUP(A780,events!F514:Q1843,12,FALSE)</f>
        <v>1118321.54</v>
      </c>
    </row>
    <row r="781">
      <c r="A781" s="4" t="s">
        <v>30</v>
      </c>
      <c r="B781" s="38">
        <v>36.0</v>
      </c>
      <c r="C781" s="21" t="str">
        <f t="shared" si="1"/>
        <v>4-Medium</v>
      </c>
      <c r="D781" s="9">
        <f>VLOOKUP(A781,events!F515:Q1844,12,FALSE)</f>
        <v>1992970.96</v>
      </c>
    </row>
    <row r="782">
      <c r="A782" s="4" t="s">
        <v>20</v>
      </c>
      <c r="B782" s="38">
        <v>32.0</v>
      </c>
      <c r="C782" s="21" t="str">
        <f t="shared" si="1"/>
        <v>4-Medium</v>
      </c>
      <c r="D782" s="9">
        <f>VLOOKUP(A782,events!F516:Q1845,12,FALSE)</f>
        <v>325127.4</v>
      </c>
    </row>
    <row r="783">
      <c r="A783" s="4" t="s">
        <v>30</v>
      </c>
      <c r="B783" s="38">
        <v>32.0</v>
      </c>
      <c r="C783" s="21" t="str">
        <f t="shared" si="1"/>
        <v>4-Medium</v>
      </c>
      <c r="D783" s="9">
        <f>VLOOKUP(A783,events!F518:Q1847,12,FALSE)</f>
        <v>262873</v>
      </c>
    </row>
    <row r="784">
      <c r="A784" s="4" t="s">
        <v>30</v>
      </c>
      <c r="B784" s="38">
        <v>33.0</v>
      </c>
      <c r="C784" s="21" t="str">
        <f t="shared" si="1"/>
        <v>4-Medium</v>
      </c>
      <c r="D784" s="9">
        <f>VLOOKUP(A784,events!F521:Q1850,12,FALSE)</f>
        <v>808606.7</v>
      </c>
    </row>
    <row r="785">
      <c r="A785" s="4" t="s">
        <v>31</v>
      </c>
      <c r="B785" s="38">
        <v>38.0</v>
      </c>
      <c r="C785" s="21" t="str">
        <f t="shared" si="1"/>
        <v>4-Medium</v>
      </c>
      <c r="D785" s="9">
        <f>VLOOKUP(A785,events!F529:Q1858,12,FALSE)</f>
        <v>109717.12</v>
      </c>
    </row>
    <row r="786">
      <c r="A786" s="4" t="s">
        <v>30</v>
      </c>
      <c r="B786" s="38">
        <v>39.0</v>
      </c>
      <c r="C786" s="21" t="str">
        <f t="shared" si="1"/>
        <v>4-Medium</v>
      </c>
      <c r="D786" s="9">
        <f>VLOOKUP(A786,events!F554:Q1883,12,FALSE)</f>
        <v>254343.76</v>
      </c>
    </row>
    <row r="787">
      <c r="A787" s="4" t="s">
        <v>20</v>
      </c>
      <c r="B787" s="38">
        <v>36.0</v>
      </c>
      <c r="C787" s="21" t="str">
        <f t="shared" si="1"/>
        <v>4-Medium</v>
      </c>
      <c r="D787" s="9">
        <f>VLOOKUP(A787,events!F555:Q1884,12,FALSE)</f>
        <v>86061.69</v>
      </c>
    </row>
    <row r="788">
      <c r="A788" s="4" t="s">
        <v>27</v>
      </c>
      <c r="B788" s="38">
        <v>39.0</v>
      </c>
      <c r="C788" s="21" t="str">
        <f t="shared" si="1"/>
        <v>4-Medium</v>
      </c>
      <c r="D788" s="9">
        <f>VLOOKUP(A788,events!F556:Q1885,12,FALSE)</f>
        <v>218554.7</v>
      </c>
    </row>
    <row r="789">
      <c r="A789" s="4" t="s">
        <v>20</v>
      </c>
      <c r="B789" s="38">
        <v>32.0</v>
      </c>
      <c r="C789" s="21" t="str">
        <f t="shared" si="1"/>
        <v>4-Medium</v>
      </c>
      <c r="D789" s="9">
        <f>VLOOKUP(A789,events!F559:Q1888,12,FALSE)</f>
        <v>420337.39</v>
      </c>
    </row>
    <row r="790">
      <c r="A790" s="4" t="s">
        <v>20</v>
      </c>
      <c r="B790" s="38">
        <v>33.0</v>
      </c>
      <c r="C790" s="21" t="str">
        <f t="shared" si="1"/>
        <v>4-Medium</v>
      </c>
      <c r="D790" s="9">
        <f>VLOOKUP(A790,events!F572:Q1901,12,FALSE)</f>
        <v>1160533.98</v>
      </c>
    </row>
    <row r="791">
      <c r="A791" s="4" t="s">
        <v>31</v>
      </c>
      <c r="B791" s="38">
        <v>31.0</v>
      </c>
      <c r="C791" s="21" t="str">
        <f t="shared" si="1"/>
        <v>4-Medium</v>
      </c>
      <c r="D791" s="9">
        <f>VLOOKUP(A791,events!F578:Q1907,12,FALSE)</f>
        <v>18144.06</v>
      </c>
    </row>
    <row r="792">
      <c r="A792" s="4" t="s">
        <v>20</v>
      </c>
      <c r="B792" s="38">
        <v>34.0</v>
      </c>
      <c r="C792" s="21" t="str">
        <f t="shared" si="1"/>
        <v>4-Medium</v>
      </c>
      <c r="D792" s="9">
        <f>VLOOKUP(A792,events!F583:Q1912,12,FALSE)</f>
        <v>978495.54</v>
      </c>
    </row>
    <row r="793">
      <c r="A793" s="4" t="s">
        <v>31</v>
      </c>
      <c r="B793" s="38">
        <v>32.0</v>
      </c>
      <c r="C793" s="21" t="str">
        <f t="shared" si="1"/>
        <v>4-Medium</v>
      </c>
      <c r="D793" s="9">
        <f>VLOOKUP(A793,events!F591:Q1920,12,FALSE)</f>
        <v>3780403.39</v>
      </c>
    </row>
    <row r="794">
      <c r="A794" s="4" t="s">
        <v>30</v>
      </c>
      <c r="B794" s="38">
        <v>35.0</v>
      </c>
      <c r="C794" s="21" t="str">
        <f t="shared" si="1"/>
        <v>4-Medium</v>
      </c>
      <c r="D794" s="9">
        <f>VLOOKUP(A794,events!F593:Q1922,12,FALSE)</f>
        <v>1012044</v>
      </c>
    </row>
    <row r="795">
      <c r="A795" s="4" t="s">
        <v>30</v>
      </c>
      <c r="B795" s="38">
        <v>40.0</v>
      </c>
      <c r="C795" s="21" t="str">
        <f t="shared" si="1"/>
        <v>4-Medium</v>
      </c>
      <c r="D795" s="9">
        <f>VLOOKUP(A795,events!F597:Q1926,12,FALSE)</f>
        <v>5707204.44</v>
      </c>
    </row>
    <row r="796">
      <c r="A796" s="4" t="s">
        <v>27</v>
      </c>
      <c r="B796" s="38">
        <v>32.0</v>
      </c>
      <c r="C796" s="21" t="str">
        <f t="shared" si="1"/>
        <v>4-Medium</v>
      </c>
      <c r="D796" s="9">
        <f>VLOOKUP(A796,events!F600:Q1929,12,FALSE)</f>
        <v>1903878.24</v>
      </c>
    </row>
    <row r="797">
      <c r="A797" s="4" t="s">
        <v>20</v>
      </c>
      <c r="B797" s="38">
        <v>32.0</v>
      </c>
      <c r="C797" s="21" t="str">
        <f t="shared" si="1"/>
        <v>4-Medium</v>
      </c>
      <c r="D797" s="9">
        <f>VLOOKUP(A797,events!F605:Q1934,12,FALSE)</f>
        <v>483432.95</v>
      </c>
    </row>
    <row r="798">
      <c r="A798" s="4" t="s">
        <v>30</v>
      </c>
      <c r="B798" s="38">
        <v>39.0</v>
      </c>
      <c r="C798" s="21" t="str">
        <f t="shared" si="1"/>
        <v>4-Medium</v>
      </c>
      <c r="D798" s="9">
        <f>VLOOKUP(A798,events!F613:Q1942,12,FALSE)</f>
        <v>542137.14</v>
      </c>
    </row>
    <row r="799">
      <c r="A799" s="4" t="s">
        <v>31</v>
      </c>
      <c r="B799" s="38">
        <v>35.0</v>
      </c>
      <c r="C799" s="21" t="str">
        <f t="shared" si="1"/>
        <v>4-Medium</v>
      </c>
      <c r="D799" s="9">
        <f>VLOOKUP(A799,events!F619:Q1948,12,FALSE)</f>
        <v>1753796.73</v>
      </c>
    </row>
    <row r="800">
      <c r="A800" s="4" t="s">
        <v>20</v>
      </c>
      <c r="B800" s="38">
        <v>32.0</v>
      </c>
      <c r="C800" s="21" t="str">
        <f t="shared" si="1"/>
        <v>4-Medium</v>
      </c>
      <c r="D800" s="9">
        <f>VLOOKUP(A800,events!F626:Q1955,12,FALSE)</f>
        <v>800558.08</v>
      </c>
    </row>
    <row r="801">
      <c r="A801" s="4" t="s">
        <v>31</v>
      </c>
      <c r="B801" s="38">
        <v>31.0</v>
      </c>
      <c r="C801" s="21" t="str">
        <f t="shared" si="1"/>
        <v>4-Medium</v>
      </c>
      <c r="D801" s="9">
        <f>VLOOKUP(A801,events!F631:Q1960,12,FALSE)</f>
        <v>5117611.66</v>
      </c>
    </row>
    <row r="802">
      <c r="A802" s="4" t="s">
        <v>27</v>
      </c>
      <c r="B802" s="38">
        <v>40.0</v>
      </c>
      <c r="C802" s="21" t="str">
        <f t="shared" si="1"/>
        <v>4-Medium</v>
      </c>
      <c r="D802" s="9">
        <f>VLOOKUP(A802,events!F645:Q1974,12,FALSE)</f>
        <v>752565.44</v>
      </c>
    </row>
    <row r="803">
      <c r="A803" s="4" t="s">
        <v>30</v>
      </c>
      <c r="B803" s="38">
        <v>37.0</v>
      </c>
      <c r="C803" s="21" t="str">
        <f t="shared" si="1"/>
        <v>4-Medium</v>
      </c>
      <c r="D803" s="9">
        <f>VLOOKUP(A803,events!F647:Q1976,12,FALSE)</f>
        <v>309399.36</v>
      </c>
    </row>
    <row r="804">
      <c r="A804" s="4" t="s">
        <v>20</v>
      </c>
      <c r="B804" s="38">
        <v>39.0</v>
      </c>
      <c r="C804" s="21" t="str">
        <f t="shared" si="1"/>
        <v>4-Medium</v>
      </c>
      <c r="D804" s="9">
        <f>VLOOKUP(A804,events!F652:Q1981,12,FALSE)</f>
        <v>1574016.4</v>
      </c>
    </row>
    <row r="805">
      <c r="A805" s="4" t="s">
        <v>31</v>
      </c>
      <c r="B805" s="38">
        <v>40.0</v>
      </c>
      <c r="C805" s="21" t="str">
        <f t="shared" si="1"/>
        <v>4-Medium</v>
      </c>
      <c r="D805" s="9">
        <f>VLOOKUP(A805,events!F658:Q1987,12,FALSE)</f>
        <v>1051273.6</v>
      </c>
    </row>
    <row r="806">
      <c r="A806" s="4" t="s">
        <v>27</v>
      </c>
      <c r="B806" s="38">
        <v>34.0</v>
      </c>
      <c r="C806" s="21" t="str">
        <f t="shared" si="1"/>
        <v>4-Medium</v>
      </c>
      <c r="D806" s="9">
        <f>VLOOKUP(A806,events!F659:Q1988,12,FALSE)</f>
        <v>3885770.07</v>
      </c>
    </row>
    <row r="807">
      <c r="A807" s="4" t="s">
        <v>27</v>
      </c>
      <c r="B807" s="38">
        <v>32.0</v>
      </c>
      <c r="C807" s="21" t="str">
        <f t="shared" si="1"/>
        <v>4-Medium</v>
      </c>
      <c r="D807" s="9">
        <f>VLOOKUP(A807,events!F665:Q1994,12,FALSE)</f>
        <v>1829723.26</v>
      </c>
    </row>
    <row r="808">
      <c r="A808" s="4" t="s">
        <v>30</v>
      </c>
      <c r="B808" s="38">
        <v>31.0</v>
      </c>
      <c r="C808" s="21" t="str">
        <f t="shared" si="1"/>
        <v>4-Medium</v>
      </c>
      <c r="D808" s="9">
        <f>VLOOKUP(A808,events!F673:Q2002,12,FALSE)</f>
        <v>1046190.2</v>
      </c>
    </row>
    <row r="809">
      <c r="A809" s="4" t="s">
        <v>31</v>
      </c>
      <c r="B809" s="38">
        <v>34.0</v>
      </c>
      <c r="C809" s="21" t="str">
        <f t="shared" si="1"/>
        <v>4-Medium</v>
      </c>
      <c r="D809" s="9">
        <f>VLOOKUP(A809,events!F675:Q2004,12,FALSE)</f>
        <v>1834377.72</v>
      </c>
    </row>
    <row r="810">
      <c r="A810" s="4" t="s">
        <v>20</v>
      </c>
      <c r="B810" s="38">
        <v>32.0</v>
      </c>
      <c r="C810" s="21" t="str">
        <f t="shared" si="1"/>
        <v>4-Medium</v>
      </c>
      <c r="D810" s="9">
        <f>VLOOKUP(A810,events!F682:Q2011,12,FALSE)</f>
        <v>5728.62</v>
      </c>
    </row>
    <row r="811">
      <c r="A811" s="4" t="s">
        <v>30</v>
      </c>
      <c r="B811" s="38">
        <v>36.0</v>
      </c>
      <c r="C811" s="21" t="str">
        <f t="shared" si="1"/>
        <v>4-Medium</v>
      </c>
      <c r="D811" s="9">
        <f>VLOOKUP(A811,events!F683:Q2012,12,FALSE)</f>
        <v>44476.96</v>
      </c>
    </row>
    <row r="812">
      <c r="A812" s="4" t="s">
        <v>27</v>
      </c>
      <c r="B812" s="38">
        <v>38.0</v>
      </c>
      <c r="C812" s="21" t="str">
        <f t="shared" si="1"/>
        <v>4-Medium</v>
      </c>
      <c r="D812" s="9">
        <f>VLOOKUP(A812,events!F684:Q2013,12,FALSE)</f>
        <v>6069928.41</v>
      </c>
    </row>
    <row r="813">
      <c r="A813" s="4" t="s">
        <v>20</v>
      </c>
      <c r="B813" s="38">
        <v>34.0</v>
      </c>
      <c r="C813" s="21" t="str">
        <f t="shared" si="1"/>
        <v>4-Medium</v>
      </c>
      <c r="D813" s="9">
        <f>VLOOKUP(A813,events!F685:Q2014,12,FALSE)</f>
        <v>370465.7</v>
      </c>
    </row>
    <row r="814">
      <c r="A814" s="4" t="s">
        <v>30</v>
      </c>
      <c r="B814" s="38">
        <v>39.0</v>
      </c>
      <c r="C814" s="21" t="str">
        <f t="shared" si="1"/>
        <v>4-Medium</v>
      </c>
      <c r="D814" s="9">
        <f>VLOOKUP(A814,events!F690:Q2019,12,FALSE)</f>
        <v>1964741.73</v>
      </c>
    </row>
    <row r="815">
      <c r="A815" s="4" t="s">
        <v>27</v>
      </c>
      <c r="B815" s="38">
        <v>38.0</v>
      </c>
      <c r="C815" s="21" t="str">
        <f t="shared" si="1"/>
        <v>4-Medium</v>
      </c>
      <c r="D815" s="9">
        <f>VLOOKUP(A815,events!F692:Q2021,12,FALSE)</f>
        <v>45772.98</v>
      </c>
    </row>
    <row r="816">
      <c r="A816" s="4" t="s">
        <v>27</v>
      </c>
      <c r="B816" s="38">
        <v>32.0</v>
      </c>
      <c r="C816" s="21" t="str">
        <f t="shared" si="1"/>
        <v>4-Medium</v>
      </c>
      <c r="D816" s="9">
        <f>VLOOKUP(A816,events!F695:Q2024,12,FALSE)</f>
        <v>3009892.62</v>
      </c>
    </row>
    <row r="817">
      <c r="A817" s="4" t="s">
        <v>27</v>
      </c>
      <c r="B817" s="38">
        <v>37.0</v>
      </c>
      <c r="C817" s="21" t="str">
        <f t="shared" si="1"/>
        <v>4-Medium</v>
      </c>
      <c r="D817" s="9">
        <f>VLOOKUP(A817,events!F705:Q2034,12,FALSE)</f>
        <v>145713.9</v>
      </c>
    </row>
    <row r="818">
      <c r="A818" s="4" t="s">
        <v>31</v>
      </c>
      <c r="B818" s="38">
        <v>32.0</v>
      </c>
      <c r="C818" s="21" t="str">
        <f t="shared" si="1"/>
        <v>4-Medium</v>
      </c>
      <c r="D818" s="9">
        <f>VLOOKUP(A818,events!F706:Q2035,12,FALSE)</f>
        <v>3112864</v>
      </c>
    </row>
    <row r="819">
      <c r="A819" s="4" t="s">
        <v>27</v>
      </c>
      <c r="B819" s="38">
        <v>33.0</v>
      </c>
      <c r="C819" s="21" t="str">
        <f t="shared" si="1"/>
        <v>4-Medium</v>
      </c>
      <c r="D819" s="9">
        <f>VLOOKUP(A819,events!F709:Q2038,12,FALSE)</f>
        <v>2120610.96</v>
      </c>
    </row>
    <row r="820">
      <c r="A820" s="4" t="s">
        <v>31</v>
      </c>
      <c r="B820" s="38">
        <v>34.0</v>
      </c>
      <c r="C820" s="21" t="str">
        <f t="shared" si="1"/>
        <v>4-Medium</v>
      </c>
      <c r="D820" s="9">
        <f>VLOOKUP(A820,events!F722:Q2051,12,FALSE)</f>
        <v>4142605.73</v>
      </c>
    </row>
    <row r="821">
      <c r="A821" s="4" t="s">
        <v>20</v>
      </c>
      <c r="B821" s="38">
        <v>39.0</v>
      </c>
      <c r="C821" s="21" t="str">
        <f t="shared" si="1"/>
        <v>4-Medium</v>
      </c>
      <c r="D821" s="9">
        <f>VLOOKUP(A821,events!F728:Q2057,12,FALSE)</f>
        <v>2865054.99</v>
      </c>
    </row>
    <row r="822">
      <c r="A822" s="4" t="s">
        <v>20</v>
      </c>
      <c r="B822" s="38">
        <v>40.0</v>
      </c>
      <c r="C822" s="21" t="str">
        <f t="shared" si="1"/>
        <v>4-Medium</v>
      </c>
      <c r="D822" s="9">
        <f>VLOOKUP(A822,events!F733:Q2062,12,FALSE)</f>
        <v>272600.25</v>
      </c>
    </row>
    <row r="823">
      <c r="A823" s="4" t="s">
        <v>30</v>
      </c>
      <c r="B823" s="38">
        <v>33.0</v>
      </c>
      <c r="C823" s="21" t="str">
        <f t="shared" si="1"/>
        <v>4-Medium</v>
      </c>
      <c r="D823" s="9">
        <f>VLOOKUP(A823,events!F738:Q2067,12,FALSE)</f>
        <v>588582.08</v>
      </c>
    </row>
    <row r="824">
      <c r="A824" s="4" t="s">
        <v>30</v>
      </c>
      <c r="B824" s="38">
        <v>40.0</v>
      </c>
      <c r="C824" s="21" t="str">
        <f t="shared" si="1"/>
        <v>4-Medium</v>
      </c>
      <c r="D824" s="9">
        <f>VLOOKUP(A824,events!F744:Q2073,12,FALSE)</f>
        <v>3872280.4</v>
      </c>
    </row>
    <row r="825">
      <c r="A825" s="4" t="s">
        <v>31</v>
      </c>
      <c r="B825" s="38">
        <v>38.0</v>
      </c>
      <c r="C825" s="21" t="str">
        <f t="shared" si="1"/>
        <v>4-Medium</v>
      </c>
      <c r="D825" s="9">
        <f>VLOOKUP(A825,events!F748:Q2077,12,FALSE)</f>
        <v>894501.12</v>
      </c>
    </row>
    <row r="826">
      <c r="A826" s="4" t="s">
        <v>27</v>
      </c>
      <c r="B826" s="38">
        <v>33.0</v>
      </c>
      <c r="C826" s="21" t="str">
        <f t="shared" si="1"/>
        <v>4-Medium</v>
      </c>
      <c r="D826" s="9">
        <f>VLOOKUP(A826,events!F753:Q2082,12,FALSE)</f>
        <v>2678579.61</v>
      </c>
    </row>
    <row r="827">
      <c r="A827" s="4" t="s">
        <v>30</v>
      </c>
      <c r="B827" s="38">
        <v>35.0</v>
      </c>
      <c r="C827" s="21" t="str">
        <f t="shared" si="1"/>
        <v>4-Medium</v>
      </c>
      <c r="D827" s="9">
        <f>VLOOKUP(A827,events!F757:Q2086,12,FALSE)</f>
        <v>1898405.3</v>
      </c>
    </row>
    <row r="828">
      <c r="A828" s="4" t="s">
        <v>20</v>
      </c>
      <c r="B828" s="38">
        <v>35.0</v>
      </c>
      <c r="C828" s="21" t="str">
        <f t="shared" si="1"/>
        <v>4-Medium</v>
      </c>
      <c r="D828" s="9">
        <f>VLOOKUP(A828,events!F758:Q2087,12,FALSE)</f>
        <v>38803.47</v>
      </c>
    </row>
    <row r="829">
      <c r="A829" s="4" t="s">
        <v>31</v>
      </c>
      <c r="B829" s="38">
        <v>31.0</v>
      </c>
      <c r="C829" s="21" t="str">
        <f t="shared" si="1"/>
        <v>4-Medium</v>
      </c>
      <c r="D829" s="9">
        <f>VLOOKUP(A829,events!F759:Q2088,12,FALSE)</f>
        <v>4037979.2</v>
      </c>
    </row>
    <row r="830">
      <c r="A830" s="4" t="s">
        <v>27</v>
      </c>
      <c r="B830" s="38">
        <v>34.0</v>
      </c>
      <c r="C830" s="21" t="str">
        <f t="shared" si="1"/>
        <v>4-Medium</v>
      </c>
      <c r="D830" s="9">
        <f>VLOOKUP(A830,events!F760:Q2089,12,FALSE)</f>
        <v>1470432.18</v>
      </c>
    </row>
    <row r="831">
      <c r="A831" s="4" t="s">
        <v>20</v>
      </c>
      <c r="B831" s="38">
        <v>33.0</v>
      </c>
      <c r="C831" s="21" t="str">
        <f t="shared" si="1"/>
        <v>4-Medium</v>
      </c>
      <c r="D831" s="9">
        <f>VLOOKUP(A831,events!F772:Q2101,12,FALSE)</f>
        <v>259462.35</v>
      </c>
    </row>
    <row r="832">
      <c r="A832" s="4" t="s">
        <v>27</v>
      </c>
      <c r="B832" s="38">
        <v>40.0</v>
      </c>
      <c r="C832" s="21" t="str">
        <f t="shared" si="1"/>
        <v>4-Medium</v>
      </c>
      <c r="D832" s="9">
        <f>VLOOKUP(A832,events!F775:Q2104,12,FALSE)</f>
        <v>61297.5</v>
      </c>
    </row>
    <row r="833">
      <c r="A833" s="4" t="s">
        <v>27</v>
      </c>
      <c r="B833" s="38">
        <v>39.0</v>
      </c>
      <c r="C833" s="21" t="str">
        <f t="shared" si="1"/>
        <v>4-Medium</v>
      </c>
      <c r="D833" s="9">
        <f>VLOOKUP(A833,events!F776:Q2105,12,FALSE)</f>
        <v>1401663.2</v>
      </c>
    </row>
    <row r="834">
      <c r="A834" s="4" t="s">
        <v>31</v>
      </c>
      <c r="B834" s="38">
        <v>34.0</v>
      </c>
      <c r="C834" s="21" t="str">
        <f t="shared" si="1"/>
        <v>4-Medium</v>
      </c>
      <c r="D834" s="9">
        <f>VLOOKUP(A834,events!F778:Q2107,12,FALSE)</f>
        <v>781392.32</v>
      </c>
    </row>
    <row r="835">
      <c r="A835" s="4" t="s">
        <v>27</v>
      </c>
      <c r="B835" s="38">
        <v>35.0</v>
      </c>
      <c r="C835" s="21" t="str">
        <f t="shared" si="1"/>
        <v>4-Medium</v>
      </c>
      <c r="D835" s="9">
        <f>VLOOKUP(A835,events!F779:Q2108,12,FALSE)</f>
        <v>930579.09</v>
      </c>
    </row>
    <row r="836">
      <c r="A836" s="4" t="s">
        <v>20</v>
      </c>
      <c r="B836" s="38">
        <v>31.0</v>
      </c>
      <c r="C836" s="21" t="str">
        <f t="shared" si="1"/>
        <v>4-Medium</v>
      </c>
      <c r="D836" s="9">
        <f>VLOOKUP(A836,events!F784:Q2113,12,FALSE)</f>
        <v>127966.88</v>
      </c>
    </row>
    <row r="837">
      <c r="A837" s="4" t="s">
        <v>31</v>
      </c>
      <c r="B837" s="38">
        <v>38.0</v>
      </c>
      <c r="C837" s="21" t="str">
        <f t="shared" si="1"/>
        <v>4-Medium</v>
      </c>
      <c r="D837" s="9">
        <f>VLOOKUP(A837,events!F793:Q2122,12,FALSE)</f>
        <v>777778.8</v>
      </c>
    </row>
    <row r="838">
      <c r="A838" s="4" t="s">
        <v>31</v>
      </c>
      <c r="B838" s="38">
        <v>35.0</v>
      </c>
      <c r="C838" s="21" t="str">
        <f t="shared" si="1"/>
        <v>4-Medium</v>
      </c>
      <c r="D838" s="9">
        <f>VLOOKUP(A838,events!F798:Q2127,12,FALSE)</f>
        <v>157252.48</v>
      </c>
    </row>
    <row r="839">
      <c r="A839" s="4" t="s">
        <v>27</v>
      </c>
      <c r="B839" s="38">
        <v>36.0</v>
      </c>
      <c r="C839" s="21" t="str">
        <f t="shared" si="1"/>
        <v>4-Medium</v>
      </c>
      <c r="D839" s="9">
        <f>VLOOKUP(A839,events!F810:Q2139,12,FALSE)</f>
        <v>379516.5</v>
      </c>
    </row>
    <row r="840">
      <c r="A840" s="4" t="s">
        <v>31</v>
      </c>
      <c r="B840" s="38">
        <v>39.0</v>
      </c>
      <c r="C840" s="21" t="str">
        <f t="shared" si="1"/>
        <v>4-Medium</v>
      </c>
      <c r="D840" s="9">
        <f>VLOOKUP(A840,events!F812:Q2141,12,FALSE)</f>
        <v>84193.92</v>
      </c>
    </row>
    <row r="841">
      <c r="A841" s="4" t="s">
        <v>31</v>
      </c>
      <c r="B841" s="38">
        <v>36.0</v>
      </c>
      <c r="C841" s="21" t="str">
        <f t="shared" si="1"/>
        <v>4-Medium</v>
      </c>
      <c r="D841" s="9">
        <f>VLOOKUP(A841,events!F821:Q2150,12,FALSE)</f>
        <v>1040776.56</v>
      </c>
    </row>
    <row r="842">
      <c r="A842" s="4" t="s">
        <v>27</v>
      </c>
      <c r="B842" s="38">
        <v>38.0</v>
      </c>
      <c r="C842" s="21" t="str">
        <f t="shared" si="1"/>
        <v>4-Medium</v>
      </c>
      <c r="D842" s="9">
        <f>VLOOKUP(A842,events!F829:Q2158,12,FALSE)</f>
        <v>695895.04</v>
      </c>
    </row>
    <row r="843">
      <c r="A843" s="4" t="s">
        <v>31</v>
      </c>
      <c r="B843" s="38">
        <v>34.0</v>
      </c>
      <c r="C843" s="21" t="str">
        <f t="shared" si="1"/>
        <v>4-Medium</v>
      </c>
      <c r="D843" s="9">
        <f>VLOOKUP(A843,events!F832:Q2161,12,FALSE)</f>
        <v>317867.55</v>
      </c>
    </row>
    <row r="844">
      <c r="A844" s="4" t="s">
        <v>27</v>
      </c>
      <c r="B844" s="38">
        <v>34.0</v>
      </c>
      <c r="C844" s="21" t="str">
        <f t="shared" si="1"/>
        <v>4-Medium</v>
      </c>
      <c r="D844" s="9">
        <f>VLOOKUP(A844,events!F834:Q2163,12,FALSE)</f>
        <v>182018.2</v>
      </c>
    </row>
    <row r="845">
      <c r="A845" s="4" t="s">
        <v>31</v>
      </c>
      <c r="B845" s="38">
        <v>32.0</v>
      </c>
      <c r="C845" s="21" t="str">
        <f t="shared" si="1"/>
        <v>4-Medium</v>
      </c>
      <c r="D845" s="9">
        <f>VLOOKUP(A845,events!F835:Q2164,12,FALSE)</f>
        <v>760491.26</v>
      </c>
    </row>
    <row r="846">
      <c r="A846" s="4" t="s">
        <v>30</v>
      </c>
      <c r="B846" s="38">
        <v>37.0</v>
      </c>
      <c r="C846" s="21" t="str">
        <f t="shared" si="1"/>
        <v>4-Medium</v>
      </c>
      <c r="D846" s="9">
        <f>VLOOKUP(A846,events!F844:Q2173,12,FALSE)</f>
        <v>623495.91</v>
      </c>
    </row>
    <row r="847">
      <c r="A847" s="4" t="s">
        <v>27</v>
      </c>
      <c r="B847" s="38">
        <v>40.0</v>
      </c>
      <c r="C847" s="21" t="str">
        <f t="shared" si="1"/>
        <v>4-Medium</v>
      </c>
      <c r="D847" s="9">
        <f>VLOOKUP(A847,events!F846:Q2175,12,FALSE)</f>
        <v>669236.64</v>
      </c>
    </row>
    <row r="848">
      <c r="A848" s="4" t="s">
        <v>31</v>
      </c>
      <c r="B848" s="38">
        <v>31.0</v>
      </c>
      <c r="C848" s="21" t="str">
        <f t="shared" si="1"/>
        <v>4-Medium</v>
      </c>
      <c r="D848" s="9">
        <f>VLOOKUP(A848,events!F847:Q2176,12,FALSE)</f>
        <v>1256621.3</v>
      </c>
    </row>
    <row r="849">
      <c r="A849" s="4" t="s">
        <v>20</v>
      </c>
      <c r="B849" s="38">
        <v>31.0</v>
      </c>
      <c r="C849" s="21" t="str">
        <f t="shared" si="1"/>
        <v>4-Medium</v>
      </c>
      <c r="D849" s="9">
        <f>VLOOKUP(A849,events!F854:Q2183,12,FALSE)</f>
        <v>1319771.2</v>
      </c>
    </row>
    <row r="850">
      <c r="A850" s="4" t="s">
        <v>20</v>
      </c>
      <c r="B850" s="38">
        <v>37.0</v>
      </c>
      <c r="C850" s="21" t="str">
        <f t="shared" si="1"/>
        <v>4-Medium</v>
      </c>
      <c r="D850" s="9">
        <f>VLOOKUP(A850,events!F860:Q2189,12,FALSE)</f>
        <v>988072</v>
      </c>
    </row>
    <row r="851">
      <c r="A851" s="4" t="s">
        <v>31</v>
      </c>
      <c r="B851" s="38">
        <v>32.0</v>
      </c>
      <c r="C851" s="21" t="str">
        <f t="shared" si="1"/>
        <v>4-Medium</v>
      </c>
      <c r="D851" s="9">
        <f>VLOOKUP(A851,events!F862:Q2191,12,FALSE)</f>
        <v>758008.44</v>
      </c>
    </row>
    <row r="852">
      <c r="A852" s="4" t="s">
        <v>30</v>
      </c>
      <c r="B852" s="38">
        <v>35.0</v>
      </c>
      <c r="C852" s="21" t="str">
        <f t="shared" si="1"/>
        <v>4-Medium</v>
      </c>
      <c r="D852" s="9">
        <f>VLOOKUP(A852,events!F866:Q2195,12,FALSE)</f>
        <v>536346.24</v>
      </c>
    </row>
    <row r="853">
      <c r="A853" s="4" t="s">
        <v>31</v>
      </c>
      <c r="B853" s="38">
        <v>34.0</v>
      </c>
      <c r="C853" s="21" t="str">
        <f t="shared" si="1"/>
        <v>4-Medium</v>
      </c>
      <c r="D853" s="9">
        <f>VLOOKUP(A853,events!F867:Q2196,12,FALSE)</f>
        <v>2048247.55</v>
      </c>
    </row>
    <row r="854">
      <c r="A854" s="4" t="s">
        <v>30</v>
      </c>
      <c r="B854" s="38">
        <v>32.0</v>
      </c>
      <c r="C854" s="21" t="str">
        <f t="shared" si="1"/>
        <v>4-Medium</v>
      </c>
      <c r="D854" s="9">
        <f>VLOOKUP(A854,events!F870:Q2199,12,FALSE)</f>
        <v>5740416.15</v>
      </c>
    </row>
    <row r="855">
      <c r="A855" s="4" t="s">
        <v>31</v>
      </c>
      <c r="B855" s="38">
        <v>38.0</v>
      </c>
      <c r="C855" s="21" t="str">
        <f t="shared" si="1"/>
        <v>4-Medium</v>
      </c>
      <c r="D855" s="9">
        <f>VLOOKUP(A855,events!F874:Q2203,12,FALSE)</f>
        <v>920918.9</v>
      </c>
    </row>
    <row r="856">
      <c r="A856" s="4" t="s">
        <v>31</v>
      </c>
      <c r="B856" s="38">
        <v>31.0</v>
      </c>
      <c r="C856" s="21" t="str">
        <f t="shared" si="1"/>
        <v>4-Medium</v>
      </c>
      <c r="D856" s="9">
        <f>VLOOKUP(A856,events!F877:Q2206,12,FALSE)</f>
        <v>97707.5</v>
      </c>
    </row>
    <row r="857">
      <c r="A857" s="4" t="s">
        <v>31</v>
      </c>
      <c r="B857" s="38">
        <v>40.0</v>
      </c>
      <c r="C857" s="21" t="str">
        <f t="shared" si="1"/>
        <v>4-Medium</v>
      </c>
      <c r="D857" s="9">
        <f>VLOOKUP(A857,events!F883:Q2212,12,FALSE)</f>
        <v>1067788.7</v>
      </c>
    </row>
    <row r="858">
      <c r="A858" s="4" t="s">
        <v>27</v>
      </c>
      <c r="B858" s="38">
        <v>36.0</v>
      </c>
      <c r="C858" s="21" t="str">
        <f t="shared" si="1"/>
        <v>4-Medium</v>
      </c>
      <c r="D858" s="9">
        <f>VLOOKUP(A858,events!F897:Q2226,12,FALSE)</f>
        <v>422188.86</v>
      </c>
    </row>
    <row r="859">
      <c r="A859" s="4" t="s">
        <v>20</v>
      </c>
      <c r="B859" s="38">
        <v>36.0</v>
      </c>
      <c r="C859" s="21" t="str">
        <f t="shared" si="1"/>
        <v>4-Medium</v>
      </c>
      <c r="D859" s="9">
        <f>VLOOKUP(A859,events!F898:Q2227,12,FALSE)</f>
        <v>1316478.96</v>
      </c>
    </row>
    <row r="860">
      <c r="A860" s="4" t="s">
        <v>30</v>
      </c>
      <c r="B860" s="38">
        <v>31.0</v>
      </c>
      <c r="C860" s="21" t="str">
        <f t="shared" si="1"/>
        <v>4-Medium</v>
      </c>
      <c r="D860" s="9">
        <f>VLOOKUP(A860,events!F899:Q2228,12,FALSE)</f>
        <v>3146646.72</v>
      </c>
    </row>
    <row r="861">
      <c r="A861" s="4" t="s">
        <v>31</v>
      </c>
      <c r="B861" s="38">
        <v>39.0</v>
      </c>
      <c r="C861" s="21" t="str">
        <f t="shared" si="1"/>
        <v>4-Medium</v>
      </c>
      <c r="D861" s="9">
        <f>VLOOKUP(A861,events!F906:Q2235,12,FALSE)</f>
        <v>1001347.6</v>
      </c>
    </row>
    <row r="862">
      <c r="A862" s="4" t="s">
        <v>27</v>
      </c>
      <c r="B862" s="38">
        <v>31.0</v>
      </c>
      <c r="C862" s="21" t="str">
        <f t="shared" si="1"/>
        <v>4-Medium</v>
      </c>
      <c r="D862" s="9">
        <f>VLOOKUP(A862,events!F908:Q2237,12,FALSE)</f>
        <v>430530.1</v>
      </c>
    </row>
    <row r="863">
      <c r="A863" s="4" t="s">
        <v>31</v>
      </c>
      <c r="B863" s="38">
        <v>36.0</v>
      </c>
      <c r="C863" s="21" t="str">
        <f t="shared" si="1"/>
        <v>4-Medium</v>
      </c>
      <c r="D863" s="9">
        <f>VLOOKUP(A863,events!F919:Q2248,12,FALSE)</f>
        <v>2303902</v>
      </c>
    </row>
    <row r="864">
      <c r="A864" s="4" t="s">
        <v>20</v>
      </c>
      <c r="B864" s="38">
        <v>33.0</v>
      </c>
      <c r="C864" s="21" t="str">
        <f t="shared" si="1"/>
        <v>4-Medium</v>
      </c>
      <c r="D864" s="9">
        <f>VLOOKUP(A864,events!F921:Q2250,12,FALSE)</f>
        <v>5000641.59</v>
      </c>
    </row>
    <row r="865">
      <c r="A865" s="4" t="s">
        <v>20</v>
      </c>
      <c r="B865" s="38">
        <v>35.0</v>
      </c>
      <c r="C865" s="21" t="str">
        <f t="shared" si="1"/>
        <v>4-Medium</v>
      </c>
      <c r="D865" s="9">
        <f>VLOOKUP(A865,events!F926:Q2255,12,FALSE)</f>
        <v>809840.9</v>
      </c>
    </row>
    <row r="866">
      <c r="A866" s="4" t="s">
        <v>27</v>
      </c>
      <c r="B866" s="38">
        <v>37.0</v>
      </c>
      <c r="C866" s="21" t="str">
        <f t="shared" si="1"/>
        <v>4-Medium</v>
      </c>
      <c r="D866" s="9">
        <f>VLOOKUP(A866,events!F931:Q2260,12,FALSE)</f>
        <v>59814.63</v>
      </c>
    </row>
    <row r="867">
      <c r="A867" s="4" t="s">
        <v>30</v>
      </c>
      <c r="B867" s="38">
        <v>35.0</v>
      </c>
      <c r="C867" s="21" t="str">
        <f t="shared" si="1"/>
        <v>4-Medium</v>
      </c>
      <c r="D867" s="9">
        <f>VLOOKUP(A867,events!F936:Q2265,12,FALSE)</f>
        <v>1349626.11</v>
      </c>
    </row>
    <row r="868">
      <c r="A868" s="4" t="s">
        <v>27</v>
      </c>
      <c r="B868" s="38">
        <v>32.0</v>
      </c>
      <c r="C868" s="21" t="str">
        <f t="shared" si="1"/>
        <v>4-Medium</v>
      </c>
      <c r="D868" s="9">
        <f>VLOOKUP(A868,events!F944:Q2273,12,FALSE)</f>
        <v>2358993.1</v>
      </c>
    </row>
    <row r="869">
      <c r="A869" s="4" t="s">
        <v>30</v>
      </c>
      <c r="B869" s="38">
        <v>31.0</v>
      </c>
      <c r="C869" s="21" t="str">
        <f t="shared" si="1"/>
        <v>4-Medium</v>
      </c>
      <c r="D869" s="9">
        <f>VLOOKUP(A869,events!F950:Q2279,12,FALSE)</f>
        <v>15041.65</v>
      </c>
    </row>
    <row r="870">
      <c r="A870" s="4" t="s">
        <v>27</v>
      </c>
      <c r="B870" s="38">
        <v>37.0</v>
      </c>
      <c r="C870" s="21" t="str">
        <f t="shared" si="1"/>
        <v>4-Medium</v>
      </c>
      <c r="D870" s="9">
        <f>VLOOKUP(A870,events!F957:Q2286,12,FALSE)</f>
        <v>854142.84</v>
      </c>
    </row>
    <row r="871">
      <c r="A871" s="4" t="s">
        <v>30</v>
      </c>
      <c r="B871" s="38">
        <v>35.0</v>
      </c>
      <c r="C871" s="21" t="str">
        <f t="shared" si="1"/>
        <v>4-Medium</v>
      </c>
      <c r="D871" s="9">
        <f>VLOOKUP(A871,events!F960:Q2289,12,FALSE)</f>
        <v>410346.4</v>
      </c>
    </row>
    <row r="872">
      <c r="A872" s="4" t="s">
        <v>27</v>
      </c>
      <c r="B872" s="38">
        <v>34.0</v>
      </c>
      <c r="C872" s="21" t="str">
        <f t="shared" si="1"/>
        <v>4-Medium</v>
      </c>
      <c r="D872" s="9">
        <f>VLOOKUP(A872,events!F968:Q2297,12,FALSE)</f>
        <v>28115.12</v>
      </c>
    </row>
    <row r="873">
      <c r="A873" s="4" t="s">
        <v>27</v>
      </c>
      <c r="B873" s="38">
        <v>38.0</v>
      </c>
      <c r="C873" s="21" t="str">
        <f t="shared" si="1"/>
        <v>4-Medium</v>
      </c>
      <c r="D873" s="9">
        <f>VLOOKUP(A873,events!F969:Q2298,12,FALSE)</f>
        <v>4090880.4</v>
      </c>
    </row>
    <row r="874">
      <c r="A874" s="4" t="s">
        <v>27</v>
      </c>
      <c r="B874" s="38">
        <v>38.0</v>
      </c>
      <c r="C874" s="21" t="str">
        <f t="shared" si="1"/>
        <v>4-Medium</v>
      </c>
      <c r="D874" s="9">
        <f>VLOOKUP(A874,events!F973:Q2302,12,FALSE)</f>
        <v>4955890.32</v>
      </c>
    </row>
    <row r="875">
      <c r="A875" s="4" t="s">
        <v>30</v>
      </c>
      <c r="B875" s="38">
        <v>38.0</v>
      </c>
      <c r="C875" s="21" t="str">
        <f t="shared" si="1"/>
        <v>4-Medium</v>
      </c>
      <c r="D875" s="9">
        <f>VLOOKUP(A875,events!F980:Q2309,12,FALSE)</f>
        <v>412103.25</v>
      </c>
    </row>
    <row r="876">
      <c r="A876" s="4" t="s">
        <v>30</v>
      </c>
      <c r="B876" s="38">
        <v>34.0</v>
      </c>
      <c r="C876" s="21" t="str">
        <f t="shared" si="1"/>
        <v>4-Medium</v>
      </c>
      <c r="D876" s="9">
        <f>VLOOKUP(A876,events!F981:Q2310,12,FALSE)</f>
        <v>1197142.68</v>
      </c>
    </row>
    <row r="877">
      <c r="A877" s="4" t="s">
        <v>30</v>
      </c>
      <c r="B877" s="38">
        <v>35.0</v>
      </c>
      <c r="C877" s="21" t="str">
        <f t="shared" si="1"/>
        <v>4-Medium</v>
      </c>
      <c r="D877" s="9">
        <f>VLOOKUP(A877,events!F983:Q2312,12,FALSE)</f>
        <v>133910.7</v>
      </c>
    </row>
    <row r="878">
      <c r="A878" s="4" t="s">
        <v>20</v>
      </c>
      <c r="B878" s="38">
        <v>31.0</v>
      </c>
      <c r="C878" s="21" t="str">
        <f t="shared" si="1"/>
        <v>4-Medium</v>
      </c>
      <c r="D878" s="9">
        <f>VLOOKUP(A878,events!F989:Q2318,12,FALSE)</f>
        <v>961559.16</v>
      </c>
    </row>
    <row r="879">
      <c r="A879" s="4" t="s">
        <v>20</v>
      </c>
      <c r="B879" s="38">
        <v>39.0</v>
      </c>
      <c r="C879" s="21" t="str">
        <f t="shared" si="1"/>
        <v>4-Medium</v>
      </c>
      <c r="D879" s="9">
        <f>VLOOKUP(A879,events!F999:Q2328,12,FALSE)</f>
        <v>237180.46</v>
      </c>
    </row>
    <row r="880">
      <c r="A880" s="4" t="s">
        <v>30</v>
      </c>
      <c r="B880" s="38">
        <v>31.0</v>
      </c>
      <c r="C880" s="21" t="str">
        <f t="shared" si="1"/>
        <v>4-Medium</v>
      </c>
      <c r="D880" s="9">
        <f>VLOOKUP(A880,events!F1007:Q2336,12,FALSE)</f>
        <v>75797.52</v>
      </c>
    </row>
    <row r="881">
      <c r="A881" s="4" t="s">
        <v>20</v>
      </c>
      <c r="B881" s="38">
        <v>40.0</v>
      </c>
      <c r="C881" s="21" t="str">
        <f t="shared" si="1"/>
        <v>4-Medium</v>
      </c>
      <c r="D881" s="9">
        <f>VLOOKUP(A881,events!F1008:Q2337,12,FALSE)</f>
        <v>473799.68</v>
      </c>
    </row>
    <row r="882">
      <c r="A882" s="4" t="s">
        <v>30</v>
      </c>
      <c r="B882" s="38">
        <v>38.0</v>
      </c>
      <c r="C882" s="21" t="str">
        <f t="shared" si="1"/>
        <v>4-Medium</v>
      </c>
      <c r="D882" s="9">
        <f>VLOOKUP(A882,events!F1019:Q2348,12,FALSE)</f>
        <v>4391760.24</v>
      </c>
    </row>
    <row r="883">
      <c r="A883" s="4" t="s">
        <v>31</v>
      </c>
      <c r="B883" s="38">
        <v>31.0</v>
      </c>
      <c r="C883" s="21" t="str">
        <f t="shared" si="1"/>
        <v>4-Medium</v>
      </c>
      <c r="D883" s="9">
        <f>VLOOKUP(A883,events!F1024:Q2353,12,FALSE)</f>
        <v>775669.44</v>
      </c>
    </row>
    <row r="884">
      <c r="A884" s="4" t="s">
        <v>27</v>
      </c>
      <c r="B884" s="38">
        <v>38.0</v>
      </c>
      <c r="C884" s="21" t="str">
        <f t="shared" si="1"/>
        <v>4-Medium</v>
      </c>
      <c r="D884" s="9">
        <f>VLOOKUP(A884,events!F1026:Q2355,12,FALSE)</f>
        <v>362897.6</v>
      </c>
    </row>
    <row r="885">
      <c r="A885" s="4" t="s">
        <v>31</v>
      </c>
      <c r="B885" s="38">
        <v>31.0</v>
      </c>
      <c r="C885" s="21" t="str">
        <f t="shared" si="1"/>
        <v>4-Medium</v>
      </c>
      <c r="D885" s="9">
        <f>VLOOKUP(A885,events!F1027:Q2356,12,FALSE)</f>
        <v>2974727.28</v>
      </c>
    </row>
    <row r="886">
      <c r="A886" s="4" t="s">
        <v>30</v>
      </c>
      <c r="B886" s="38">
        <v>39.0</v>
      </c>
      <c r="C886" s="21" t="str">
        <f t="shared" si="1"/>
        <v>4-Medium</v>
      </c>
      <c r="D886" s="9">
        <f>VLOOKUP(A886,events!F1028:Q2357,12,FALSE)</f>
        <v>742912.02</v>
      </c>
    </row>
    <row r="887">
      <c r="A887" s="4" t="s">
        <v>31</v>
      </c>
      <c r="B887" s="38">
        <v>40.0</v>
      </c>
      <c r="C887" s="21" t="str">
        <f t="shared" si="1"/>
        <v>4-Medium</v>
      </c>
      <c r="D887" s="9">
        <f>VLOOKUP(A887,events!F1038:Q2367,12,FALSE)</f>
        <v>6045833.64</v>
      </c>
    </row>
    <row r="888">
      <c r="A888" s="4" t="s">
        <v>31</v>
      </c>
      <c r="B888" s="38">
        <v>40.0</v>
      </c>
      <c r="C888" s="21" t="str">
        <f t="shared" si="1"/>
        <v>4-Medium</v>
      </c>
      <c r="D888" s="9">
        <f>VLOOKUP(A888,events!F1042:Q2371,12,FALSE)</f>
        <v>864951.2</v>
      </c>
    </row>
    <row r="889">
      <c r="A889" s="4" t="s">
        <v>27</v>
      </c>
      <c r="B889" s="38">
        <v>34.0</v>
      </c>
      <c r="C889" s="21" t="str">
        <f t="shared" si="1"/>
        <v>4-Medium</v>
      </c>
      <c r="D889" s="9">
        <f>VLOOKUP(A889,events!F1054:Q2383,12,FALSE)</f>
        <v>1445686.2</v>
      </c>
    </row>
    <row r="890">
      <c r="A890" s="4" t="s">
        <v>27</v>
      </c>
      <c r="B890" s="38">
        <v>37.0</v>
      </c>
      <c r="C890" s="21" t="str">
        <f t="shared" si="1"/>
        <v>4-Medium</v>
      </c>
      <c r="D890" s="9">
        <f>VLOOKUP(A890,events!F1060:Q2389,12,FALSE)</f>
        <v>4505070.78</v>
      </c>
    </row>
    <row r="891">
      <c r="A891" s="4" t="s">
        <v>30</v>
      </c>
      <c r="B891" s="38">
        <v>33.0</v>
      </c>
      <c r="C891" s="21" t="str">
        <f t="shared" si="1"/>
        <v>4-Medium</v>
      </c>
      <c r="D891" s="9">
        <f>VLOOKUP(A891,events!F1066:Q2395,12,FALSE)</f>
        <v>414855.35</v>
      </c>
    </row>
    <row r="892">
      <c r="A892" s="4" t="s">
        <v>31</v>
      </c>
      <c r="B892" s="38">
        <v>40.0</v>
      </c>
      <c r="C892" s="21" t="str">
        <f t="shared" si="1"/>
        <v>4-Medium</v>
      </c>
      <c r="D892" s="9">
        <f>VLOOKUP(A892,events!F1069:Q2398,12,FALSE)</f>
        <v>228870</v>
      </c>
    </row>
    <row r="893">
      <c r="A893" s="4" t="s">
        <v>20</v>
      </c>
      <c r="B893" s="38">
        <v>38.0</v>
      </c>
      <c r="C893" s="21" t="str">
        <f t="shared" si="1"/>
        <v>4-Medium</v>
      </c>
      <c r="D893" s="9">
        <f>VLOOKUP(A893,events!F1073:Q2402,12,FALSE)</f>
        <v>73794.74</v>
      </c>
    </row>
    <row r="894">
      <c r="A894" s="4" t="s">
        <v>31</v>
      </c>
      <c r="B894" s="38">
        <v>31.0</v>
      </c>
      <c r="C894" s="21" t="str">
        <f t="shared" si="1"/>
        <v>4-Medium</v>
      </c>
      <c r="D894" s="9">
        <f>VLOOKUP(A894,events!F1077:Q2406,12,FALSE)</f>
        <v>3424215.48</v>
      </c>
    </row>
    <row r="895">
      <c r="A895" s="4" t="s">
        <v>30</v>
      </c>
      <c r="B895" s="38">
        <v>37.0</v>
      </c>
      <c r="C895" s="21" t="str">
        <f t="shared" si="1"/>
        <v>4-Medium</v>
      </c>
      <c r="D895" s="9">
        <f>VLOOKUP(A895,events!F1078:Q2407,12,FALSE)</f>
        <v>416085.66</v>
      </c>
    </row>
    <row r="896">
      <c r="A896" s="4" t="s">
        <v>30</v>
      </c>
      <c r="B896" s="38">
        <v>34.0</v>
      </c>
      <c r="C896" s="21" t="str">
        <f t="shared" si="1"/>
        <v>4-Medium</v>
      </c>
      <c r="D896" s="9">
        <f>VLOOKUP(A896,events!F1083:Q2412,12,FALSE)</f>
        <v>1362352.58</v>
      </c>
    </row>
    <row r="897">
      <c r="A897" s="4" t="s">
        <v>20</v>
      </c>
      <c r="B897" s="38">
        <v>35.0</v>
      </c>
      <c r="C897" s="21" t="str">
        <f t="shared" si="1"/>
        <v>4-Medium</v>
      </c>
      <c r="D897" s="9">
        <f>VLOOKUP(A897,events!F1085:Q2414,12,FALSE)</f>
        <v>124066.08</v>
      </c>
    </row>
    <row r="898">
      <c r="A898" s="4" t="s">
        <v>30</v>
      </c>
      <c r="B898" s="38">
        <v>40.0</v>
      </c>
      <c r="C898" s="21" t="str">
        <f t="shared" si="1"/>
        <v>4-Medium</v>
      </c>
      <c r="D898" s="9">
        <f>VLOOKUP(A898,events!F1086:Q2415,12,FALSE)</f>
        <v>389302</v>
      </c>
    </row>
    <row r="899">
      <c r="A899" s="4" t="s">
        <v>30</v>
      </c>
      <c r="B899" s="38">
        <v>33.0</v>
      </c>
      <c r="C899" s="21" t="str">
        <f t="shared" si="1"/>
        <v>4-Medium</v>
      </c>
      <c r="D899" s="9">
        <f>VLOOKUP(A899,events!F1099:Q2428,12,FALSE)</f>
        <v>1783007.6</v>
      </c>
    </row>
    <row r="900">
      <c r="A900" s="4" t="s">
        <v>30</v>
      </c>
      <c r="B900" s="38">
        <v>37.0</v>
      </c>
      <c r="C900" s="21" t="str">
        <f t="shared" si="1"/>
        <v>4-Medium</v>
      </c>
      <c r="D900" s="9">
        <f>VLOOKUP(A900,events!F1100:Q2429,12,FALSE)</f>
        <v>714376.22</v>
      </c>
    </row>
    <row r="901">
      <c r="A901" s="4" t="s">
        <v>27</v>
      </c>
      <c r="B901" s="38">
        <v>34.0</v>
      </c>
      <c r="C901" s="21" t="str">
        <f t="shared" si="1"/>
        <v>4-Medium</v>
      </c>
      <c r="D901" s="9">
        <f>VLOOKUP(A901,events!F1105:Q2434,12,FALSE)</f>
        <v>395590.65</v>
      </c>
    </row>
    <row r="902">
      <c r="A902" s="4" t="s">
        <v>30</v>
      </c>
      <c r="B902" s="38">
        <v>39.0</v>
      </c>
      <c r="C902" s="21" t="str">
        <f t="shared" si="1"/>
        <v>4-Medium</v>
      </c>
      <c r="D902" s="9">
        <f>VLOOKUP(A902,events!F1107:Q2436,12,FALSE)</f>
        <v>3224083.38</v>
      </c>
    </row>
    <row r="903">
      <c r="A903" s="4" t="s">
        <v>30</v>
      </c>
      <c r="B903" s="38">
        <v>36.0</v>
      </c>
      <c r="C903" s="21" t="str">
        <f t="shared" si="1"/>
        <v>4-Medium</v>
      </c>
      <c r="D903" s="9">
        <f>VLOOKUP(A903,events!F1108:Q2437,12,FALSE)</f>
        <v>307657.82</v>
      </c>
    </row>
    <row r="904">
      <c r="A904" s="4" t="s">
        <v>30</v>
      </c>
      <c r="B904" s="38">
        <v>32.0</v>
      </c>
      <c r="C904" s="21" t="str">
        <f t="shared" si="1"/>
        <v>4-Medium</v>
      </c>
      <c r="D904" s="9">
        <f>VLOOKUP(A904,events!F1111:Q2440,12,FALSE)</f>
        <v>680791.14</v>
      </c>
    </row>
    <row r="905">
      <c r="A905" s="4" t="s">
        <v>30</v>
      </c>
      <c r="B905" s="38">
        <v>36.0</v>
      </c>
      <c r="C905" s="21" t="str">
        <f t="shared" si="1"/>
        <v>4-Medium</v>
      </c>
      <c r="D905" s="9">
        <f>VLOOKUP(A905,events!F1116:Q2445,12,FALSE)</f>
        <v>739097.52</v>
      </c>
    </row>
    <row r="906">
      <c r="A906" s="4" t="s">
        <v>31</v>
      </c>
      <c r="B906" s="38">
        <v>33.0</v>
      </c>
      <c r="C906" s="21" t="str">
        <f t="shared" si="1"/>
        <v>4-Medium</v>
      </c>
      <c r="D906" s="9">
        <f>VLOOKUP(A906,events!F1126:Q2455,12,FALSE)</f>
        <v>37382.1</v>
      </c>
    </row>
    <row r="907">
      <c r="A907" s="4" t="s">
        <v>20</v>
      </c>
      <c r="B907" s="38">
        <v>36.0</v>
      </c>
      <c r="C907" s="21" t="str">
        <f t="shared" si="1"/>
        <v>4-Medium</v>
      </c>
      <c r="D907" s="9">
        <f>VLOOKUP(A907,events!F1127:Q2456,12,FALSE)</f>
        <v>2889418.77</v>
      </c>
    </row>
    <row r="908">
      <c r="A908" s="4" t="s">
        <v>31</v>
      </c>
      <c r="B908" s="38">
        <v>31.0</v>
      </c>
      <c r="C908" s="21" t="str">
        <f t="shared" si="1"/>
        <v>4-Medium</v>
      </c>
      <c r="D908" s="9">
        <f>VLOOKUP(A908,events!F1134:Q2463,12,FALSE)</f>
        <v>1333460</v>
      </c>
    </row>
    <row r="909">
      <c r="A909" s="4" t="s">
        <v>27</v>
      </c>
      <c r="B909" s="38">
        <v>35.0</v>
      </c>
      <c r="C909" s="21" t="str">
        <f t="shared" si="1"/>
        <v>4-Medium</v>
      </c>
      <c r="D909" s="9">
        <f>VLOOKUP(A909,events!F1141:Q2470,12,FALSE)</f>
        <v>177323.06</v>
      </c>
    </row>
    <row r="910">
      <c r="A910" s="4" t="s">
        <v>31</v>
      </c>
      <c r="B910" s="38">
        <v>38.0</v>
      </c>
      <c r="C910" s="21" t="str">
        <f t="shared" si="1"/>
        <v>4-Medium</v>
      </c>
      <c r="D910" s="9">
        <f>VLOOKUP(A910,events!F1143:Q2472,12,FALSE)</f>
        <v>4149902.4</v>
      </c>
    </row>
    <row r="911">
      <c r="A911" s="4" t="s">
        <v>20</v>
      </c>
      <c r="B911" s="38">
        <v>36.0</v>
      </c>
      <c r="C911" s="21" t="str">
        <f t="shared" si="1"/>
        <v>4-Medium</v>
      </c>
      <c r="D911" s="9">
        <f>VLOOKUP(A911,events!F1145:Q2474,12,FALSE)</f>
        <v>918039.1</v>
      </c>
    </row>
    <row r="912">
      <c r="A912" s="4" t="s">
        <v>31</v>
      </c>
      <c r="B912" s="38">
        <v>32.0</v>
      </c>
      <c r="C912" s="21" t="str">
        <f t="shared" si="1"/>
        <v>4-Medium</v>
      </c>
      <c r="D912" s="9">
        <f>VLOOKUP(A912,events!F1146:Q2475,12,FALSE)</f>
        <v>625240.98</v>
      </c>
    </row>
    <row r="913">
      <c r="A913" s="4" t="s">
        <v>20</v>
      </c>
      <c r="B913" s="38">
        <v>36.0</v>
      </c>
      <c r="C913" s="21" t="str">
        <f t="shared" si="1"/>
        <v>4-Medium</v>
      </c>
      <c r="D913" s="9">
        <f>VLOOKUP(A913,events!F1147:Q2476,12,FALSE)</f>
        <v>1420888.48</v>
      </c>
    </row>
    <row r="914">
      <c r="A914" s="4" t="s">
        <v>27</v>
      </c>
      <c r="B914" s="38">
        <v>32.0</v>
      </c>
      <c r="C914" s="21" t="str">
        <f t="shared" si="1"/>
        <v>4-Medium</v>
      </c>
      <c r="D914" s="9">
        <f>VLOOKUP(A914,events!F1154:Q2483,12,FALSE)</f>
        <v>753295.6</v>
      </c>
    </row>
    <row r="915">
      <c r="A915" s="4" t="s">
        <v>20</v>
      </c>
      <c r="B915" s="38">
        <v>37.0</v>
      </c>
      <c r="C915" s="21" t="str">
        <f t="shared" si="1"/>
        <v>4-Medium</v>
      </c>
      <c r="D915" s="9">
        <f>VLOOKUP(A915,events!F1160:Q2489,12,FALSE)</f>
        <v>248897</v>
      </c>
    </row>
    <row r="916">
      <c r="A916" s="4" t="s">
        <v>27</v>
      </c>
      <c r="B916" s="38">
        <v>36.0</v>
      </c>
      <c r="C916" s="21" t="str">
        <f t="shared" si="1"/>
        <v>4-Medium</v>
      </c>
      <c r="D916" s="9">
        <f>VLOOKUP(A916,events!F1168:Q2497,12,FALSE)</f>
        <v>86703.69</v>
      </c>
    </row>
    <row r="917">
      <c r="A917" s="4" t="s">
        <v>30</v>
      </c>
      <c r="B917" s="38">
        <v>33.0</v>
      </c>
      <c r="C917" s="21" t="str">
        <f t="shared" si="1"/>
        <v>4-Medium</v>
      </c>
      <c r="D917" s="9">
        <f>VLOOKUP(A917,events!F1170:Q2499,12,FALSE)</f>
        <v>3644936.4</v>
      </c>
    </row>
    <row r="918">
      <c r="A918" s="4" t="s">
        <v>20</v>
      </c>
      <c r="B918" s="38">
        <v>31.0</v>
      </c>
      <c r="C918" s="21" t="str">
        <f t="shared" si="1"/>
        <v>4-Medium</v>
      </c>
      <c r="D918" s="9">
        <f>VLOOKUP(A918,events!F1173:Q2502,12,FALSE)</f>
        <v>963588.8</v>
      </c>
    </row>
    <row r="919">
      <c r="A919" s="4" t="s">
        <v>31</v>
      </c>
      <c r="B919" s="38">
        <v>40.0</v>
      </c>
      <c r="C919" s="21" t="str">
        <f t="shared" si="1"/>
        <v>4-Medium</v>
      </c>
      <c r="D919" s="9">
        <f>VLOOKUP(A919,events!F1181:Q2510,12,FALSE)</f>
        <v>1245112.92</v>
      </c>
    </row>
    <row r="920">
      <c r="A920" s="4" t="s">
        <v>31</v>
      </c>
      <c r="B920" s="38">
        <v>34.0</v>
      </c>
      <c r="C920" s="21" t="str">
        <f t="shared" si="1"/>
        <v>4-Medium</v>
      </c>
      <c r="D920" s="9">
        <f>VLOOKUP(A920,events!F1184:Q2513,12,FALSE)</f>
        <v>1130635.12</v>
      </c>
    </row>
    <row r="921">
      <c r="A921" s="4" t="s">
        <v>20</v>
      </c>
      <c r="B921" s="38">
        <v>33.0</v>
      </c>
      <c r="C921" s="21" t="str">
        <f t="shared" si="1"/>
        <v>4-Medium</v>
      </c>
      <c r="D921" s="9">
        <f>VLOOKUP(A921,events!F1190:Q2519,12,FALSE)</f>
        <v>1073909.89</v>
      </c>
    </row>
    <row r="922">
      <c r="A922" s="4" t="s">
        <v>30</v>
      </c>
      <c r="B922" s="38">
        <v>34.0</v>
      </c>
      <c r="C922" s="21" t="str">
        <f t="shared" si="1"/>
        <v>4-Medium</v>
      </c>
      <c r="D922" s="9">
        <f>VLOOKUP(A922,events!F1192:Q2521,12,FALSE)</f>
        <v>1013572</v>
      </c>
    </row>
    <row r="923">
      <c r="A923" s="4" t="s">
        <v>27</v>
      </c>
      <c r="B923" s="38">
        <v>37.0</v>
      </c>
      <c r="C923" s="21" t="str">
        <f t="shared" si="1"/>
        <v>4-Medium</v>
      </c>
      <c r="D923" s="9">
        <f>VLOOKUP(A923,events!F1194:Q2523,12,FALSE)</f>
        <v>4803324.96</v>
      </c>
    </row>
    <row r="924">
      <c r="A924" s="4" t="s">
        <v>30</v>
      </c>
      <c r="B924" s="38">
        <v>31.0</v>
      </c>
      <c r="C924" s="21" t="str">
        <f t="shared" si="1"/>
        <v>4-Medium</v>
      </c>
      <c r="D924" s="9">
        <f>VLOOKUP(A924,events!F1196:Q2525,12,FALSE)</f>
        <v>5126325.12</v>
      </c>
    </row>
    <row r="925">
      <c r="A925" s="4" t="s">
        <v>27</v>
      </c>
      <c r="B925" s="38">
        <v>37.0</v>
      </c>
      <c r="C925" s="21" t="str">
        <f t="shared" si="1"/>
        <v>4-Medium</v>
      </c>
      <c r="D925" s="9">
        <f>VLOOKUP(A925,events!F1198:Q2527,12,FALSE)</f>
        <v>3957971.6</v>
      </c>
    </row>
    <row r="926">
      <c r="A926" s="4" t="s">
        <v>31</v>
      </c>
      <c r="B926" s="38">
        <v>32.0</v>
      </c>
      <c r="C926" s="21" t="str">
        <f t="shared" si="1"/>
        <v>4-Medium</v>
      </c>
      <c r="D926" s="9">
        <f>VLOOKUP(A926,events!F1204:Q2533,12,FALSE)</f>
        <v>504355.83</v>
      </c>
    </row>
    <row r="927">
      <c r="A927" s="4" t="s">
        <v>27</v>
      </c>
      <c r="B927" s="38">
        <v>31.0</v>
      </c>
      <c r="C927" s="21" t="str">
        <f t="shared" si="1"/>
        <v>4-Medium</v>
      </c>
      <c r="D927" s="9">
        <f>VLOOKUP(A927,events!F1205:Q2534,12,FALSE)</f>
        <v>197266.3</v>
      </c>
    </row>
    <row r="928">
      <c r="A928" s="4" t="s">
        <v>20</v>
      </c>
      <c r="B928" s="38">
        <v>37.0</v>
      </c>
      <c r="C928" s="21" t="str">
        <f t="shared" si="1"/>
        <v>4-Medium</v>
      </c>
      <c r="D928" s="9">
        <f>VLOOKUP(A928,events!F1206:Q2535,12,FALSE)</f>
        <v>747308.1</v>
      </c>
    </row>
    <row r="929">
      <c r="A929" s="4" t="s">
        <v>31</v>
      </c>
      <c r="B929" s="38">
        <v>38.0</v>
      </c>
      <c r="C929" s="21" t="str">
        <f t="shared" si="1"/>
        <v>4-Medium</v>
      </c>
      <c r="D929" s="9">
        <f>VLOOKUP(A929,events!F1209:Q2538,12,FALSE)</f>
        <v>220172.94</v>
      </c>
    </row>
    <row r="930">
      <c r="A930" s="4" t="s">
        <v>31</v>
      </c>
      <c r="B930" s="38">
        <v>39.0</v>
      </c>
      <c r="C930" s="21" t="str">
        <f t="shared" si="1"/>
        <v>4-Medium</v>
      </c>
      <c r="D930" s="9">
        <f>VLOOKUP(A930,events!F1211:Q2540,12,FALSE)</f>
        <v>1756472.3</v>
      </c>
    </row>
    <row r="931">
      <c r="A931" s="4" t="s">
        <v>30</v>
      </c>
      <c r="B931" s="38">
        <v>40.0</v>
      </c>
      <c r="C931" s="21" t="str">
        <f t="shared" si="1"/>
        <v>4-Medium</v>
      </c>
      <c r="D931" s="9">
        <f>VLOOKUP(A931,events!F1212:Q2541,12,FALSE)</f>
        <v>21489.93</v>
      </c>
    </row>
    <row r="932">
      <c r="A932" s="4" t="s">
        <v>20</v>
      </c>
      <c r="B932" s="38">
        <v>38.0</v>
      </c>
      <c r="C932" s="21" t="str">
        <f t="shared" si="1"/>
        <v>4-Medium</v>
      </c>
      <c r="D932" s="9">
        <f>VLOOKUP(A932,events!F1223:Q2552,12,FALSE)</f>
        <v>296380.08</v>
      </c>
    </row>
    <row r="933">
      <c r="A933" s="4" t="s">
        <v>30</v>
      </c>
      <c r="B933" s="38">
        <v>33.0</v>
      </c>
      <c r="C933" s="21" t="str">
        <f t="shared" si="1"/>
        <v>4-Medium</v>
      </c>
      <c r="D933" s="9">
        <f>VLOOKUP(A933,events!F1238:Q2567,12,FALSE)</f>
        <v>1414506.48</v>
      </c>
    </row>
    <row r="934">
      <c r="A934" s="4" t="s">
        <v>27</v>
      </c>
      <c r="B934" s="38">
        <v>37.0</v>
      </c>
      <c r="C934" s="21" t="str">
        <f t="shared" si="1"/>
        <v>4-Medium</v>
      </c>
      <c r="D934" s="9">
        <f>VLOOKUP(A934,events!F1252:Q2581,12,FALSE)</f>
        <v>63565.29</v>
      </c>
    </row>
    <row r="935">
      <c r="A935" s="4" t="s">
        <v>30</v>
      </c>
      <c r="B935" s="38">
        <v>40.0</v>
      </c>
      <c r="C935" s="21" t="str">
        <f t="shared" si="1"/>
        <v>4-Medium</v>
      </c>
      <c r="D935" s="9">
        <f>VLOOKUP(A935,events!F1256:Q2585,12,FALSE)</f>
        <v>134710.55</v>
      </c>
    </row>
    <row r="936">
      <c r="A936" s="4" t="s">
        <v>27</v>
      </c>
      <c r="B936" s="38">
        <v>33.0</v>
      </c>
      <c r="C936" s="21" t="str">
        <f t="shared" si="1"/>
        <v>4-Medium</v>
      </c>
      <c r="D936" s="9">
        <f>VLOOKUP(A936,events!F1259:Q2588,12,FALSE)</f>
        <v>2582047.65</v>
      </c>
    </row>
    <row r="937">
      <c r="A937" s="4" t="s">
        <v>31</v>
      </c>
      <c r="B937" s="38">
        <v>37.0</v>
      </c>
      <c r="C937" s="21" t="str">
        <f t="shared" si="1"/>
        <v>4-Medium</v>
      </c>
      <c r="D937" s="9">
        <f>VLOOKUP(A937,events!F1264:Q2593,12,FALSE)</f>
        <v>604369.38</v>
      </c>
    </row>
    <row r="938">
      <c r="A938" s="4" t="s">
        <v>20</v>
      </c>
      <c r="B938" s="38">
        <v>35.0</v>
      </c>
      <c r="C938" s="21" t="str">
        <f t="shared" si="1"/>
        <v>4-Medium</v>
      </c>
      <c r="D938" s="9">
        <f>VLOOKUP(A938,events!F1269:Q2598,12,FALSE)</f>
        <v>63332.04</v>
      </c>
    </row>
    <row r="939">
      <c r="A939" s="4" t="s">
        <v>30</v>
      </c>
      <c r="B939" s="38">
        <v>38.0</v>
      </c>
      <c r="C939" s="21" t="str">
        <f t="shared" si="1"/>
        <v>4-Medium</v>
      </c>
      <c r="D939" s="9">
        <f>VLOOKUP(A939,events!F1271:Q2600,12,FALSE)</f>
        <v>78661.23</v>
      </c>
    </row>
    <row r="940">
      <c r="A940" s="4" t="s">
        <v>20</v>
      </c>
      <c r="B940" s="38">
        <v>34.0</v>
      </c>
      <c r="C940" s="21" t="str">
        <f t="shared" si="1"/>
        <v>4-Medium</v>
      </c>
      <c r="D940" s="9">
        <f>VLOOKUP(A940,events!F1284:Q2613,12,FALSE)</f>
        <v>75191.6</v>
      </c>
    </row>
    <row r="941">
      <c r="A941" s="4" t="s">
        <v>30</v>
      </c>
      <c r="B941" s="38">
        <v>32.0</v>
      </c>
      <c r="C941" s="21" t="str">
        <f t="shared" si="1"/>
        <v>4-Medium</v>
      </c>
      <c r="D941" s="9">
        <f>VLOOKUP(A941,events!F1285:Q2614,12,FALSE)</f>
        <v>661359.16</v>
      </c>
    </row>
    <row r="942">
      <c r="A942" s="4" t="s">
        <v>30</v>
      </c>
      <c r="B942" s="38">
        <v>35.0</v>
      </c>
      <c r="C942" s="21" t="str">
        <f t="shared" si="1"/>
        <v>4-Medium</v>
      </c>
      <c r="D942" s="9">
        <f>VLOOKUP(A942,events!F1294:Q2623,12,FALSE)</f>
        <v>426416.1</v>
      </c>
    </row>
    <row r="943">
      <c r="A943" s="4" t="s">
        <v>31</v>
      </c>
      <c r="B943" s="38">
        <v>33.0</v>
      </c>
      <c r="C943" s="21" t="str">
        <f t="shared" si="1"/>
        <v>4-Medium</v>
      </c>
      <c r="D943" s="9">
        <f>VLOOKUP(A943,events!F1302:Q2631,12,FALSE)</f>
        <v>839105.36</v>
      </c>
    </row>
    <row r="944">
      <c r="A944" s="4" t="s">
        <v>31</v>
      </c>
      <c r="B944" s="38">
        <v>37.0</v>
      </c>
      <c r="C944" s="21" t="str">
        <f t="shared" si="1"/>
        <v>4-Medium</v>
      </c>
      <c r="D944" s="9">
        <f>VLOOKUP(A944,events!F1306:Q2635,12,FALSE)</f>
        <v>1397352.57</v>
      </c>
    </row>
    <row r="945">
      <c r="A945" s="4" t="s">
        <v>27</v>
      </c>
      <c r="B945" s="38">
        <v>32.0</v>
      </c>
      <c r="C945" s="21" t="str">
        <f t="shared" si="1"/>
        <v>4-Medium</v>
      </c>
      <c r="D945" s="9">
        <f>VLOOKUP(A945,events!F1313:Q2642,12,FALSE)</f>
        <v>973460.4</v>
      </c>
    </row>
    <row r="946">
      <c r="A946" s="4" t="s">
        <v>30</v>
      </c>
      <c r="B946" s="38">
        <v>38.0</v>
      </c>
      <c r="C946" s="21" t="str">
        <f t="shared" si="1"/>
        <v>4-Medium</v>
      </c>
      <c r="D946" s="9">
        <f>VLOOKUP(A946,events!F1314:Q2643,12,FALSE)</f>
        <v>2540094.27</v>
      </c>
    </row>
    <row r="947">
      <c r="A947" s="4" t="s">
        <v>20</v>
      </c>
      <c r="B947" s="38">
        <v>37.0</v>
      </c>
      <c r="C947" s="21" t="str">
        <f t="shared" si="1"/>
        <v>4-Medium</v>
      </c>
      <c r="D947" s="9">
        <f>VLOOKUP(A947,events!F1317:Q2646,12,FALSE)</f>
        <v>1303039.48</v>
      </c>
    </row>
    <row r="948">
      <c r="A948" s="4" t="s">
        <v>20</v>
      </c>
      <c r="B948" s="38">
        <v>47.0</v>
      </c>
      <c r="C948" s="21" t="str">
        <f t="shared" si="1"/>
        <v>5-Slow</v>
      </c>
      <c r="D948" s="9">
        <f>VLOOKUP(A948,events!F3:Q1332,12,FALSE)</f>
        <v>535132.8</v>
      </c>
      <c r="G948" s="4" t="s">
        <v>206</v>
      </c>
      <c r="H948" s="6">
        <f>MEDIAN(events!D1:D1331)</f>
        <v>25</v>
      </c>
    </row>
    <row r="949">
      <c r="A949" s="4" t="s">
        <v>30</v>
      </c>
      <c r="B949" s="38">
        <v>44.0</v>
      </c>
      <c r="C949" s="21" t="str">
        <f t="shared" si="1"/>
        <v>5-Slow</v>
      </c>
      <c r="D949" s="9">
        <f>VLOOKUP(A949,events!F5:Q1334,12,FALSE)</f>
        <v>191128.6</v>
      </c>
    </row>
    <row r="950">
      <c r="A950" s="4" t="s">
        <v>31</v>
      </c>
      <c r="B950" s="38">
        <v>49.0</v>
      </c>
      <c r="C950" s="21" t="str">
        <f t="shared" si="1"/>
        <v>5-Slow</v>
      </c>
      <c r="D950" s="9">
        <f>VLOOKUP(A950,events!F6:Q1335,12,FALSE)</f>
        <v>938278.08</v>
      </c>
      <c r="G950" s="4" t="s">
        <v>207</v>
      </c>
      <c r="H950" s="21">
        <f>COUNTIF(A946:A2275,"M")</f>
        <v>111</v>
      </c>
    </row>
    <row r="951">
      <c r="A951" s="4" t="s">
        <v>20</v>
      </c>
      <c r="B951" s="38">
        <v>46.0</v>
      </c>
      <c r="C951" s="21" t="str">
        <f t="shared" si="1"/>
        <v>5-Slow</v>
      </c>
      <c r="D951" s="9">
        <f>VLOOKUP(A951,events!F16:Q1345,12,FALSE)</f>
        <v>2189934.8</v>
      </c>
    </row>
    <row r="952">
      <c r="A952" s="4" t="s">
        <v>27</v>
      </c>
      <c r="B952" s="38">
        <v>41.0</v>
      </c>
      <c r="C952" s="21" t="str">
        <f t="shared" si="1"/>
        <v>5-Slow</v>
      </c>
      <c r="D952" s="9">
        <f>VLOOKUP(A952,events!F21:Q1350,12,FALSE)</f>
        <v>536644.08</v>
      </c>
    </row>
    <row r="953">
      <c r="A953" s="4" t="s">
        <v>27</v>
      </c>
      <c r="B953" s="38">
        <v>45.0</v>
      </c>
      <c r="C953" s="21" t="str">
        <f t="shared" si="1"/>
        <v>5-Slow</v>
      </c>
      <c r="D953" s="9">
        <f>VLOOKUP(A953,events!F23:Q1352,12,FALSE)</f>
        <v>11742.88</v>
      </c>
    </row>
    <row r="954">
      <c r="A954" s="4" t="s">
        <v>31</v>
      </c>
      <c r="B954" s="38">
        <v>50.0</v>
      </c>
      <c r="C954" s="21" t="str">
        <f t="shared" si="1"/>
        <v>5-Slow</v>
      </c>
      <c r="D954" s="9">
        <f>VLOOKUP(A954,events!F24:Q1353,12,FALSE)</f>
        <v>276978.8</v>
      </c>
    </row>
    <row r="955">
      <c r="A955" s="4" t="s">
        <v>31</v>
      </c>
      <c r="B955" s="38">
        <v>46.0</v>
      </c>
      <c r="C955" s="21" t="str">
        <f t="shared" si="1"/>
        <v>5-Slow</v>
      </c>
      <c r="D955" s="9">
        <f>VLOOKUP(A955,events!F25:Q1354,12,FALSE)</f>
        <v>536455.52</v>
      </c>
    </row>
    <row r="956">
      <c r="A956" s="4" t="s">
        <v>27</v>
      </c>
      <c r="B956" s="38">
        <v>46.0</v>
      </c>
      <c r="C956" s="21" t="str">
        <f t="shared" si="1"/>
        <v>5-Slow</v>
      </c>
      <c r="D956" s="9">
        <f>VLOOKUP(A956,events!F29:Q1358,12,FALSE)</f>
        <v>4275816</v>
      </c>
    </row>
    <row r="957">
      <c r="A957" s="4" t="s">
        <v>30</v>
      </c>
      <c r="B957" s="38">
        <v>44.0</v>
      </c>
      <c r="C957" s="21" t="str">
        <f t="shared" si="1"/>
        <v>5-Slow</v>
      </c>
      <c r="D957" s="9">
        <f>VLOOKUP(A957,events!F37:Q1366,12,FALSE)</f>
        <v>1159737.04</v>
      </c>
    </row>
    <row r="958">
      <c r="A958" s="4" t="s">
        <v>20</v>
      </c>
      <c r="B958" s="38">
        <v>42.0</v>
      </c>
      <c r="C958" s="21" t="str">
        <f t="shared" si="1"/>
        <v>5-Slow</v>
      </c>
      <c r="D958" s="9">
        <f>VLOOKUP(A958,events!F46:Q1375,12,FALSE)</f>
        <v>434232.7</v>
      </c>
    </row>
    <row r="959">
      <c r="A959" s="4" t="s">
        <v>20</v>
      </c>
      <c r="B959" s="38">
        <v>46.0</v>
      </c>
      <c r="C959" s="21" t="str">
        <f t="shared" si="1"/>
        <v>5-Slow</v>
      </c>
      <c r="D959" s="9">
        <f>VLOOKUP(A959,events!F48:Q1377,12,FALSE)</f>
        <v>923719.32</v>
      </c>
    </row>
    <row r="960">
      <c r="A960" s="4" t="s">
        <v>20</v>
      </c>
      <c r="B960" s="38">
        <v>50.0</v>
      </c>
      <c r="C960" s="21" t="str">
        <f t="shared" si="1"/>
        <v>5-Slow</v>
      </c>
      <c r="D960" s="9">
        <f>VLOOKUP(A960,events!F53:Q1382,12,FALSE)</f>
        <v>100601.18</v>
      </c>
    </row>
    <row r="961">
      <c r="A961" s="4" t="s">
        <v>20</v>
      </c>
      <c r="B961" s="38">
        <v>43.0</v>
      </c>
      <c r="C961" s="21" t="str">
        <f t="shared" si="1"/>
        <v>5-Slow</v>
      </c>
      <c r="D961" s="9">
        <f>VLOOKUP(A961,events!F60:Q1389,12,FALSE)</f>
        <v>432127.15</v>
      </c>
    </row>
    <row r="962">
      <c r="A962" s="4" t="s">
        <v>27</v>
      </c>
      <c r="B962" s="38">
        <v>43.0</v>
      </c>
      <c r="C962" s="21" t="str">
        <f t="shared" si="1"/>
        <v>5-Slow</v>
      </c>
      <c r="D962" s="9">
        <f>VLOOKUP(A962,events!F66:Q1395,12,FALSE)</f>
        <v>310805.46</v>
      </c>
    </row>
    <row r="963">
      <c r="A963" s="4" t="s">
        <v>20</v>
      </c>
      <c r="B963" s="38">
        <v>50.0</v>
      </c>
      <c r="C963" s="21" t="str">
        <f t="shared" si="1"/>
        <v>5-Slow</v>
      </c>
      <c r="D963" s="9">
        <f>VLOOKUP(A963,events!F67:Q1396,12,FALSE)</f>
        <v>34204.64</v>
      </c>
    </row>
    <row r="964">
      <c r="A964" s="4" t="s">
        <v>30</v>
      </c>
      <c r="B964" s="38">
        <v>47.0</v>
      </c>
      <c r="C964" s="21" t="str">
        <f t="shared" si="1"/>
        <v>5-Slow</v>
      </c>
      <c r="D964" s="9">
        <f>VLOOKUP(A964,events!F68:Q1397,12,FALSE)</f>
        <v>2988668.76</v>
      </c>
    </row>
    <row r="965">
      <c r="A965" s="4" t="s">
        <v>30</v>
      </c>
      <c r="B965" s="38">
        <v>44.0</v>
      </c>
      <c r="C965" s="21" t="str">
        <f t="shared" si="1"/>
        <v>5-Slow</v>
      </c>
      <c r="D965" s="9">
        <f>VLOOKUP(A965,events!F70:Q1399,12,FALSE)</f>
        <v>607115.82</v>
      </c>
    </row>
    <row r="966">
      <c r="A966" s="4" t="s">
        <v>20</v>
      </c>
      <c r="B966" s="38">
        <v>49.0</v>
      </c>
      <c r="C966" s="21" t="str">
        <f t="shared" si="1"/>
        <v>5-Slow</v>
      </c>
      <c r="D966" s="9">
        <f>VLOOKUP(A966,events!F81:Q1410,12,FALSE)</f>
        <v>2218719.51</v>
      </c>
    </row>
    <row r="967">
      <c r="A967" s="4" t="s">
        <v>20</v>
      </c>
      <c r="B967" s="38">
        <v>44.0</v>
      </c>
      <c r="C967" s="21" t="str">
        <f t="shared" si="1"/>
        <v>5-Slow</v>
      </c>
      <c r="D967" s="9">
        <f>VLOOKUP(A967,events!F82:Q1411,12,FALSE)</f>
        <v>266557.26</v>
      </c>
    </row>
    <row r="968">
      <c r="A968" s="4" t="s">
        <v>30</v>
      </c>
      <c r="B968" s="38">
        <v>44.0</v>
      </c>
      <c r="C968" s="21" t="str">
        <f t="shared" si="1"/>
        <v>5-Slow</v>
      </c>
      <c r="D968" s="9">
        <f>VLOOKUP(A968,events!F83:Q1412,12,FALSE)</f>
        <v>3117767.1</v>
      </c>
    </row>
    <row r="969">
      <c r="A969" s="4" t="s">
        <v>27</v>
      </c>
      <c r="B969" s="38">
        <v>45.0</v>
      </c>
      <c r="C969" s="21" t="str">
        <f t="shared" si="1"/>
        <v>5-Slow</v>
      </c>
      <c r="D969" s="9">
        <f>VLOOKUP(A969,events!F97:Q1426,12,FALSE)</f>
        <v>28381.86</v>
      </c>
    </row>
    <row r="970">
      <c r="A970" s="4" t="s">
        <v>20</v>
      </c>
      <c r="B970" s="38">
        <v>45.0</v>
      </c>
      <c r="C970" s="21" t="str">
        <f t="shared" si="1"/>
        <v>5-Slow</v>
      </c>
      <c r="D970" s="9">
        <f>VLOOKUP(A970,events!F100:Q1429,12,FALSE)</f>
        <v>957020.72</v>
      </c>
    </row>
    <row r="971">
      <c r="A971" s="4" t="s">
        <v>31</v>
      </c>
      <c r="B971" s="38">
        <v>47.0</v>
      </c>
      <c r="C971" s="21" t="str">
        <f t="shared" si="1"/>
        <v>5-Slow</v>
      </c>
      <c r="D971" s="9">
        <f>VLOOKUP(A971,events!F105:Q1434,12,FALSE)</f>
        <v>3802415.19</v>
      </c>
    </row>
    <row r="972">
      <c r="A972" s="4" t="s">
        <v>30</v>
      </c>
      <c r="B972" s="38">
        <v>49.0</v>
      </c>
      <c r="C972" s="21" t="str">
        <f t="shared" si="1"/>
        <v>5-Slow</v>
      </c>
      <c r="D972" s="9">
        <f>VLOOKUP(A972,events!F111:Q1440,12,FALSE)</f>
        <v>41863.71</v>
      </c>
    </row>
    <row r="973">
      <c r="A973" s="4" t="s">
        <v>31</v>
      </c>
      <c r="B973" s="38">
        <v>50.0</v>
      </c>
      <c r="C973" s="21" t="str">
        <f t="shared" si="1"/>
        <v>5-Slow</v>
      </c>
      <c r="D973" s="9">
        <f>VLOOKUP(A973,events!F116:Q1445,12,FALSE)</f>
        <v>1022496.22</v>
      </c>
    </row>
    <row r="974">
      <c r="A974" s="4" t="s">
        <v>30</v>
      </c>
      <c r="B974" s="38">
        <v>47.0</v>
      </c>
      <c r="C974" s="21" t="str">
        <f t="shared" si="1"/>
        <v>5-Slow</v>
      </c>
      <c r="D974" s="9">
        <f>VLOOKUP(A974,events!F122:Q1451,12,FALSE)</f>
        <v>1067993.44</v>
      </c>
    </row>
    <row r="975">
      <c r="A975" s="4" t="s">
        <v>20</v>
      </c>
      <c r="B975" s="38">
        <v>43.0</v>
      </c>
      <c r="C975" s="21" t="str">
        <f t="shared" si="1"/>
        <v>5-Slow</v>
      </c>
      <c r="D975" s="9">
        <f>VLOOKUP(A975,events!F132:Q1461,12,FALSE)</f>
        <v>1507490.4</v>
      </c>
    </row>
    <row r="976">
      <c r="A976" s="4" t="s">
        <v>30</v>
      </c>
      <c r="B976" s="38">
        <v>49.0</v>
      </c>
      <c r="C976" s="21" t="str">
        <f t="shared" si="1"/>
        <v>5-Slow</v>
      </c>
      <c r="D976" s="9">
        <f>VLOOKUP(A976,events!F133:Q1462,12,FALSE)</f>
        <v>3645373.6</v>
      </c>
    </row>
    <row r="977">
      <c r="A977" s="4" t="s">
        <v>27</v>
      </c>
      <c r="B977" s="38">
        <v>48.0</v>
      </c>
      <c r="C977" s="21" t="str">
        <f t="shared" si="1"/>
        <v>5-Slow</v>
      </c>
      <c r="D977" s="9">
        <f>VLOOKUP(A977,events!F139:Q1468,12,FALSE)</f>
        <v>1678848</v>
      </c>
    </row>
    <row r="978">
      <c r="A978" s="4" t="s">
        <v>20</v>
      </c>
      <c r="B978" s="38">
        <v>47.0</v>
      </c>
      <c r="C978" s="21" t="str">
        <f t="shared" si="1"/>
        <v>5-Slow</v>
      </c>
      <c r="D978" s="9">
        <f>VLOOKUP(A978,events!F145:Q1474,12,FALSE)</f>
        <v>208590.2</v>
      </c>
    </row>
    <row r="979">
      <c r="A979" s="4" t="s">
        <v>20</v>
      </c>
      <c r="B979" s="38">
        <v>46.0</v>
      </c>
      <c r="C979" s="21" t="str">
        <f t="shared" si="1"/>
        <v>5-Slow</v>
      </c>
      <c r="D979" s="9">
        <f>VLOOKUP(A979,events!F146:Q1475,12,FALSE)</f>
        <v>469660.1</v>
      </c>
    </row>
    <row r="980">
      <c r="A980" s="4" t="s">
        <v>30</v>
      </c>
      <c r="B980" s="38">
        <v>48.0</v>
      </c>
      <c r="C980" s="21" t="str">
        <f t="shared" si="1"/>
        <v>5-Slow</v>
      </c>
      <c r="D980" s="9">
        <f>VLOOKUP(A980,events!F152:Q1481,12,FALSE)</f>
        <v>786522.8</v>
      </c>
    </row>
    <row r="981">
      <c r="A981" s="4" t="s">
        <v>30</v>
      </c>
      <c r="B981" s="38">
        <v>43.0</v>
      </c>
      <c r="C981" s="21" t="str">
        <f t="shared" si="1"/>
        <v>5-Slow</v>
      </c>
      <c r="D981" s="9">
        <f>VLOOKUP(A981,events!F153:Q1482,12,FALSE)</f>
        <v>5904521.07</v>
      </c>
    </row>
    <row r="982">
      <c r="A982" s="4" t="s">
        <v>20</v>
      </c>
      <c r="B982" s="38">
        <v>42.0</v>
      </c>
      <c r="C982" s="21" t="str">
        <f t="shared" si="1"/>
        <v>5-Slow</v>
      </c>
      <c r="D982" s="9">
        <f>VLOOKUP(A982,events!F159:Q1488,12,FALSE)</f>
        <v>762118.5</v>
      </c>
    </row>
    <row r="983">
      <c r="A983" s="4" t="s">
        <v>27</v>
      </c>
      <c r="B983" s="38">
        <v>48.0</v>
      </c>
      <c r="C983" s="21" t="str">
        <f t="shared" si="1"/>
        <v>5-Slow</v>
      </c>
      <c r="D983" s="9">
        <f>VLOOKUP(A983,events!F164:Q1493,12,FALSE)</f>
        <v>1144049.56</v>
      </c>
    </row>
    <row r="984">
      <c r="A984" s="4" t="s">
        <v>27</v>
      </c>
      <c r="B984" s="38">
        <v>46.0</v>
      </c>
      <c r="C984" s="21" t="str">
        <f t="shared" si="1"/>
        <v>5-Slow</v>
      </c>
      <c r="D984" s="9">
        <f>VLOOKUP(A984,events!F173:Q1502,12,FALSE)</f>
        <v>343632.9</v>
      </c>
    </row>
    <row r="985">
      <c r="A985" s="4" t="s">
        <v>30</v>
      </c>
      <c r="B985" s="38">
        <v>42.0</v>
      </c>
      <c r="C985" s="21" t="str">
        <f t="shared" si="1"/>
        <v>5-Slow</v>
      </c>
      <c r="D985" s="9">
        <f>VLOOKUP(A985,events!F175:Q1504,12,FALSE)</f>
        <v>195501.92</v>
      </c>
    </row>
    <row r="986">
      <c r="A986" s="4" t="s">
        <v>20</v>
      </c>
      <c r="B986" s="38">
        <v>45.0</v>
      </c>
      <c r="C986" s="21" t="str">
        <f t="shared" si="1"/>
        <v>5-Slow</v>
      </c>
      <c r="D986" s="9">
        <f>VLOOKUP(A986,events!F187:Q1516,12,FALSE)</f>
        <v>276492.59</v>
      </c>
    </row>
    <row r="987">
      <c r="A987" s="4" t="s">
        <v>20</v>
      </c>
      <c r="B987" s="38">
        <v>50.0</v>
      </c>
      <c r="C987" s="21" t="str">
        <f t="shared" si="1"/>
        <v>5-Slow</v>
      </c>
      <c r="D987" s="9">
        <f>VLOOKUP(A987,events!F195:Q1524,12,FALSE)</f>
        <v>2402184.8</v>
      </c>
    </row>
    <row r="988">
      <c r="A988" s="4" t="s">
        <v>31</v>
      </c>
      <c r="B988" s="38">
        <v>41.0</v>
      </c>
      <c r="C988" s="21" t="str">
        <f t="shared" si="1"/>
        <v>5-Slow</v>
      </c>
      <c r="D988" s="9">
        <f>VLOOKUP(A988,events!F196:Q1525,12,FALSE)</f>
        <v>146047</v>
      </c>
    </row>
    <row r="989">
      <c r="A989" s="4" t="s">
        <v>31</v>
      </c>
      <c r="B989" s="38">
        <v>45.0</v>
      </c>
      <c r="C989" s="21" t="str">
        <f t="shared" si="1"/>
        <v>5-Slow</v>
      </c>
      <c r="D989" s="9">
        <f>VLOOKUP(A989,events!F200:Q1529,12,FALSE)</f>
        <v>467572.1</v>
      </c>
    </row>
    <row r="990">
      <c r="A990" s="4" t="s">
        <v>20</v>
      </c>
      <c r="B990" s="38">
        <v>44.0</v>
      </c>
      <c r="C990" s="21" t="str">
        <f t="shared" si="1"/>
        <v>5-Slow</v>
      </c>
      <c r="D990" s="9">
        <f>VLOOKUP(A990,events!F205:Q1534,12,FALSE)</f>
        <v>119775.3</v>
      </c>
    </row>
    <row r="991">
      <c r="A991" s="4" t="s">
        <v>31</v>
      </c>
      <c r="B991" s="38">
        <v>48.0</v>
      </c>
      <c r="C991" s="21" t="str">
        <f t="shared" si="1"/>
        <v>5-Slow</v>
      </c>
      <c r="D991" s="9">
        <f>VLOOKUP(A991,events!F212:Q1541,12,FALSE)</f>
        <v>246028.25</v>
      </c>
    </row>
    <row r="992">
      <c r="A992" s="4" t="s">
        <v>31</v>
      </c>
      <c r="B992" s="38">
        <v>46.0</v>
      </c>
      <c r="C992" s="21" t="str">
        <f t="shared" si="1"/>
        <v>5-Slow</v>
      </c>
      <c r="D992" s="9">
        <f>VLOOKUP(A992,events!F213:Q1542,12,FALSE)</f>
        <v>3654411.18</v>
      </c>
    </row>
    <row r="993">
      <c r="A993" s="4" t="s">
        <v>31</v>
      </c>
      <c r="B993" s="38">
        <v>44.0</v>
      </c>
      <c r="C993" s="21" t="str">
        <f t="shared" si="1"/>
        <v>5-Slow</v>
      </c>
      <c r="D993" s="9">
        <f>VLOOKUP(A993,events!F220:Q1549,12,FALSE)</f>
        <v>929317.12</v>
      </c>
    </row>
    <row r="994">
      <c r="A994" s="4" t="s">
        <v>27</v>
      </c>
      <c r="B994" s="38">
        <v>42.0</v>
      </c>
      <c r="C994" s="21" t="str">
        <f t="shared" si="1"/>
        <v>5-Slow</v>
      </c>
      <c r="D994" s="9">
        <f>VLOOKUP(A994,events!F222:Q1551,12,FALSE)</f>
        <v>2635446.87</v>
      </c>
    </row>
    <row r="995">
      <c r="A995" s="4" t="s">
        <v>27</v>
      </c>
      <c r="B995" s="38">
        <v>43.0</v>
      </c>
      <c r="C995" s="21" t="str">
        <f t="shared" si="1"/>
        <v>5-Slow</v>
      </c>
      <c r="D995" s="9">
        <f>VLOOKUP(A995,events!F234:Q1563,12,FALSE)</f>
        <v>698446.08</v>
      </c>
    </row>
    <row r="996">
      <c r="A996" s="4" t="s">
        <v>30</v>
      </c>
      <c r="B996" s="38">
        <v>45.0</v>
      </c>
      <c r="C996" s="21" t="str">
        <f t="shared" si="1"/>
        <v>5-Slow</v>
      </c>
      <c r="D996" s="9">
        <f>VLOOKUP(A996,events!F246:Q1575,12,FALSE)</f>
        <v>52945.26</v>
      </c>
    </row>
    <row r="997">
      <c r="A997" s="4" t="s">
        <v>30</v>
      </c>
      <c r="B997" s="38">
        <v>43.0</v>
      </c>
      <c r="C997" s="21" t="str">
        <f t="shared" si="1"/>
        <v>5-Slow</v>
      </c>
      <c r="D997" s="9">
        <f>VLOOKUP(A997,events!F247:Q1576,12,FALSE)</f>
        <v>3692803.17</v>
      </c>
    </row>
    <row r="998">
      <c r="A998" s="4" t="s">
        <v>30</v>
      </c>
      <c r="B998" s="38">
        <v>47.0</v>
      </c>
      <c r="C998" s="21" t="str">
        <f t="shared" si="1"/>
        <v>5-Slow</v>
      </c>
      <c r="D998" s="9">
        <f>VLOOKUP(A998,events!F263:Q1592,12,FALSE)</f>
        <v>816103.04</v>
      </c>
    </row>
    <row r="999">
      <c r="A999" s="4" t="s">
        <v>27</v>
      </c>
      <c r="B999" s="38">
        <v>48.0</v>
      </c>
      <c r="C999" s="21" t="str">
        <f t="shared" si="1"/>
        <v>5-Slow</v>
      </c>
      <c r="D999" s="9">
        <f>VLOOKUP(A999,events!F265:Q1594,12,FALSE)</f>
        <v>681907.2</v>
      </c>
    </row>
    <row r="1000">
      <c r="A1000" s="4" t="s">
        <v>30</v>
      </c>
      <c r="B1000" s="38">
        <v>49.0</v>
      </c>
      <c r="C1000" s="21" t="str">
        <f t="shared" si="1"/>
        <v>5-Slow</v>
      </c>
      <c r="D1000" s="9">
        <f>VLOOKUP(A1000,events!F274:Q1603,12,FALSE)</f>
        <v>43123.26</v>
      </c>
    </row>
    <row r="1001">
      <c r="A1001" s="4" t="s">
        <v>31</v>
      </c>
      <c r="B1001" s="38">
        <v>45.0</v>
      </c>
      <c r="C1001" s="21" t="str">
        <f t="shared" si="1"/>
        <v>5-Slow</v>
      </c>
      <c r="D1001" s="9">
        <f>VLOOKUP(A1001,events!F276:Q1605,12,FALSE)</f>
        <v>5866074.06</v>
      </c>
    </row>
    <row r="1002">
      <c r="A1002" s="4" t="s">
        <v>27</v>
      </c>
      <c r="B1002" s="38">
        <v>50.0</v>
      </c>
      <c r="C1002" s="21" t="str">
        <f t="shared" si="1"/>
        <v>5-Slow</v>
      </c>
      <c r="D1002" s="9">
        <f>VLOOKUP(A1002,events!F287:Q1616,12,FALSE)</f>
        <v>162151.29</v>
      </c>
    </row>
    <row r="1003">
      <c r="A1003" s="4" t="s">
        <v>30</v>
      </c>
      <c r="B1003" s="38">
        <v>45.0</v>
      </c>
      <c r="C1003" s="21" t="str">
        <f t="shared" si="1"/>
        <v>5-Slow</v>
      </c>
      <c r="D1003" s="9">
        <f>VLOOKUP(A1003,events!F288:Q1617,12,FALSE)</f>
        <v>2929.62</v>
      </c>
    </row>
    <row r="1004">
      <c r="A1004" s="4" t="s">
        <v>27</v>
      </c>
      <c r="B1004" s="38">
        <v>44.0</v>
      </c>
      <c r="C1004" s="21" t="str">
        <f t="shared" si="1"/>
        <v>5-Slow</v>
      </c>
      <c r="D1004" s="9">
        <f>VLOOKUP(A1004,events!F292:Q1621,12,FALSE)</f>
        <v>1419947.1</v>
      </c>
    </row>
    <row r="1005">
      <c r="A1005" s="4" t="s">
        <v>30</v>
      </c>
      <c r="B1005" s="38">
        <v>46.0</v>
      </c>
      <c r="C1005" s="21" t="str">
        <f t="shared" si="1"/>
        <v>5-Slow</v>
      </c>
      <c r="D1005" s="9">
        <f>VLOOKUP(A1005,events!F296:Q1625,12,FALSE)</f>
        <v>3879257.97</v>
      </c>
    </row>
    <row r="1006">
      <c r="A1006" s="4" t="s">
        <v>20</v>
      </c>
      <c r="B1006" s="38">
        <v>49.0</v>
      </c>
      <c r="C1006" s="21" t="str">
        <f t="shared" si="1"/>
        <v>5-Slow</v>
      </c>
      <c r="D1006" s="9">
        <f>VLOOKUP(A1006,events!F299:Q1628,12,FALSE)</f>
        <v>4117224.51</v>
      </c>
    </row>
    <row r="1007">
      <c r="A1007" s="4" t="s">
        <v>27</v>
      </c>
      <c r="B1007" s="38">
        <v>50.0</v>
      </c>
      <c r="C1007" s="21" t="str">
        <f t="shared" si="1"/>
        <v>5-Slow</v>
      </c>
      <c r="D1007" s="9">
        <f>VLOOKUP(A1007,events!F307:Q1636,12,FALSE)</f>
        <v>1271154.57</v>
      </c>
    </row>
    <row r="1008">
      <c r="A1008" s="4" t="s">
        <v>20</v>
      </c>
      <c r="B1008" s="38">
        <v>44.0</v>
      </c>
      <c r="C1008" s="21" t="str">
        <f t="shared" si="1"/>
        <v>5-Slow</v>
      </c>
      <c r="D1008" s="9">
        <f>VLOOKUP(A1008,events!F320:Q1649,12,FALSE)</f>
        <v>412198.15</v>
      </c>
    </row>
    <row r="1009">
      <c r="A1009" s="4" t="s">
        <v>30</v>
      </c>
      <c r="B1009" s="38">
        <v>46.0</v>
      </c>
      <c r="C1009" s="21" t="str">
        <f t="shared" si="1"/>
        <v>5-Slow</v>
      </c>
      <c r="D1009" s="9">
        <f>VLOOKUP(A1009,events!F323:Q1652,12,FALSE)</f>
        <v>379090.8</v>
      </c>
    </row>
    <row r="1010">
      <c r="A1010" s="4" t="s">
        <v>31</v>
      </c>
      <c r="B1010" s="38">
        <v>49.0</v>
      </c>
      <c r="C1010" s="21" t="str">
        <f t="shared" si="1"/>
        <v>5-Slow</v>
      </c>
      <c r="D1010" s="9">
        <f>VLOOKUP(A1010,events!F338:Q1667,12,FALSE)</f>
        <v>1819827.9</v>
      </c>
    </row>
    <row r="1011">
      <c r="A1011" s="4" t="s">
        <v>27</v>
      </c>
      <c r="B1011" s="38">
        <v>49.0</v>
      </c>
      <c r="C1011" s="21" t="str">
        <f t="shared" si="1"/>
        <v>5-Slow</v>
      </c>
      <c r="D1011" s="9">
        <f>VLOOKUP(A1011,events!F339:Q1668,12,FALSE)</f>
        <v>1511174.54</v>
      </c>
    </row>
    <row r="1012">
      <c r="A1012" s="4" t="s">
        <v>30</v>
      </c>
      <c r="B1012" s="38">
        <v>49.0</v>
      </c>
      <c r="C1012" s="21" t="str">
        <f t="shared" si="1"/>
        <v>5-Slow</v>
      </c>
      <c r="D1012" s="9">
        <f>VLOOKUP(A1012,events!F342:Q1671,12,FALSE)</f>
        <v>714018.16</v>
      </c>
    </row>
    <row r="1013">
      <c r="A1013" s="4" t="s">
        <v>27</v>
      </c>
      <c r="B1013" s="38">
        <v>49.0</v>
      </c>
      <c r="C1013" s="21" t="str">
        <f t="shared" si="1"/>
        <v>5-Slow</v>
      </c>
      <c r="D1013" s="9">
        <f>VLOOKUP(A1013,events!F353:Q1682,12,FALSE)</f>
        <v>3340056.09</v>
      </c>
    </row>
    <row r="1014">
      <c r="A1014" s="4" t="s">
        <v>30</v>
      </c>
      <c r="B1014" s="38">
        <v>42.0</v>
      </c>
      <c r="C1014" s="21" t="str">
        <f t="shared" si="1"/>
        <v>5-Slow</v>
      </c>
      <c r="D1014" s="9">
        <f>VLOOKUP(A1014,events!F362:Q1691,12,FALSE)</f>
        <v>48731.15</v>
      </c>
    </row>
    <row r="1015">
      <c r="A1015" s="4" t="s">
        <v>30</v>
      </c>
      <c r="B1015" s="38">
        <v>41.0</v>
      </c>
      <c r="C1015" s="21" t="str">
        <f t="shared" si="1"/>
        <v>5-Slow</v>
      </c>
      <c r="D1015" s="9">
        <f>VLOOKUP(A1015,events!F368:Q1697,12,FALSE)</f>
        <v>353237.06</v>
      </c>
    </row>
    <row r="1016">
      <c r="A1016" s="4" t="s">
        <v>27</v>
      </c>
      <c r="B1016" s="38">
        <v>43.0</v>
      </c>
      <c r="C1016" s="21" t="str">
        <f t="shared" si="1"/>
        <v>5-Slow</v>
      </c>
      <c r="D1016" s="9">
        <f>VLOOKUP(A1016,events!F369:Q1698,12,FALSE)</f>
        <v>826091.2</v>
      </c>
    </row>
    <row r="1017">
      <c r="A1017" s="4" t="s">
        <v>27</v>
      </c>
      <c r="B1017" s="38">
        <v>41.0</v>
      </c>
      <c r="C1017" s="21" t="str">
        <f t="shared" si="1"/>
        <v>5-Slow</v>
      </c>
      <c r="D1017" s="9">
        <f>VLOOKUP(A1017,events!F372:Q1701,12,FALSE)</f>
        <v>3386943.21</v>
      </c>
    </row>
    <row r="1018">
      <c r="A1018" s="4" t="s">
        <v>30</v>
      </c>
      <c r="B1018" s="38">
        <v>41.0</v>
      </c>
      <c r="C1018" s="21" t="str">
        <f t="shared" si="1"/>
        <v>5-Slow</v>
      </c>
      <c r="D1018" s="9">
        <f>VLOOKUP(A1018,events!F377:Q1706,12,FALSE)</f>
        <v>1306523.04</v>
      </c>
    </row>
    <row r="1019">
      <c r="A1019" s="4" t="s">
        <v>20</v>
      </c>
      <c r="B1019" s="38">
        <v>43.0</v>
      </c>
      <c r="C1019" s="21" t="str">
        <f t="shared" si="1"/>
        <v>5-Slow</v>
      </c>
      <c r="D1019" s="9">
        <f>VLOOKUP(A1019,events!F387:Q1716,12,FALSE)</f>
        <v>1412576.14</v>
      </c>
    </row>
    <row r="1020">
      <c r="A1020" s="4" t="s">
        <v>20</v>
      </c>
      <c r="B1020" s="38">
        <v>47.0</v>
      </c>
      <c r="C1020" s="21" t="str">
        <f t="shared" si="1"/>
        <v>5-Slow</v>
      </c>
      <c r="D1020" s="9">
        <f>VLOOKUP(A1020,events!F388:Q1717,12,FALSE)</f>
        <v>62492.34</v>
      </c>
    </row>
    <row r="1021">
      <c r="A1021" s="4" t="s">
        <v>20</v>
      </c>
      <c r="B1021" s="38">
        <v>44.0</v>
      </c>
      <c r="C1021" s="21" t="str">
        <f t="shared" si="1"/>
        <v>5-Slow</v>
      </c>
      <c r="D1021" s="9">
        <f>VLOOKUP(A1021,events!F395:Q1724,12,FALSE)</f>
        <v>6294435.13</v>
      </c>
    </row>
    <row r="1022">
      <c r="A1022" s="4" t="s">
        <v>31</v>
      </c>
      <c r="B1022" s="38">
        <v>44.0</v>
      </c>
      <c r="C1022" s="21" t="str">
        <f t="shared" si="1"/>
        <v>5-Slow</v>
      </c>
      <c r="D1022" s="9">
        <f>VLOOKUP(A1022,events!F397:Q1726,12,FALSE)</f>
        <v>59460.09</v>
      </c>
    </row>
    <row r="1023">
      <c r="A1023" s="4" t="s">
        <v>30</v>
      </c>
      <c r="B1023" s="38">
        <v>42.0</v>
      </c>
      <c r="C1023" s="21" t="str">
        <f t="shared" si="1"/>
        <v>5-Slow</v>
      </c>
      <c r="D1023" s="9">
        <f>VLOOKUP(A1023,events!F399:Q1728,12,FALSE)</f>
        <v>1302728.04</v>
      </c>
    </row>
    <row r="1024">
      <c r="A1024" s="4" t="s">
        <v>31</v>
      </c>
      <c r="B1024" s="38">
        <v>48.0</v>
      </c>
      <c r="C1024" s="21" t="str">
        <f t="shared" si="1"/>
        <v>5-Slow</v>
      </c>
      <c r="D1024" s="9">
        <f>VLOOKUP(A1024,events!F404:Q1733,12,FALSE)</f>
        <v>3489.42</v>
      </c>
    </row>
    <row r="1025">
      <c r="A1025" s="4" t="s">
        <v>20</v>
      </c>
      <c r="B1025" s="38">
        <v>48.0</v>
      </c>
      <c r="C1025" s="21" t="str">
        <f t="shared" si="1"/>
        <v>5-Slow</v>
      </c>
      <c r="D1025" s="9">
        <f>VLOOKUP(A1025,events!F411:Q1740,12,FALSE)</f>
        <v>300733.4</v>
      </c>
    </row>
    <row r="1026">
      <c r="A1026" s="4" t="s">
        <v>31</v>
      </c>
      <c r="B1026" s="38">
        <v>42.0</v>
      </c>
      <c r="C1026" s="21" t="str">
        <f t="shared" si="1"/>
        <v>5-Slow</v>
      </c>
      <c r="D1026" s="9">
        <f>VLOOKUP(A1026,events!F413:Q1742,12,FALSE)</f>
        <v>801607.84</v>
      </c>
    </row>
    <row r="1027">
      <c r="A1027" s="4" t="s">
        <v>31</v>
      </c>
      <c r="B1027" s="38">
        <v>47.0</v>
      </c>
      <c r="C1027" s="21" t="str">
        <f t="shared" si="1"/>
        <v>5-Slow</v>
      </c>
      <c r="D1027" s="9">
        <f>VLOOKUP(A1027,events!F419:Q1748,12,FALSE)</f>
        <v>959880.78</v>
      </c>
    </row>
    <row r="1028">
      <c r="A1028" s="4" t="s">
        <v>20</v>
      </c>
      <c r="B1028" s="38">
        <v>44.0</v>
      </c>
      <c r="C1028" s="21" t="str">
        <f t="shared" si="1"/>
        <v>5-Slow</v>
      </c>
      <c r="D1028" s="9">
        <f>VLOOKUP(A1028,events!F420:Q1749,12,FALSE)</f>
        <v>944622.78</v>
      </c>
    </row>
    <row r="1029">
      <c r="A1029" s="4" t="s">
        <v>20</v>
      </c>
      <c r="B1029" s="38">
        <v>41.0</v>
      </c>
      <c r="C1029" s="21" t="str">
        <f t="shared" si="1"/>
        <v>5-Slow</v>
      </c>
      <c r="D1029" s="9">
        <f>VLOOKUP(A1029,events!F421:Q1750,12,FALSE)</f>
        <v>855698.56</v>
      </c>
    </row>
    <row r="1030">
      <c r="A1030" s="4" t="s">
        <v>20</v>
      </c>
      <c r="B1030" s="38">
        <v>44.0</v>
      </c>
      <c r="C1030" s="21" t="str">
        <f t="shared" si="1"/>
        <v>5-Slow</v>
      </c>
      <c r="D1030" s="9">
        <f>VLOOKUP(A1030,events!F425:Q1754,12,FALSE)</f>
        <v>7977.15</v>
      </c>
    </row>
    <row r="1031">
      <c r="A1031" s="4" t="s">
        <v>30</v>
      </c>
      <c r="B1031" s="38">
        <v>41.0</v>
      </c>
      <c r="C1031" s="21" t="str">
        <f t="shared" si="1"/>
        <v>5-Slow</v>
      </c>
      <c r="D1031" s="9">
        <f>VLOOKUP(A1031,events!F428:Q1757,12,FALSE)</f>
        <v>16560.75</v>
      </c>
    </row>
    <row r="1032">
      <c r="A1032" s="4" t="s">
        <v>27</v>
      </c>
      <c r="B1032" s="38">
        <v>49.0</v>
      </c>
      <c r="C1032" s="21" t="str">
        <f t="shared" si="1"/>
        <v>5-Slow</v>
      </c>
      <c r="D1032" s="9">
        <f>VLOOKUP(A1032,events!F438:Q1767,12,FALSE)</f>
        <v>601775.52</v>
      </c>
    </row>
    <row r="1033">
      <c r="A1033" s="4" t="s">
        <v>30</v>
      </c>
      <c r="B1033" s="38">
        <v>44.0</v>
      </c>
      <c r="C1033" s="21" t="str">
        <f t="shared" si="1"/>
        <v>5-Slow</v>
      </c>
      <c r="D1033" s="9">
        <f>VLOOKUP(A1033,events!F439:Q1768,12,FALSE)</f>
        <v>795441.9</v>
      </c>
    </row>
    <row r="1034">
      <c r="A1034" s="4" t="s">
        <v>27</v>
      </c>
      <c r="B1034" s="38">
        <v>47.0</v>
      </c>
      <c r="C1034" s="21" t="str">
        <f t="shared" si="1"/>
        <v>5-Slow</v>
      </c>
      <c r="D1034" s="9">
        <f>VLOOKUP(A1034,events!F453:Q1782,12,FALSE)</f>
        <v>1951360.32</v>
      </c>
    </row>
    <row r="1035">
      <c r="A1035" s="4" t="s">
        <v>30</v>
      </c>
      <c r="B1035" s="38">
        <v>42.0</v>
      </c>
      <c r="C1035" s="21" t="str">
        <f t="shared" si="1"/>
        <v>5-Slow</v>
      </c>
      <c r="D1035" s="9">
        <f>VLOOKUP(A1035,events!F460:Q1789,12,FALSE)</f>
        <v>3964845.91</v>
      </c>
    </row>
    <row r="1036">
      <c r="A1036" s="4" t="s">
        <v>20</v>
      </c>
      <c r="B1036" s="38">
        <v>48.0</v>
      </c>
      <c r="C1036" s="21" t="str">
        <f t="shared" si="1"/>
        <v>5-Slow</v>
      </c>
      <c r="D1036" s="9">
        <f>VLOOKUP(A1036,events!F469:Q1798,12,FALSE)</f>
        <v>526180.6</v>
      </c>
    </row>
    <row r="1037">
      <c r="A1037" s="4" t="s">
        <v>30</v>
      </c>
      <c r="B1037" s="38">
        <v>46.0</v>
      </c>
      <c r="C1037" s="21" t="str">
        <f t="shared" si="1"/>
        <v>5-Slow</v>
      </c>
      <c r="D1037" s="9">
        <f>VLOOKUP(A1037,events!F471:Q1800,12,FALSE)</f>
        <v>12632.82</v>
      </c>
    </row>
    <row r="1038">
      <c r="A1038" s="4" t="s">
        <v>30</v>
      </c>
      <c r="B1038" s="38">
        <v>47.0</v>
      </c>
      <c r="C1038" s="21" t="str">
        <f t="shared" si="1"/>
        <v>5-Slow</v>
      </c>
      <c r="D1038" s="9">
        <f>VLOOKUP(A1038,events!F483:Q1812,12,FALSE)</f>
        <v>1721091.9</v>
      </c>
    </row>
    <row r="1039">
      <c r="A1039" s="4" t="s">
        <v>31</v>
      </c>
      <c r="B1039" s="38">
        <v>43.0</v>
      </c>
      <c r="C1039" s="21" t="str">
        <f t="shared" si="1"/>
        <v>5-Slow</v>
      </c>
      <c r="D1039" s="9">
        <f>VLOOKUP(A1039,events!F487:Q1816,12,FALSE)</f>
        <v>1164794.61</v>
      </c>
    </row>
    <row r="1040">
      <c r="A1040" s="4" t="s">
        <v>30</v>
      </c>
      <c r="B1040" s="38">
        <v>47.0</v>
      </c>
      <c r="C1040" s="21" t="str">
        <f t="shared" si="1"/>
        <v>5-Slow</v>
      </c>
      <c r="D1040" s="9">
        <f>VLOOKUP(A1040,events!F495:Q1824,12,FALSE)</f>
        <v>2544631.04</v>
      </c>
    </row>
    <row r="1041">
      <c r="A1041" s="4" t="s">
        <v>30</v>
      </c>
      <c r="B1041" s="38">
        <v>47.0</v>
      </c>
      <c r="C1041" s="21" t="str">
        <f t="shared" si="1"/>
        <v>5-Slow</v>
      </c>
      <c r="D1041" s="9">
        <f>VLOOKUP(A1041,events!F496:Q1825,12,FALSE)</f>
        <v>4016993.6</v>
      </c>
    </row>
    <row r="1042">
      <c r="A1042" s="4" t="s">
        <v>27</v>
      </c>
      <c r="B1042" s="38">
        <v>50.0</v>
      </c>
      <c r="C1042" s="21" t="str">
        <f t="shared" si="1"/>
        <v>5-Slow</v>
      </c>
      <c r="D1042" s="9">
        <f>VLOOKUP(A1042,events!F498:Q1827,12,FALSE)</f>
        <v>1661617.52</v>
      </c>
    </row>
    <row r="1043">
      <c r="A1043" s="4" t="s">
        <v>27</v>
      </c>
      <c r="B1043" s="38">
        <v>43.0</v>
      </c>
      <c r="C1043" s="21" t="str">
        <f t="shared" si="1"/>
        <v>5-Slow</v>
      </c>
      <c r="D1043" s="9">
        <f>VLOOKUP(A1043,events!F502:Q1831,12,FALSE)</f>
        <v>3615517.92</v>
      </c>
    </row>
    <row r="1044">
      <c r="A1044" s="4" t="s">
        <v>27</v>
      </c>
      <c r="B1044" s="38">
        <v>47.0</v>
      </c>
      <c r="C1044" s="21" t="str">
        <f t="shared" si="1"/>
        <v>5-Slow</v>
      </c>
      <c r="D1044" s="9">
        <f>VLOOKUP(A1044,events!F504:Q1833,12,FALSE)</f>
        <v>4151214</v>
      </c>
    </row>
    <row r="1045">
      <c r="A1045" s="4" t="s">
        <v>30</v>
      </c>
      <c r="B1045" s="38">
        <v>43.0</v>
      </c>
      <c r="C1045" s="21" t="str">
        <f t="shared" si="1"/>
        <v>5-Slow</v>
      </c>
      <c r="D1045" s="9">
        <f>VLOOKUP(A1045,events!F508:Q1837,12,FALSE)</f>
        <v>1104764.26</v>
      </c>
    </row>
    <row r="1046">
      <c r="A1046" s="4" t="s">
        <v>27</v>
      </c>
      <c r="B1046" s="38">
        <v>48.0</v>
      </c>
      <c r="C1046" s="21" t="str">
        <f t="shared" si="1"/>
        <v>5-Slow</v>
      </c>
      <c r="D1046" s="9">
        <f>VLOOKUP(A1046,events!F509:Q1838,12,FALSE)</f>
        <v>257791.52</v>
      </c>
    </row>
    <row r="1047">
      <c r="A1047" s="4" t="s">
        <v>30</v>
      </c>
      <c r="B1047" s="38">
        <v>43.0</v>
      </c>
      <c r="C1047" s="21" t="str">
        <f t="shared" si="1"/>
        <v>5-Slow</v>
      </c>
      <c r="D1047" s="9">
        <f>VLOOKUP(A1047,events!F510:Q1839,12,FALSE)</f>
        <v>38253</v>
      </c>
    </row>
    <row r="1048">
      <c r="A1048" s="4" t="s">
        <v>27</v>
      </c>
      <c r="B1048" s="38">
        <v>43.0</v>
      </c>
      <c r="C1048" s="21" t="str">
        <f t="shared" si="1"/>
        <v>5-Slow</v>
      </c>
      <c r="D1048" s="9">
        <f>VLOOKUP(A1048,events!F512:Q1841,12,FALSE)</f>
        <v>1113985.6</v>
      </c>
    </row>
    <row r="1049">
      <c r="A1049" s="4" t="s">
        <v>20</v>
      </c>
      <c r="B1049" s="38">
        <v>43.0</v>
      </c>
      <c r="C1049" s="21" t="str">
        <f t="shared" si="1"/>
        <v>5-Slow</v>
      </c>
      <c r="D1049" s="9">
        <f>VLOOKUP(A1049,events!F513:Q1842,12,FALSE)</f>
        <v>1023485.2</v>
      </c>
    </row>
    <row r="1050">
      <c r="A1050" s="4" t="s">
        <v>20</v>
      </c>
      <c r="B1050" s="38">
        <v>46.0</v>
      </c>
      <c r="C1050" s="21" t="str">
        <f t="shared" si="1"/>
        <v>5-Slow</v>
      </c>
      <c r="D1050" s="9">
        <f>VLOOKUP(A1050,events!F519:Q1848,12,FALSE)</f>
        <v>5447068.77</v>
      </c>
    </row>
    <row r="1051">
      <c r="A1051" s="4" t="s">
        <v>20</v>
      </c>
      <c r="B1051" s="38">
        <v>44.0</v>
      </c>
      <c r="C1051" s="21" t="str">
        <f t="shared" si="1"/>
        <v>5-Slow</v>
      </c>
      <c r="D1051" s="9">
        <f>VLOOKUP(A1051,events!F524:Q1853,12,FALSE)</f>
        <v>750998.76</v>
      </c>
    </row>
    <row r="1052">
      <c r="A1052" s="4" t="s">
        <v>20</v>
      </c>
      <c r="B1052" s="38">
        <v>44.0</v>
      </c>
      <c r="C1052" s="21" t="str">
        <f t="shared" si="1"/>
        <v>5-Slow</v>
      </c>
      <c r="D1052" s="9">
        <f>VLOOKUP(A1052,events!F525:Q1854,12,FALSE)</f>
        <v>1222321.17</v>
      </c>
    </row>
    <row r="1053">
      <c r="A1053" s="4" t="s">
        <v>20</v>
      </c>
      <c r="B1053" s="38">
        <v>42.0</v>
      </c>
      <c r="C1053" s="21" t="str">
        <f t="shared" si="1"/>
        <v>5-Slow</v>
      </c>
      <c r="D1053" s="9">
        <f>VLOOKUP(A1053,events!F528:Q1857,12,FALSE)</f>
        <v>314088.39</v>
      </c>
    </row>
    <row r="1054">
      <c r="A1054" s="4" t="s">
        <v>31</v>
      </c>
      <c r="B1054" s="38">
        <v>45.0</v>
      </c>
      <c r="C1054" s="21" t="str">
        <f t="shared" si="1"/>
        <v>5-Slow</v>
      </c>
      <c r="D1054" s="9">
        <f>VLOOKUP(A1054,events!F530:Q1859,12,FALSE)</f>
        <v>221896.95</v>
      </c>
    </row>
    <row r="1055">
      <c r="A1055" s="4" t="s">
        <v>31</v>
      </c>
      <c r="B1055" s="38">
        <v>41.0</v>
      </c>
      <c r="C1055" s="21" t="str">
        <f t="shared" si="1"/>
        <v>5-Slow</v>
      </c>
      <c r="D1055" s="9">
        <f>VLOOKUP(A1055,events!F540:Q1869,12,FALSE)</f>
        <v>1636439.6</v>
      </c>
    </row>
    <row r="1056">
      <c r="A1056" s="4" t="s">
        <v>30</v>
      </c>
      <c r="B1056" s="38">
        <v>48.0</v>
      </c>
      <c r="C1056" s="21" t="str">
        <f t="shared" si="1"/>
        <v>5-Slow</v>
      </c>
      <c r="D1056" s="9">
        <f>VLOOKUP(A1056,events!F542:Q1871,12,FALSE)</f>
        <v>882706.8</v>
      </c>
    </row>
    <row r="1057">
      <c r="A1057" s="4" t="s">
        <v>31</v>
      </c>
      <c r="B1057" s="38">
        <v>44.0</v>
      </c>
      <c r="C1057" s="21" t="str">
        <f t="shared" si="1"/>
        <v>5-Slow</v>
      </c>
      <c r="D1057" s="9">
        <f>VLOOKUP(A1057,events!F545:Q1874,12,FALSE)</f>
        <v>811407.66</v>
      </c>
    </row>
    <row r="1058">
      <c r="A1058" s="4" t="s">
        <v>27</v>
      </c>
      <c r="B1058" s="38">
        <v>50.0</v>
      </c>
      <c r="C1058" s="21" t="str">
        <f t="shared" si="1"/>
        <v>5-Slow</v>
      </c>
      <c r="D1058" s="9">
        <f>VLOOKUP(A1058,events!F551:Q1880,12,FALSE)</f>
        <v>272242.63</v>
      </c>
    </row>
    <row r="1059">
      <c r="A1059" s="4" t="s">
        <v>30</v>
      </c>
      <c r="B1059" s="38">
        <v>44.0</v>
      </c>
      <c r="C1059" s="21" t="str">
        <f t="shared" si="1"/>
        <v>5-Slow</v>
      </c>
      <c r="D1059" s="9">
        <f>VLOOKUP(A1059,events!F568:Q1897,12,FALSE)</f>
        <v>1244188.56</v>
      </c>
    </row>
    <row r="1060">
      <c r="A1060" s="4" t="s">
        <v>27</v>
      </c>
      <c r="B1060" s="38">
        <v>49.0</v>
      </c>
      <c r="C1060" s="21" t="str">
        <f t="shared" si="1"/>
        <v>5-Slow</v>
      </c>
      <c r="D1060" s="9">
        <f>VLOOKUP(A1060,events!F571:Q1900,12,FALSE)</f>
        <v>1021506.2</v>
      </c>
    </row>
    <row r="1061">
      <c r="A1061" s="4" t="s">
        <v>27</v>
      </c>
      <c r="B1061" s="38">
        <v>48.0</v>
      </c>
      <c r="C1061" s="21" t="str">
        <f t="shared" si="1"/>
        <v>5-Slow</v>
      </c>
      <c r="D1061" s="9">
        <f>VLOOKUP(A1061,events!F574:Q1903,12,FALSE)</f>
        <v>437294.28</v>
      </c>
    </row>
    <row r="1062">
      <c r="A1062" s="4" t="s">
        <v>30</v>
      </c>
      <c r="B1062" s="38">
        <v>41.0</v>
      </c>
      <c r="C1062" s="21" t="str">
        <f t="shared" si="1"/>
        <v>5-Slow</v>
      </c>
      <c r="D1062" s="9">
        <f>VLOOKUP(A1062,events!F575:Q1904,12,FALSE)</f>
        <v>98300.37</v>
      </c>
    </row>
    <row r="1063">
      <c r="A1063" s="4" t="s">
        <v>30</v>
      </c>
      <c r="B1063" s="38">
        <v>49.0</v>
      </c>
      <c r="C1063" s="21" t="str">
        <f t="shared" si="1"/>
        <v>5-Slow</v>
      </c>
      <c r="D1063" s="9">
        <f>VLOOKUP(A1063,events!F585:Q1914,12,FALSE)</f>
        <v>530019.05</v>
      </c>
    </row>
    <row r="1064">
      <c r="A1064" s="4" t="s">
        <v>27</v>
      </c>
      <c r="B1064" s="38">
        <v>48.0</v>
      </c>
      <c r="C1064" s="21" t="str">
        <f t="shared" si="1"/>
        <v>5-Slow</v>
      </c>
      <c r="D1064" s="9">
        <f>VLOOKUP(A1064,events!F588:Q1917,12,FALSE)</f>
        <v>73119.21</v>
      </c>
    </row>
    <row r="1065">
      <c r="A1065" s="4" t="s">
        <v>27</v>
      </c>
      <c r="B1065" s="38">
        <v>50.0</v>
      </c>
      <c r="C1065" s="21" t="str">
        <f t="shared" si="1"/>
        <v>5-Slow</v>
      </c>
      <c r="D1065" s="9">
        <f>VLOOKUP(A1065,events!F594:Q1923,12,FALSE)</f>
        <v>2683220.4</v>
      </c>
    </row>
    <row r="1066">
      <c r="A1066" s="4" t="s">
        <v>20</v>
      </c>
      <c r="B1066" s="38">
        <v>42.0</v>
      </c>
      <c r="C1066" s="21" t="str">
        <f t="shared" si="1"/>
        <v>5-Slow</v>
      </c>
      <c r="D1066" s="9">
        <f>VLOOKUP(A1066,events!F607:Q1936,12,FALSE)</f>
        <v>2849043.75</v>
      </c>
    </row>
    <row r="1067">
      <c r="A1067" s="4" t="s">
        <v>27</v>
      </c>
      <c r="B1067" s="38">
        <v>41.0</v>
      </c>
      <c r="C1067" s="21" t="str">
        <f t="shared" si="1"/>
        <v>5-Slow</v>
      </c>
      <c r="D1067" s="9">
        <f>VLOOKUP(A1067,events!F609:Q1938,12,FALSE)</f>
        <v>1931112.4</v>
      </c>
    </row>
    <row r="1068">
      <c r="A1068" s="4" t="s">
        <v>27</v>
      </c>
      <c r="B1068" s="38">
        <v>45.0</v>
      </c>
      <c r="C1068" s="21" t="str">
        <f t="shared" si="1"/>
        <v>5-Slow</v>
      </c>
      <c r="D1068" s="9">
        <f>VLOOKUP(A1068,events!F625:Q1954,12,FALSE)</f>
        <v>643215.1</v>
      </c>
    </row>
    <row r="1069">
      <c r="A1069" s="4" t="s">
        <v>30</v>
      </c>
      <c r="B1069" s="38">
        <v>44.0</v>
      </c>
      <c r="C1069" s="21" t="str">
        <f t="shared" si="1"/>
        <v>5-Slow</v>
      </c>
      <c r="D1069" s="9">
        <f>VLOOKUP(A1069,events!F632:Q1961,12,FALSE)</f>
        <v>4768159.62</v>
      </c>
    </row>
    <row r="1070">
      <c r="A1070" s="4" t="s">
        <v>31</v>
      </c>
      <c r="B1070" s="38">
        <v>46.0</v>
      </c>
      <c r="C1070" s="21" t="str">
        <f t="shared" si="1"/>
        <v>5-Slow</v>
      </c>
      <c r="D1070" s="9">
        <f>VLOOKUP(A1070,events!F636:Q1965,12,FALSE)</f>
        <v>28064.64</v>
      </c>
    </row>
    <row r="1071">
      <c r="A1071" s="4" t="s">
        <v>30</v>
      </c>
      <c r="B1071" s="38">
        <v>45.0</v>
      </c>
      <c r="C1071" s="21" t="str">
        <f t="shared" si="1"/>
        <v>5-Slow</v>
      </c>
      <c r="D1071" s="9">
        <f>VLOOKUP(A1071,events!F644:Q1973,12,FALSE)</f>
        <v>1449477.63</v>
      </c>
    </row>
    <row r="1072">
      <c r="A1072" s="4" t="s">
        <v>27</v>
      </c>
      <c r="B1072" s="38">
        <v>48.0</v>
      </c>
      <c r="C1072" s="21" t="str">
        <f t="shared" si="1"/>
        <v>5-Slow</v>
      </c>
      <c r="D1072" s="9">
        <f>VLOOKUP(A1072,events!F651:Q1980,12,FALSE)</f>
        <v>1158993.38</v>
      </c>
    </row>
    <row r="1073">
      <c r="A1073" s="4" t="s">
        <v>27</v>
      </c>
      <c r="B1073" s="38">
        <v>50.0</v>
      </c>
      <c r="C1073" s="21" t="str">
        <f t="shared" si="1"/>
        <v>5-Slow</v>
      </c>
      <c r="D1073" s="9">
        <f>VLOOKUP(A1073,events!F653:Q1982,12,FALSE)</f>
        <v>14676.09</v>
      </c>
    </row>
    <row r="1074">
      <c r="A1074" s="4" t="s">
        <v>27</v>
      </c>
      <c r="B1074" s="38">
        <v>44.0</v>
      </c>
      <c r="C1074" s="21" t="str">
        <f t="shared" si="1"/>
        <v>5-Slow</v>
      </c>
      <c r="D1074" s="9">
        <f>VLOOKUP(A1074,events!F655:Q1984,12,FALSE)</f>
        <v>308203.83</v>
      </c>
    </row>
    <row r="1075">
      <c r="A1075" s="4" t="s">
        <v>30</v>
      </c>
      <c r="B1075" s="38">
        <v>43.0</v>
      </c>
      <c r="C1075" s="21" t="str">
        <f t="shared" si="1"/>
        <v>5-Slow</v>
      </c>
      <c r="D1075" s="9">
        <f>VLOOKUP(A1075,events!F657:Q1986,12,FALSE)</f>
        <v>1078265.94</v>
      </c>
    </row>
    <row r="1076">
      <c r="A1076" s="4" t="s">
        <v>27</v>
      </c>
      <c r="B1076" s="38">
        <v>41.0</v>
      </c>
      <c r="C1076" s="21" t="str">
        <f t="shared" si="1"/>
        <v>5-Slow</v>
      </c>
      <c r="D1076" s="9">
        <f>VLOOKUP(A1076,events!F660:Q1989,12,FALSE)</f>
        <v>170695.36</v>
      </c>
    </row>
    <row r="1077">
      <c r="A1077" s="4" t="s">
        <v>20</v>
      </c>
      <c r="B1077" s="38">
        <v>43.0</v>
      </c>
      <c r="C1077" s="21" t="str">
        <f t="shared" si="1"/>
        <v>5-Slow</v>
      </c>
      <c r="D1077" s="9">
        <f>VLOOKUP(A1077,events!F663:Q1992,12,FALSE)</f>
        <v>2283495.6</v>
      </c>
    </row>
    <row r="1078">
      <c r="A1078" s="4" t="s">
        <v>30</v>
      </c>
      <c r="B1078" s="38">
        <v>45.0</v>
      </c>
      <c r="C1078" s="21" t="str">
        <f t="shared" si="1"/>
        <v>5-Slow</v>
      </c>
      <c r="D1078" s="9">
        <f>VLOOKUP(A1078,events!F664:Q1993,12,FALSE)</f>
        <v>4303846.89</v>
      </c>
    </row>
    <row r="1079">
      <c r="A1079" s="4" t="s">
        <v>31</v>
      </c>
      <c r="B1079" s="38">
        <v>44.0</v>
      </c>
      <c r="C1079" s="21" t="str">
        <f t="shared" si="1"/>
        <v>5-Slow</v>
      </c>
      <c r="D1079" s="9">
        <f>VLOOKUP(A1079,events!F666:Q1995,12,FALSE)</f>
        <v>393954.4</v>
      </c>
    </row>
    <row r="1080">
      <c r="A1080" s="4" t="s">
        <v>30</v>
      </c>
      <c r="B1080" s="38">
        <v>49.0</v>
      </c>
      <c r="C1080" s="21" t="str">
        <f t="shared" si="1"/>
        <v>5-Slow</v>
      </c>
      <c r="D1080" s="9">
        <f>VLOOKUP(A1080,events!F677:Q2006,12,FALSE)</f>
        <v>1440476.52</v>
      </c>
    </row>
    <row r="1081">
      <c r="A1081" s="4" t="s">
        <v>20</v>
      </c>
      <c r="B1081" s="38">
        <v>48.0</v>
      </c>
      <c r="C1081" s="21" t="str">
        <f t="shared" si="1"/>
        <v>5-Slow</v>
      </c>
      <c r="D1081" s="9">
        <f>VLOOKUP(A1081,events!F679:Q2008,12,FALSE)</f>
        <v>1244745.28</v>
      </c>
    </row>
    <row r="1082">
      <c r="A1082" s="4" t="s">
        <v>20</v>
      </c>
      <c r="B1082" s="38">
        <v>45.0</v>
      </c>
      <c r="C1082" s="21" t="str">
        <f t="shared" si="1"/>
        <v>5-Slow</v>
      </c>
      <c r="D1082" s="9">
        <f>VLOOKUP(A1082,events!F688:Q2017,12,FALSE)</f>
        <v>862839.9</v>
      </c>
    </row>
    <row r="1083">
      <c r="A1083" s="4" t="s">
        <v>30</v>
      </c>
      <c r="B1083" s="38">
        <v>45.0</v>
      </c>
      <c r="C1083" s="21" t="str">
        <f t="shared" si="1"/>
        <v>5-Slow</v>
      </c>
      <c r="D1083" s="9">
        <f>VLOOKUP(A1083,events!F696:Q2025,12,FALSE)</f>
        <v>1514966.82</v>
      </c>
    </row>
    <row r="1084">
      <c r="A1084" s="4" t="s">
        <v>30</v>
      </c>
      <c r="B1084" s="38">
        <v>48.0</v>
      </c>
      <c r="C1084" s="21" t="str">
        <f t="shared" si="1"/>
        <v>5-Slow</v>
      </c>
      <c r="D1084" s="9">
        <f>VLOOKUP(A1084,events!F700:Q2029,12,FALSE)</f>
        <v>243568.86</v>
      </c>
    </row>
    <row r="1085">
      <c r="A1085" s="4" t="s">
        <v>20</v>
      </c>
      <c r="B1085" s="38">
        <v>47.0</v>
      </c>
      <c r="C1085" s="21" t="str">
        <f t="shared" si="1"/>
        <v>5-Slow</v>
      </c>
      <c r="D1085" s="9">
        <f>VLOOKUP(A1085,events!F701:Q2030,12,FALSE)</f>
        <v>1123251.46</v>
      </c>
    </row>
    <row r="1086">
      <c r="A1086" s="4" t="s">
        <v>27</v>
      </c>
      <c r="B1086" s="38">
        <v>43.0</v>
      </c>
      <c r="C1086" s="21" t="str">
        <f t="shared" si="1"/>
        <v>5-Slow</v>
      </c>
      <c r="D1086" s="9">
        <f>VLOOKUP(A1086,events!F716:Q2045,12,FALSE)</f>
        <v>1005157.44</v>
      </c>
    </row>
    <row r="1087">
      <c r="A1087" s="4" t="s">
        <v>30</v>
      </c>
      <c r="B1087" s="38">
        <v>44.0</v>
      </c>
      <c r="C1087" s="21" t="str">
        <f t="shared" si="1"/>
        <v>5-Slow</v>
      </c>
      <c r="D1087" s="9">
        <f>VLOOKUP(A1087,events!F719:Q2048,12,FALSE)</f>
        <v>860398.62</v>
      </c>
    </row>
    <row r="1088">
      <c r="A1088" s="4" t="s">
        <v>30</v>
      </c>
      <c r="B1088" s="38">
        <v>45.0</v>
      </c>
      <c r="C1088" s="21" t="str">
        <f t="shared" si="1"/>
        <v>5-Slow</v>
      </c>
      <c r="D1088" s="9">
        <f>VLOOKUP(A1088,events!F724:Q2053,12,FALSE)</f>
        <v>443183</v>
      </c>
    </row>
    <row r="1089">
      <c r="A1089" s="4" t="s">
        <v>31</v>
      </c>
      <c r="B1089" s="38">
        <v>46.0</v>
      </c>
      <c r="C1089" s="21" t="str">
        <f t="shared" si="1"/>
        <v>5-Slow</v>
      </c>
      <c r="D1089" s="9">
        <f>VLOOKUP(A1089,events!F729:Q2058,12,FALSE)</f>
        <v>347838.24</v>
      </c>
    </row>
    <row r="1090">
      <c r="A1090" s="4" t="s">
        <v>30</v>
      </c>
      <c r="B1090" s="38">
        <v>45.0</v>
      </c>
      <c r="C1090" s="21" t="str">
        <f t="shared" si="1"/>
        <v>5-Slow</v>
      </c>
      <c r="D1090" s="9">
        <f>VLOOKUP(A1090,events!F730:Q2059,12,FALSE)</f>
        <v>1888509</v>
      </c>
    </row>
    <row r="1091">
      <c r="A1091" s="4" t="s">
        <v>20</v>
      </c>
      <c r="B1091" s="38">
        <v>44.0</v>
      </c>
      <c r="C1091" s="21" t="str">
        <f t="shared" si="1"/>
        <v>5-Slow</v>
      </c>
      <c r="D1091" s="9">
        <f>VLOOKUP(A1091,events!F737:Q2066,12,FALSE)</f>
        <v>352364.1</v>
      </c>
    </row>
    <row r="1092">
      <c r="A1092" s="4" t="s">
        <v>20</v>
      </c>
      <c r="B1092" s="38">
        <v>48.0</v>
      </c>
      <c r="C1092" s="21" t="str">
        <f t="shared" si="1"/>
        <v>5-Slow</v>
      </c>
      <c r="D1092" s="9">
        <f>VLOOKUP(A1092,events!F752:Q2081,12,FALSE)</f>
        <v>1706802.08</v>
      </c>
    </row>
    <row r="1093">
      <c r="A1093" s="4" t="s">
        <v>27</v>
      </c>
      <c r="B1093" s="38">
        <v>42.0</v>
      </c>
      <c r="C1093" s="21" t="str">
        <f t="shared" si="1"/>
        <v>5-Slow</v>
      </c>
      <c r="D1093" s="9">
        <f>VLOOKUP(A1093,events!F767:Q2096,12,FALSE)</f>
        <v>3589862.01</v>
      </c>
    </row>
    <row r="1094">
      <c r="A1094" s="4" t="s">
        <v>20</v>
      </c>
      <c r="B1094" s="38">
        <v>48.0</v>
      </c>
      <c r="C1094" s="21" t="str">
        <f t="shared" si="1"/>
        <v>5-Slow</v>
      </c>
      <c r="D1094" s="9">
        <f>VLOOKUP(A1094,events!F781:Q2110,12,FALSE)</f>
        <v>451922.9</v>
      </c>
    </row>
    <row r="1095">
      <c r="A1095" s="4" t="s">
        <v>20</v>
      </c>
      <c r="B1095" s="38">
        <v>47.0</v>
      </c>
      <c r="C1095" s="21" t="str">
        <f t="shared" si="1"/>
        <v>5-Slow</v>
      </c>
      <c r="D1095" s="9">
        <f>VLOOKUP(A1095,events!F783:Q2112,12,FALSE)</f>
        <v>319433.06</v>
      </c>
    </row>
    <row r="1096">
      <c r="A1096" s="4" t="s">
        <v>27</v>
      </c>
      <c r="B1096" s="38">
        <v>50.0</v>
      </c>
      <c r="C1096" s="21" t="str">
        <f t="shared" si="1"/>
        <v>5-Slow</v>
      </c>
      <c r="D1096" s="9">
        <f>VLOOKUP(A1096,events!F788:Q2117,12,FALSE)</f>
        <v>1993353.81</v>
      </c>
    </row>
    <row r="1097">
      <c r="A1097" s="4" t="s">
        <v>20</v>
      </c>
      <c r="B1097" s="38">
        <v>42.0</v>
      </c>
      <c r="C1097" s="21" t="str">
        <f t="shared" si="1"/>
        <v>5-Slow</v>
      </c>
      <c r="D1097" s="9">
        <f>VLOOKUP(A1097,events!F791:Q2120,12,FALSE)</f>
        <v>12968.7</v>
      </c>
    </row>
    <row r="1098">
      <c r="A1098" s="4" t="s">
        <v>27</v>
      </c>
      <c r="B1098" s="38">
        <v>49.0</v>
      </c>
      <c r="C1098" s="21" t="str">
        <f t="shared" si="1"/>
        <v>5-Slow</v>
      </c>
      <c r="D1098" s="9">
        <f>VLOOKUP(A1098,events!F797:Q2126,12,FALSE)</f>
        <v>676015.28</v>
      </c>
    </row>
    <row r="1099">
      <c r="A1099" s="4" t="s">
        <v>20</v>
      </c>
      <c r="B1099" s="38">
        <v>46.0</v>
      </c>
      <c r="C1099" s="21" t="str">
        <f t="shared" si="1"/>
        <v>5-Slow</v>
      </c>
      <c r="D1099" s="9">
        <f>VLOOKUP(A1099,events!F802:Q2131,12,FALSE)</f>
        <v>302319.27</v>
      </c>
    </row>
    <row r="1100">
      <c r="A1100" s="4" t="s">
        <v>31</v>
      </c>
      <c r="B1100" s="38">
        <v>46.0</v>
      </c>
      <c r="C1100" s="21" t="str">
        <f t="shared" si="1"/>
        <v>5-Slow</v>
      </c>
      <c r="D1100" s="9">
        <f>VLOOKUP(A1100,events!F803:Q2132,12,FALSE)</f>
        <v>873088.4</v>
      </c>
    </row>
    <row r="1101">
      <c r="A1101" s="4" t="s">
        <v>20</v>
      </c>
      <c r="B1101" s="38">
        <v>48.0</v>
      </c>
      <c r="C1101" s="21" t="str">
        <f t="shared" si="1"/>
        <v>5-Slow</v>
      </c>
      <c r="D1101" s="9">
        <f>VLOOKUP(A1101,events!F805:Q2134,12,FALSE)</f>
        <v>242820.16</v>
      </c>
    </row>
    <row r="1102">
      <c r="A1102" s="4" t="s">
        <v>27</v>
      </c>
      <c r="B1102" s="38">
        <v>46.0</v>
      </c>
      <c r="C1102" s="21" t="str">
        <f t="shared" si="1"/>
        <v>5-Slow</v>
      </c>
      <c r="D1102" s="9">
        <f>VLOOKUP(A1102,events!F809:Q2138,12,FALSE)</f>
        <v>1366358.14</v>
      </c>
    </row>
    <row r="1103">
      <c r="A1103" s="4" t="s">
        <v>30</v>
      </c>
      <c r="B1103" s="38">
        <v>42.0</v>
      </c>
      <c r="C1103" s="21" t="str">
        <f t="shared" si="1"/>
        <v>5-Slow</v>
      </c>
      <c r="D1103" s="9">
        <f>VLOOKUP(A1103,events!F815:Q2144,12,FALSE)</f>
        <v>1545804.96</v>
      </c>
    </row>
    <row r="1104">
      <c r="A1104" s="4" t="s">
        <v>27</v>
      </c>
      <c r="B1104" s="38">
        <v>41.0</v>
      </c>
      <c r="C1104" s="21" t="str">
        <f t="shared" si="1"/>
        <v>5-Slow</v>
      </c>
      <c r="D1104" s="9">
        <f>VLOOKUP(A1104,events!F818:Q2147,12,FALSE)</f>
        <v>852056.16</v>
      </c>
    </row>
    <row r="1105">
      <c r="A1105" s="4" t="s">
        <v>30</v>
      </c>
      <c r="B1105" s="38">
        <v>43.0</v>
      </c>
      <c r="C1105" s="21" t="str">
        <f t="shared" si="1"/>
        <v>5-Slow</v>
      </c>
      <c r="D1105" s="9">
        <f>VLOOKUP(A1105,events!F822:Q2151,12,FALSE)</f>
        <v>148708.3</v>
      </c>
    </row>
    <row r="1106">
      <c r="A1106" s="4" t="s">
        <v>30</v>
      </c>
      <c r="B1106" s="38">
        <v>43.0</v>
      </c>
      <c r="C1106" s="21" t="str">
        <f t="shared" si="1"/>
        <v>5-Slow</v>
      </c>
      <c r="D1106" s="9">
        <f>VLOOKUP(A1106,events!F830:Q2159,12,FALSE)</f>
        <v>376705.55</v>
      </c>
    </row>
    <row r="1107">
      <c r="A1107" s="4" t="s">
        <v>31</v>
      </c>
      <c r="B1107" s="38">
        <v>49.0</v>
      </c>
      <c r="C1107" s="21" t="str">
        <f t="shared" si="1"/>
        <v>5-Slow</v>
      </c>
      <c r="D1107" s="9">
        <f>VLOOKUP(A1107,events!F831:Q2160,12,FALSE)</f>
        <v>6310876.11</v>
      </c>
    </row>
    <row r="1108">
      <c r="A1108" s="4" t="s">
        <v>20</v>
      </c>
      <c r="B1108" s="38">
        <v>47.0</v>
      </c>
      <c r="C1108" s="21" t="str">
        <f t="shared" si="1"/>
        <v>5-Slow</v>
      </c>
      <c r="D1108" s="9">
        <f>VLOOKUP(A1108,events!F839:Q2168,12,FALSE)</f>
        <v>424392.8</v>
      </c>
    </row>
    <row r="1109">
      <c r="A1109" s="4" t="s">
        <v>20</v>
      </c>
      <c r="B1109" s="38">
        <v>44.0</v>
      </c>
      <c r="C1109" s="21" t="str">
        <f t="shared" si="1"/>
        <v>5-Slow</v>
      </c>
      <c r="D1109" s="9">
        <f>VLOOKUP(A1109,events!F840:Q2169,12,FALSE)</f>
        <v>5159536.83</v>
      </c>
    </row>
    <row r="1110">
      <c r="A1110" s="4" t="s">
        <v>20</v>
      </c>
      <c r="B1110" s="38">
        <v>50.0</v>
      </c>
      <c r="C1110" s="21" t="str">
        <f t="shared" si="1"/>
        <v>5-Slow</v>
      </c>
      <c r="D1110" s="9">
        <f>VLOOKUP(A1110,events!F841:Q2170,12,FALSE)</f>
        <v>4211984.8</v>
      </c>
    </row>
    <row r="1111">
      <c r="A1111" s="4" t="s">
        <v>27</v>
      </c>
      <c r="B1111" s="38">
        <v>44.0</v>
      </c>
      <c r="C1111" s="21" t="str">
        <f t="shared" si="1"/>
        <v>5-Slow</v>
      </c>
      <c r="D1111" s="9">
        <f>VLOOKUP(A1111,events!F858:Q2187,12,FALSE)</f>
        <v>85749.96</v>
      </c>
    </row>
    <row r="1112">
      <c r="A1112" s="4" t="s">
        <v>30</v>
      </c>
      <c r="B1112" s="38">
        <v>49.0</v>
      </c>
      <c r="C1112" s="21" t="str">
        <f t="shared" si="1"/>
        <v>5-Slow</v>
      </c>
      <c r="D1112" s="9">
        <f>VLOOKUP(A1112,events!F861:Q2190,12,FALSE)</f>
        <v>1333244.04</v>
      </c>
    </row>
    <row r="1113">
      <c r="A1113" s="4" t="s">
        <v>31</v>
      </c>
      <c r="B1113" s="38">
        <v>50.0</v>
      </c>
      <c r="C1113" s="21" t="str">
        <f t="shared" si="1"/>
        <v>5-Slow</v>
      </c>
      <c r="D1113" s="9">
        <f>VLOOKUP(A1113,events!F869:Q2198,12,FALSE)</f>
        <v>1262998</v>
      </c>
    </row>
    <row r="1114">
      <c r="A1114" s="4" t="s">
        <v>30</v>
      </c>
      <c r="B1114" s="38">
        <v>44.0</v>
      </c>
      <c r="C1114" s="21" t="str">
        <f t="shared" si="1"/>
        <v>5-Slow</v>
      </c>
      <c r="D1114" s="9">
        <f>VLOOKUP(A1114,events!F872:Q2201,12,FALSE)</f>
        <v>1167324</v>
      </c>
    </row>
    <row r="1115">
      <c r="A1115" s="4" t="s">
        <v>30</v>
      </c>
      <c r="B1115" s="38">
        <v>44.0</v>
      </c>
      <c r="C1115" s="21" t="str">
        <f t="shared" si="1"/>
        <v>5-Slow</v>
      </c>
      <c r="D1115" s="9">
        <f>VLOOKUP(A1115,events!F879:Q2208,12,FALSE)</f>
        <v>839256</v>
      </c>
    </row>
    <row r="1116">
      <c r="A1116" s="4" t="s">
        <v>27</v>
      </c>
      <c r="B1116" s="38">
        <v>45.0</v>
      </c>
      <c r="C1116" s="21" t="str">
        <f t="shared" si="1"/>
        <v>5-Slow</v>
      </c>
      <c r="D1116" s="9">
        <f>VLOOKUP(A1116,events!F880:Q2209,12,FALSE)</f>
        <v>181174.56</v>
      </c>
    </row>
    <row r="1117">
      <c r="A1117" s="4" t="s">
        <v>27</v>
      </c>
      <c r="B1117" s="38">
        <v>48.0</v>
      </c>
      <c r="C1117" s="21" t="str">
        <f t="shared" si="1"/>
        <v>5-Slow</v>
      </c>
      <c r="D1117" s="9">
        <f>VLOOKUP(A1117,events!F882:Q2211,12,FALSE)</f>
        <v>440358</v>
      </c>
    </row>
    <row r="1118">
      <c r="A1118" s="4" t="s">
        <v>20</v>
      </c>
      <c r="B1118" s="38">
        <v>45.0</v>
      </c>
      <c r="C1118" s="21" t="str">
        <f t="shared" si="1"/>
        <v>5-Slow</v>
      </c>
      <c r="D1118" s="9">
        <f>VLOOKUP(A1118,events!F912:Q2241,12,FALSE)</f>
        <v>3346431.48</v>
      </c>
    </row>
    <row r="1119">
      <c r="A1119" s="4" t="s">
        <v>27</v>
      </c>
      <c r="B1119" s="38">
        <v>48.0</v>
      </c>
      <c r="C1119" s="21" t="str">
        <f t="shared" si="1"/>
        <v>5-Slow</v>
      </c>
      <c r="D1119" s="9">
        <f>VLOOKUP(A1119,events!F913:Q2242,12,FALSE)</f>
        <v>247519.2</v>
      </c>
    </row>
    <row r="1120">
      <c r="A1120" s="4" t="s">
        <v>30</v>
      </c>
      <c r="B1120" s="38">
        <v>42.0</v>
      </c>
      <c r="C1120" s="21" t="str">
        <f t="shared" si="1"/>
        <v>5-Slow</v>
      </c>
      <c r="D1120" s="9">
        <f>VLOOKUP(A1120,events!F914:Q2243,12,FALSE)</f>
        <v>6483446.76</v>
      </c>
    </row>
    <row r="1121">
      <c r="A1121" s="4" t="s">
        <v>30</v>
      </c>
      <c r="B1121" s="38">
        <v>50.0</v>
      </c>
      <c r="C1121" s="21" t="str">
        <f t="shared" si="1"/>
        <v>5-Slow</v>
      </c>
      <c r="D1121" s="9">
        <f>VLOOKUP(A1121,events!F917:Q2246,12,FALSE)</f>
        <v>332629.84</v>
      </c>
    </row>
    <row r="1122">
      <c r="A1122" s="4" t="s">
        <v>20</v>
      </c>
      <c r="B1122" s="38">
        <v>45.0</v>
      </c>
      <c r="C1122" s="21" t="str">
        <f t="shared" si="1"/>
        <v>5-Slow</v>
      </c>
      <c r="D1122" s="9">
        <f>VLOOKUP(A1122,events!F918:Q2247,12,FALSE)</f>
        <v>4077988.74</v>
      </c>
    </row>
    <row r="1123">
      <c r="A1123" s="4" t="s">
        <v>20</v>
      </c>
      <c r="B1123" s="38">
        <v>42.0</v>
      </c>
      <c r="C1123" s="21" t="str">
        <f t="shared" si="1"/>
        <v>5-Slow</v>
      </c>
      <c r="D1123" s="9">
        <f>VLOOKUP(A1123,events!F922:Q2251,12,FALSE)</f>
        <v>881328.21</v>
      </c>
    </row>
    <row r="1124">
      <c r="A1124" s="4" t="s">
        <v>20</v>
      </c>
      <c r="B1124" s="38">
        <v>46.0</v>
      </c>
      <c r="C1124" s="21" t="str">
        <f t="shared" si="1"/>
        <v>5-Slow</v>
      </c>
      <c r="D1124" s="9">
        <f>VLOOKUP(A1124,events!F928:Q2257,12,FALSE)</f>
        <v>502445.94</v>
      </c>
    </row>
    <row r="1125">
      <c r="A1125" s="4" t="s">
        <v>20</v>
      </c>
      <c r="B1125" s="38">
        <v>46.0</v>
      </c>
      <c r="C1125" s="21" t="str">
        <f t="shared" si="1"/>
        <v>5-Slow</v>
      </c>
      <c r="D1125" s="9">
        <f>VLOOKUP(A1125,events!F930:Q2259,12,FALSE)</f>
        <v>423116.21</v>
      </c>
    </row>
    <row r="1126">
      <c r="A1126" s="4" t="s">
        <v>31</v>
      </c>
      <c r="B1126" s="38">
        <v>41.0</v>
      </c>
      <c r="C1126" s="21" t="str">
        <f t="shared" si="1"/>
        <v>5-Slow</v>
      </c>
      <c r="D1126" s="9">
        <f>VLOOKUP(A1126,events!F939:Q2268,12,FALSE)</f>
        <v>2477759.97</v>
      </c>
    </row>
    <row r="1127">
      <c r="A1127" s="4" t="s">
        <v>20</v>
      </c>
      <c r="B1127" s="38">
        <v>48.0</v>
      </c>
      <c r="C1127" s="21" t="str">
        <f t="shared" si="1"/>
        <v>5-Slow</v>
      </c>
      <c r="D1127" s="9">
        <f>VLOOKUP(A1127,events!F941:Q2270,12,FALSE)</f>
        <v>1050180.8</v>
      </c>
    </row>
    <row r="1128">
      <c r="A1128" s="4" t="s">
        <v>31</v>
      </c>
      <c r="B1128" s="38">
        <v>48.0</v>
      </c>
      <c r="C1128" s="21" t="str">
        <f t="shared" si="1"/>
        <v>5-Slow</v>
      </c>
      <c r="D1128" s="9">
        <f>VLOOKUP(A1128,events!F942:Q2271,12,FALSE)</f>
        <v>630303.66</v>
      </c>
    </row>
    <row r="1129">
      <c r="A1129" s="4" t="s">
        <v>30</v>
      </c>
      <c r="B1129" s="38">
        <v>45.0</v>
      </c>
      <c r="C1129" s="21" t="str">
        <f t="shared" si="1"/>
        <v>5-Slow</v>
      </c>
      <c r="D1129" s="9">
        <f>VLOOKUP(A1129,events!F948:Q2277,12,FALSE)</f>
        <v>159293.52</v>
      </c>
    </row>
    <row r="1130">
      <c r="A1130" s="4" t="s">
        <v>30</v>
      </c>
      <c r="B1130" s="38">
        <v>46.0</v>
      </c>
      <c r="C1130" s="21" t="str">
        <f t="shared" si="1"/>
        <v>5-Slow</v>
      </c>
      <c r="D1130" s="9">
        <f>VLOOKUP(A1130,events!F949:Q2278,12,FALSE)</f>
        <v>28633.77</v>
      </c>
    </row>
    <row r="1131">
      <c r="A1131" s="4" t="s">
        <v>20</v>
      </c>
      <c r="B1131" s="38">
        <v>41.0</v>
      </c>
      <c r="C1131" s="21" t="str">
        <f t="shared" si="1"/>
        <v>5-Slow</v>
      </c>
      <c r="D1131" s="9">
        <f>VLOOKUP(A1131,events!F953:Q2282,12,FALSE)</f>
        <v>1453690</v>
      </c>
    </row>
    <row r="1132">
      <c r="A1132" s="4" t="s">
        <v>30</v>
      </c>
      <c r="B1132" s="38">
        <v>50.0</v>
      </c>
      <c r="C1132" s="21" t="str">
        <f t="shared" si="1"/>
        <v>5-Slow</v>
      </c>
      <c r="D1132" s="9">
        <f>VLOOKUP(A1132,events!F956:Q2285,12,FALSE)</f>
        <v>123275.1</v>
      </c>
    </row>
    <row r="1133">
      <c r="A1133" s="4" t="s">
        <v>30</v>
      </c>
      <c r="B1133" s="38">
        <v>41.0</v>
      </c>
      <c r="C1133" s="21" t="str">
        <f t="shared" si="1"/>
        <v>5-Slow</v>
      </c>
      <c r="D1133" s="9">
        <f>VLOOKUP(A1133,events!F958:Q2287,12,FALSE)</f>
        <v>48115.44</v>
      </c>
    </row>
    <row r="1134">
      <c r="A1134" s="4" t="s">
        <v>20</v>
      </c>
      <c r="B1134" s="38">
        <v>45.0</v>
      </c>
      <c r="C1134" s="21" t="str">
        <f t="shared" si="1"/>
        <v>5-Slow</v>
      </c>
      <c r="D1134" s="9">
        <f>VLOOKUP(A1134,events!F961:Q2290,12,FALSE)</f>
        <v>788633.14</v>
      </c>
    </row>
    <row r="1135">
      <c r="A1135" s="4" t="s">
        <v>20</v>
      </c>
      <c r="B1135" s="38">
        <v>45.0</v>
      </c>
      <c r="C1135" s="21" t="str">
        <f t="shared" si="1"/>
        <v>5-Slow</v>
      </c>
      <c r="D1135" s="9">
        <f>VLOOKUP(A1135,events!F963:Q2292,12,FALSE)</f>
        <v>265970.1</v>
      </c>
    </row>
    <row r="1136">
      <c r="A1136" s="4" t="s">
        <v>27</v>
      </c>
      <c r="B1136" s="38">
        <v>49.0</v>
      </c>
      <c r="C1136" s="21" t="str">
        <f t="shared" si="1"/>
        <v>5-Slow</v>
      </c>
      <c r="D1136" s="9">
        <f>VLOOKUP(A1136,events!F965:Q2294,12,FALSE)</f>
        <v>402696.8</v>
      </c>
    </row>
    <row r="1137">
      <c r="A1137" s="4" t="s">
        <v>30</v>
      </c>
      <c r="B1137" s="38">
        <v>41.0</v>
      </c>
      <c r="C1137" s="21" t="str">
        <f t="shared" si="1"/>
        <v>5-Slow</v>
      </c>
      <c r="D1137" s="9">
        <f>VLOOKUP(A1137,events!F972:Q2301,12,FALSE)</f>
        <v>5409.3</v>
      </c>
    </row>
    <row r="1138">
      <c r="A1138" s="4" t="s">
        <v>30</v>
      </c>
      <c r="B1138" s="38">
        <v>42.0</v>
      </c>
      <c r="C1138" s="21" t="str">
        <f t="shared" si="1"/>
        <v>5-Slow</v>
      </c>
      <c r="D1138" s="9">
        <f>VLOOKUP(A1138,events!F977:Q2306,12,FALSE)</f>
        <v>3118610.88</v>
      </c>
    </row>
    <row r="1139">
      <c r="A1139" s="4" t="s">
        <v>30</v>
      </c>
      <c r="B1139" s="38">
        <v>46.0</v>
      </c>
      <c r="C1139" s="21" t="str">
        <f t="shared" si="1"/>
        <v>5-Slow</v>
      </c>
      <c r="D1139" s="9">
        <f>VLOOKUP(A1139,events!F979:Q2308,12,FALSE)</f>
        <v>1003846.08</v>
      </c>
    </row>
    <row r="1140">
      <c r="A1140" s="4" t="s">
        <v>27</v>
      </c>
      <c r="B1140" s="38">
        <v>49.0</v>
      </c>
      <c r="C1140" s="21" t="str">
        <f t="shared" si="1"/>
        <v>5-Slow</v>
      </c>
      <c r="D1140" s="9">
        <f>VLOOKUP(A1140,events!F987:Q2316,12,FALSE)</f>
        <v>1530195.03</v>
      </c>
    </row>
    <row r="1141">
      <c r="A1141" s="4" t="s">
        <v>20</v>
      </c>
      <c r="B1141" s="38">
        <v>47.0</v>
      </c>
      <c r="C1141" s="21" t="str">
        <f t="shared" si="1"/>
        <v>5-Slow</v>
      </c>
      <c r="D1141" s="9">
        <f>VLOOKUP(A1141,events!F992:Q2321,12,FALSE)</f>
        <v>5598452.37</v>
      </c>
    </row>
    <row r="1142">
      <c r="A1142" s="4" t="s">
        <v>20</v>
      </c>
      <c r="B1142" s="38">
        <v>44.0</v>
      </c>
      <c r="C1142" s="21" t="str">
        <f t="shared" si="1"/>
        <v>5-Slow</v>
      </c>
      <c r="D1142" s="9">
        <f>VLOOKUP(A1142,events!F995:Q2324,12,FALSE)</f>
        <v>818058.6</v>
      </c>
    </row>
    <row r="1143">
      <c r="A1143" s="4" t="s">
        <v>30</v>
      </c>
      <c r="B1143" s="38">
        <v>44.0</v>
      </c>
      <c r="C1143" s="21" t="str">
        <f t="shared" si="1"/>
        <v>5-Slow</v>
      </c>
      <c r="D1143" s="9">
        <f>VLOOKUP(A1143,events!F997:Q2326,12,FALSE)</f>
        <v>786014.12</v>
      </c>
    </row>
    <row r="1144">
      <c r="A1144" s="4" t="s">
        <v>20</v>
      </c>
      <c r="B1144" s="38">
        <v>43.0</v>
      </c>
      <c r="C1144" s="21" t="str">
        <f t="shared" si="1"/>
        <v>5-Slow</v>
      </c>
      <c r="D1144" s="9">
        <f>VLOOKUP(A1144,events!F1001:Q2330,12,FALSE)</f>
        <v>2558762.85</v>
      </c>
    </row>
    <row r="1145">
      <c r="A1145" s="4" t="s">
        <v>27</v>
      </c>
      <c r="B1145" s="38">
        <v>43.0</v>
      </c>
      <c r="C1145" s="21" t="str">
        <f t="shared" si="1"/>
        <v>5-Slow</v>
      </c>
      <c r="D1145" s="9">
        <f>VLOOKUP(A1145,events!F1011:Q2340,12,FALSE)</f>
        <v>143020.71</v>
      </c>
    </row>
    <row r="1146">
      <c r="A1146" s="4" t="s">
        <v>31</v>
      </c>
      <c r="B1146" s="38">
        <v>48.0</v>
      </c>
      <c r="C1146" s="21" t="str">
        <f t="shared" si="1"/>
        <v>5-Slow</v>
      </c>
      <c r="D1146" s="9">
        <f>VLOOKUP(A1146,events!F1032:Q2361,12,FALSE)</f>
        <v>252054.4</v>
      </c>
    </row>
    <row r="1147">
      <c r="A1147" s="4" t="s">
        <v>31</v>
      </c>
      <c r="B1147" s="38">
        <v>50.0</v>
      </c>
      <c r="C1147" s="21" t="str">
        <f t="shared" si="1"/>
        <v>5-Slow</v>
      </c>
      <c r="D1147" s="9">
        <f>VLOOKUP(A1147,events!F1037:Q2366,12,FALSE)</f>
        <v>218981.75</v>
      </c>
    </row>
    <row r="1148">
      <c r="A1148" s="4" t="s">
        <v>20</v>
      </c>
      <c r="B1148" s="38">
        <v>44.0</v>
      </c>
      <c r="C1148" s="21" t="str">
        <f t="shared" si="1"/>
        <v>5-Slow</v>
      </c>
      <c r="D1148" s="9">
        <f>VLOOKUP(A1148,events!F1052:Q2381,12,FALSE)</f>
        <v>1364047.24</v>
      </c>
    </row>
    <row r="1149">
      <c r="A1149" s="4" t="s">
        <v>30</v>
      </c>
      <c r="B1149" s="38">
        <v>41.0</v>
      </c>
      <c r="C1149" s="21" t="str">
        <f t="shared" si="1"/>
        <v>5-Slow</v>
      </c>
      <c r="D1149" s="9">
        <f>VLOOKUP(A1149,events!F1055:Q2384,12,FALSE)</f>
        <v>2201739.2</v>
      </c>
    </row>
    <row r="1150">
      <c r="A1150" s="4" t="s">
        <v>31</v>
      </c>
      <c r="B1150" s="38">
        <v>41.0</v>
      </c>
      <c r="C1150" s="21" t="str">
        <f t="shared" si="1"/>
        <v>5-Slow</v>
      </c>
      <c r="D1150" s="9">
        <f>VLOOKUP(A1150,events!F1059:Q2388,12,FALSE)</f>
        <v>4970685.93</v>
      </c>
    </row>
    <row r="1151">
      <c r="A1151" s="4" t="s">
        <v>20</v>
      </c>
      <c r="B1151" s="38">
        <v>49.0</v>
      </c>
      <c r="C1151" s="21" t="str">
        <f t="shared" si="1"/>
        <v>5-Slow</v>
      </c>
      <c r="D1151" s="9">
        <f>VLOOKUP(A1151,events!F1063:Q2392,12,FALSE)</f>
        <v>605437.44</v>
      </c>
    </row>
    <row r="1152">
      <c r="A1152" s="4" t="s">
        <v>30</v>
      </c>
      <c r="B1152" s="38">
        <v>47.0</v>
      </c>
      <c r="C1152" s="21" t="str">
        <f t="shared" si="1"/>
        <v>5-Slow</v>
      </c>
      <c r="D1152" s="9">
        <f>VLOOKUP(A1152,events!F1067:Q2396,12,FALSE)</f>
        <v>198862.95</v>
      </c>
    </row>
    <row r="1153">
      <c r="A1153" s="4" t="s">
        <v>27</v>
      </c>
      <c r="B1153" s="38">
        <v>48.0</v>
      </c>
      <c r="C1153" s="21" t="str">
        <f t="shared" si="1"/>
        <v>5-Slow</v>
      </c>
      <c r="D1153" s="9">
        <f>VLOOKUP(A1153,events!F1070:Q2399,12,FALSE)</f>
        <v>2522206.8</v>
      </c>
    </row>
    <row r="1154">
      <c r="A1154" s="4" t="s">
        <v>20</v>
      </c>
      <c r="B1154" s="38">
        <v>50.0</v>
      </c>
      <c r="C1154" s="21" t="str">
        <f t="shared" si="1"/>
        <v>5-Slow</v>
      </c>
      <c r="D1154" s="9">
        <f>VLOOKUP(A1154,events!F1071:Q2400,12,FALSE)</f>
        <v>516572.71</v>
      </c>
    </row>
    <row r="1155">
      <c r="A1155" s="4" t="s">
        <v>27</v>
      </c>
      <c r="B1155" s="38">
        <v>47.0</v>
      </c>
      <c r="C1155" s="21" t="str">
        <f t="shared" si="1"/>
        <v>5-Slow</v>
      </c>
      <c r="D1155" s="9">
        <f>VLOOKUP(A1155,events!F1079:Q2408,12,FALSE)</f>
        <v>1850667.6</v>
      </c>
    </row>
    <row r="1156">
      <c r="A1156" s="4" t="s">
        <v>31</v>
      </c>
      <c r="B1156" s="38">
        <v>46.0</v>
      </c>
      <c r="C1156" s="21" t="str">
        <f t="shared" si="1"/>
        <v>5-Slow</v>
      </c>
      <c r="D1156" s="9">
        <f>VLOOKUP(A1156,events!F1081:Q2410,12,FALSE)</f>
        <v>503293.34</v>
      </c>
    </row>
    <row r="1157">
      <c r="A1157" s="4" t="s">
        <v>20</v>
      </c>
      <c r="B1157" s="38">
        <v>49.0</v>
      </c>
      <c r="C1157" s="21" t="str">
        <f t="shared" si="1"/>
        <v>5-Slow</v>
      </c>
      <c r="D1157" s="9">
        <f>VLOOKUP(A1157,events!F1092:Q2421,12,FALSE)</f>
        <v>52891.77</v>
      </c>
    </row>
    <row r="1158">
      <c r="A1158" s="4" t="s">
        <v>30</v>
      </c>
      <c r="B1158" s="38">
        <v>41.0</v>
      </c>
      <c r="C1158" s="21" t="str">
        <f t="shared" si="1"/>
        <v>5-Slow</v>
      </c>
      <c r="D1158" s="9">
        <f>VLOOKUP(A1158,events!F1109:Q2438,12,FALSE)</f>
        <v>4026612</v>
      </c>
    </row>
    <row r="1159">
      <c r="A1159" s="4" t="s">
        <v>27</v>
      </c>
      <c r="B1159" s="38">
        <v>41.0</v>
      </c>
      <c r="C1159" s="21" t="str">
        <f t="shared" si="1"/>
        <v>5-Slow</v>
      </c>
      <c r="D1159" s="9">
        <f>VLOOKUP(A1159,events!F1113:Q2442,12,FALSE)</f>
        <v>28950.99</v>
      </c>
    </row>
    <row r="1160">
      <c r="A1160" s="4" t="s">
        <v>30</v>
      </c>
      <c r="B1160" s="38">
        <v>50.0</v>
      </c>
      <c r="C1160" s="21" t="str">
        <f t="shared" si="1"/>
        <v>5-Slow</v>
      </c>
      <c r="D1160" s="9">
        <f>VLOOKUP(A1160,events!F1114:Q2443,12,FALSE)</f>
        <v>546142.7</v>
      </c>
    </row>
    <row r="1161">
      <c r="A1161" s="4" t="s">
        <v>30</v>
      </c>
      <c r="B1161" s="38">
        <v>49.0</v>
      </c>
      <c r="C1161" s="21" t="str">
        <f t="shared" si="1"/>
        <v>5-Slow</v>
      </c>
      <c r="D1161" s="9">
        <f>VLOOKUP(A1161,events!F1120:Q2449,12,FALSE)</f>
        <v>1074165.4</v>
      </c>
    </row>
    <row r="1162">
      <c r="A1162" s="4" t="s">
        <v>27</v>
      </c>
      <c r="B1162" s="38">
        <v>43.0</v>
      </c>
      <c r="C1162" s="21" t="str">
        <f t="shared" si="1"/>
        <v>5-Slow</v>
      </c>
      <c r="D1162" s="9">
        <f>VLOOKUP(A1162,events!F1130:Q2459,12,FALSE)</f>
        <v>841565.28</v>
      </c>
    </row>
    <row r="1163">
      <c r="A1163" s="4" t="s">
        <v>27</v>
      </c>
      <c r="B1163" s="38">
        <v>47.0</v>
      </c>
      <c r="C1163" s="21" t="str">
        <f t="shared" si="1"/>
        <v>5-Slow</v>
      </c>
      <c r="D1163" s="9">
        <f>VLOOKUP(A1163,events!F1131:Q2460,12,FALSE)</f>
        <v>69928.35</v>
      </c>
    </row>
    <row r="1164">
      <c r="A1164" s="4" t="s">
        <v>31</v>
      </c>
      <c r="B1164" s="38">
        <v>50.0</v>
      </c>
      <c r="C1164" s="21" t="str">
        <f t="shared" si="1"/>
        <v>5-Slow</v>
      </c>
      <c r="D1164" s="9">
        <f>VLOOKUP(A1164,events!F1135:Q2464,12,FALSE)</f>
        <v>217892.18</v>
      </c>
    </row>
    <row r="1165">
      <c r="A1165" s="4" t="s">
        <v>27</v>
      </c>
      <c r="B1165" s="38">
        <v>48.0</v>
      </c>
      <c r="C1165" s="21" t="str">
        <f t="shared" si="1"/>
        <v>5-Slow</v>
      </c>
      <c r="D1165" s="9">
        <f>VLOOKUP(A1165,events!F1137:Q2466,12,FALSE)</f>
        <v>291525.99</v>
      </c>
    </row>
    <row r="1166">
      <c r="A1166" s="4" t="s">
        <v>30</v>
      </c>
      <c r="B1166" s="38">
        <v>43.0</v>
      </c>
      <c r="C1166" s="21" t="str">
        <f t="shared" si="1"/>
        <v>5-Slow</v>
      </c>
      <c r="D1166" s="9">
        <f>VLOOKUP(A1166,events!F1139:Q2468,12,FALSE)</f>
        <v>658535.28</v>
      </c>
    </row>
    <row r="1167">
      <c r="A1167" s="4" t="s">
        <v>20</v>
      </c>
      <c r="B1167" s="38">
        <v>47.0</v>
      </c>
      <c r="C1167" s="21" t="str">
        <f t="shared" si="1"/>
        <v>5-Slow</v>
      </c>
      <c r="D1167" s="9">
        <f>VLOOKUP(A1167,events!F1152:Q2481,12,FALSE)</f>
        <v>1303293.2</v>
      </c>
    </row>
    <row r="1168">
      <c r="A1168" s="4" t="s">
        <v>31</v>
      </c>
      <c r="B1168" s="38">
        <v>46.0</v>
      </c>
      <c r="C1168" s="21" t="str">
        <f t="shared" si="1"/>
        <v>5-Slow</v>
      </c>
      <c r="D1168" s="9">
        <f>VLOOKUP(A1168,events!F1153:Q2482,12,FALSE)</f>
        <v>5191789.63</v>
      </c>
    </row>
    <row r="1169">
      <c r="A1169" s="4" t="s">
        <v>27</v>
      </c>
      <c r="B1169" s="38">
        <v>45.0</v>
      </c>
      <c r="C1169" s="21" t="str">
        <f t="shared" si="1"/>
        <v>5-Slow</v>
      </c>
      <c r="D1169" s="9">
        <f>VLOOKUP(A1169,events!F1156:Q2485,12,FALSE)</f>
        <v>3960168.02</v>
      </c>
    </row>
    <row r="1170">
      <c r="A1170" s="4" t="s">
        <v>20</v>
      </c>
      <c r="B1170" s="38">
        <v>44.0</v>
      </c>
      <c r="C1170" s="21" t="str">
        <f t="shared" si="1"/>
        <v>5-Slow</v>
      </c>
      <c r="D1170" s="9">
        <f>VLOOKUP(A1170,events!F1166:Q2495,12,FALSE)</f>
        <v>2021307.04</v>
      </c>
    </row>
    <row r="1171">
      <c r="A1171" s="4" t="s">
        <v>27</v>
      </c>
      <c r="B1171" s="38">
        <v>42.0</v>
      </c>
      <c r="C1171" s="21" t="str">
        <f t="shared" si="1"/>
        <v>5-Slow</v>
      </c>
      <c r="D1171" s="9">
        <f>VLOOKUP(A1171,events!F1176:Q2505,12,FALSE)</f>
        <v>97681.5</v>
      </c>
    </row>
    <row r="1172">
      <c r="A1172" s="4" t="s">
        <v>30</v>
      </c>
      <c r="B1172" s="38">
        <v>43.0</v>
      </c>
      <c r="C1172" s="21" t="str">
        <f t="shared" si="1"/>
        <v>5-Slow</v>
      </c>
      <c r="D1172" s="9">
        <f>VLOOKUP(A1172,events!F1178:Q2507,12,FALSE)</f>
        <v>939020.5</v>
      </c>
    </row>
    <row r="1173">
      <c r="A1173" s="4" t="s">
        <v>30</v>
      </c>
      <c r="B1173" s="38">
        <v>43.0</v>
      </c>
      <c r="C1173" s="21" t="str">
        <f t="shared" si="1"/>
        <v>5-Slow</v>
      </c>
      <c r="D1173" s="9">
        <f>VLOOKUP(A1173,events!F1186:Q2515,12,FALSE)</f>
        <v>395666</v>
      </c>
    </row>
    <row r="1174">
      <c r="A1174" s="4" t="s">
        <v>20</v>
      </c>
      <c r="B1174" s="38">
        <v>42.0</v>
      </c>
      <c r="C1174" s="21" t="str">
        <f t="shared" si="1"/>
        <v>5-Slow</v>
      </c>
      <c r="D1174" s="9">
        <f>VLOOKUP(A1174,events!F1188:Q2517,12,FALSE)</f>
        <v>196110.85</v>
      </c>
    </row>
    <row r="1175">
      <c r="A1175" s="4" t="s">
        <v>30</v>
      </c>
      <c r="B1175" s="38">
        <v>45.0</v>
      </c>
      <c r="C1175" s="21" t="str">
        <f t="shared" si="1"/>
        <v>5-Slow</v>
      </c>
      <c r="D1175" s="9">
        <f>VLOOKUP(A1175,events!F1189:Q2518,12,FALSE)</f>
        <v>2360318.88</v>
      </c>
    </row>
    <row r="1176">
      <c r="A1176" s="4" t="s">
        <v>31</v>
      </c>
      <c r="B1176" s="38">
        <v>49.0</v>
      </c>
      <c r="C1176" s="21" t="str">
        <f t="shared" si="1"/>
        <v>5-Slow</v>
      </c>
      <c r="D1176" s="9">
        <f>VLOOKUP(A1176,events!F1191:Q2520,12,FALSE)</f>
        <v>3260365.92</v>
      </c>
    </row>
    <row r="1177">
      <c r="A1177" s="4" t="s">
        <v>30</v>
      </c>
      <c r="B1177" s="38">
        <v>42.0</v>
      </c>
      <c r="C1177" s="21" t="str">
        <f t="shared" si="1"/>
        <v>5-Slow</v>
      </c>
      <c r="D1177" s="9">
        <f>VLOOKUP(A1177,events!F1201:Q2530,12,FALSE)</f>
        <v>161472.35</v>
      </c>
    </row>
    <row r="1178">
      <c r="A1178" s="4" t="s">
        <v>27</v>
      </c>
      <c r="B1178" s="38">
        <v>47.0</v>
      </c>
      <c r="C1178" s="21" t="str">
        <f t="shared" si="1"/>
        <v>5-Slow</v>
      </c>
      <c r="D1178" s="9">
        <f>VLOOKUP(A1178,events!F1215:Q2544,12,FALSE)</f>
        <v>2380377.74</v>
      </c>
    </row>
    <row r="1179">
      <c r="A1179" s="4" t="s">
        <v>31</v>
      </c>
      <c r="B1179" s="38">
        <v>41.0</v>
      </c>
      <c r="C1179" s="21" t="str">
        <f t="shared" si="1"/>
        <v>5-Slow</v>
      </c>
      <c r="D1179" s="9">
        <f>VLOOKUP(A1179,events!F1222:Q2551,12,FALSE)</f>
        <v>4934218.17</v>
      </c>
    </row>
    <row r="1180">
      <c r="A1180" s="4" t="s">
        <v>20</v>
      </c>
      <c r="B1180" s="38">
        <v>43.0</v>
      </c>
      <c r="C1180" s="21" t="str">
        <f t="shared" si="1"/>
        <v>5-Slow</v>
      </c>
      <c r="D1180" s="9">
        <f>VLOOKUP(A1180,events!F1225:Q2554,12,FALSE)</f>
        <v>345008.95</v>
      </c>
    </row>
    <row r="1181">
      <c r="A1181" s="4" t="s">
        <v>30</v>
      </c>
      <c r="B1181" s="38">
        <v>42.0</v>
      </c>
      <c r="C1181" s="21" t="str">
        <f t="shared" si="1"/>
        <v>5-Slow</v>
      </c>
      <c r="D1181" s="9">
        <f>VLOOKUP(A1181,events!F1226:Q2555,12,FALSE)</f>
        <v>814602.91</v>
      </c>
    </row>
    <row r="1182">
      <c r="A1182" s="4" t="s">
        <v>31</v>
      </c>
      <c r="B1182" s="38">
        <v>46.0</v>
      </c>
      <c r="C1182" s="21" t="str">
        <f t="shared" si="1"/>
        <v>5-Slow</v>
      </c>
      <c r="D1182" s="9">
        <f>VLOOKUP(A1182,events!F1248:Q2577,12,FALSE)</f>
        <v>76947.2</v>
      </c>
    </row>
    <row r="1183">
      <c r="A1183" s="4" t="s">
        <v>31</v>
      </c>
      <c r="B1183" s="38">
        <v>46.0</v>
      </c>
      <c r="C1183" s="21" t="str">
        <f t="shared" si="1"/>
        <v>5-Slow</v>
      </c>
      <c r="D1183" s="9">
        <f>VLOOKUP(A1183,events!F1254:Q2583,12,FALSE)</f>
        <v>1470923.36</v>
      </c>
    </row>
    <row r="1184">
      <c r="A1184" s="4" t="s">
        <v>31</v>
      </c>
      <c r="B1184" s="38">
        <v>43.0</v>
      </c>
      <c r="C1184" s="21" t="str">
        <f t="shared" si="1"/>
        <v>5-Slow</v>
      </c>
      <c r="D1184" s="9">
        <f>VLOOKUP(A1184,events!F1255:Q2584,12,FALSE)</f>
        <v>2568829.88</v>
      </c>
    </row>
    <row r="1185">
      <c r="A1185" s="4" t="s">
        <v>27</v>
      </c>
      <c r="B1185" s="38">
        <v>48.0</v>
      </c>
      <c r="C1185" s="21" t="str">
        <f t="shared" si="1"/>
        <v>5-Slow</v>
      </c>
      <c r="D1185" s="9">
        <f>VLOOKUP(A1185,events!F1257:Q2586,12,FALSE)</f>
        <v>679830.14</v>
      </c>
    </row>
    <row r="1186">
      <c r="A1186" s="4" t="s">
        <v>27</v>
      </c>
      <c r="B1186" s="38">
        <v>49.0</v>
      </c>
      <c r="C1186" s="21" t="str">
        <f t="shared" si="1"/>
        <v>5-Slow</v>
      </c>
      <c r="D1186" s="9">
        <f>VLOOKUP(A1186,events!F1261:Q2590,12,FALSE)</f>
        <v>5184934.02</v>
      </c>
    </row>
    <row r="1187">
      <c r="A1187" s="4" t="s">
        <v>20</v>
      </c>
      <c r="B1187" s="38">
        <v>50.0</v>
      </c>
      <c r="C1187" s="21" t="str">
        <f t="shared" si="1"/>
        <v>5-Slow</v>
      </c>
      <c r="D1187" s="9">
        <f>VLOOKUP(A1187,events!F1262:Q2591,12,FALSE)</f>
        <v>2649469.2</v>
      </c>
    </row>
    <row r="1188">
      <c r="A1188" s="4" t="s">
        <v>30</v>
      </c>
      <c r="B1188" s="38">
        <v>44.0</v>
      </c>
      <c r="C1188" s="21" t="str">
        <f t="shared" si="1"/>
        <v>5-Slow</v>
      </c>
      <c r="D1188" s="9">
        <f>VLOOKUP(A1188,events!F1266:Q2595,12,FALSE)</f>
        <v>2309290.4</v>
      </c>
    </row>
    <row r="1189">
      <c r="A1189" s="4" t="s">
        <v>31</v>
      </c>
      <c r="B1189" s="38">
        <v>46.0</v>
      </c>
      <c r="C1189" s="21" t="str">
        <f t="shared" si="1"/>
        <v>5-Slow</v>
      </c>
      <c r="D1189" s="9">
        <f>VLOOKUP(A1189,events!F1289:Q2618,12,FALSE)</f>
        <v>619627.38</v>
      </c>
    </row>
    <row r="1190">
      <c r="A1190" s="4" t="s">
        <v>20</v>
      </c>
      <c r="B1190" s="38">
        <v>48.0</v>
      </c>
      <c r="C1190" s="21" t="str">
        <f t="shared" si="1"/>
        <v>5-Slow</v>
      </c>
      <c r="D1190" s="9">
        <f>VLOOKUP(A1190,events!F1291:Q2620,12,FALSE)</f>
        <v>233643.8</v>
      </c>
    </row>
    <row r="1191">
      <c r="A1191" s="4" t="s">
        <v>27</v>
      </c>
      <c r="B1191" s="38">
        <v>48.0</v>
      </c>
      <c r="C1191" s="21" t="str">
        <f t="shared" si="1"/>
        <v>5-Slow</v>
      </c>
      <c r="D1191" s="9">
        <f>VLOOKUP(A1191,events!F1311:Q2640,12,FALSE)</f>
        <v>470846.35</v>
      </c>
    </row>
    <row r="1192">
      <c r="A1192" s="4" t="s">
        <v>27</v>
      </c>
      <c r="B1192" s="38">
        <v>46.0</v>
      </c>
      <c r="C1192" s="21" t="str">
        <f t="shared" si="1"/>
        <v>5-Slow</v>
      </c>
      <c r="D1192" s="9">
        <f>VLOOKUP(A1192,events!F1322:Q2651,12,FALSE)</f>
        <v>2309727.6</v>
      </c>
    </row>
    <row r="1193">
      <c r="A1193" s="4" t="s">
        <v>30</v>
      </c>
      <c r="B1193" s="38">
        <v>49.0</v>
      </c>
      <c r="C1193" s="21" t="str">
        <f t="shared" si="1"/>
        <v>5-Slow</v>
      </c>
      <c r="D1193" s="9">
        <f>VLOOKUP(A1193,events!F1326:Q2655,12,FALSE)</f>
        <v>1830158.82</v>
      </c>
    </row>
    <row r="1194">
      <c r="A1194" s="4" t="s">
        <v>27</v>
      </c>
      <c r="B1194" s="38">
        <v>16.0</v>
      </c>
      <c r="C1194" s="21" t="str">
        <f t="shared" si="1"/>
        <v>2-Very fast</v>
      </c>
      <c r="D1194" s="9">
        <f>VLOOKUP(A1194,events!F4:Q1333,12,FALSE)</f>
        <v>5714367.75</v>
      </c>
      <c r="G1194" s="4" t="s">
        <v>208</v>
      </c>
      <c r="H1194" s="6">
        <f>MAX(events!D2:D1331)</f>
        <v>50</v>
      </c>
    </row>
    <row r="1195">
      <c r="A1195" s="4" t="s">
        <v>30</v>
      </c>
      <c r="B1195" s="38">
        <v>18.0</v>
      </c>
      <c r="C1195" s="21" t="str">
        <f t="shared" si="1"/>
        <v>2-Very fast</v>
      </c>
      <c r="D1195" s="9">
        <f>VLOOKUP(A1195,events!F8:Q1337,12,FALSE)</f>
        <v>44061.16</v>
      </c>
      <c r="G1195" s="4" t="s">
        <v>209</v>
      </c>
      <c r="H1195" s="21">
        <f>COUNTIF(A1191:A2520,"C")</f>
        <v>35</v>
      </c>
    </row>
    <row r="1196">
      <c r="A1196" s="4" t="s">
        <v>31</v>
      </c>
      <c r="B1196" s="38">
        <v>20.0</v>
      </c>
      <c r="C1196" s="21" t="str">
        <f t="shared" si="1"/>
        <v>2-Very fast</v>
      </c>
      <c r="D1196" s="9">
        <f>VLOOKUP(A1196,events!F20:Q1349,12,FALSE)</f>
        <v>53333.8</v>
      </c>
    </row>
    <row r="1197">
      <c r="A1197" s="4" t="s">
        <v>31</v>
      </c>
      <c r="B1197" s="38">
        <v>20.0</v>
      </c>
      <c r="C1197" s="21" t="str">
        <f t="shared" si="1"/>
        <v>2-Very fast</v>
      </c>
      <c r="D1197" s="9">
        <f>VLOOKUP(A1197,events!F27:Q1356,12,FALSE)</f>
        <v>361164.87</v>
      </c>
    </row>
    <row r="1198">
      <c r="A1198" s="4" t="s">
        <v>31</v>
      </c>
      <c r="B1198" s="38">
        <v>19.0</v>
      </c>
      <c r="C1198" s="21" t="str">
        <f t="shared" si="1"/>
        <v>2-Very fast</v>
      </c>
      <c r="D1198" s="9">
        <f>VLOOKUP(A1198,events!F31:Q1360,12,FALSE)</f>
        <v>3006187.2</v>
      </c>
    </row>
    <row r="1199">
      <c r="A1199" s="4" t="s">
        <v>30</v>
      </c>
      <c r="B1199" s="38">
        <v>16.0</v>
      </c>
      <c r="C1199" s="21" t="str">
        <f t="shared" si="1"/>
        <v>2-Very fast</v>
      </c>
      <c r="D1199" s="9">
        <f>VLOOKUP(A1199,events!F32:Q1361,12,FALSE)</f>
        <v>556306.68</v>
      </c>
    </row>
    <row r="1200">
      <c r="A1200" s="4" t="s">
        <v>30</v>
      </c>
      <c r="B1200" s="38">
        <v>20.0</v>
      </c>
      <c r="C1200" s="21" t="str">
        <f t="shared" si="1"/>
        <v>2-Very fast</v>
      </c>
      <c r="D1200" s="9">
        <f>VLOOKUP(A1200,events!F40:Q1369,12,FALSE)</f>
        <v>1052361.2</v>
      </c>
    </row>
    <row r="1201">
      <c r="A1201" s="4" t="s">
        <v>20</v>
      </c>
      <c r="B1201" s="38">
        <v>19.0</v>
      </c>
      <c r="C1201" s="21" t="str">
        <f t="shared" si="1"/>
        <v>2-Very fast</v>
      </c>
      <c r="D1201" s="9">
        <f>VLOOKUP(A1201,events!F54:Q1383,12,FALSE)</f>
        <v>3274190.8</v>
      </c>
    </row>
    <row r="1202">
      <c r="A1202" s="4" t="s">
        <v>27</v>
      </c>
      <c r="B1202" s="38">
        <v>19.0</v>
      </c>
      <c r="C1202" s="21" t="str">
        <f t="shared" si="1"/>
        <v>2-Very fast</v>
      </c>
      <c r="D1202" s="9">
        <f>VLOOKUP(A1202,events!F58:Q1387,12,FALSE)</f>
        <v>9171.39</v>
      </c>
    </row>
    <row r="1203">
      <c r="A1203" s="4" t="s">
        <v>31</v>
      </c>
      <c r="B1203" s="38">
        <v>16.0</v>
      </c>
      <c r="C1203" s="21" t="str">
        <f t="shared" si="1"/>
        <v>2-Very fast</v>
      </c>
      <c r="D1203" s="9">
        <f>VLOOKUP(A1203,events!F61:Q1390,12,FALSE)</f>
        <v>1015563.52</v>
      </c>
    </row>
    <row r="1204">
      <c r="A1204" s="4" t="s">
        <v>20</v>
      </c>
      <c r="B1204" s="38">
        <v>16.0</v>
      </c>
      <c r="C1204" s="21" t="str">
        <f t="shared" si="1"/>
        <v>2-Very fast</v>
      </c>
      <c r="D1204" s="9">
        <f>VLOOKUP(A1204,events!F63:Q1392,12,FALSE)</f>
        <v>2536752.92</v>
      </c>
    </row>
    <row r="1205">
      <c r="A1205" s="4" t="s">
        <v>30</v>
      </c>
      <c r="B1205" s="38">
        <v>16.0</v>
      </c>
      <c r="C1205" s="21" t="str">
        <f t="shared" si="1"/>
        <v>2-Very fast</v>
      </c>
      <c r="D1205" s="9">
        <f>VLOOKUP(A1205,events!F85:Q1414,12,FALSE)</f>
        <v>1272060.24</v>
      </c>
    </row>
    <row r="1206">
      <c r="A1206" s="4" t="s">
        <v>31</v>
      </c>
      <c r="B1206" s="38">
        <v>16.0</v>
      </c>
      <c r="C1206" s="21" t="str">
        <f t="shared" si="1"/>
        <v>2-Very fast</v>
      </c>
      <c r="D1206" s="9">
        <f>VLOOKUP(A1206,events!F86:Q1415,12,FALSE)</f>
        <v>375385.89</v>
      </c>
    </row>
    <row r="1207">
      <c r="A1207" s="4" t="s">
        <v>20</v>
      </c>
      <c r="B1207" s="38">
        <v>16.0</v>
      </c>
      <c r="C1207" s="21" t="str">
        <f t="shared" si="1"/>
        <v>2-Very fast</v>
      </c>
      <c r="D1207" s="9">
        <f>VLOOKUP(A1207,events!F87:Q1416,12,FALSE)</f>
        <v>1406875.92</v>
      </c>
    </row>
    <row r="1208">
      <c r="A1208" s="4" t="s">
        <v>20</v>
      </c>
      <c r="B1208" s="38">
        <v>17.0</v>
      </c>
      <c r="C1208" s="21" t="str">
        <f t="shared" si="1"/>
        <v>2-Very fast</v>
      </c>
      <c r="D1208" s="9">
        <f>VLOOKUP(A1208,events!F90:Q1419,12,FALSE)</f>
        <v>1146486.12</v>
      </c>
    </row>
    <row r="1209">
      <c r="A1209" s="4" t="s">
        <v>20</v>
      </c>
      <c r="B1209" s="38">
        <v>16.0</v>
      </c>
      <c r="C1209" s="21" t="str">
        <f t="shared" si="1"/>
        <v>2-Very fast</v>
      </c>
      <c r="D1209" s="9">
        <f>VLOOKUP(A1209,events!F113:Q1442,12,FALSE)</f>
        <v>1769337.57</v>
      </c>
    </row>
    <row r="1210">
      <c r="A1210" s="4" t="s">
        <v>20</v>
      </c>
      <c r="B1210" s="38">
        <v>20.0</v>
      </c>
      <c r="C1210" s="21" t="str">
        <f t="shared" si="1"/>
        <v>2-Very fast</v>
      </c>
      <c r="D1210" s="9">
        <f>VLOOKUP(A1210,events!F117:Q1446,12,FALSE)</f>
        <v>1245764.73</v>
      </c>
    </row>
    <row r="1211">
      <c r="A1211" s="4" t="s">
        <v>31</v>
      </c>
      <c r="B1211" s="38">
        <v>19.0</v>
      </c>
      <c r="C1211" s="21" t="str">
        <f t="shared" si="1"/>
        <v>2-Very fast</v>
      </c>
      <c r="D1211" s="9">
        <f>VLOOKUP(A1211,events!F156:Q1485,12,FALSE)</f>
        <v>42012.99</v>
      </c>
    </row>
    <row r="1212">
      <c r="A1212" s="4" t="s">
        <v>27</v>
      </c>
      <c r="B1212" s="38">
        <v>16.0</v>
      </c>
      <c r="C1212" s="21" t="str">
        <f t="shared" si="1"/>
        <v>2-Very fast</v>
      </c>
      <c r="D1212" s="9">
        <f>VLOOKUP(A1212,events!F161:Q1490,12,FALSE)</f>
        <v>1055568.78</v>
      </c>
    </row>
    <row r="1213">
      <c r="A1213" s="4" t="s">
        <v>30</v>
      </c>
      <c r="B1213" s="38">
        <v>20.0</v>
      </c>
      <c r="C1213" s="21" t="str">
        <f t="shared" si="1"/>
        <v>2-Very fast</v>
      </c>
      <c r="D1213" s="9">
        <f>VLOOKUP(A1213,events!F163:Q1492,12,FALSE)</f>
        <v>33420.06</v>
      </c>
    </row>
    <row r="1214">
      <c r="A1214" s="4" t="s">
        <v>31</v>
      </c>
      <c r="B1214" s="38">
        <v>16.0</v>
      </c>
      <c r="C1214" s="21" t="str">
        <f t="shared" si="1"/>
        <v>2-Very fast</v>
      </c>
      <c r="D1214" s="9">
        <f>VLOOKUP(A1214,events!F193:Q1522,12,FALSE)</f>
        <v>4337058.6</v>
      </c>
    </row>
    <row r="1215">
      <c r="A1215" s="4" t="s">
        <v>20</v>
      </c>
      <c r="B1215" s="38">
        <v>16.0</v>
      </c>
      <c r="C1215" s="21" t="str">
        <f t="shared" si="1"/>
        <v>2-Very fast</v>
      </c>
      <c r="D1215" s="9">
        <f>VLOOKUP(A1215,events!F194:Q1523,12,FALSE)</f>
        <v>14209.59</v>
      </c>
    </row>
    <row r="1216">
      <c r="A1216" s="4" t="s">
        <v>27</v>
      </c>
      <c r="B1216" s="38">
        <v>19.0</v>
      </c>
      <c r="C1216" s="21" t="str">
        <f t="shared" si="1"/>
        <v>2-Very fast</v>
      </c>
      <c r="D1216" s="9">
        <f>VLOOKUP(A1216,events!F198:Q1527,12,FALSE)</f>
        <v>3813485.76</v>
      </c>
    </row>
    <row r="1217">
      <c r="A1217" s="4" t="s">
        <v>31</v>
      </c>
      <c r="B1217" s="38">
        <v>16.0</v>
      </c>
      <c r="C1217" s="21" t="str">
        <f t="shared" si="1"/>
        <v>2-Very fast</v>
      </c>
      <c r="D1217" s="9">
        <f>VLOOKUP(A1217,events!F209:Q1538,12,FALSE)</f>
        <v>2208253.11</v>
      </c>
    </row>
    <row r="1218">
      <c r="A1218" s="4" t="s">
        <v>27</v>
      </c>
      <c r="B1218" s="38">
        <v>19.0</v>
      </c>
      <c r="C1218" s="21" t="str">
        <f t="shared" si="1"/>
        <v>2-Very fast</v>
      </c>
      <c r="D1218" s="9">
        <f>VLOOKUP(A1218,events!F214:Q1543,12,FALSE)</f>
        <v>756982.56</v>
      </c>
    </row>
    <row r="1219">
      <c r="A1219" s="4" t="s">
        <v>20</v>
      </c>
      <c r="B1219" s="38">
        <v>16.0</v>
      </c>
      <c r="C1219" s="21" t="str">
        <f t="shared" si="1"/>
        <v>2-Very fast</v>
      </c>
      <c r="D1219" s="9">
        <f>VLOOKUP(A1219,events!F217:Q1546,12,FALSE)</f>
        <v>186910.5</v>
      </c>
    </row>
    <row r="1220">
      <c r="A1220" s="4" t="s">
        <v>31</v>
      </c>
      <c r="B1220" s="38">
        <v>16.0</v>
      </c>
      <c r="C1220" s="21" t="str">
        <f t="shared" si="1"/>
        <v>2-Very fast</v>
      </c>
      <c r="D1220" s="9">
        <f>VLOOKUP(A1220,events!F242:Q1571,12,FALSE)</f>
        <v>0</v>
      </c>
    </row>
    <row r="1221">
      <c r="A1221" s="4" t="s">
        <v>20</v>
      </c>
      <c r="B1221" s="38">
        <v>20.0</v>
      </c>
      <c r="C1221" s="21" t="str">
        <f t="shared" si="1"/>
        <v>2-Very fast</v>
      </c>
      <c r="D1221" s="9">
        <f>VLOOKUP(A1221,events!F266:Q1595,12,FALSE)</f>
        <v>1942381.56</v>
      </c>
    </row>
    <row r="1222">
      <c r="A1222" s="4" t="s">
        <v>31</v>
      </c>
      <c r="B1222" s="38">
        <v>17.0</v>
      </c>
      <c r="C1222" s="21" t="str">
        <f t="shared" si="1"/>
        <v>2-Very fast</v>
      </c>
      <c r="D1222" s="9">
        <f>VLOOKUP(A1222,events!F277:Q1606,12,FALSE)</f>
        <v>1472505.48</v>
      </c>
    </row>
    <row r="1223">
      <c r="A1223" s="4" t="s">
        <v>31</v>
      </c>
      <c r="B1223" s="38">
        <v>17.0</v>
      </c>
      <c r="C1223" s="21" t="str">
        <f t="shared" si="1"/>
        <v>2-Very fast</v>
      </c>
      <c r="D1223" s="9">
        <f>VLOOKUP(A1223,events!F294:Q1623,12,FALSE)</f>
        <v>226716.1</v>
      </c>
    </row>
    <row r="1224">
      <c r="A1224" s="4" t="s">
        <v>20</v>
      </c>
      <c r="B1224" s="38">
        <v>17.0</v>
      </c>
      <c r="C1224" s="21" t="str">
        <f t="shared" si="1"/>
        <v>2-Very fast</v>
      </c>
      <c r="D1224" s="9">
        <f>VLOOKUP(A1224,events!F321:Q1650,12,FALSE)</f>
        <v>52630.53</v>
      </c>
    </row>
    <row r="1225">
      <c r="A1225" s="4" t="s">
        <v>20</v>
      </c>
      <c r="B1225" s="38">
        <v>20.0</v>
      </c>
      <c r="C1225" s="21" t="str">
        <f t="shared" si="1"/>
        <v>2-Very fast</v>
      </c>
      <c r="D1225" s="9">
        <f>VLOOKUP(A1225,events!F343:Q1672,12,FALSE)</f>
        <v>998462.86</v>
      </c>
    </row>
    <row r="1226">
      <c r="A1226" s="4" t="s">
        <v>30</v>
      </c>
      <c r="B1226" s="38">
        <v>17.0</v>
      </c>
      <c r="C1226" s="21" t="str">
        <f t="shared" si="1"/>
        <v>2-Very fast</v>
      </c>
      <c r="D1226" s="9">
        <f>VLOOKUP(A1226,events!F357:Q1686,12,FALSE)</f>
        <v>2825600.19</v>
      </c>
    </row>
    <row r="1227">
      <c r="A1227" s="4" t="s">
        <v>27</v>
      </c>
      <c r="B1227" s="38">
        <v>19.0</v>
      </c>
      <c r="C1227" s="21" t="str">
        <f t="shared" si="1"/>
        <v>2-Very fast</v>
      </c>
      <c r="D1227" s="9">
        <f>VLOOKUP(A1227,events!F358:Q1687,12,FALSE)</f>
        <v>468568.75</v>
      </c>
    </row>
    <row r="1228">
      <c r="A1228" s="4" t="s">
        <v>31</v>
      </c>
      <c r="B1228" s="38">
        <v>18.0</v>
      </c>
      <c r="C1228" s="21" t="str">
        <f t="shared" si="1"/>
        <v>2-Very fast</v>
      </c>
      <c r="D1228" s="9">
        <f>VLOOKUP(A1228,events!F360:Q1689,12,FALSE)</f>
        <v>13441.44</v>
      </c>
    </row>
    <row r="1229">
      <c r="A1229" s="4" t="s">
        <v>30</v>
      </c>
      <c r="B1229" s="38">
        <v>16.0</v>
      </c>
      <c r="C1229" s="21" t="str">
        <f t="shared" si="1"/>
        <v>2-Very fast</v>
      </c>
      <c r="D1229" s="9">
        <f>VLOOKUP(A1229,events!F364:Q1693,12,FALSE)</f>
        <v>2744394.45</v>
      </c>
    </row>
    <row r="1230">
      <c r="A1230" s="4" t="s">
        <v>27</v>
      </c>
      <c r="B1230" s="38">
        <v>19.0</v>
      </c>
      <c r="C1230" s="21" t="str">
        <f t="shared" si="1"/>
        <v>2-Very fast</v>
      </c>
      <c r="D1230" s="9">
        <f>VLOOKUP(A1230,events!F365:Q1694,12,FALSE)</f>
        <v>1107900.2</v>
      </c>
    </row>
    <row r="1231">
      <c r="A1231" s="4" t="s">
        <v>27</v>
      </c>
      <c r="B1231" s="38">
        <v>20.0</v>
      </c>
      <c r="C1231" s="21" t="str">
        <f t="shared" si="1"/>
        <v>2-Very fast</v>
      </c>
      <c r="D1231" s="9">
        <f>VLOOKUP(A1231,events!F370:Q1699,12,FALSE)</f>
        <v>334302.78</v>
      </c>
    </row>
    <row r="1232">
      <c r="A1232" s="4" t="s">
        <v>27</v>
      </c>
      <c r="B1232" s="38">
        <v>20.0</v>
      </c>
      <c r="C1232" s="21" t="str">
        <f t="shared" si="1"/>
        <v>2-Very fast</v>
      </c>
      <c r="D1232" s="9">
        <f>VLOOKUP(A1232,events!F379:Q1708,12,FALSE)</f>
        <v>4290822.69</v>
      </c>
    </row>
    <row r="1233">
      <c r="A1233" s="4" t="s">
        <v>20</v>
      </c>
      <c r="B1233" s="38">
        <v>19.0</v>
      </c>
      <c r="C1233" s="21" t="str">
        <f t="shared" si="1"/>
        <v>2-Very fast</v>
      </c>
      <c r="D1233" s="9">
        <f>VLOOKUP(A1233,events!F385:Q1714,12,FALSE)</f>
        <v>1028324.8</v>
      </c>
    </row>
    <row r="1234">
      <c r="A1234" s="4" t="s">
        <v>20</v>
      </c>
      <c r="B1234" s="38">
        <v>19.0</v>
      </c>
      <c r="C1234" s="21" t="str">
        <f t="shared" si="1"/>
        <v>2-Very fast</v>
      </c>
      <c r="D1234" s="9">
        <f>VLOOKUP(A1234,events!F392:Q1721,12,FALSE)</f>
        <v>108425.73</v>
      </c>
    </row>
    <row r="1235">
      <c r="A1235" s="4" t="s">
        <v>31</v>
      </c>
      <c r="B1235" s="38">
        <v>18.0</v>
      </c>
      <c r="C1235" s="21" t="str">
        <f t="shared" si="1"/>
        <v>2-Very fast</v>
      </c>
      <c r="D1235" s="9">
        <f>VLOOKUP(A1235,events!F414:Q1743,12,FALSE)</f>
        <v>490236.18</v>
      </c>
    </row>
    <row r="1236">
      <c r="A1236" s="4" t="s">
        <v>30</v>
      </c>
      <c r="B1236" s="38">
        <v>20.0</v>
      </c>
      <c r="C1236" s="21" t="str">
        <f t="shared" si="1"/>
        <v>2-Very fast</v>
      </c>
      <c r="D1236" s="9">
        <f>VLOOKUP(A1236,events!F433:Q1762,12,FALSE)</f>
        <v>16187.55</v>
      </c>
    </row>
    <row r="1237">
      <c r="A1237" s="4" t="s">
        <v>20</v>
      </c>
      <c r="B1237" s="38">
        <v>20.0</v>
      </c>
      <c r="C1237" s="21" t="str">
        <f t="shared" si="1"/>
        <v>2-Very fast</v>
      </c>
      <c r="D1237" s="9">
        <f>VLOOKUP(A1237,events!F450:Q1779,12,FALSE)</f>
        <v>346443.72</v>
      </c>
    </row>
    <row r="1238">
      <c r="A1238" s="4" t="s">
        <v>27</v>
      </c>
      <c r="B1238" s="38">
        <v>19.0</v>
      </c>
      <c r="C1238" s="21" t="str">
        <f t="shared" si="1"/>
        <v>2-Very fast</v>
      </c>
      <c r="D1238" s="9">
        <f>VLOOKUP(A1238,events!F457:Q1786,12,FALSE)</f>
        <v>408108.8</v>
      </c>
    </row>
    <row r="1239">
      <c r="A1239" s="4" t="s">
        <v>20</v>
      </c>
      <c r="B1239" s="38">
        <v>18.0</v>
      </c>
      <c r="C1239" s="21" t="str">
        <f t="shared" si="1"/>
        <v>2-Very fast</v>
      </c>
      <c r="D1239" s="9">
        <f>VLOOKUP(A1239,events!F472:Q1801,12,FALSE)</f>
        <v>23539.59</v>
      </c>
    </row>
    <row r="1240">
      <c r="A1240" s="4" t="s">
        <v>20</v>
      </c>
      <c r="B1240" s="38">
        <v>16.0</v>
      </c>
      <c r="C1240" s="21" t="str">
        <f t="shared" si="1"/>
        <v>2-Very fast</v>
      </c>
      <c r="D1240" s="9">
        <f>VLOOKUP(A1240,events!F480:Q1809,12,FALSE)</f>
        <v>89194.8</v>
      </c>
    </row>
    <row r="1241">
      <c r="A1241" s="4" t="s">
        <v>30</v>
      </c>
      <c r="B1241" s="38">
        <v>19.0</v>
      </c>
      <c r="C1241" s="21" t="str">
        <f t="shared" si="1"/>
        <v>2-Very fast</v>
      </c>
      <c r="D1241" s="9">
        <f>VLOOKUP(A1241,events!F485:Q1814,12,FALSE)</f>
        <v>6111997.42</v>
      </c>
    </row>
    <row r="1242">
      <c r="A1242" s="4" t="s">
        <v>27</v>
      </c>
      <c r="B1242" s="38">
        <v>17.0</v>
      </c>
      <c r="C1242" s="21" t="str">
        <f t="shared" si="1"/>
        <v>2-Very fast</v>
      </c>
      <c r="D1242" s="9">
        <f>VLOOKUP(A1242,events!F501:Q1830,12,FALSE)</f>
        <v>636268.05</v>
      </c>
    </row>
    <row r="1243">
      <c r="A1243" s="4" t="s">
        <v>20</v>
      </c>
      <c r="B1243" s="38">
        <v>19.0</v>
      </c>
      <c r="C1243" s="21" t="str">
        <f t="shared" si="1"/>
        <v>2-Very fast</v>
      </c>
      <c r="D1243" s="9">
        <f>VLOOKUP(A1243,events!F536:Q1865,12,FALSE)</f>
        <v>1287927.78</v>
      </c>
    </row>
    <row r="1244">
      <c r="A1244" s="4" t="s">
        <v>27</v>
      </c>
      <c r="B1244" s="38">
        <v>17.0</v>
      </c>
      <c r="C1244" s="21" t="str">
        <f t="shared" si="1"/>
        <v>2-Very fast</v>
      </c>
      <c r="D1244" s="9">
        <f>VLOOKUP(A1244,events!F546:Q1875,12,FALSE)</f>
        <v>69844.38</v>
      </c>
    </row>
    <row r="1245">
      <c r="A1245" s="4" t="s">
        <v>20</v>
      </c>
      <c r="B1245" s="38">
        <v>20.0</v>
      </c>
      <c r="C1245" s="21" t="str">
        <f t="shared" si="1"/>
        <v>2-Very fast</v>
      </c>
      <c r="D1245" s="9">
        <f>VLOOKUP(A1245,events!F560:Q1889,12,FALSE)</f>
        <v>82243.95</v>
      </c>
    </row>
    <row r="1246">
      <c r="A1246" s="4" t="s">
        <v>31</v>
      </c>
      <c r="B1246" s="38">
        <v>20.0</v>
      </c>
      <c r="C1246" s="21" t="str">
        <f t="shared" si="1"/>
        <v>2-Very fast</v>
      </c>
      <c r="D1246" s="9">
        <f>VLOOKUP(A1246,events!F564:Q1893,12,FALSE)</f>
        <v>4367665.47</v>
      </c>
    </row>
    <row r="1247">
      <c r="A1247" s="4" t="s">
        <v>30</v>
      </c>
      <c r="B1247" s="38">
        <v>16.0</v>
      </c>
      <c r="C1247" s="21" t="str">
        <f t="shared" si="1"/>
        <v>2-Very fast</v>
      </c>
      <c r="D1247" s="9">
        <f>VLOOKUP(A1247,events!F565:Q1894,12,FALSE)</f>
        <v>2997443.2</v>
      </c>
    </row>
    <row r="1248">
      <c r="A1248" s="4" t="s">
        <v>30</v>
      </c>
      <c r="B1248" s="38">
        <v>18.0</v>
      </c>
      <c r="C1248" s="21" t="str">
        <f t="shared" si="1"/>
        <v>2-Very fast</v>
      </c>
      <c r="D1248" s="9">
        <f>VLOOKUP(A1248,events!F577:Q1906,12,FALSE)</f>
        <v>85139.64</v>
      </c>
    </row>
    <row r="1249">
      <c r="A1249" s="4" t="s">
        <v>30</v>
      </c>
      <c r="B1249" s="38">
        <v>16.0</v>
      </c>
      <c r="C1249" s="21" t="str">
        <f t="shared" si="1"/>
        <v>2-Very fast</v>
      </c>
      <c r="D1249" s="9">
        <f>VLOOKUP(A1249,events!F586:Q1915,12,FALSE)</f>
        <v>347510.4</v>
      </c>
    </row>
    <row r="1250">
      <c r="A1250" s="4" t="s">
        <v>31</v>
      </c>
      <c r="B1250" s="38">
        <v>17.0</v>
      </c>
      <c r="C1250" s="21" t="str">
        <f t="shared" si="1"/>
        <v>2-Very fast</v>
      </c>
      <c r="D1250" s="9">
        <f>VLOOKUP(A1250,events!F598:Q1927,12,FALSE)</f>
        <v>6155888.13</v>
      </c>
    </row>
    <row r="1251">
      <c r="A1251" s="4" t="s">
        <v>27</v>
      </c>
      <c r="B1251" s="38">
        <v>19.0</v>
      </c>
      <c r="C1251" s="21" t="str">
        <f t="shared" si="1"/>
        <v>2-Very fast</v>
      </c>
      <c r="D1251" s="9">
        <f>VLOOKUP(A1251,events!F599:Q1928,12,FALSE)</f>
        <v>235209.65</v>
      </c>
    </row>
    <row r="1252">
      <c r="A1252" s="4" t="s">
        <v>20</v>
      </c>
      <c r="B1252" s="38">
        <v>17.0</v>
      </c>
      <c r="C1252" s="21" t="str">
        <f t="shared" si="1"/>
        <v>2-Very fast</v>
      </c>
      <c r="D1252" s="9">
        <f>VLOOKUP(A1252,events!F604:Q1933,12,FALSE)</f>
        <v>427714.3</v>
      </c>
    </row>
    <row r="1253">
      <c r="A1253" s="4" t="s">
        <v>30</v>
      </c>
      <c r="B1253" s="38">
        <v>18.0</v>
      </c>
      <c r="C1253" s="21" t="str">
        <f t="shared" si="1"/>
        <v>2-Very fast</v>
      </c>
      <c r="D1253" s="9">
        <f>VLOOKUP(A1253,events!F608:Q1937,12,FALSE)</f>
        <v>936092.48</v>
      </c>
    </row>
    <row r="1254">
      <c r="A1254" s="4" t="s">
        <v>31</v>
      </c>
      <c r="B1254" s="38">
        <v>17.0</v>
      </c>
      <c r="C1254" s="21" t="str">
        <f t="shared" si="1"/>
        <v>2-Very fast</v>
      </c>
      <c r="D1254" s="9">
        <f>VLOOKUP(A1254,events!F637:Q1966,12,FALSE)</f>
        <v>39858</v>
      </c>
    </row>
    <row r="1255">
      <c r="A1255" s="4" t="s">
        <v>20</v>
      </c>
      <c r="B1255" s="38">
        <v>20.0</v>
      </c>
      <c r="C1255" s="21" t="str">
        <f t="shared" si="1"/>
        <v>2-Very fast</v>
      </c>
      <c r="D1255" s="9">
        <f>VLOOKUP(A1255,events!F643:Q1972,12,FALSE)</f>
        <v>2354447.44</v>
      </c>
    </row>
    <row r="1256">
      <c r="A1256" s="4" t="s">
        <v>27</v>
      </c>
      <c r="B1256" s="38">
        <v>19.0</v>
      </c>
      <c r="C1256" s="21" t="str">
        <f t="shared" si="1"/>
        <v>2-Very fast</v>
      </c>
      <c r="D1256" s="9">
        <f>VLOOKUP(A1256,events!F669:Q1998,12,FALSE)</f>
        <v>98174.05</v>
      </c>
    </row>
    <row r="1257">
      <c r="A1257" s="4" t="s">
        <v>30</v>
      </c>
      <c r="B1257" s="38">
        <v>17.0</v>
      </c>
      <c r="C1257" s="21" t="str">
        <f t="shared" si="1"/>
        <v>2-Very fast</v>
      </c>
      <c r="D1257" s="9">
        <f>VLOOKUP(A1257,events!F672:Q2001,12,FALSE)</f>
        <v>42610.11</v>
      </c>
    </row>
    <row r="1258">
      <c r="A1258" s="4" t="s">
        <v>27</v>
      </c>
      <c r="B1258" s="38">
        <v>16.0</v>
      </c>
      <c r="C1258" s="21" t="str">
        <f t="shared" si="1"/>
        <v>2-Very fast</v>
      </c>
      <c r="D1258" s="9">
        <f>VLOOKUP(A1258,events!F674:Q2003,12,FALSE)</f>
        <v>280856.55</v>
      </c>
    </row>
    <row r="1259">
      <c r="A1259" s="4" t="s">
        <v>27</v>
      </c>
      <c r="B1259" s="38">
        <v>16.0</v>
      </c>
      <c r="C1259" s="21" t="str">
        <f t="shared" si="1"/>
        <v>2-Very fast</v>
      </c>
      <c r="D1259" s="9">
        <f>VLOOKUP(A1259,events!F693:Q2022,12,FALSE)</f>
        <v>354901.08</v>
      </c>
    </row>
    <row r="1260">
      <c r="A1260" s="4" t="s">
        <v>27</v>
      </c>
      <c r="B1260" s="38">
        <v>16.0</v>
      </c>
      <c r="C1260" s="21" t="str">
        <f t="shared" si="1"/>
        <v>2-Very fast</v>
      </c>
      <c r="D1260" s="9">
        <f>VLOOKUP(A1260,events!F704:Q2033,12,FALSE)</f>
        <v>732176</v>
      </c>
    </row>
    <row r="1261">
      <c r="A1261" s="4" t="s">
        <v>31</v>
      </c>
      <c r="B1261" s="38">
        <v>17.0</v>
      </c>
      <c r="C1261" s="21" t="str">
        <f t="shared" si="1"/>
        <v>2-Very fast</v>
      </c>
      <c r="D1261" s="9">
        <f>VLOOKUP(A1261,events!F720:Q2049,12,FALSE)</f>
        <v>1121805.51</v>
      </c>
    </row>
    <row r="1262">
      <c r="A1262" s="4" t="s">
        <v>31</v>
      </c>
      <c r="B1262" s="38">
        <v>16.0</v>
      </c>
      <c r="C1262" s="21" t="str">
        <f t="shared" si="1"/>
        <v>2-Very fast</v>
      </c>
      <c r="D1262" s="9">
        <f>VLOOKUP(A1262,events!F723:Q2052,12,FALSE)</f>
        <v>6032809.44</v>
      </c>
    </row>
    <row r="1263">
      <c r="A1263" s="4" t="s">
        <v>31</v>
      </c>
      <c r="B1263" s="38">
        <v>17.0</v>
      </c>
      <c r="C1263" s="21" t="str">
        <f t="shared" si="1"/>
        <v>2-Very fast</v>
      </c>
      <c r="D1263" s="9">
        <f>VLOOKUP(A1263,events!F734:Q2063,12,FALSE)</f>
        <v>1409045</v>
      </c>
    </row>
    <row r="1264">
      <c r="A1264" s="4" t="s">
        <v>31</v>
      </c>
      <c r="B1264" s="38">
        <v>16.0</v>
      </c>
      <c r="C1264" s="21" t="str">
        <f t="shared" si="1"/>
        <v>2-Very fast</v>
      </c>
      <c r="D1264" s="9">
        <f>VLOOKUP(A1264,events!F735:Q2064,12,FALSE)</f>
        <v>2500963.92</v>
      </c>
    </row>
    <row r="1265">
      <c r="A1265" s="4" t="s">
        <v>30</v>
      </c>
      <c r="B1265" s="38">
        <v>16.0</v>
      </c>
      <c r="C1265" s="21" t="str">
        <f t="shared" si="1"/>
        <v>2-Very fast</v>
      </c>
      <c r="D1265" s="9">
        <f>VLOOKUP(A1265,events!F741:Q2070,12,FALSE)</f>
        <v>37960</v>
      </c>
    </row>
    <row r="1266">
      <c r="A1266" s="4" t="s">
        <v>20</v>
      </c>
      <c r="B1266" s="38">
        <v>16.0</v>
      </c>
      <c r="C1266" s="21" t="str">
        <f t="shared" si="1"/>
        <v>2-Very fast</v>
      </c>
      <c r="D1266" s="9">
        <f>VLOOKUP(A1266,events!F742:Q2071,12,FALSE)</f>
        <v>1744328.24</v>
      </c>
    </row>
    <row r="1267">
      <c r="A1267" s="4" t="s">
        <v>30</v>
      </c>
      <c r="B1267" s="38">
        <v>17.0</v>
      </c>
      <c r="C1267" s="21" t="str">
        <f t="shared" si="1"/>
        <v>2-Very fast</v>
      </c>
      <c r="D1267" s="9">
        <f>VLOOKUP(A1267,events!F743:Q2072,12,FALSE)</f>
        <v>5768418.18</v>
      </c>
    </row>
    <row r="1268">
      <c r="A1268" s="4" t="s">
        <v>20</v>
      </c>
      <c r="B1268" s="38">
        <v>18.0</v>
      </c>
      <c r="C1268" s="21" t="str">
        <f t="shared" si="1"/>
        <v>2-Very fast</v>
      </c>
      <c r="D1268" s="9">
        <f>VLOOKUP(A1268,events!F751:Q2080,12,FALSE)</f>
        <v>352612.38</v>
      </c>
    </row>
    <row r="1269">
      <c r="A1269" s="4" t="s">
        <v>27</v>
      </c>
      <c r="B1269" s="38">
        <v>18.0</v>
      </c>
      <c r="C1269" s="21" t="str">
        <f t="shared" si="1"/>
        <v>2-Very fast</v>
      </c>
      <c r="D1269" s="9">
        <f>VLOOKUP(A1269,events!F770:Q2099,12,FALSE)</f>
        <v>905004</v>
      </c>
    </row>
    <row r="1270">
      <c r="A1270" s="4" t="s">
        <v>20</v>
      </c>
      <c r="B1270" s="38">
        <v>17.0</v>
      </c>
      <c r="C1270" s="21" t="str">
        <f t="shared" si="1"/>
        <v>2-Very fast</v>
      </c>
      <c r="D1270" s="9">
        <f>VLOOKUP(A1270,events!F801:Q2130,12,FALSE)</f>
        <v>2320901.71</v>
      </c>
    </row>
    <row r="1271">
      <c r="A1271" s="4" t="s">
        <v>30</v>
      </c>
      <c r="B1271" s="38">
        <v>20.0</v>
      </c>
      <c r="C1271" s="21" t="str">
        <f t="shared" si="1"/>
        <v>2-Very fast</v>
      </c>
      <c r="D1271" s="9">
        <f>VLOOKUP(A1271,events!F806:Q2135,12,FALSE)</f>
        <v>1111489.12</v>
      </c>
    </row>
    <row r="1272">
      <c r="A1272" s="4" t="s">
        <v>20</v>
      </c>
      <c r="B1272" s="38">
        <v>18.0</v>
      </c>
      <c r="C1272" s="21" t="str">
        <f t="shared" si="1"/>
        <v>2-Very fast</v>
      </c>
      <c r="D1272" s="9">
        <f>VLOOKUP(A1272,events!F808:Q2137,12,FALSE)</f>
        <v>2582195.28</v>
      </c>
    </row>
    <row r="1273">
      <c r="A1273" s="4" t="s">
        <v>31</v>
      </c>
      <c r="B1273" s="38">
        <v>16.0</v>
      </c>
      <c r="C1273" s="21" t="str">
        <f t="shared" si="1"/>
        <v>2-Very fast</v>
      </c>
      <c r="D1273" s="9">
        <f>VLOOKUP(A1273,events!F820:Q2149,12,FALSE)</f>
        <v>146715.4</v>
      </c>
    </row>
    <row r="1274">
      <c r="A1274" s="4" t="s">
        <v>27</v>
      </c>
      <c r="B1274" s="38">
        <v>20.0</v>
      </c>
      <c r="C1274" s="21" t="str">
        <f t="shared" si="1"/>
        <v>2-Very fast</v>
      </c>
      <c r="D1274" s="9">
        <f>VLOOKUP(A1274,events!F823:Q2152,12,FALSE)</f>
        <v>3389.32</v>
      </c>
    </row>
    <row r="1275">
      <c r="A1275" s="4" t="s">
        <v>31</v>
      </c>
      <c r="B1275" s="38">
        <v>17.0</v>
      </c>
      <c r="C1275" s="21" t="str">
        <f t="shared" si="1"/>
        <v>2-Very fast</v>
      </c>
      <c r="D1275" s="9">
        <f>VLOOKUP(A1275,events!F843:Q2172,12,FALSE)</f>
        <v>41854.38</v>
      </c>
    </row>
    <row r="1276">
      <c r="A1276" s="4" t="s">
        <v>30</v>
      </c>
      <c r="B1276" s="38">
        <v>20.0</v>
      </c>
      <c r="C1276" s="21" t="str">
        <f t="shared" si="1"/>
        <v>2-Very fast</v>
      </c>
      <c r="D1276" s="9">
        <f>VLOOKUP(A1276,events!F849:Q2178,12,FALSE)</f>
        <v>262473.2</v>
      </c>
    </row>
    <row r="1277">
      <c r="A1277" s="4" t="s">
        <v>30</v>
      </c>
      <c r="B1277" s="38">
        <v>19.0</v>
      </c>
      <c r="C1277" s="21" t="str">
        <f t="shared" si="1"/>
        <v>2-Very fast</v>
      </c>
      <c r="D1277" s="9">
        <f>VLOOKUP(A1277,events!F855:Q2184,12,FALSE)</f>
        <v>278869.29</v>
      </c>
    </row>
    <row r="1278">
      <c r="A1278" s="4" t="s">
        <v>20</v>
      </c>
      <c r="B1278" s="38">
        <v>17.0</v>
      </c>
      <c r="C1278" s="21" t="str">
        <f t="shared" si="1"/>
        <v>2-Very fast</v>
      </c>
      <c r="D1278" s="9">
        <f>VLOOKUP(A1278,events!F864:Q2193,12,FALSE)</f>
        <v>2039838.15</v>
      </c>
    </row>
    <row r="1279">
      <c r="A1279" s="4" t="s">
        <v>20</v>
      </c>
      <c r="B1279" s="38">
        <v>17.0</v>
      </c>
      <c r="C1279" s="21" t="str">
        <f t="shared" si="1"/>
        <v>2-Very fast</v>
      </c>
      <c r="D1279" s="9">
        <f>VLOOKUP(A1279,events!F873:Q2202,12,FALSE)</f>
        <v>3918735.28</v>
      </c>
    </row>
    <row r="1280">
      <c r="A1280" s="4" t="s">
        <v>31</v>
      </c>
      <c r="B1280" s="38">
        <v>20.0</v>
      </c>
      <c r="C1280" s="21" t="str">
        <f t="shared" si="1"/>
        <v>2-Very fast</v>
      </c>
      <c r="D1280" s="9">
        <f>VLOOKUP(A1280,events!F875:Q2204,12,FALSE)</f>
        <v>413553.8</v>
      </c>
    </row>
    <row r="1281">
      <c r="A1281" s="4" t="s">
        <v>27</v>
      </c>
      <c r="B1281" s="38">
        <v>17.0</v>
      </c>
      <c r="C1281" s="21" t="str">
        <f t="shared" si="1"/>
        <v>2-Very fast</v>
      </c>
      <c r="D1281" s="9">
        <f>VLOOKUP(A1281,events!F886:Q2215,12,FALSE)</f>
        <v>169586.3</v>
      </c>
    </row>
    <row r="1282">
      <c r="A1282" s="4" t="s">
        <v>20</v>
      </c>
      <c r="B1282" s="38">
        <v>19.0</v>
      </c>
      <c r="C1282" s="21" t="str">
        <f t="shared" si="1"/>
        <v>2-Very fast</v>
      </c>
      <c r="D1282" s="9">
        <f>VLOOKUP(A1282,events!F892:Q2221,12,FALSE)</f>
        <v>1899433.8</v>
      </c>
    </row>
    <row r="1283">
      <c r="A1283" s="4" t="s">
        <v>30</v>
      </c>
      <c r="B1283" s="38">
        <v>16.0</v>
      </c>
      <c r="C1283" s="21" t="str">
        <f t="shared" si="1"/>
        <v>2-Very fast</v>
      </c>
      <c r="D1283" s="9">
        <f>VLOOKUP(A1283,events!F900:Q2229,12,FALSE)</f>
        <v>3170272.88</v>
      </c>
    </row>
    <row r="1284">
      <c r="A1284" s="4" t="s">
        <v>31</v>
      </c>
      <c r="B1284" s="38">
        <v>16.0</v>
      </c>
      <c r="C1284" s="21" t="str">
        <f t="shared" si="1"/>
        <v>2-Very fast</v>
      </c>
      <c r="D1284" s="9">
        <f>VLOOKUP(A1284,events!F902:Q2231,12,FALSE)</f>
        <v>1592436.64</v>
      </c>
    </row>
    <row r="1285">
      <c r="A1285" s="4" t="s">
        <v>31</v>
      </c>
      <c r="B1285" s="38">
        <v>17.0</v>
      </c>
      <c r="C1285" s="21" t="str">
        <f t="shared" si="1"/>
        <v>2-Very fast</v>
      </c>
      <c r="D1285" s="9">
        <f>VLOOKUP(A1285,events!F907:Q2236,12,FALSE)</f>
        <v>114983.6</v>
      </c>
    </row>
    <row r="1286">
      <c r="A1286" s="4" t="s">
        <v>27</v>
      </c>
      <c r="B1286" s="38">
        <v>19.0</v>
      </c>
      <c r="C1286" s="21" t="str">
        <f t="shared" si="1"/>
        <v>2-Very fast</v>
      </c>
      <c r="D1286" s="9">
        <f>VLOOKUP(A1286,events!F910:Q2239,12,FALSE)</f>
        <v>3794478.66</v>
      </c>
    </row>
    <row r="1287">
      <c r="A1287" s="4" t="s">
        <v>31</v>
      </c>
      <c r="B1287" s="38">
        <v>17.0</v>
      </c>
      <c r="C1287" s="21" t="str">
        <f t="shared" si="1"/>
        <v>2-Very fast</v>
      </c>
      <c r="D1287" s="9">
        <f>VLOOKUP(A1287,events!F915:Q2244,12,FALSE)</f>
        <v>6510146.37</v>
      </c>
    </row>
    <row r="1288">
      <c r="A1288" s="4" t="s">
        <v>27</v>
      </c>
      <c r="B1288" s="38">
        <v>18.0</v>
      </c>
      <c r="C1288" s="21" t="str">
        <f t="shared" si="1"/>
        <v>2-Very fast</v>
      </c>
      <c r="D1288" s="9">
        <f>VLOOKUP(A1288,events!F934:Q2263,12,FALSE)</f>
        <v>863322.9</v>
      </c>
    </row>
    <row r="1289">
      <c r="A1289" s="4" t="s">
        <v>31</v>
      </c>
      <c r="B1289" s="38">
        <v>18.0</v>
      </c>
      <c r="C1289" s="21" t="str">
        <f t="shared" si="1"/>
        <v>2-Very fast</v>
      </c>
      <c r="D1289" s="9">
        <f>VLOOKUP(A1289,events!F945:Q2274,12,FALSE)</f>
        <v>993119.6</v>
      </c>
    </row>
    <row r="1290">
      <c r="A1290" s="4" t="s">
        <v>20</v>
      </c>
      <c r="B1290" s="38">
        <v>18.0</v>
      </c>
      <c r="C1290" s="21" t="str">
        <f t="shared" si="1"/>
        <v>2-Very fast</v>
      </c>
      <c r="D1290" s="9">
        <f>VLOOKUP(A1290,events!F946:Q2275,12,FALSE)</f>
        <v>102244.23</v>
      </c>
    </row>
    <row r="1291">
      <c r="A1291" s="4" t="s">
        <v>20</v>
      </c>
      <c r="B1291" s="38">
        <v>20.0</v>
      </c>
      <c r="C1291" s="21" t="str">
        <f t="shared" si="1"/>
        <v>2-Very fast</v>
      </c>
      <c r="D1291" s="9">
        <f>VLOOKUP(A1291,events!F971:Q2300,12,FALSE)</f>
        <v>52716.95</v>
      </c>
    </row>
    <row r="1292">
      <c r="A1292" s="4" t="s">
        <v>27</v>
      </c>
      <c r="B1292" s="38">
        <v>18.0</v>
      </c>
      <c r="C1292" s="21" t="str">
        <f t="shared" si="1"/>
        <v>2-Very fast</v>
      </c>
      <c r="D1292" s="9">
        <f>VLOOKUP(A1292,events!F974:Q2303,12,FALSE)</f>
        <v>85154.91</v>
      </c>
    </row>
    <row r="1293">
      <c r="A1293" s="4" t="s">
        <v>30</v>
      </c>
      <c r="B1293" s="38">
        <v>16.0</v>
      </c>
      <c r="C1293" s="21" t="str">
        <f t="shared" si="1"/>
        <v>2-Very fast</v>
      </c>
      <c r="D1293" s="9">
        <f>VLOOKUP(A1293,events!F975:Q2304,12,FALSE)</f>
        <v>6359716.86</v>
      </c>
    </row>
    <row r="1294">
      <c r="A1294" s="4" t="s">
        <v>20</v>
      </c>
      <c r="B1294" s="38">
        <v>19.0</v>
      </c>
      <c r="C1294" s="21" t="str">
        <f t="shared" si="1"/>
        <v>2-Very fast</v>
      </c>
      <c r="D1294" s="9">
        <f>VLOOKUP(A1294,events!F985:Q2314,12,FALSE)</f>
        <v>503347.9</v>
      </c>
    </row>
    <row r="1295">
      <c r="A1295" s="4" t="s">
        <v>31</v>
      </c>
      <c r="B1295" s="38">
        <v>19.0</v>
      </c>
      <c r="C1295" s="21" t="str">
        <f t="shared" si="1"/>
        <v>2-Very fast</v>
      </c>
      <c r="D1295" s="9">
        <f>VLOOKUP(A1295,events!F1003:Q2332,12,FALSE)</f>
        <v>320265.42</v>
      </c>
    </row>
    <row r="1296">
      <c r="A1296" s="4" t="s">
        <v>30</v>
      </c>
      <c r="B1296" s="38">
        <v>20.0</v>
      </c>
      <c r="C1296" s="21" t="str">
        <f t="shared" si="1"/>
        <v>2-Very fast</v>
      </c>
      <c r="D1296" s="9">
        <f>VLOOKUP(A1296,events!F1010:Q2339,12,FALSE)</f>
        <v>453574.55</v>
      </c>
    </row>
    <row r="1297">
      <c r="A1297" s="4" t="s">
        <v>20</v>
      </c>
      <c r="B1297" s="38">
        <v>17.0</v>
      </c>
      <c r="C1297" s="21" t="str">
        <f t="shared" si="1"/>
        <v>2-Very fast</v>
      </c>
      <c r="D1297" s="9">
        <f>VLOOKUP(A1297,events!F1014:Q2343,12,FALSE)</f>
        <v>62156.46</v>
      </c>
    </row>
    <row r="1298">
      <c r="A1298" s="4" t="s">
        <v>30</v>
      </c>
      <c r="B1298" s="38">
        <v>17.0</v>
      </c>
      <c r="C1298" s="21" t="str">
        <f t="shared" si="1"/>
        <v>2-Very fast</v>
      </c>
      <c r="D1298" s="9">
        <f>VLOOKUP(A1298,events!F1029:Q2358,12,FALSE)</f>
        <v>4086471.05</v>
      </c>
    </row>
    <row r="1299">
      <c r="A1299" s="4" t="s">
        <v>20</v>
      </c>
      <c r="B1299" s="38">
        <v>19.0</v>
      </c>
      <c r="C1299" s="21" t="str">
        <f t="shared" si="1"/>
        <v>2-Very fast</v>
      </c>
      <c r="D1299" s="9">
        <f>VLOOKUP(A1299,events!F1036:Q2365,12,FALSE)</f>
        <v>627485.76</v>
      </c>
    </row>
    <row r="1300">
      <c r="A1300" s="4" t="s">
        <v>30</v>
      </c>
      <c r="B1300" s="38">
        <v>19.0</v>
      </c>
      <c r="C1300" s="21" t="str">
        <f t="shared" si="1"/>
        <v>2-Very fast</v>
      </c>
      <c r="D1300" s="9">
        <f>VLOOKUP(A1300,events!F1039:Q2368,12,FALSE)</f>
        <v>380359.2</v>
      </c>
    </row>
    <row r="1301">
      <c r="A1301" s="4" t="s">
        <v>20</v>
      </c>
      <c r="B1301" s="38">
        <v>18.0</v>
      </c>
      <c r="C1301" s="21" t="str">
        <f t="shared" si="1"/>
        <v>2-Very fast</v>
      </c>
      <c r="D1301" s="9">
        <f>VLOOKUP(A1301,events!F1044:Q2373,12,FALSE)</f>
        <v>46406.1</v>
      </c>
    </row>
    <row r="1302">
      <c r="A1302" s="4" t="s">
        <v>27</v>
      </c>
      <c r="B1302" s="38">
        <v>19.0</v>
      </c>
      <c r="C1302" s="21" t="str">
        <f t="shared" si="1"/>
        <v>2-Very fast</v>
      </c>
      <c r="D1302" s="9">
        <f>VLOOKUP(A1302,events!F1057:Q2386,12,FALSE)</f>
        <v>5409601.47</v>
      </c>
    </row>
    <row r="1303">
      <c r="A1303" s="4" t="s">
        <v>30</v>
      </c>
      <c r="B1303" s="38">
        <v>17.0</v>
      </c>
      <c r="C1303" s="21" t="str">
        <f t="shared" si="1"/>
        <v>2-Very fast</v>
      </c>
      <c r="D1303" s="9">
        <f>VLOOKUP(A1303,events!F1072:Q2401,12,FALSE)</f>
        <v>1814922.27</v>
      </c>
    </row>
    <row r="1304">
      <c r="A1304" s="4" t="s">
        <v>20</v>
      </c>
      <c r="B1304" s="38">
        <v>16.0</v>
      </c>
      <c r="C1304" s="21" t="str">
        <f t="shared" si="1"/>
        <v>2-Very fast</v>
      </c>
      <c r="D1304" s="9">
        <f>VLOOKUP(A1304,events!F1094:Q2423,12,FALSE)</f>
        <v>254915.87</v>
      </c>
    </row>
    <row r="1305">
      <c r="A1305" s="4" t="s">
        <v>30</v>
      </c>
      <c r="B1305" s="38">
        <v>19.0</v>
      </c>
      <c r="C1305" s="21" t="str">
        <f t="shared" si="1"/>
        <v>2-Very fast</v>
      </c>
      <c r="D1305" s="9">
        <f>VLOOKUP(A1305,events!F1112:Q2441,12,FALSE)</f>
        <v>0</v>
      </c>
    </row>
    <row r="1306">
      <c r="A1306" s="4" t="s">
        <v>31</v>
      </c>
      <c r="B1306" s="38">
        <v>17.0</v>
      </c>
      <c r="C1306" s="21" t="str">
        <f t="shared" si="1"/>
        <v>2-Very fast</v>
      </c>
      <c r="D1306" s="9">
        <f>VLOOKUP(A1306,events!F1118:Q2447,12,FALSE)</f>
        <v>1463724.06</v>
      </c>
    </row>
    <row r="1307">
      <c r="A1307" s="4" t="s">
        <v>31</v>
      </c>
      <c r="B1307" s="38">
        <v>18.0</v>
      </c>
      <c r="C1307" s="21" t="str">
        <f t="shared" si="1"/>
        <v>2-Very fast</v>
      </c>
      <c r="D1307" s="9">
        <f>VLOOKUP(A1307,events!F1122:Q2451,12,FALSE)</f>
        <v>3248974.89</v>
      </c>
    </row>
    <row r="1308">
      <c r="A1308" s="4" t="s">
        <v>30</v>
      </c>
      <c r="B1308" s="38">
        <v>19.0</v>
      </c>
      <c r="C1308" s="21" t="str">
        <f t="shared" si="1"/>
        <v>2-Very fast</v>
      </c>
      <c r="D1308" s="9">
        <f>VLOOKUP(A1308,events!F1124:Q2453,12,FALSE)</f>
        <v>3938765.04</v>
      </c>
    </row>
    <row r="1309">
      <c r="A1309" s="4" t="s">
        <v>31</v>
      </c>
      <c r="B1309" s="38">
        <v>20.0</v>
      </c>
      <c r="C1309" s="21" t="str">
        <f t="shared" si="1"/>
        <v>2-Very fast</v>
      </c>
      <c r="D1309" s="9">
        <f>VLOOKUP(A1309,events!F1140:Q2469,12,FALSE)</f>
        <v>15560.06</v>
      </c>
    </row>
    <row r="1310">
      <c r="A1310" s="4" t="s">
        <v>31</v>
      </c>
      <c r="B1310" s="38">
        <v>19.0</v>
      </c>
      <c r="C1310" s="21" t="str">
        <f t="shared" si="1"/>
        <v>2-Very fast</v>
      </c>
      <c r="D1310" s="9">
        <f>VLOOKUP(A1310,events!F1157:Q2486,12,FALSE)</f>
        <v>1366820.32</v>
      </c>
    </row>
    <row r="1311">
      <c r="A1311" s="4" t="s">
        <v>20</v>
      </c>
      <c r="B1311" s="38">
        <v>20.0</v>
      </c>
      <c r="C1311" s="21" t="str">
        <f t="shared" si="1"/>
        <v>2-Very fast</v>
      </c>
      <c r="D1311" s="9">
        <f>VLOOKUP(A1311,events!F1169:Q2498,12,FALSE)</f>
        <v>784715.4</v>
      </c>
    </row>
    <row r="1312">
      <c r="A1312" s="4" t="s">
        <v>31</v>
      </c>
      <c r="B1312" s="38">
        <v>19.0</v>
      </c>
      <c r="C1312" s="21" t="str">
        <f t="shared" si="1"/>
        <v>2-Very fast</v>
      </c>
      <c r="D1312" s="9">
        <f>VLOOKUP(A1312,events!F1203:Q2532,12,FALSE)</f>
        <v>892623.64</v>
      </c>
    </row>
    <row r="1313">
      <c r="A1313" s="4" t="s">
        <v>27</v>
      </c>
      <c r="B1313" s="38">
        <v>19.0</v>
      </c>
      <c r="C1313" s="21" t="str">
        <f t="shared" si="1"/>
        <v>2-Very fast</v>
      </c>
      <c r="D1313" s="9">
        <f>VLOOKUP(A1313,events!F1221:Q2550,12,FALSE)</f>
        <v>262272</v>
      </c>
    </row>
    <row r="1314">
      <c r="A1314" s="4" t="s">
        <v>20</v>
      </c>
      <c r="B1314" s="38">
        <v>19.0</v>
      </c>
      <c r="C1314" s="21" t="str">
        <f t="shared" si="1"/>
        <v>2-Very fast</v>
      </c>
      <c r="D1314" s="9">
        <f>VLOOKUP(A1314,events!F1243:Q2572,12,FALSE)</f>
        <v>732863.42</v>
      </c>
    </row>
    <row r="1315">
      <c r="A1315" s="4" t="s">
        <v>20</v>
      </c>
      <c r="B1315" s="38">
        <v>16.0</v>
      </c>
      <c r="C1315" s="21" t="str">
        <f t="shared" si="1"/>
        <v>2-Very fast</v>
      </c>
      <c r="D1315" s="9">
        <f>VLOOKUP(A1315,events!F1245:Q2574,12,FALSE)</f>
        <v>59885.44</v>
      </c>
    </row>
    <row r="1316">
      <c r="A1316" s="4" t="s">
        <v>30</v>
      </c>
      <c r="B1316" s="38">
        <v>17.0</v>
      </c>
      <c r="C1316" s="21" t="str">
        <f t="shared" si="1"/>
        <v>2-Very fast</v>
      </c>
      <c r="D1316" s="9">
        <f>VLOOKUP(A1316,events!F1246:Q2575,12,FALSE)</f>
        <v>3000940.8</v>
      </c>
    </row>
    <row r="1317">
      <c r="A1317" s="4" t="s">
        <v>30</v>
      </c>
      <c r="B1317" s="38">
        <v>20.0</v>
      </c>
      <c r="C1317" s="21" t="str">
        <f t="shared" si="1"/>
        <v>2-Very fast</v>
      </c>
      <c r="D1317" s="9">
        <f>VLOOKUP(A1317,events!F1249:Q2578,12,FALSE)</f>
        <v>1176604</v>
      </c>
    </row>
    <row r="1318">
      <c r="A1318" s="4" t="s">
        <v>27</v>
      </c>
      <c r="B1318" s="38">
        <v>16.0</v>
      </c>
      <c r="C1318" s="21" t="str">
        <f t="shared" si="1"/>
        <v>2-Very fast</v>
      </c>
      <c r="D1318" s="9">
        <f>VLOOKUP(A1318,events!F1263:Q2592,12,FALSE)</f>
        <v>235257.1</v>
      </c>
    </row>
    <row r="1319">
      <c r="A1319" s="4" t="s">
        <v>20</v>
      </c>
      <c r="B1319" s="38">
        <v>19.0</v>
      </c>
      <c r="C1319" s="21" t="str">
        <f t="shared" si="1"/>
        <v>2-Very fast</v>
      </c>
      <c r="D1319" s="9">
        <f>VLOOKUP(A1319,events!F1268:Q2597,12,FALSE)</f>
        <v>2205874.48</v>
      </c>
    </row>
    <row r="1320">
      <c r="A1320" s="4" t="s">
        <v>30</v>
      </c>
      <c r="B1320" s="38">
        <v>20.0</v>
      </c>
      <c r="C1320" s="21" t="str">
        <f t="shared" si="1"/>
        <v>2-Very fast</v>
      </c>
      <c r="D1320" s="9">
        <f>VLOOKUP(A1320,events!F1276:Q2605,12,FALSE)</f>
        <v>1892390.64</v>
      </c>
    </row>
    <row r="1321">
      <c r="A1321" s="4" t="s">
        <v>31</v>
      </c>
      <c r="B1321" s="38">
        <v>17.0</v>
      </c>
      <c r="C1321" s="21" t="str">
        <f t="shared" si="1"/>
        <v>2-Very fast</v>
      </c>
      <c r="D1321" s="9">
        <f>VLOOKUP(A1321,events!F1278:Q2607,12,FALSE)</f>
        <v>22792.35</v>
      </c>
    </row>
    <row r="1322">
      <c r="A1322" s="4" t="s">
        <v>27</v>
      </c>
      <c r="B1322" s="38">
        <v>18.0</v>
      </c>
      <c r="C1322" s="21" t="str">
        <f t="shared" si="1"/>
        <v>2-Very fast</v>
      </c>
      <c r="D1322" s="9">
        <f>VLOOKUP(A1322,events!F1286:Q2615,12,FALSE)</f>
        <v>688272.2</v>
      </c>
    </row>
    <row r="1323">
      <c r="A1323" s="4" t="s">
        <v>30</v>
      </c>
      <c r="B1323" s="38">
        <v>19.0</v>
      </c>
      <c r="C1323" s="21" t="str">
        <f t="shared" si="1"/>
        <v>2-Very fast</v>
      </c>
      <c r="D1323" s="9">
        <f>VLOOKUP(A1323,events!F1287:Q2616,12,FALSE)</f>
        <v>880691.76</v>
      </c>
    </row>
    <row r="1324">
      <c r="A1324" s="4" t="s">
        <v>27</v>
      </c>
      <c r="B1324" s="38">
        <v>16.0</v>
      </c>
      <c r="C1324" s="21" t="str">
        <f t="shared" si="1"/>
        <v>2-Very fast</v>
      </c>
      <c r="D1324" s="9">
        <f>VLOOKUP(A1324,events!F1292:Q2621,12,FALSE)</f>
        <v>3207629.67</v>
      </c>
    </row>
    <row r="1325">
      <c r="A1325" s="4" t="s">
        <v>30</v>
      </c>
      <c r="B1325" s="38">
        <v>18.0</v>
      </c>
      <c r="C1325" s="21" t="str">
        <f t="shared" si="1"/>
        <v>2-Very fast</v>
      </c>
      <c r="D1325" s="9">
        <f>VLOOKUP(A1325,events!F1293:Q2622,12,FALSE)</f>
        <v>4100498.8</v>
      </c>
    </row>
    <row r="1326">
      <c r="A1326" s="4" t="s">
        <v>30</v>
      </c>
      <c r="B1326" s="38">
        <v>19.0</v>
      </c>
      <c r="C1326" s="21" t="str">
        <f t="shared" si="1"/>
        <v>2-Very fast</v>
      </c>
      <c r="D1326" s="9">
        <f>VLOOKUP(A1326,events!F1296:Q2625,12,FALSE)</f>
        <v>1589146.06</v>
      </c>
    </row>
    <row r="1327">
      <c r="A1327" s="4" t="s">
        <v>31</v>
      </c>
      <c r="B1327" s="38">
        <v>17.0</v>
      </c>
      <c r="C1327" s="21" t="str">
        <f t="shared" si="1"/>
        <v>2-Very fast</v>
      </c>
      <c r="D1327" s="9">
        <f>VLOOKUP(A1327,events!F1303:Q2632,12,FALSE)</f>
        <v>4151463.75</v>
      </c>
    </row>
    <row r="1328">
      <c r="A1328" s="4" t="s">
        <v>30</v>
      </c>
      <c r="B1328" s="38">
        <v>20.0</v>
      </c>
      <c r="C1328" s="21" t="str">
        <f t="shared" si="1"/>
        <v>2-Very fast</v>
      </c>
      <c r="D1328" s="9">
        <f>VLOOKUP(A1328,events!F1304:Q2633,12,FALSE)</f>
        <v>124965.17</v>
      </c>
    </row>
    <row r="1329">
      <c r="A1329" s="4" t="s">
        <v>30</v>
      </c>
      <c r="B1329" s="38">
        <v>20.0</v>
      </c>
      <c r="C1329" s="21" t="str">
        <f t="shared" si="1"/>
        <v>2-Very fast</v>
      </c>
      <c r="D1329" s="9">
        <f>VLOOKUP(A1329,events!F1310:Q2639,12,FALSE)</f>
        <v>1763476.68</v>
      </c>
    </row>
    <row r="1330">
      <c r="A1330" s="4" t="s">
        <v>20</v>
      </c>
      <c r="B1330" s="38">
        <v>19.0</v>
      </c>
      <c r="C1330" s="21" t="str">
        <f t="shared" si="1"/>
        <v>2-Very fast</v>
      </c>
      <c r="D1330" s="9">
        <f>VLOOKUP(A1330,events!F1321:Q2650,12,FALSE)</f>
        <v>458655.48</v>
      </c>
    </row>
    <row r="1331">
      <c r="A1331" s="4" t="s">
        <v>20</v>
      </c>
      <c r="B1331" s="38">
        <v>16.0</v>
      </c>
      <c r="C1331" s="21" t="str">
        <f t="shared" si="1"/>
        <v>2-Very fast</v>
      </c>
      <c r="D1331" s="9">
        <f>VLOOKUP(A1331,events!F1328:Q2657,12,FALSE)</f>
        <v>4099168.18</v>
      </c>
    </row>
  </sheetData>
  <autoFilter ref="$A$1:$AA$1333">
    <sortState ref="A1:AA1333">
      <sortCondition ref="C1:C1333"/>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s>
  <sheetData>
    <row r="1">
      <c r="A1" s="39" t="s">
        <v>210</v>
      </c>
      <c r="B1" s="40" t="s">
        <v>158</v>
      </c>
      <c r="C1" s="41"/>
      <c r="D1" s="41"/>
      <c r="E1" s="41"/>
      <c r="F1" s="41"/>
      <c r="G1" s="41"/>
      <c r="H1" s="41"/>
      <c r="I1" s="41"/>
      <c r="J1" s="41"/>
      <c r="K1" s="41"/>
      <c r="L1" s="41"/>
      <c r="M1" s="41"/>
      <c r="N1" s="32"/>
      <c r="O1" s="32"/>
      <c r="P1" s="32"/>
      <c r="Q1" s="32"/>
      <c r="R1" s="32"/>
      <c r="S1" s="32"/>
      <c r="T1" s="32"/>
      <c r="U1" s="32"/>
      <c r="V1" s="32"/>
      <c r="W1" s="32"/>
      <c r="X1" s="32"/>
      <c r="Y1" s="32"/>
      <c r="Z1" s="32"/>
    </row>
    <row r="2">
      <c r="A2" s="42" t="s">
        <v>211</v>
      </c>
      <c r="B2" s="43" t="s">
        <v>173</v>
      </c>
      <c r="C2" s="43" t="s">
        <v>163</v>
      </c>
      <c r="D2" s="43" t="s">
        <v>174</v>
      </c>
      <c r="E2" s="43" t="s">
        <v>172</v>
      </c>
      <c r="F2" s="43" t="s">
        <v>165</v>
      </c>
      <c r="G2" s="43" t="s">
        <v>169</v>
      </c>
      <c r="H2" s="43" t="s">
        <v>170</v>
      </c>
      <c r="I2" s="43" t="s">
        <v>168</v>
      </c>
      <c r="J2" s="43" t="s">
        <v>167</v>
      </c>
      <c r="K2" s="43" t="s">
        <v>171</v>
      </c>
      <c r="L2" s="43" t="s">
        <v>164</v>
      </c>
      <c r="M2" s="43" t="s">
        <v>166</v>
      </c>
      <c r="N2" s="32"/>
      <c r="O2" s="32"/>
      <c r="P2" s="32"/>
      <c r="Q2" s="32"/>
      <c r="R2" s="32"/>
      <c r="S2" s="32"/>
      <c r="T2" s="32"/>
      <c r="U2" s="32"/>
      <c r="V2" s="32"/>
      <c r="W2" s="32"/>
      <c r="X2" s="32"/>
      <c r="Y2" s="32"/>
      <c r="Z2" s="32"/>
    </row>
    <row r="3">
      <c r="A3" s="44" t="s">
        <v>212</v>
      </c>
      <c r="B3" s="45">
        <v>25829.0</v>
      </c>
      <c r="C3" s="45">
        <v>67094.0</v>
      </c>
      <c r="D3" s="45">
        <v>18751.0</v>
      </c>
      <c r="E3" s="45">
        <v>30254.0</v>
      </c>
      <c r="F3" s="45">
        <v>22347.0</v>
      </c>
      <c r="G3" s="45">
        <v>52692.0</v>
      </c>
      <c r="H3" s="45">
        <v>71735.0</v>
      </c>
      <c r="I3" s="45">
        <v>59763.0</v>
      </c>
      <c r="J3" s="45">
        <v>47566.0</v>
      </c>
      <c r="K3" s="45">
        <v>6040.0</v>
      </c>
      <c r="L3" s="45">
        <v>77832.0</v>
      </c>
      <c r="M3" s="45">
        <v>36257.0</v>
      </c>
      <c r="N3" s="32"/>
      <c r="O3" s="32"/>
      <c r="P3" s="32"/>
      <c r="Q3" s="32"/>
      <c r="R3" s="32"/>
      <c r="S3" s="32"/>
      <c r="T3" s="32"/>
      <c r="U3" s="32"/>
      <c r="V3" s="32"/>
      <c r="W3" s="32"/>
      <c r="X3" s="32"/>
      <c r="Y3" s="32"/>
      <c r="Z3" s="32"/>
    </row>
    <row r="4">
      <c r="A4" s="44" t="s">
        <v>213</v>
      </c>
      <c r="B4" s="45">
        <v>35907.0</v>
      </c>
      <c r="C4" s="45">
        <v>39619.0</v>
      </c>
      <c r="D4" s="45">
        <v>50181.0</v>
      </c>
      <c r="E4" s="45">
        <v>47791.0</v>
      </c>
      <c r="F4" s="45">
        <v>61258.0</v>
      </c>
      <c r="G4" s="45">
        <v>23022.0</v>
      </c>
      <c r="H4" s="45">
        <v>6126.0</v>
      </c>
      <c r="I4" s="45">
        <v>43948.0</v>
      </c>
      <c r="J4" s="45">
        <v>33431.0</v>
      </c>
      <c r="K4" s="45">
        <v>39096.0</v>
      </c>
      <c r="L4" s="45">
        <v>35443.0</v>
      </c>
      <c r="M4" s="45">
        <v>34074.0</v>
      </c>
      <c r="N4" s="32"/>
      <c r="O4" s="32"/>
      <c r="P4" s="32"/>
      <c r="Q4" s="32"/>
      <c r="R4" s="32"/>
      <c r="S4" s="32"/>
      <c r="T4" s="32"/>
      <c r="U4" s="32"/>
      <c r="V4" s="32"/>
      <c r="W4" s="32"/>
      <c r="X4" s="32"/>
      <c r="Y4" s="32"/>
      <c r="Z4" s="32"/>
    </row>
    <row r="5">
      <c r="A5" s="44" t="s">
        <v>214</v>
      </c>
      <c r="B5" s="45">
        <v>30579.0</v>
      </c>
      <c r="C5" s="45">
        <v>40767.0</v>
      </c>
      <c r="D5" s="45">
        <v>34564.0</v>
      </c>
      <c r="E5" s="45">
        <v>18557.0</v>
      </c>
      <c r="F5" s="45">
        <v>17729.0</v>
      </c>
      <c r="G5" s="45">
        <v>23285.0</v>
      </c>
      <c r="H5" s="45">
        <v>63860.0</v>
      </c>
      <c r="I5" s="45">
        <v>27467.0</v>
      </c>
      <c r="J5" s="45">
        <v>36474.0</v>
      </c>
      <c r="K5" s="45">
        <v>36656.0</v>
      </c>
      <c r="L5" s="45">
        <v>16796.0</v>
      </c>
      <c r="M5" s="45">
        <v>22193.0</v>
      </c>
      <c r="N5" s="32"/>
      <c r="O5" s="32"/>
      <c r="P5" s="32"/>
      <c r="Q5" s="32"/>
      <c r="R5" s="32"/>
      <c r="S5" s="32"/>
      <c r="T5" s="32"/>
      <c r="U5" s="32"/>
      <c r="V5" s="32"/>
      <c r="W5" s="32"/>
      <c r="X5" s="32"/>
      <c r="Y5" s="32"/>
      <c r="Z5" s="32"/>
    </row>
    <row r="6">
      <c r="A6" s="44" t="s">
        <v>215</v>
      </c>
      <c r="B6" s="45">
        <v>20012.0</v>
      </c>
      <c r="C6" s="45">
        <v>40585.0</v>
      </c>
      <c r="D6" s="45">
        <v>27447.0</v>
      </c>
      <c r="E6" s="45">
        <v>48047.0</v>
      </c>
      <c r="F6" s="45">
        <v>35422.0</v>
      </c>
      <c r="G6" s="45">
        <v>34334.0</v>
      </c>
      <c r="H6" s="45">
        <v>19202.0</v>
      </c>
      <c r="I6" s="45">
        <v>30745.0</v>
      </c>
      <c r="J6" s="45">
        <v>21478.0</v>
      </c>
      <c r="K6" s="45">
        <v>34486.0</v>
      </c>
      <c r="L6" s="45">
        <v>18823.0</v>
      </c>
      <c r="M6" s="45">
        <v>51576.0</v>
      </c>
      <c r="N6" s="32"/>
      <c r="O6" s="32"/>
      <c r="P6" s="32"/>
      <c r="Q6" s="32"/>
      <c r="R6" s="32"/>
      <c r="S6" s="32"/>
      <c r="T6" s="32"/>
      <c r="U6" s="32"/>
      <c r="V6" s="32"/>
      <c r="W6" s="32"/>
      <c r="X6" s="32"/>
      <c r="Y6" s="32"/>
      <c r="Z6" s="32"/>
    </row>
    <row r="7">
      <c r="A7" s="44" t="s">
        <v>216</v>
      </c>
      <c r="B7" s="45">
        <v>16257.0</v>
      </c>
      <c r="C7" s="45">
        <v>26965.0</v>
      </c>
      <c r="D7" s="45">
        <v>35369.0</v>
      </c>
      <c r="E7" s="45">
        <v>35480.0</v>
      </c>
      <c r="F7" s="45">
        <v>69633.0</v>
      </c>
      <c r="G7" s="45">
        <v>16825.0</v>
      </c>
      <c r="H7" s="45">
        <v>31108.0</v>
      </c>
      <c r="I7" s="45">
        <v>18376.0</v>
      </c>
      <c r="J7" s="45">
        <v>33407.0</v>
      </c>
      <c r="K7" s="45">
        <v>40408.0</v>
      </c>
      <c r="L7" s="45">
        <v>43126.0</v>
      </c>
      <c r="M7" s="45">
        <v>35440.0</v>
      </c>
      <c r="N7" s="32"/>
      <c r="O7" s="32"/>
      <c r="P7" s="32"/>
      <c r="Q7" s="32"/>
      <c r="R7" s="32"/>
      <c r="S7" s="32"/>
      <c r="T7" s="32"/>
      <c r="U7" s="32"/>
      <c r="V7" s="32"/>
      <c r="W7" s="32"/>
      <c r="X7" s="32"/>
      <c r="Y7" s="32"/>
      <c r="Z7" s="32"/>
    </row>
    <row r="8">
      <c r="A8" s="44" t="s">
        <v>217</v>
      </c>
      <c r="B8" s="45">
        <v>40455.0</v>
      </c>
      <c r="C8" s="45">
        <v>27483.0</v>
      </c>
      <c r="D8" s="45">
        <v>39770.0</v>
      </c>
      <c r="E8" s="45">
        <v>58144.0</v>
      </c>
      <c r="F8" s="45">
        <v>33401.0</v>
      </c>
      <c r="G8" s="45">
        <v>45995.0</v>
      </c>
      <c r="H8" s="45">
        <v>30021.0</v>
      </c>
      <c r="I8" s="45">
        <v>33717.0</v>
      </c>
      <c r="J8" s="45">
        <v>16201.0</v>
      </c>
      <c r="K8" s="45">
        <v>41548.0</v>
      </c>
      <c r="L8" s="45">
        <v>30430.0</v>
      </c>
      <c r="M8" s="45">
        <v>27092.0</v>
      </c>
      <c r="N8" s="32"/>
      <c r="O8" s="32"/>
      <c r="P8" s="32"/>
      <c r="Q8" s="32"/>
      <c r="R8" s="32"/>
      <c r="S8" s="32"/>
      <c r="T8" s="32"/>
      <c r="U8" s="32"/>
      <c r="V8" s="32"/>
      <c r="W8" s="32"/>
      <c r="X8" s="32"/>
      <c r="Y8" s="32"/>
      <c r="Z8" s="32"/>
    </row>
    <row r="9">
      <c r="A9" s="44" t="s">
        <v>218</v>
      </c>
      <c r="B9" s="45">
        <v>37887.0</v>
      </c>
      <c r="C9" s="45">
        <v>58217.0</v>
      </c>
      <c r="D9" s="45">
        <v>46204.0</v>
      </c>
      <c r="E9" s="45">
        <v>46665.0</v>
      </c>
      <c r="F9" s="45">
        <v>15802.0</v>
      </c>
      <c r="G9" s="45">
        <v>61349.0</v>
      </c>
      <c r="H9" s="45">
        <v>18481.0</v>
      </c>
      <c r="I9" s="45">
        <v>25241.0</v>
      </c>
      <c r="J9" s="45">
        <v>60825.0</v>
      </c>
      <c r="K9" s="45">
        <v>48228.0</v>
      </c>
      <c r="L9" s="45">
        <v>29733.0</v>
      </c>
      <c r="M9" s="45">
        <v>65836.0</v>
      </c>
      <c r="N9" s="32"/>
      <c r="O9" s="32"/>
      <c r="P9" s="32"/>
      <c r="Q9" s="32"/>
      <c r="R9" s="32"/>
      <c r="S9" s="32"/>
      <c r="T9" s="32"/>
      <c r="U9" s="32"/>
      <c r="V9" s="32"/>
      <c r="W9" s="32"/>
      <c r="X9" s="32"/>
      <c r="Y9" s="32"/>
      <c r="Z9" s="32"/>
    </row>
    <row r="10">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row>
    <row r="11">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row>
    <row r="12">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row>
    <row r="13">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row>
    <row r="14">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6.75"/>
    <col customWidth="1" min="3" max="3" width="15.25"/>
    <col customWidth="1" min="4" max="4" width="16.75"/>
  </cols>
  <sheetData>
    <row r="1">
      <c r="A1" s="2" t="s">
        <v>1</v>
      </c>
      <c r="B1" s="1" t="s">
        <v>157</v>
      </c>
      <c r="C1" s="1" t="s">
        <v>9</v>
      </c>
      <c r="D1" s="1" t="s">
        <v>16</v>
      </c>
    </row>
    <row r="2">
      <c r="A2" s="5">
        <v>41047.0</v>
      </c>
      <c r="B2" s="21">
        <f>IFERROR(__xludf.DUMMYFUNCTION("YEAR(TO_DATE(A2))"),2012.0)</f>
        <v>2012</v>
      </c>
      <c r="C2" s="4" t="s">
        <v>23</v>
      </c>
      <c r="D2" s="9">
        <v>1447182.32</v>
      </c>
    </row>
    <row r="3">
      <c r="A3" s="5">
        <v>42245.0</v>
      </c>
      <c r="B3" s="21">
        <f>IFERROR(__xludf.DUMMYFUNCTION("YEAR(TO_DATE(A3))"),2015.0)</f>
        <v>2015</v>
      </c>
      <c r="C3" s="4" t="s">
        <v>23</v>
      </c>
      <c r="D3" s="9">
        <v>535132.7999999999</v>
      </c>
    </row>
    <row r="4">
      <c r="A4" s="5">
        <v>42198.0</v>
      </c>
      <c r="B4" s="21">
        <f>IFERROR(__xludf.DUMMYFUNCTION("YEAR(TO_DATE(A4))"),2015.0)</f>
        <v>2015</v>
      </c>
      <c r="C4" s="4" t="s">
        <v>23</v>
      </c>
      <c r="D4" s="9">
        <v>5714367.75</v>
      </c>
    </row>
    <row r="5">
      <c r="A5" s="5">
        <v>41984.0</v>
      </c>
      <c r="B5" s="21">
        <f>IFERROR(__xludf.DUMMYFUNCTION("YEAR(TO_DATE(A5))"),2014.0)</f>
        <v>2014</v>
      </c>
      <c r="C5" s="4" t="s">
        <v>23</v>
      </c>
      <c r="D5" s="9">
        <v>191128.6</v>
      </c>
    </row>
    <row r="6">
      <c r="A6" s="5">
        <v>42385.0</v>
      </c>
      <c r="B6" s="21">
        <f>IFERROR(__xludf.DUMMYFUNCTION("YEAR(TO_DATE(A6))"),2016.0)</f>
        <v>2016</v>
      </c>
      <c r="C6" s="4" t="s">
        <v>23</v>
      </c>
      <c r="D6" s="9">
        <v>938278.08</v>
      </c>
    </row>
    <row r="7">
      <c r="A7" s="5">
        <v>42930.0</v>
      </c>
      <c r="B7" s="21">
        <f>IFERROR(__xludf.DUMMYFUNCTION("YEAR(TO_DATE(A7))"),2017.0)</f>
        <v>2017</v>
      </c>
      <c r="C7" s="4" t="s">
        <v>23</v>
      </c>
      <c r="D7" s="9">
        <v>1168804.23</v>
      </c>
    </row>
    <row r="8">
      <c r="A8" s="5">
        <v>41858.0</v>
      </c>
      <c r="B8" s="21">
        <f>IFERROR(__xludf.DUMMYFUNCTION("YEAR(TO_DATE(A8))"),2014.0)</f>
        <v>2014</v>
      </c>
      <c r="C8" s="4" t="s">
        <v>23</v>
      </c>
      <c r="D8" s="9">
        <v>44061.16</v>
      </c>
    </row>
    <row r="9">
      <c r="A9" s="5">
        <v>42072.0</v>
      </c>
      <c r="B9" s="21">
        <f>IFERROR(__xludf.DUMMYFUNCTION("YEAR(TO_DATE(A9))"),2015.0)</f>
        <v>2015</v>
      </c>
      <c r="C9" s="4" t="s">
        <v>23</v>
      </c>
      <c r="D9" s="9">
        <v>128076.16</v>
      </c>
    </row>
    <row r="10">
      <c r="A10" s="5">
        <v>41187.0</v>
      </c>
      <c r="B10" s="21">
        <f>IFERROR(__xludf.DUMMYFUNCTION("YEAR(TO_DATE(A10))"),2012.0)</f>
        <v>2012</v>
      </c>
      <c r="C10" s="4" t="s">
        <v>23</v>
      </c>
      <c r="D10" s="9">
        <v>818058.6</v>
      </c>
    </row>
    <row r="11">
      <c r="A11" s="5">
        <v>40532.0</v>
      </c>
      <c r="B11" s="21">
        <f>IFERROR(__xludf.DUMMYFUNCTION("YEAR(TO_DATE(A11))"),2010.0)</f>
        <v>2010</v>
      </c>
      <c r="C11" s="4" t="s">
        <v>23</v>
      </c>
      <c r="D11" s="9">
        <v>3698206.1799999997</v>
      </c>
    </row>
    <row r="12">
      <c r="A12" s="5">
        <v>42643.0</v>
      </c>
      <c r="B12" s="21">
        <f>IFERROR(__xludf.DUMMYFUNCTION("YEAR(TO_DATE(A12))"),2016.0)</f>
        <v>2016</v>
      </c>
      <c r="C12" s="4" t="s">
        <v>23</v>
      </c>
      <c r="D12" s="9">
        <v>4205426.8</v>
      </c>
    </row>
    <row r="13">
      <c r="A13" s="5">
        <v>40640.0</v>
      </c>
      <c r="B13" s="21">
        <f>IFERROR(__xludf.DUMMYFUNCTION("YEAR(TO_DATE(A13))"),2011.0)</f>
        <v>2011</v>
      </c>
      <c r="C13" s="4" t="s">
        <v>23</v>
      </c>
      <c r="D13" s="9">
        <v>1075643.04</v>
      </c>
    </row>
    <row r="14">
      <c r="A14" s="5">
        <v>40514.0</v>
      </c>
      <c r="B14" s="21">
        <f>IFERROR(__xludf.DUMMYFUNCTION("YEAR(TO_DATE(A14))"),2010.0)</f>
        <v>2010</v>
      </c>
      <c r="C14" s="4" t="s">
        <v>23</v>
      </c>
      <c r="D14" s="9">
        <v>288528.78</v>
      </c>
    </row>
    <row r="15">
      <c r="A15" s="5">
        <v>40413.0</v>
      </c>
      <c r="B15" s="21">
        <f>IFERROR(__xludf.DUMMYFUNCTION("YEAR(TO_DATE(A15))"),2010.0)</f>
        <v>2010</v>
      </c>
      <c r="C15" s="4" t="s">
        <v>23</v>
      </c>
      <c r="D15" s="9">
        <v>4179632.0</v>
      </c>
    </row>
    <row r="16">
      <c r="A16" s="5">
        <v>40721.0</v>
      </c>
      <c r="B16" s="21">
        <f>IFERROR(__xludf.DUMMYFUNCTION("YEAR(TO_DATE(A16))"),2011.0)</f>
        <v>2011</v>
      </c>
      <c r="C16" s="4" t="s">
        <v>23</v>
      </c>
      <c r="D16" s="9">
        <v>2189934.8</v>
      </c>
    </row>
    <row r="17">
      <c r="A17" s="5">
        <v>41392.0</v>
      </c>
      <c r="B17" s="21">
        <f>IFERROR(__xludf.DUMMYFUNCTION("YEAR(TO_DATE(A17))"),2013.0)</f>
        <v>2013</v>
      </c>
      <c r="C17" s="4" t="s">
        <v>23</v>
      </c>
      <c r="D17" s="9">
        <v>107426.8</v>
      </c>
    </row>
    <row r="18">
      <c r="A18" s="5">
        <v>42592.0</v>
      </c>
      <c r="B18" s="21">
        <f>IFERROR(__xludf.DUMMYFUNCTION("YEAR(TO_DATE(A18))"),2016.0)</f>
        <v>2016</v>
      </c>
      <c r="C18" s="4" t="s">
        <v>23</v>
      </c>
      <c r="D18" s="9">
        <v>873923.8200000001</v>
      </c>
    </row>
    <row r="19">
      <c r="A19" s="5">
        <v>40494.0</v>
      </c>
      <c r="B19" s="21">
        <f>IFERROR(__xludf.DUMMYFUNCTION("YEAR(TO_DATE(A19))"),2010.0)</f>
        <v>2010</v>
      </c>
      <c r="C19" s="4" t="s">
        <v>23</v>
      </c>
      <c r="D19" s="9">
        <v>364934.85</v>
      </c>
    </row>
    <row r="20">
      <c r="A20" s="5">
        <v>41191.0</v>
      </c>
      <c r="B20" s="21">
        <f>IFERROR(__xludf.DUMMYFUNCTION("YEAR(TO_DATE(A20))"),2012.0)</f>
        <v>2012</v>
      </c>
      <c r="C20" s="4" t="s">
        <v>23</v>
      </c>
      <c r="D20" s="9">
        <v>53333.8</v>
      </c>
    </row>
    <row r="21">
      <c r="A21" s="5">
        <v>41305.0</v>
      </c>
      <c r="B21" s="21">
        <f>IFERROR(__xludf.DUMMYFUNCTION("YEAR(TO_DATE(A21))"),2013.0)</f>
        <v>2013</v>
      </c>
      <c r="C21" s="4" t="s">
        <v>23</v>
      </c>
      <c r="D21" s="9">
        <v>536644.08</v>
      </c>
    </row>
    <row r="22">
      <c r="A22" s="5">
        <v>40999.0</v>
      </c>
      <c r="B22" s="21">
        <f>IFERROR(__xludf.DUMMYFUNCTION("YEAR(TO_DATE(A22))"),2012.0)</f>
        <v>2012</v>
      </c>
      <c r="C22" s="4" t="s">
        <v>23</v>
      </c>
      <c r="D22" s="9">
        <v>3666129.2199999997</v>
      </c>
    </row>
    <row r="23">
      <c r="A23" s="5">
        <v>41470.0</v>
      </c>
      <c r="B23" s="21">
        <f>IFERROR(__xludf.DUMMYFUNCTION("YEAR(TO_DATE(A23))"),2013.0)</f>
        <v>2013</v>
      </c>
      <c r="C23" s="4" t="s">
        <v>23</v>
      </c>
      <c r="D23" s="9">
        <v>11742.88</v>
      </c>
    </row>
    <row r="24">
      <c r="A24" s="5">
        <v>42910.0</v>
      </c>
      <c r="B24" s="21">
        <f>IFERROR(__xludf.DUMMYFUNCTION("YEAR(TO_DATE(A24))"),2017.0)</f>
        <v>2017</v>
      </c>
      <c r="C24" s="4" t="s">
        <v>23</v>
      </c>
      <c r="D24" s="9">
        <v>276978.8</v>
      </c>
    </row>
    <row r="25">
      <c r="A25" s="5">
        <v>42906.0</v>
      </c>
      <c r="B25" s="21">
        <f>IFERROR(__xludf.DUMMYFUNCTION("YEAR(TO_DATE(A25))"),2017.0)</f>
        <v>2017</v>
      </c>
      <c r="C25" s="4" t="s">
        <v>23</v>
      </c>
      <c r="D25" s="9">
        <v>536455.52</v>
      </c>
    </row>
    <row r="26">
      <c r="A26" s="5">
        <v>42061.0</v>
      </c>
      <c r="B26" s="21">
        <f>IFERROR(__xludf.DUMMYFUNCTION("YEAR(TO_DATE(A26))"),2015.0)</f>
        <v>2015</v>
      </c>
      <c r="C26" s="4" t="s">
        <v>23</v>
      </c>
      <c r="D26" s="9">
        <v>758558.22</v>
      </c>
    </row>
    <row r="27">
      <c r="A27" s="5">
        <v>40334.0</v>
      </c>
      <c r="B27" s="21">
        <f>IFERROR(__xludf.DUMMYFUNCTION("YEAR(TO_DATE(A27))"),2010.0)</f>
        <v>2010</v>
      </c>
      <c r="C27" s="4" t="s">
        <v>23</v>
      </c>
      <c r="D27" s="9">
        <v>361164.87</v>
      </c>
    </row>
    <row r="28">
      <c r="A28" s="5">
        <v>41781.0</v>
      </c>
      <c r="B28" s="21">
        <f>IFERROR(__xludf.DUMMYFUNCTION("YEAR(TO_DATE(A28))"),2014.0)</f>
        <v>2014</v>
      </c>
      <c r="C28" s="4" t="s">
        <v>23</v>
      </c>
      <c r="D28" s="9">
        <v>2156507.29</v>
      </c>
    </row>
    <row r="29">
      <c r="A29" s="5">
        <v>41009.0</v>
      </c>
      <c r="B29" s="21">
        <f>IFERROR(__xludf.DUMMYFUNCTION("YEAR(TO_DATE(A29))"),2012.0)</f>
        <v>2012</v>
      </c>
      <c r="C29" s="4" t="s">
        <v>23</v>
      </c>
      <c r="D29" s="9">
        <v>4275816.0</v>
      </c>
    </row>
    <row r="30">
      <c r="A30" s="5">
        <v>42074.0</v>
      </c>
      <c r="B30" s="21">
        <f>IFERROR(__xludf.DUMMYFUNCTION("YEAR(TO_DATE(A30))"),2015.0)</f>
        <v>2015</v>
      </c>
      <c r="C30" s="4" t="s">
        <v>23</v>
      </c>
      <c r="D30" s="9">
        <v>73310.25</v>
      </c>
    </row>
    <row r="31">
      <c r="A31" s="5">
        <v>41090.0</v>
      </c>
      <c r="B31" s="21">
        <f>IFERROR(__xludf.DUMMYFUNCTION("YEAR(TO_DATE(A31))"),2012.0)</f>
        <v>2012</v>
      </c>
      <c r="C31" s="4" t="s">
        <v>23</v>
      </c>
      <c r="D31" s="9">
        <v>3006187.1999999997</v>
      </c>
    </row>
    <row r="32">
      <c r="A32" s="5">
        <v>40301.0</v>
      </c>
      <c r="B32" s="21">
        <f>IFERROR(__xludf.DUMMYFUNCTION("YEAR(TO_DATE(A32))"),2010.0)</f>
        <v>2010</v>
      </c>
      <c r="C32" s="4" t="s">
        <v>23</v>
      </c>
      <c r="D32" s="9">
        <v>556306.68</v>
      </c>
    </row>
    <row r="33">
      <c r="A33" s="5">
        <v>41238.0</v>
      </c>
      <c r="B33" s="21">
        <f>IFERROR(__xludf.DUMMYFUNCTION("YEAR(TO_DATE(A33))"),2012.0)</f>
        <v>2012</v>
      </c>
      <c r="C33" s="4" t="s">
        <v>23</v>
      </c>
      <c r="D33" s="9">
        <v>278341.7</v>
      </c>
    </row>
    <row r="34">
      <c r="A34" s="5">
        <v>41340.0</v>
      </c>
      <c r="B34" s="21">
        <f>IFERROR(__xludf.DUMMYFUNCTION("YEAR(TO_DATE(A34))"),2013.0)</f>
        <v>2013</v>
      </c>
      <c r="C34" s="4" t="s">
        <v>23</v>
      </c>
      <c r="D34" s="9">
        <v>1599839.76</v>
      </c>
    </row>
    <row r="35">
      <c r="A35" s="5">
        <v>42658.0</v>
      </c>
      <c r="B35" s="21">
        <f>IFERROR(__xludf.DUMMYFUNCTION("YEAR(TO_DATE(A35))"),2016.0)</f>
        <v>2016</v>
      </c>
      <c r="C35" s="4" t="s">
        <v>23</v>
      </c>
      <c r="D35" s="9">
        <v>851797.74</v>
      </c>
    </row>
    <row r="36">
      <c r="A36" s="5">
        <v>42550.0</v>
      </c>
      <c r="B36" s="21">
        <f>IFERROR(__xludf.DUMMYFUNCTION("YEAR(TO_DATE(A36))"),2016.0)</f>
        <v>2016</v>
      </c>
      <c r="C36" s="4" t="s">
        <v>23</v>
      </c>
      <c r="D36" s="9">
        <v>68668.8</v>
      </c>
    </row>
    <row r="37">
      <c r="A37" s="5">
        <v>40918.0</v>
      </c>
      <c r="B37" s="21">
        <f>IFERROR(__xludf.DUMMYFUNCTION("YEAR(TO_DATE(A37))"),2012.0)</f>
        <v>2012</v>
      </c>
      <c r="C37" s="4" t="s">
        <v>23</v>
      </c>
      <c r="D37" s="9">
        <v>1159737.04</v>
      </c>
    </row>
    <row r="38">
      <c r="A38" s="5">
        <v>40409.0</v>
      </c>
      <c r="B38" s="21">
        <f>IFERROR(__xludf.DUMMYFUNCTION("YEAR(TO_DATE(A38))"),2010.0)</f>
        <v>2010</v>
      </c>
      <c r="C38" s="4" t="s">
        <v>23</v>
      </c>
      <c r="D38" s="9">
        <v>377464.75</v>
      </c>
    </row>
    <row r="39">
      <c r="A39" s="5">
        <v>40448.0</v>
      </c>
      <c r="B39" s="21">
        <f>IFERROR(__xludf.DUMMYFUNCTION("YEAR(TO_DATE(A39))"),2010.0)</f>
        <v>2010</v>
      </c>
      <c r="C39" s="4" t="s">
        <v>23</v>
      </c>
      <c r="D39" s="9">
        <v>180482.96</v>
      </c>
    </row>
    <row r="40">
      <c r="A40" s="5">
        <v>42083.0</v>
      </c>
      <c r="B40" s="21">
        <f>IFERROR(__xludf.DUMMYFUNCTION("YEAR(TO_DATE(A40))"),2015.0)</f>
        <v>2015</v>
      </c>
      <c r="C40" s="4" t="s">
        <v>23</v>
      </c>
      <c r="D40" s="9">
        <v>1052361.2</v>
      </c>
    </row>
    <row r="41">
      <c r="A41" s="5">
        <v>42484.0</v>
      </c>
      <c r="B41" s="21">
        <f>IFERROR(__xludf.DUMMYFUNCTION("YEAR(TO_DATE(A41))"),2016.0)</f>
        <v>2016</v>
      </c>
      <c r="C41" s="4" t="s">
        <v>23</v>
      </c>
      <c r="D41" s="9">
        <v>167688.30000000002</v>
      </c>
    </row>
    <row r="42">
      <c r="A42" s="5">
        <v>40201.0</v>
      </c>
      <c r="B42" s="21">
        <f>IFERROR(__xludf.DUMMYFUNCTION("YEAR(TO_DATE(A42))"),2010.0)</f>
        <v>2010</v>
      </c>
      <c r="C42" s="4" t="s">
        <v>23</v>
      </c>
      <c r="D42" s="9">
        <v>1380543.84</v>
      </c>
    </row>
    <row r="43">
      <c r="A43" s="5">
        <v>40819.0</v>
      </c>
      <c r="B43" s="21">
        <f>IFERROR(__xludf.DUMMYFUNCTION("YEAR(TO_DATE(A43))"),2011.0)</f>
        <v>2011</v>
      </c>
      <c r="C43" s="4" t="s">
        <v>23</v>
      </c>
      <c r="D43" s="9">
        <v>791043.75</v>
      </c>
    </row>
    <row r="44">
      <c r="A44" s="5">
        <v>40450.0</v>
      </c>
      <c r="B44" s="21">
        <f>IFERROR(__xludf.DUMMYFUNCTION("YEAR(TO_DATE(A44))"),2010.0)</f>
        <v>2010</v>
      </c>
      <c r="C44" s="4" t="s">
        <v>23</v>
      </c>
      <c r="D44" s="9">
        <v>5639530.53</v>
      </c>
    </row>
    <row r="45">
      <c r="A45" s="5">
        <v>42598.0</v>
      </c>
      <c r="B45" s="21">
        <f>IFERROR(__xludf.DUMMYFUNCTION("YEAR(TO_DATE(A45))"),2016.0)</f>
        <v>2016</v>
      </c>
      <c r="C45" s="4" t="s">
        <v>23</v>
      </c>
      <c r="D45" s="9">
        <v>1553398.98</v>
      </c>
    </row>
    <row r="46">
      <c r="A46" s="5">
        <v>40638.0</v>
      </c>
      <c r="B46" s="21">
        <f>IFERROR(__xludf.DUMMYFUNCTION("YEAR(TO_DATE(A46))"),2011.0)</f>
        <v>2011</v>
      </c>
      <c r="C46" s="4" t="s">
        <v>23</v>
      </c>
      <c r="D46" s="9">
        <v>434232.69999999995</v>
      </c>
    </row>
    <row r="47">
      <c r="A47" s="5">
        <v>42667.0</v>
      </c>
      <c r="B47" s="21">
        <f>IFERROR(__xludf.DUMMYFUNCTION("YEAR(TO_DATE(A47))"),2016.0)</f>
        <v>2016</v>
      </c>
      <c r="C47" s="4" t="s">
        <v>23</v>
      </c>
      <c r="D47" s="9">
        <v>1830357.6</v>
      </c>
    </row>
    <row r="48">
      <c r="A48" s="5">
        <v>40578.0</v>
      </c>
      <c r="B48" s="21">
        <f>IFERROR(__xludf.DUMMYFUNCTION("YEAR(TO_DATE(A48))"),2011.0)</f>
        <v>2011</v>
      </c>
      <c r="C48" s="4" t="s">
        <v>23</v>
      </c>
      <c r="D48" s="9">
        <v>923719.3200000001</v>
      </c>
    </row>
    <row r="49">
      <c r="A49" s="5">
        <v>41729.0</v>
      </c>
      <c r="B49" s="21">
        <f>IFERROR(__xludf.DUMMYFUNCTION("YEAR(TO_DATE(A49))"),2014.0)</f>
        <v>2014</v>
      </c>
      <c r="C49" s="4" t="s">
        <v>23</v>
      </c>
      <c r="D49" s="9">
        <v>1966654.2000000002</v>
      </c>
    </row>
    <row r="50">
      <c r="A50" s="5">
        <v>40256.0</v>
      </c>
      <c r="B50" s="21">
        <f>IFERROR(__xludf.DUMMYFUNCTION("YEAR(TO_DATE(A50))"),2010.0)</f>
        <v>2010</v>
      </c>
      <c r="C50" s="4" t="s">
        <v>23</v>
      </c>
      <c r="D50" s="9">
        <v>1908484.5999999999</v>
      </c>
    </row>
    <row r="51">
      <c r="A51" s="5">
        <v>42689.0</v>
      </c>
      <c r="B51" s="21">
        <f>IFERROR(__xludf.DUMMYFUNCTION("YEAR(TO_DATE(A51))"),2016.0)</f>
        <v>2016</v>
      </c>
      <c r="C51" s="4" t="s">
        <v>23</v>
      </c>
      <c r="D51" s="9">
        <v>2905637.96</v>
      </c>
    </row>
    <row r="52">
      <c r="A52" s="5">
        <v>42433.0</v>
      </c>
      <c r="B52" s="21">
        <f>IFERROR(__xludf.DUMMYFUNCTION("YEAR(TO_DATE(A52))"),2016.0)</f>
        <v>2016</v>
      </c>
      <c r="C52" s="4" t="s">
        <v>23</v>
      </c>
      <c r="D52" s="9">
        <v>49057.14</v>
      </c>
    </row>
    <row r="53">
      <c r="A53" s="5">
        <v>41623.0</v>
      </c>
      <c r="B53" s="21">
        <f>IFERROR(__xludf.DUMMYFUNCTION("YEAR(TO_DATE(A53))"),2013.0)</f>
        <v>2013</v>
      </c>
      <c r="C53" s="4" t="s">
        <v>23</v>
      </c>
      <c r="D53" s="9">
        <v>100601.18000000001</v>
      </c>
    </row>
    <row r="54">
      <c r="A54" s="5">
        <v>42426.0</v>
      </c>
      <c r="B54" s="21">
        <f>IFERROR(__xludf.DUMMYFUNCTION("YEAR(TO_DATE(A54))"),2016.0)</f>
        <v>2016</v>
      </c>
      <c r="C54" s="4" t="s">
        <v>23</v>
      </c>
      <c r="D54" s="9">
        <v>3274190.8</v>
      </c>
    </row>
    <row r="55">
      <c r="A55" s="5">
        <v>41985.0</v>
      </c>
      <c r="B55" s="21">
        <f>IFERROR(__xludf.DUMMYFUNCTION("YEAR(TO_DATE(A55))"),2014.0)</f>
        <v>2014</v>
      </c>
      <c r="C55" s="4" t="s">
        <v>23</v>
      </c>
      <c r="D55" s="9">
        <v>358794.7</v>
      </c>
    </row>
    <row r="56">
      <c r="A56" s="5">
        <v>42596.0</v>
      </c>
      <c r="B56" s="21">
        <f>IFERROR(__xludf.DUMMYFUNCTION("YEAR(TO_DATE(A56))"),2016.0)</f>
        <v>2016</v>
      </c>
      <c r="C56" s="4" t="s">
        <v>23</v>
      </c>
      <c r="D56" s="9">
        <v>5024053.859999999</v>
      </c>
    </row>
    <row r="57">
      <c r="A57" s="5">
        <v>40191.0</v>
      </c>
      <c r="B57" s="21">
        <f>IFERROR(__xludf.DUMMYFUNCTION("YEAR(TO_DATE(A57))"),2010.0)</f>
        <v>2010</v>
      </c>
      <c r="C57" s="4" t="s">
        <v>23</v>
      </c>
      <c r="D57" s="9">
        <v>59549.75</v>
      </c>
    </row>
    <row r="58">
      <c r="A58" s="5">
        <v>41786.0</v>
      </c>
      <c r="B58" s="21">
        <f>IFERROR(__xludf.DUMMYFUNCTION("YEAR(TO_DATE(A58))"),2014.0)</f>
        <v>2014</v>
      </c>
      <c r="C58" s="4" t="s">
        <v>23</v>
      </c>
      <c r="D58" s="9">
        <v>9171.39</v>
      </c>
    </row>
    <row r="59">
      <c r="A59" s="5">
        <v>42869.0</v>
      </c>
      <c r="B59" s="21">
        <f>IFERROR(__xludf.DUMMYFUNCTION("YEAR(TO_DATE(A59))"),2017.0)</f>
        <v>2017</v>
      </c>
      <c r="C59" s="4" t="s">
        <v>23</v>
      </c>
      <c r="D59" s="9">
        <v>276587.68</v>
      </c>
    </row>
    <row r="60">
      <c r="A60" s="5">
        <v>41556.0</v>
      </c>
      <c r="B60" s="21">
        <f>IFERROR(__xludf.DUMMYFUNCTION("YEAR(TO_DATE(A60))"),2013.0)</f>
        <v>2013</v>
      </c>
      <c r="C60" s="4" t="s">
        <v>23</v>
      </c>
      <c r="D60" s="9">
        <v>432127.15</v>
      </c>
    </row>
    <row r="61">
      <c r="A61" s="5">
        <v>41336.0</v>
      </c>
      <c r="B61" s="21">
        <f>IFERROR(__xludf.DUMMYFUNCTION("YEAR(TO_DATE(A61))"),2013.0)</f>
        <v>2013</v>
      </c>
      <c r="C61" s="4" t="s">
        <v>23</v>
      </c>
      <c r="D61" s="9">
        <v>1015563.52</v>
      </c>
    </row>
    <row r="62">
      <c r="A62" s="5">
        <v>40681.0</v>
      </c>
      <c r="B62" s="21">
        <f>IFERROR(__xludf.DUMMYFUNCTION("YEAR(TO_DATE(A62))"),2011.0)</f>
        <v>2011</v>
      </c>
      <c r="C62" s="4" t="s">
        <v>23</v>
      </c>
      <c r="D62" s="9">
        <v>73982.56</v>
      </c>
    </row>
    <row r="63">
      <c r="A63" s="5">
        <v>40958.0</v>
      </c>
      <c r="B63" s="21">
        <f>IFERROR(__xludf.DUMMYFUNCTION("YEAR(TO_DATE(A63))"),2012.0)</f>
        <v>2012</v>
      </c>
      <c r="C63" s="4" t="s">
        <v>36</v>
      </c>
      <c r="D63" s="9">
        <v>2536752.92</v>
      </c>
    </row>
    <row r="64">
      <c r="A64" s="5">
        <v>40625.0</v>
      </c>
      <c r="B64" s="21">
        <f>IFERROR(__xludf.DUMMYFUNCTION("YEAR(TO_DATE(A64))"),2011.0)</f>
        <v>2011</v>
      </c>
      <c r="C64" s="4" t="s">
        <v>36</v>
      </c>
      <c r="D64" s="9">
        <v>82719.78</v>
      </c>
    </row>
    <row r="65">
      <c r="A65" s="5">
        <v>40931.0</v>
      </c>
      <c r="B65" s="21">
        <f>IFERROR(__xludf.DUMMYFUNCTION("YEAR(TO_DATE(A65))"),2012.0)</f>
        <v>2012</v>
      </c>
      <c r="C65" s="4" t="s">
        <v>36</v>
      </c>
      <c r="D65" s="9">
        <v>201926.48</v>
      </c>
    </row>
    <row r="66">
      <c r="A66" s="5">
        <v>40602.0</v>
      </c>
      <c r="B66" s="21">
        <f>IFERROR(__xludf.DUMMYFUNCTION("YEAR(TO_DATE(A66))"),2011.0)</f>
        <v>2011</v>
      </c>
      <c r="C66" s="4" t="s">
        <v>36</v>
      </c>
      <c r="D66" s="9">
        <v>310805.46</v>
      </c>
    </row>
    <row r="67">
      <c r="A67" s="5">
        <v>40181.0</v>
      </c>
      <c r="B67" s="21">
        <f>IFERROR(__xludf.DUMMYFUNCTION("YEAR(TO_DATE(A67))"),2010.0)</f>
        <v>2010</v>
      </c>
      <c r="C67" s="4" t="s">
        <v>36</v>
      </c>
      <c r="D67" s="9">
        <v>34204.64</v>
      </c>
    </row>
    <row r="68">
      <c r="A68" s="5">
        <v>42157.0</v>
      </c>
      <c r="B68" s="21">
        <f>IFERROR(__xludf.DUMMYFUNCTION("YEAR(TO_DATE(A68))"),2015.0)</f>
        <v>2015</v>
      </c>
      <c r="C68" s="4" t="s">
        <v>36</v>
      </c>
      <c r="D68" s="9">
        <v>2988668.76</v>
      </c>
    </row>
    <row r="69">
      <c r="A69" s="5">
        <v>41972.0</v>
      </c>
      <c r="B69" s="21">
        <f>IFERROR(__xludf.DUMMYFUNCTION("YEAR(TO_DATE(A69))"),2014.0)</f>
        <v>2014</v>
      </c>
      <c r="C69" s="4" t="s">
        <v>36</v>
      </c>
      <c r="D69" s="9">
        <v>85966.62</v>
      </c>
    </row>
    <row r="70">
      <c r="A70" s="5">
        <v>40604.0</v>
      </c>
      <c r="B70" s="21">
        <f>IFERROR(__xludf.DUMMYFUNCTION("YEAR(TO_DATE(A70))"),2011.0)</f>
        <v>2011</v>
      </c>
      <c r="C70" s="4" t="s">
        <v>36</v>
      </c>
      <c r="D70" s="9">
        <v>607115.8200000001</v>
      </c>
    </row>
    <row r="71">
      <c r="A71" s="5">
        <v>41310.0</v>
      </c>
      <c r="B71" s="21">
        <f>IFERROR(__xludf.DUMMYFUNCTION("YEAR(TO_DATE(A71))"),2013.0)</f>
        <v>2013</v>
      </c>
      <c r="C71" s="4" t="s">
        <v>36</v>
      </c>
      <c r="D71" s="9">
        <v>740520.0</v>
      </c>
    </row>
    <row r="72">
      <c r="A72" s="5">
        <v>40699.0</v>
      </c>
      <c r="B72" s="21">
        <f>IFERROR(__xludf.DUMMYFUNCTION("YEAR(TO_DATE(A72))"),2011.0)</f>
        <v>2011</v>
      </c>
      <c r="C72" s="4" t="s">
        <v>36</v>
      </c>
      <c r="D72" s="9">
        <v>313739.4</v>
      </c>
    </row>
    <row r="73">
      <c r="A73" s="5">
        <v>42080.0</v>
      </c>
      <c r="B73" s="21">
        <f>IFERROR(__xludf.DUMMYFUNCTION("YEAR(TO_DATE(A73))"),2015.0)</f>
        <v>2015</v>
      </c>
      <c r="C73" s="4" t="s">
        <v>36</v>
      </c>
      <c r="D73" s="9">
        <v>32878.92</v>
      </c>
    </row>
    <row r="74">
      <c r="A74" s="5">
        <v>40198.0</v>
      </c>
      <c r="B74" s="21">
        <f>IFERROR(__xludf.DUMMYFUNCTION("YEAR(TO_DATE(A74))"),2010.0)</f>
        <v>2010</v>
      </c>
      <c r="C74" s="4" t="s">
        <v>36</v>
      </c>
      <c r="D74" s="9">
        <v>1533493.5</v>
      </c>
    </row>
    <row r="75">
      <c r="A75" s="5">
        <v>41155.0</v>
      </c>
      <c r="B75" s="21">
        <f>IFERROR(__xludf.DUMMYFUNCTION("YEAR(TO_DATE(A75))"),2012.0)</f>
        <v>2012</v>
      </c>
      <c r="C75" s="4" t="s">
        <v>36</v>
      </c>
      <c r="D75" s="9">
        <v>702351.77</v>
      </c>
    </row>
    <row r="76">
      <c r="A76" s="5">
        <v>42711.0</v>
      </c>
      <c r="B76" s="21">
        <f>IFERROR(__xludf.DUMMYFUNCTION("YEAR(TO_DATE(A76))"),2016.0)</f>
        <v>2016</v>
      </c>
      <c r="C76" s="4" t="s">
        <v>36</v>
      </c>
      <c r="D76" s="9">
        <v>939303.8200000001</v>
      </c>
    </row>
    <row r="77">
      <c r="A77" s="5">
        <v>40796.0</v>
      </c>
      <c r="B77" s="21">
        <f>IFERROR(__xludf.DUMMYFUNCTION("YEAR(TO_DATE(A77))"),2011.0)</f>
        <v>2011</v>
      </c>
      <c r="C77" s="4" t="s">
        <v>36</v>
      </c>
      <c r="D77" s="9">
        <v>1037962.2</v>
      </c>
    </row>
    <row r="78">
      <c r="A78" s="5">
        <v>42256.0</v>
      </c>
      <c r="B78" s="21">
        <f>IFERROR(__xludf.DUMMYFUNCTION("YEAR(TO_DATE(A78))"),2015.0)</f>
        <v>2015</v>
      </c>
      <c r="C78" s="4" t="s">
        <v>36</v>
      </c>
      <c r="D78" s="9">
        <v>4985962.47</v>
      </c>
    </row>
    <row r="79">
      <c r="A79" s="5">
        <v>42644.0</v>
      </c>
      <c r="B79" s="21">
        <f>IFERROR(__xludf.DUMMYFUNCTION("YEAR(TO_DATE(A79))"),2016.0)</f>
        <v>2016</v>
      </c>
      <c r="C79" s="4" t="s">
        <v>36</v>
      </c>
      <c r="D79" s="9">
        <v>144286.38</v>
      </c>
    </row>
    <row r="80">
      <c r="A80" s="5">
        <v>40194.0</v>
      </c>
      <c r="B80" s="21">
        <f>IFERROR(__xludf.DUMMYFUNCTION("YEAR(TO_DATE(A80))"),2010.0)</f>
        <v>2010</v>
      </c>
      <c r="C80" s="4" t="s">
        <v>36</v>
      </c>
      <c r="D80" s="9">
        <v>290877.07</v>
      </c>
    </row>
    <row r="81">
      <c r="A81" s="5">
        <v>41085.0</v>
      </c>
      <c r="B81" s="21">
        <f>IFERROR(__xludf.DUMMYFUNCTION("YEAR(TO_DATE(A81))"),2012.0)</f>
        <v>2012</v>
      </c>
      <c r="C81" s="4" t="s">
        <v>36</v>
      </c>
      <c r="D81" s="9">
        <v>2218719.51</v>
      </c>
    </row>
    <row r="82">
      <c r="A82" s="5">
        <v>41486.0</v>
      </c>
      <c r="B82" s="21">
        <f>IFERROR(__xludf.DUMMYFUNCTION("YEAR(TO_DATE(A82))"),2013.0)</f>
        <v>2013</v>
      </c>
      <c r="C82" s="4" t="s">
        <v>36</v>
      </c>
      <c r="D82" s="9">
        <v>266557.26</v>
      </c>
    </row>
    <row r="83">
      <c r="A83" s="5">
        <v>42317.0</v>
      </c>
      <c r="B83" s="21">
        <f>IFERROR(__xludf.DUMMYFUNCTION("YEAR(TO_DATE(A83))"),2015.0)</f>
        <v>2015</v>
      </c>
      <c r="C83" s="4" t="s">
        <v>36</v>
      </c>
      <c r="D83" s="9">
        <v>3117767.1</v>
      </c>
    </row>
    <row r="84">
      <c r="A84" s="5">
        <v>42710.0</v>
      </c>
      <c r="B84" s="21">
        <f>IFERROR(__xludf.DUMMYFUNCTION("YEAR(TO_DATE(A84))"),2016.0)</f>
        <v>2016</v>
      </c>
      <c r="C84" s="4" t="s">
        <v>36</v>
      </c>
      <c r="D84" s="9">
        <v>526913.31</v>
      </c>
    </row>
    <row r="85">
      <c r="A85" s="5">
        <v>40219.0</v>
      </c>
      <c r="B85" s="21">
        <f>IFERROR(__xludf.DUMMYFUNCTION("YEAR(TO_DATE(A85))"),2010.0)</f>
        <v>2010</v>
      </c>
      <c r="C85" s="4" t="s">
        <v>36</v>
      </c>
      <c r="D85" s="9">
        <v>1272060.24</v>
      </c>
    </row>
    <row r="86">
      <c r="A86" s="5">
        <v>40522.0</v>
      </c>
      <c r="B86" s="21">
        <f>IFERROR(__xludf.DUMMYFUNCTION("YEAR(TO_DATE(A86))"),2010.0)</f>
        <v>2010</v>
      </c>
      <c r="C86" s="4" t="s">
        <v>36</v>
      </c>
      <c r="D86" s="9">
        <v>375385.89</v>
      </c>
    </row>
    <row r="87">
      <c r="A87" s="5">
        <v>42505.0</v>
      </c>
      <c r="B87" s="21">
        <f>IFERROR(__xludf.DUMMYFUNCTION("YEAR(TO_DATE(A87))"),2016.0)</f>
        <v>2016</v>
      </c>
      <c r="C87" s="4" t="s">
        <v>36</v>
      </c>
      <c r="D87" s="9">
        <v>1406875.92</v>
      </c>
    </row>
    <row r="88">
      <c r="A88" s="5">
        <v>41854.0</v>
      </c>
      <c r="B88" s="21">
        <f>IFERROR(__xludf.DUMMYFUNCTION("YEAR(TO_DATE(A88))"),2014.0)</f>
        <v>2014</v>
      </c>
      <c r="C88" s="4" t="s">
        <v>36</v>
      </c>
      <c r="D88" s="9">
        <v>4859329.0200000005</v>
      </c>
    </row>
    <row r="89">
      <c r="A89" s="5">
        <v>42787.0</v>
      </c>
      <c r="B89" s="21">
        <f>IFERROR(__xludf.DUMMYFUNCTION("YEAR(TO_DATE(A89))"),2017.0)</f>
        <v>2017</v>
      </c>
      <c r="C89" s="4" t="s">
        <v>36</v>
      </c>
      <c r="D89" s="9">
        <v>594046.08</v>
      </c>
    </row>
    <row r="90">
      <c r="A90" s="5">
        <v>42902.0</v>
      </c>
      <c r="B90" s="21">
        <f>IFERROR(__xludf.DUMMYFUNCTION("YEAR(TO_DATE(A90))"),2017.0)</f>
        <v>2017</v>
      </c>
      <c r="C90" s="4" t="s">
        <v>36</v>
      </c>
      <c r="D90" s="9">
        <v>1146486.12</v>
      </c>
    </row>
    <row r="91">
      <c r="A91" s="5">
        <v>40477.0</v>
      </c>
      <c r="B91" s="21">
        <f>IFERROR(__xludf.DUMMYFUNCTION("YEAR(TO_DATE(A91))"),2010.0)</f>
        <v>2010</v>
      </c>
      <c r="C91" s="4" t="s">
        <v>36</v>
      </c>
      <c r="D91" s="9">
        <v>4166163.75</v>
      </c>
    </row>
    <row r="92">
      <c r="A92" s="5">
        <v>40311.0</v>
      </c>
      <c r="B92" s="21">
        <f>IFERROR(__xludf.DUMMYFUNCTION("YEAR(TO_DATE(A92))"),2010.0)</f>
        <v>2010</v>
      </c>
      <c r="C92" s="4" t="s">
        <v>23</v>
      </c>
      <c r="D92" s="9">
        <v>1707721.4</v>
      </c>
    </row>
    <row r="93">
      <c r="A93" s="5">
        <v>42925.0</v>
      </c>
      <c r="B93" s="21">
        <f>IFERROR(__xludf.DUMMYFUNCTION("YEAR(TO_DATE(A93))"),2017.0)</f>
        <v>2017</v>
      </c>
      <c r="C93" s="4" t="s">
        <v>23</v>
      </c>
      <c r="D93" s="9">
        <v>98484.65000000001</v>
      </c>
    </row>
    <row r="94">
      <c r="A94" s="5">
        <v>42267.0</v>
      </c>
      <c r="B94" s="21">
        <f>IFERROR(__xludf.DUMMYFUNCTION("YEAR(TO_DATE(A94))"),2015.0)</f>
        <v>2015</v>
      </c>
      <c r="C94" s="4" t="s">
        <v>23</v>
      </c>
      <c r="D94" s="9">
        <v>1180833.09</v>
      </c>
    </row>
    <row r="95">
      <c r="A95" s="5">
        <v>40653.0</v>
      </c>
      <c r="B95" s="21">
        <f>IFERROR(__xludf.DUMMYFUNCTION("YEAR(TO_DATE(A95))"),2011.0)</f>
        <v>2011</v>
      </c>
      <c r="C95" s="4" t="s">
        <v>23</v>
      </c>
      <c r="D95" s="9">
        <v>81478.89</v>
      </c>
    </row>
    <row r="96">
      <c r="A96" s="5">
        <v>41001.0</v>
      </c>
      <c r="B96" s="21">
        <f>IFERROR(__xludf.DUMMYFUNCTION("YEAR(TO_DATE(A96))"),2012.0)</f>
        <v>2012</v>
      </c>
      <c r="C96" s="4" t="s">
        <v>23</v>
      </c>
      <c r="D96" s="9">
        <v>420549.35000000003</v>
      </c>
    </row>
    <row r="97">
      <c r="A97" s="5">
        <v>40761.0</v>
      </c>
      <c r="B97" s="21">
        <f>IFERROR(__xludf.DUMMYFUNCTION("YEAR(TO_DATE(A97))"),2011.0)</f>
        <v>2011</v>
      </c>
      <c r="C97" s="4" t="s">
        <v>23</v>
      </c>
      <c r="D97" s="9">
        <v>28381.86</v>
      </c>
    </row>
    <row r="98">
      <c r="A98" s="5">
        <v>40234.0</v>
      </c>
      <c r="B98" s="21">
        <f>IFERROR(__xludf.DUMMYFUNCTION("YEAR(TO_DATE(A98))"),2010.0)</f>
        <v>2010</v>
      </c>
      <c r="C98" s="4" t="s">
        <v>23</v>
      </c>
      <c r="D98" s="9">
        <v>4344873.12</v>
      </c>
    </row>
    <row r="99">
      <c r="A99" s="5">
        <v>42362.0</v>
      </c>
      <c r="B99" s="21">
        <f>IFERROR(__xludf.DUMMYFUNCTION("YEAR(TO_DATE(A99))"),2015.0)</f>
        <v>2015</v>
      </c>
      <c r="C99" s="4" t="s">
        <v>23</v>
      </c>
      <c r="D99" s="9">
        <v>1770871.2999999998</v>
      </c>
    </row>
    <row r="100">
      <c r="A100" s="5">
        <v>40668.0</v>
      </c>
      <c r="B100" s="21">
        <f>IFERROR(__xludf.DUMMYFUNCTION("YEAR(TO_DATE(A100))"),2011.0)</f>
        <v>2011</v>
      </c>
      <c r="C100" s="4" t="s">
        <v>23</v>
      </c>
      <c r="D100" s="9">
        <v>957020.72</v>
      </c>
    </row>
    <row r="101">
      <c r="A101" s="5">
        <v>41466.0</v>
      </c>
      <c r="B101" s="21">
        <f>IFERROR(__xludf.DUMMYFUNCTION("YEAR(TO_DATE(A101))"),2013.0)</f>
        <v>2013</v>
      </c>
      <c r="C101" s="4" t="s">
        <v>23</v>
      </c>
      <c r="D101" s="9">
        <v>1048682.34</v>
      </c>
    </row>
    <row r="102">
      <c r="A102" s="5">
        <v>42134.0</v>
      </c>
      <c r="B102" s="21">
        <f>IFERROR(__xludf.DUMMYFUNCTION("YEAR(TO_DATE(A102))"),2015.0)</f>
        <v>2015</v>
      </c>
      <c r="C102" s="4" t="s">
        <v>23</v>
      </c>
      <c r="D102" s="9">
        <v>303442.75</v>
      </c>
    </row>
    <row r="103">
      <c r="A103" s="5">
        <v>42686.0</v>
      </c>
      <c r="B103" s="21">
        <f>IFERROR(__xludf.DUMMYFUNCTION("YEAR(TO_DATE(A103))"),2016.0)</f>
        <v>2016</v>
      </c>
      <c r="C103" s="4" t="s">
        <v>23</v>
      </c>
      <c r="D103" s="9">
        <v>831461.8200000001</v>
      </c>
    </row>
    <row r="104">
      <c r="A104" s="5">
        <v>41768.0</v>
      </c>
      <c r="B104" s="21">
        <f>IFERROR(__xludf.DUMMYFUNCTION("YEAR(TO_DATE(A104))"),2014.0)</f>
        <v>2014</v>
      </c>
      <c r="C104" s="4" t="s">
        <v>23</v>
      </c>
      <c r="D104" s="9">
        <v>403945.32</v>
      </c>
    </row>
    <row r="105">
      <c r="A105" s="5">
        <v>42084.0</v>
      </c>
      <c r="B105" s="21">
        <f>IFERROR(__xludf.DUMMYFUNCTION("YEAR(TO_DATE(A105))"),2015.0)</f>
        <v>2015</v>
      </c>
      <c r="C105" s="4" t="s">
        <v>23</v>
      </c>
      <c r="D105" s="9">
        <v>3802415.1900000004</v>
      </c>
    </row>
    <row r="106">
      <c r="A106" s="5">
        <v>40926.0</v>
      </c>
      <c r="B106" s="21">
        <f>IFERROR(__xludf.DUMMYFUNCTION("YEAR(TO_DATE(A106))"),2012.0)</f>
        <v>2012</v>
      </c>
      <c r="C106" s="4" t="s">
        <v>23</v>
      </c>
      <c r="D106" s="9">
        <v>168600.90000000002</v>
      </c>
    </row>
    <row r="107">
      <c r="A107" s="5">
        <v>40308.0</v>
      </c>
      <c r="B107" s="21">
        <f>IFERROR(__xludf.DUMMYFUNCTION("YEAR(TO_DATE(A107))"),2010.0)</f>
        <v>2010</v>
      </c>
      <c r="C107" s="4" t="s">
        <v>23</v>
      </c>
      <c r="D107" s="9">
        <v>518822.04000000004</v>
      </c>
    </row>
    <row r="108">
      <c r="A108" s="5">
        <v>40383.0</v>
      </c>
      <c r="B108" s="21">
        <f>IFERROR(__xludf.DUMMYFUNCTION("YEAR(TO_DATE(A108))"),2010.0)</f>
        <v>2010</v>
      </c>
      <c r="C108" s="4" t="s">
        <v>23</v>
      </c>
      <c r="D108" s="9">
        <v>3324468.8</v>
      </c>
    </row>
    <row r="109">
      <c r="A109" s="5">
        <v>42097.0</v>
      </c>
      <c r="B109" s="21">
        <f>IFERROR(__xludf.DUMMYFUNCTION("YEAR(TO_DATE(A109))"),2015.0)</f>
        <v>2015</v>
      </c>
      <c r="C109" s="4" t="s">
        <v>23</v>
      </c>
      <c r="D109" s="9">
        <v>4894494.36</v>
      </c>
    </row>
    <row r="110">
      <c r="A110" s="5">
        <v>42688.0</v>
      </c>
      <c r="B110" s="21">
        <f>IFERROR(__xludf.DUMMYFUNCTION("YEAR(TO_DATE(A110))"),2016.0)</f>
        <v>2016</v>
      </c>
      <c r="C110" s="4" t="s">
        <v>23</v>
      </c>
      <c r="D110" s="9">
        <v>439814.05000000005</v>
      </c>
    </row>
    <row r="111">
      <c r="A111" s="5">
        <v>41121.0</v>
      </c>
      <c r="B111" s="21">
        <f>IFERROR(__xludf.DUMMYFUNCTION("YEAR(TO_DATE(A111))"),2012.0)</f>
        <v>2012</v>
      </c>
      <c r="C111" s="4" t="s">
        <v>23</v>
      </c>
      <c r="D111" s="9">
        <v>41863.71</v>
      </c>
    </row>
    <row r="112">
      <c r="A112" s="5">
        <v>40417.0</v>
      </c>
      <c r="B112" s="21">
        <f>IFERROR(__xludf.DUMMYFUNCTION("YEAR(TO_DATE(A112))"),2010.0)</f>
        <v>2010</v>
      </c>
      <c r="C112" s="4" t="s">
        <v>23</v>
      </c>
      <c r="D112" s="9">
        <v>1736833.73</v>
      </c>
    </row>
    <row r="113">
      <c r="A113" s="5">
        <v>41710.0</v>
      </c>
      <c r="B113" s="21">
        <f>IFERROR(__xludf.DUMMYFUNCTION("YEAR(TO_DATE(A113))"),2014.0)</f>
        <v>2014</v>
      </c>
      <c r="C113" s="4" t="s">
        <v>23</v>
      </c>
      <c r="D113" s="9">
        <v>1769337.57</v>
      </c>
    </row>
    <row r="114">
      <c r="A114" s="5">
        <v>41584.0</v>
      </c>
      <c r="B114" s="21">
        <f>IFERROR(__xludf.DUMMYFUNCTION("YEAR(TO_DATE(A114))"),2013.0)</f>
        <v>2013</v>
      </c>
      <c r="C114" s="4" t="s">
        <v>23</v>
      </c>
      <c r="D114" s="9">
        <v>2010305.8499999999</v>
      </c>
    </row>
    <row r="115">
      <c r="A115" s="5">
        <v>42361.0</v>
      </c>
      <c r="B115" s="21">
        <f>IFERROR(__xludf.DUMMYFUNCTION("YEAR(TO_DATE(A115))"),2015.0)</f>
        <v>2015</v>
      </c>
      <c r="C115" s="4" t="s">
        <v>23</v>
      </c>
      <c r="D115" s="9">
        <v>268500.96</v>
      </c>
    </row>
    <row r="116">
      <c r="A116" s="5">
        <v>40772.0</v>
      </c>
      <c r="B116" s="21">
        <f>IFERROR(__xludf.DUMMYFUNCTION("YEAR(TO_DATE(A116))"),2011.0)</f>
        <v>2011</v>
      </c>
      <c r="C116" s="4" t="s">
        <v>23</v>
      </c>
      <c r="D116" s="9">
        <v>1022496.22</v>
      </c>
    </row>
    <row r="117">
      <c r="A117" s="5">
        <v>42784.0</v>
      </c>
      <c r="B117" s="21">
        <f>IFERROR(__xludf.DUMMYFUNCTION("YEAR(TO_DATE(A117))"),2017.0)</f>
        <v>2017</v>
      </c>
      <c r="C117" s="4" t="s">
        <v>23</v>
      </c>
      <c r="D117" s="9">
        <v>1245764.73</v>
      </c>
    </row>
    <row r="118">
      <c r="A118" s="5">
        <v>41851.0</v>
      </c>
      <c r="B118" s="21">
        <f>IFERROR(__xludf.DUMMYFUNCTION("YEAR(TO_DATE(A118))"),2014.0)</f>
        <v>2014</v>
      </c>
      <c r="C118" s="4" t="s">
        <v>23</v>
      </c>
      <c r="D118" s="9">
        <v>164195.57</v>
      </c>
    </row>
    <row r="119">
      <c r="A119" s="5">
        <v>41864.0</v>
      </c>
      <c r="B119" s="21">
        <f>IFERROR(__xludf.DUMMYFUNCTION("YEAR(TO_DATE(A119))"),2014.0)</f>
        <v>2014</v>
      </c>
      <c r="C119" s="4" t="s">
        <v>23</v>
      </c>
      <c r="D119" s="9">
        <v>1155211.2</v>
      </c>
    </row>
    <row r="120">
      <c r="A120" s="5">
        <v>42818.0</v>
      </c>
      <c r="B120" s="21">
        <f>IFERROR(__xludf.DUMMYFUNCTION("YEAR(TO_DATE(A120))"),2017.0)</f>
        <v>2017</v>
      </c>
      <c r="C120" s="4" t="s">
        <v>23</v>
      </c>
      <c r="D120" s="9">
        <v>361521.55000000005</v>
      </c>
    </row>
    <row r="121">
      <c r="A121" s="5">
        <v>41114.0</v>
      </c>
      <c r="B121" s="21">
        <f>IFERROR(__xludf.DUMMYFUNCTION("YEAR(TO_DATE(A121))"),2012.0)</f>
        <v>2012</v>
      </c>
      <c r="C121" s="4" t="s">
        <v>23</v>
      </c>
      <c r="D121" s="9">
        <v>243798.1</v>
      </c>
    </row>
    <row r="122">
      <c r="A122" s="5">
        <v>42163.0</v>
      </c>
      <c r="B122" s="21">
        <f>IFERROR(__xludf.DUMMYFUNCTION("YEAR(TO_DATE(A122))"),2015.0)</f>
        <v>2015</v>
      </c>
      <c r="C122" s="4" t="s">
        <v>23</v>
      </c>
      <c r="D122" s="9">
        <v>1067993.44</v>
      </c>
    </row>
    <row r="123">
      <c r="A123" s="5">
        <v>40548.0</v>
      </c>
      <c r="B123" s="21">
        <f>IFERROR(__xludf.DUMMYFUNCTION("YEAR(TO_DATE(A123))"),2011.0)</f>
        <v>2011</v>
      </c>
      <c r="C123" s="4" t="s">
        <v>23</v>
      </c>
      <c r="D123" s="9">
        <v>1038364.4</v>
      </c>
    </row>
    <row r="124">
      <c r="A124" s="5">
        <v>42893.0</v>
      </c>
      <c r="B124" s="21">
        <f>IFERROR(__xludf.DUMMYFUNCTION("YEAR(TO_DATE(A124))"),2017.0)</f>
        <v>2017</v>
      </c>
      <c r="C124" s="4" t="s">
        <v>23</v>
      </c>
      <c r="D124" s="9">
        <v>772764.96</v>
      </c>
    </row>
    <row r="125">
      <c r="A125" s="5">
        <v>41929.0</v>
      </c>
      <c r="B125" s="21">
        <f>IFERROR(__xludf.DUMMYFUNCTION("YEAR(TO_DATE(A125))"),2014.0)</f>
        <v>2014</v>
      </c>
      <c r="C125" s="4" t="s">
        <v>23</v>
      </c>
      <c r="D125" s="9">
        <v>752858.4</v>
      </c>
    </row>
    <row r="126">
      <c r="A126" s="5">
        <v>40405.0</v>
      </c>
      <c r="B126" s="21">
        <f>IFERROR(__xludf.DUMMYFUNCTION("YEAR(TO_DATE(A126))"),2010.0)</f>
        <v>2010</v>
      </c>
      <c r="C126" s="4" t="s">
        <v>23</v>
      </c>
      <c r="D126" s="9">
        <v>152504.30000000002</v>
      </c>
    </row>
    <row r="127">
      <c r="A127" s="5">
        <v>42573.0</v>
      </c>
      <c r="B127" s="21">
        <f>IFERROR(__xludf.DUMMYFUNCTION("YEAR(TO_DATE(A127))"),2016.0)</f>
        <v>2016</v>
      </c>
      <c r="C127" s="4" t="s">
        <v>23</v>
      </c>
      <c r="D127" s="9">
        <v>863530.56</v>
      </c>
    </row>
    <row r="128">
      <c r="A128" s="5">
        <v>42385.0</v>
      </c>
      <c r="B128" s="21">
        <f>IFERROR(__xludf.DUMMYFUNCTION("YEAR(TO_DATE(A128))"),2016.0)</f>
        <v>2016</v>
      </c>
      <c r="C128" s="4" t="s">
        <v>23</v>
      </c>
      <c r="D128" s="9">
        <v>350934.0</v>
      </c>
    </row>
    <row r="129">
      <c r="A129" s="5">
        <v>41274.0</v>
      </c>
      <c r="B129" s="21">
        <f>IFERROR(__xludf.DUMMYFUNCTION("YEAR(TO_DATE(A129))"),2012.0)</f>
        <v>2012</v>
      </c>
      <c r="C129" s="4" t="s">
        <v>23</v>
      </c>
      <c r="D129" s="9">
        <v>1245729.16</v>
      </c>
    </row>
    <row r="130">
      <c r="A130" s="5">
        <v>40391.0</v>
      </c>
      <c r="B130" s="21">
        <f>IFERROR(__xludf.DUMMYFUNCTION("YEAR(TO_DATE(A130))"),2010.0)</f>
        <v>2010</v>
      </c>
      <c r="C130" s="4" t="s">
        <v>23</v>
      </c>
      <c r="D130" s="9">
        <v>17596.38</v>
      </c>
    </row>
    <row r="131">
      <c r="A131" s="5">
        <v>40184.0</v>
      </c>
      <c r="B131" s="21">
        <f>IFERROR(__xludf.DUMMYFUNCTION("YEAR(TO_DATE(A131))"),2010.0)</f>
        <v>2010</v>
      </c>
      <c r="C131" s="4" t="s">
        <v>23</v>
      </c>
      <c r="D131" s="9">
        <v>1302418.8</v>
      </c>
    </row>
    <row r="132">
      <c r="A132" s="5">
        <v>41161.0</v>
      </c>
      <c r="B132" s="21">
        <f>IFERROR(__xludf.DUMMYFUNCTION("YEAR(TO_DATE(A132))"),2012.0)</f>
        <v>2012</v>
      </c>
      <c r="C132" s="4" t="s">
        <v>23</v>
      </c>
      <c r="D132" s="9">
        <v>1507490.4000000001</v>
      </c>
    </row>
    <row r="133">
      <c r="A133" s="5">
        <v>40788.0</v>
      </c>
      <c r="B133" s="21">
        <f>IFERROR(__xludf.DUMMYFUNCTION("YEAR(TO_DATE(A133))"),2011.0)</f>
        <v>2011</v>
      </c>
      <c r="C133" s="4" t="s">
        <v>23</v>
      </c>
      <c r="D133" s="9">
        <v>3645373.6</v>
      </c>
    </row>
    <row r="134">
      <c r="A134" s="5">
        <v>42594.0</v>
      </c>
      <c r="B134" s="21">
        <f>IFERROR(__xludf.DUMMYFUNCTION("YEAR(TO_DATE(A134))"),2016.0)</f>
        <v>2016</v>
      </c>
      <c r="C134" s="4" t="s">
        <v>23</v>
      </c>
      <c r="D134" s="9">
        <v>187953.2</v>
      </c>
    </row>
    <row r="135">
      <c r="A135" s="5">
        <v>42916.0</v>
      </c>
      <c r="B135" s="21">
        <f>IFERROR(__xludf.DUMMYFUNCTION("YEAR(TO_DATE(A135))"),2017.0)</f>
        <v>2017</v>
      </c>
      <c r="C135" s="4" t="s">
        <v>23</v>
      </c>
      <c r="D135" s="9">
        <v>1436569.26</v>
      </c>
    </row>
    <row r="136">
      <c r="A136" s="5">
        <v>41479.0</v>
      </c>
      <c r="B136" s="21">
        <f>IFERROR(__xludf.DUMMYFUNCTION("YEAR(TO_DATE(A136))"),2013.0)</f>
        <v>2013</v>
      </c>
      <c r="C136" s="4" t="s">
        <v>23</v>
      </c>
      <c r="D136" s="9">
        <v>67754.17</v>
      </c>
    </row>
    <row r="137">
      <c r="A137" s="5">
        <v>42557.0</v>
      </c>
      <c r="B137" s="21">
        <f>IFERROR(__xludf.DUMMYFUNCTION("YEAR(TO_DATE(A137))"),2016.0)</f>
        <v>2016</v>
      </c>
      <c r="C137" s="4" t="s">
        <v>23</v>
      </c>
      <c r="D137" s="9">
        <v>5294988.510000001</v>
      </c>
    </row>
    <row r="138">
      <c r="A138" s="5">
        <v>41814.0</v>
      </c>
      <c r="B138" s="21">
        <f>IFERROR(__xludf.DUMMYFUNCTION("YEAR(TO_DATE(A138))"),2014.0)</f>
        <v>2014</v>
      </c>
      <c r="C138" s="4" t="s">
        <v>23</v>
      </c>
      <c r="D138" s="9">
        <v>50587.26</v>
      </c>
    </row>
    <row r="139">
      <c r="A139" s="5">
        <v>42215.0</v>
      </c>
      <c r="B139" s="21">
        <f>IFERROR(__xludf.DUMMYFUNCTION("YEAR(TO_DATE(A139))"),2015.0)</f>
        <v>2015</v>
      </c>
      <c r="C139" s="4" t="s">
        <v>23</v>
      </c>
      <c r="D139" s="9">
        <v>1678848.0</v>
      </c>
    </row>
    <row r="140">
      <c r="A140" s="5">
        <v>41258.0</v>
      </c>
      <c r="B140" s="21">
        <f>IFERROR(__xludf.DUMMYFUNCTION("YEAR(TO_DATE(A140))"),2012.0)</f>
        <v>2012</v>
      </c>
      <c r="C140" s="4" t="s">
        <v>23</v>
      </c>
      <c r="D140" s="9">
        <v>1710395.5</v>
      </c>
    </row>
    <row r="141">
      <c r="A141" s="5">
        <v>40245.0</v>
      </c>
      <c r="B141" s="21">
        <f>IFERROR(__xludf.DUMMYFUNCTION("YEAR(TO_DATE(A141))"),2010.0)</f>
        <v>2010</v>
      </c>
      <c r="C141" s="4" t="s">
        <v>23</v>
      </c>
      <c r="D141" s="9">
        <v>137984.6</v>
      </c>
    </row>
    <row r="142">
      <c r="A142" s="5">
        <v>42731.0</v>
      </c>
      <c r="B142" s="21">
        <f>IFERROR(__xludf.DUMMYFUNCTION("YEAR(TO_DATE(A142))"),2016.0)</f>
        <v>2016</v>
      </c>
      <c r="C142" s="4" t="s">
        <v>23</v>
      </c>
      <c r="D142" s="9">
        <v>684748.48</v>
      </c>
    </row>
    <row r="143">
      <c r="A143" s="5">
        <v>42047.0</v>
      </c>
      <c r="B143" s="21">
        <f>IFERROR(__xludf.DUMMYFUNCTION("YEAR(TO_DATE(A143))"),2015.0)</f>
        <v>2015</v>
      </c>
      <c r="C143" s="4" t="s">
        <v>23</v>
      </c>
      <c r="D143" s="9">
        <v>3845225.58</v>
      </c>
    </row>
    <row r="144">
      <c r="A144" s="5">
        <v>41996.0</v>
      </c>
      <c r="B144" s="21">
        <f>IFERROR(__xludf.DUMMYFUNCTION("YEAR(TO_DATE(A144))"),2014.0)</f>
        <v>2014</v>
      </c>
      <c r="C144" s="4" t="s">
        <v>23</v>
      </c>
      <c r="D144" s="9">
        <v>778947.84</v>
      </c>
    </row>
    <row r="145">
      <c r="A145" s="5">
        <v>41793.0</v>
      </c>
      <c r="B145" s="21">
        <f>IFERROR(__xludf.DUMMYFUNCTION("YEAR(TO_DATE(A145))"),2014.0)</f>
        <v>2014</v>
      </c>
      <c r="C145" s="4" t="s">
        <v>23</v>
      </c>
      <c r="D145" s="9">
        <v>208590.2</v>
      </c>
    </row>
    <row r="146">
      <c r="A146" s="5">
        <v>40454.0</v>
      </c>
      <c r="B146" s="21">
        <f>IFERROR(__xludf.DUMMYFUNCTION("YEAR(TO_DATE(A146))"),2010.0)</f>
        <v>2010</v>
      </c>
      <c r="C146" s="4" t="s">
        <v>23</v>
      </c>
      <c r="D146" s="9">
        <v>469660.10000000003</v>
      </c>
    </row>
    <row r="147">
      <c r="A147" s="5">
        <v>41608.0</v>
      </c>
      <c r="B147" s="21">
        <f>IFERROR(__xludf.DUMMYFUNCTION("YEAR(TO_DATE(A147))"),2013.0)</f>
        <v>2013</v>
      </c>
      <c r="C147" s="4" t="s">
        <v>23</v>
      </c>
      <c r="D147" s="9">
        <v>4361130.02</v>
      </c>
    </row>
    <row r="148">
      <c r="A148" s="5">
        <v>40661.0</v>
      </c>
      <c r="B148" s="21">
        <f>IFERROR(__xludf.DUMMYFUNCTION("YEAR(TO_DATE(A148))"),2011.0)</f>
        <v>2011</v>
      </c>
      <c r="C148" s="4" t="s">
        <v>23</v>
      </c>
      <c r="D148" s="9">
        <v>28129.95</v>
      </c>
    </row>
    <row r="149">
      <c r="A149" s="5">
        <v>42276.0</v>
      </c>
      <c r="B149" s="21">
        <f>IFERROR(__xludf.DUMMYFUNCTION("YEAR(TO_DATE(A149))"),2015.0)</f>
        <v>2015</v>
      </c>
      <c r="C149" s="4" t="s">
        <v>23</v>
      </c>
      <c r="D149" s="9">
        <v>1800826.8</v>
      </c>
    </row>
    <row r="150">
      <c r="A150" s="5">
        <v>42085.0</v>
      </c>
      <c r="B150" s="21">
        <f>IFERROR(__xludf.DUMMYFUNCTION("YEAR(TO_DATE(A150))"),2015.0)</f>
        <v>2015</v>
      </c>
      <c r="C150" s="4" t="s">
        <v>23</v>
      </c>
      <c r="D150" s="9">
        <v>2921166.36</v>
      </c>
    </row>
    <row r="151">
      <c r="A151" s="5">
        <v>40667.0</v>
      </c>
      <c r="B151" s="21">
        <f>IFERROR(__xludf.DUMMYFUNCTION("YEAR(TO_DATE(A151))"),2011.0)</f>
        <v>2011</v>
      </c>
      <c r="C151" s="4" t="s">
        <v>23</v>
      </c>
      <c r="D151" s="9">
        <v>64600.92</v>
      </c>
    </row>
    <row r="152">
      <c r="A152" s="5">
        <v>42578.0</v>
      </c>
      <c r="B152" s="21">
        <f>IFERROR(__xludf.DUMMYFUNCTION("YEAR(TO_DATE(A152))"),2016.0)</f>
        <v>2016</v>
      </c>
      <c r="C152" s="4" t="s">
        <v>23</v>
      </c>
      <c r="D152" s="9">
        <v>786522.7999999999</v>
      </c>
    </row>
    <row r="153">
      <c r="A153" s="5">
        <v>42374.0</v>
      </c>
      <c r="B153" s="21">
        <f>IFERROR(__xludf.DUMMYFUNCTION("YEAR(TO_DATE(A153))"),2016.0)</f>
        <v>2016</v>
      </c>
      <c r="C153" s="4" t="s">
        <v>23</v>
      </c>
      <c r="D153" s="9">
        <v>5904521.07</v>
      </c>
    </row>
    <row r="154">
      <c r="A154" s="5">
        <v>42725.0</v>
      </c>
      <c r="B154" s="21">
        <f>IFERROR(__xludf.DUMMYFUNCTION("YEAR(TO_DATE(A154))"),2016.0)</f>
        <v>2016</v>
      </c>
      <c r="C154" s="4" t="s">
        <v>23</v>
      </c>
      <c r="D154" s="9">
        <v>37438.05</v>
      </c>
    </row>
    <row r="155">
      <c r="A155" s="5">
        <v>42864.0</v>
      </c>
      <c r="B155" s="21">
        <f>IFERROR(__xludf.DUMMYFUNCTION("YEAR(TO_DATE(A155))"),2017.0)</f>
        <v>2017</v>
      </c>
      <c r="C155" s="4" t="s">
        <v>23</v>
      </c>
      <c r="D155" s="9">
        <v>361886.94</v>
      </c>
    </row>
    <row r="156">
      <c r="A156" s="5">
        <v>42209.0</v>
      </c>
      <c r="B156" s="21">
        <f>IFERROR(__xludf.DUMMYFUNCTION("YEAR(TO_DATE(A156))"),2015.0)</f>
        <v>2015</v>
      </c>
      <c r="C156" s="4" t="s">
        <v>23</v>
      </c>
      <c r="D156" s="9">
        <v>42012.99</v>
      </c>
    </row>
    <row r="157">
      <c r="A157" s="5">
        <v>40903.0</v>
      </c>
      <c r="B157" s="21">
        <f>IFERROR(__xludf.DUMMYFUNCTION("YEAR(TO_DATE(A157))"),2011.0)</f>
        <v>2011</v>
      </c>
      <c r="C157" s="4" t="s">
        <v>23</v>
      </c>
      <c r="D157" s="9">
        <v>768451.28</v>
      </c>
    </row>
    <row r="158">
      <c r="A158" s="5">
        <v>41244.0</v>
      </c>
      <c r="B158" s="21">
        <f>IFERROR(__xludf.DUMMYFUNCTION("YEAR(TO_DATE(A158))"),2012.0)</f>
        <v>2012</v>
      </c>
      <c r="C158" s="4" t="s">
        <v>23</v>
      </c>
      <c r="D158" s="9">
        <v>3528906.99</v>
      </c>
    </row>
    <row r="159">
      <c r="A159" s="5">
        <v>41227.0</v>
      </c>
      <c r="B159" s="21">
        <f>IFERROR(__xludf.DUMMYFUNCTION("YEAR(TO_DATE(A159))"),2012.0)</f>
        <v>2012</v>
      </c>
      <c r="C159" s="4" t="s">
        <v>23</v>
      </c>
      <c r="D159" s="9">
        <v>762118.5</v>
      </c>
    </row>
    <row r="160">
      <c r="A160" s="5">
        <v>42102.0</v>
      </c>
      <c r="B160" s="21">
        <f>IFERROR(__xludf.DUMMYFUNCTION("YEAR(TO_DATE(A160))"),2015.0)</f>
        <v>2015</v>
      </c>
      <c r="C160" s="4" t="s">
        <v>23</v>
      </c>
      <c r="D160" s="9">
        <v>137663.62</v>
      </c>
    </row>
    <row r="161">
      <c r="A161" s="5">
        <v>42270.0</v>
      </c>
      <c r="B161" s="21">
        <f>IFERROR(__xludf.DUMMYFUNCTION("YEAR(TO_DATE(A161))"),2015.0)</f>
        <v>2015</v>
      </c>
      <c r="C161" s="4" t="s">
        <v>23</v>
      </c>
      <c r="D161" s="9">
        <v>1055568.78</v>
      </c>
    </row>
    <row r="162">
      <c r="A162" s="5">
        <v>42016.0</v>
      </c>
      <c r="B162" s="21">
        <f>IFERROR(__xludf.DUMMYFUNCTION("YEAR(TO_DATE(A162))"),2015.0)</f>
        <v>2015</v>
      </c>
      <c r="C162" s="4" t="s">
        <v>23</v>
      </c>
      <c r="D162" s="9">
        <v>763662.9</v>
      </c>
    </row>
    <row r="163">
      <c r="A163" s="5">
        <v>41588.0</v>
      </c>
      <c r="B163" s="21">
        <f>IFERROR(__xludf.DUMMYFUNCTION("YEAR(TO_DATE(A163))"),2013.0)</f>
        <v>2013</v>
      </c>
      <c r="C163" s="4" t="s">
        <v>23</v>
      </c>
      <c r="D163" s="9">
        <v>33420.06</v>
      </c>
    </row>
    <row r="164">
      <c r="A164" s="5">
        <v>41420.0</v>
      </c>
      <c r="B164" s="21">
        <f>IFERROR(__xludf.DUMMYFUNCTION("YEAR(TO_DATE(A164))"),2013.0)</f>
        <v>2013</v>
      </c>
      <c r="C164" s="4" t="s">
        <v>23</v>
      </c>
      <c r="D164" s="9">
        <v>1144049.56</v>
      </c>
    </row>
    <row r="165">
      <c r="A165" s="5">
        <v>40684.0</v>
      </c>
      <c r="B165" s="21">
        <f>IFERROR(__xludf.DUMMYFUNCTION("YEAR(TO_DATE(A165))"),2011.0)</f>
        <v>2011</v>
      </c>
      <c r="C165" s="4" t="s">
        <v>23</v>
      </c>
      <c r="D165" s="9">
        <v>1086442.0</v>
      </c>
    </row>
    <row r="166">
      <c r="A166" s="5">
        <v>42633.0</v>
      </c>
      <c r="B166" s="21">
        <f>IFERROR(__xludf.DUMMYFUNCTION("YEAR(TO_DATE(A166))"),2016.0)</f>
        <v>2016</v>
      </c>
      <c r="C166" s="4" t="s">
        <v>23</v>
      </c>
      <c r="D166" s="9">
        <v>894019.68</v>
      </c>
    </row>
    <row r="167">
      <c r="A167" s="5">
        <v>41564.0</v>
      </c>
      <c r="B167" s="21">
        <f>IFERROR(__xludf.DUMMYFUNCTION("YEAR(TO_DATE(A167))"),2013.0)</f>
        <v>2013</v>
      </c>
      <c r="C167" s="4" t="s">
        <v>23</v>
      </c>
      <c r="D167" s="9">
        <v>77532.3</v>
      </c>
    </row>
    <row r="168">
      <c r="A168" s="5">
        <v>41965.0</v>
      </c>
      <c r="B168" s="21">
        <f>IFERROR(__xludf.DUMMYFUNCTION("YEAR(TO_DATE(A168))"),2014.0)</f>
        <v>2014</v>
      </c>
      <c r="C168" s="4" t="s">
        <v>23</v>
      </c>
      <c r="D168" s="9">
        <v>1383949.5999999999</v>
      </c>
    </row>
    <row r="169">
      <c r="A169" s="5">
        <v>40504.0</v>
      </c>
      <c r="B169" s="21">
        <f>IFERROR(__xludf.DUMMYFUNCTION("YEAR(TO_DATE(A169))"),2010.0)</f>
        <v>2010</v>
      </c>
      <c r="C169" s="4" t="s">
        <v>23</v>
      </c>
      <c r="D169" s="9">
        <v>1300591.9200000002</v>
      </c>
    </row>
    <row r="170">
      <c r="A170" s="5">
        <v>41817.0</v>
      </c>
      <c r="B170" s="21">
        <f>IFERROR(__xludf.DUMMYFUNCTION("YEAR(TO_DATE(A170))"),2014.0)</f>
        <v>2014</v>
      </c>
      <c r="C170" s="4" t="s">
        <v>23</v>
      </c>
      <c r="D170" s="9">
        <v>7432.4</v>
      </c>
    </row>
    <row r="171">
      <c r="A171" s="5">
        <v>41491.0</v>
      </c>
      <c r="B171" s="21">
        <f>IFERROR(__xludf.DUMMYFUNCTION("YEAR(TO_DATE(A171))"),2013.0)</f>
        <v>2013</v>
      </c>
      <c r="C171" s="4" t="s">
        <v>23</v>
      </c>
      <c r="D171" s="9">
        <v>435768.48000000004</v>
      </c>
    </row>
    <row r="172">
      <c r="A172" s="5">
        <v>41813.0</v>
      </c>
      <c r="B172" s="21">
        <f>IFERROR(__xludf.DUMMYFUNCTION("YEAR(TO_DATE(A172))"),2014.0)</f>
        <v>2014</v>
      </c>
      <c r="C172" s="4" t="s">
        <v>23</v>
      </c>
      <c r="D172" s="9">
        <v>182255.45</v>
      </c>
    </row>
    <row r="173">
      <c r="A173" s="5">
        <v>42247.0</v>
      </c>
      <c r="B173" s="21">
        <f>IFERROR(__xludf.DUMMYFUNCTION("YEAR(TO_DATE(A173))"),2015.0)</f>
        <v>2015</v>
      </c>
      <c r="C173" s="4" t="s">
        <v>23</v>
      </c>
      <c r="D173" s="9">
        <v>343632.9</v>
      </c>
    </row>
    <row r="174">
      <c r="A174" s="5">
        <v>40300.0</v>
      </c>
      <c r="B174" s="21">
        <f>IFERROR(__xludf.DUMMYFUNCTION("YEAR(TO_DATE(A174))"),2010.0)</f>
        <v>2010</v>
      </c>
      <c r="C174" s="4" t="s">
        <v>23</v>
      </c>
      <c r="D174" s="9">
        <v>1302.42</v>
      </c>
    </row>
    <row r="175">
      <c r="A175" s="5">
        <v>40826.0</v>
      </c>
      <c r="B175" s="21">
        <f>IFERROR(__xludf.DUMMYFUNCTION("YEAR(TO_DATE(A175))"),2011.0)</f>
        <v>2011</v>
      </c>
      <c r="C175" s="4" t="s">
        <v>23</v>
      </c>
      <c r="D175" s="9">
        <v>195501.92</v>
      </c>
    </row>
    <row r="176">
      <c r="A176" s="5">
        <v>41267.0</v>
      </c>
      <c r="B176" s="21">
        <f>IFERROR(__xludf.DUMMYFUNCTION("YEAR(TO_DATE(A176))"),2012.0)</f>
        <v>2012</v>
      </c>
      <c r="C176" s="4" t="s">
        <v>23</v>
      </c>
      <c r="D176" s="9">
        <v>451331.64</v>
      </c>
    </row>
    <row r="177">
      <c r="A177" s="5">
        <v>42098.0</v>
      </c>
      <c r="B177" s="21">
        <f>IFERROR(__xludf.DUMMYFUNCTION("YEAR(TO_DATE(A177))"),2015.0)</f>
        <v>2015</v>
      </c>
      <c r="C177" s="4" t="s">
        <v>23</v>
      </c>
      <c r="D177" s="9">
        <v>135553.68</v>
      </c>
    </row>
    <row r="178">
      <c r="A178" s="5">
        <v>42701.0</v>
      </c>
      <c r="B178" s="21">
        <f>IFERROR(__xludf.DUMMYFUNCTION("YEAR(TO_DATE(A178))"),2016.0)</f>
        <v>2016</v>
      </c>
      <c r="C178" s="4" t="s">
        <v>23</v>
      </c>
      <c r="D178" s="9">
        <v>1256975.54</v>
      </c>
    </row>
    <row r="179">
      <c r="A179" s="5">
        <v>40951.0</v>
      </c>
      <c r="B179" s="21">
        <f>IFERROR(__xludf.DUMMYFUNCTION("YEAR(TO_DATE(A179))"),2012.0)</f>
        <v>2012</v>
      </c>
      <c r="C179" s="4" t="s">
        <v>23</v>
      </c>
      <c r="D179" s="9">
        <v>3414969.1999999997</v>
      </c>
    </row>
    <row r="180">
      <c r="A180" s="5">
        <v>42244.0</v>
      </c>
      <c r="B180" s="21">
        <f>IFERROR(__xludf.DUMMYFUNCTION("YEAR(TO_DATE(A180))"),2015.0)</f>
        <v>2015</v>
      </c>
      <c r="C180" s="4" t="s">
        <v>23</v>
      </c>
      <c r="D180" s="9">
        <v>376231.05000000005</v>
      </c>
    </row>
    <row r="181">
      <c r="A181" s="5">
        <v>42177.0</v>
      </c>
      <c r="B181" s="21">
        <f>IFERROR(__xludf.DUMMYFUNCTION("YEAR(TO_DATE(A181))"),2015.0)</f>
        <v>2015</v>
      </c>
      <c r="C181" s="4" t="s">
        <v>23</v>
      </c>
      <c r="D181" s="9">
        <v>2742580.08</v>
      </c>
    </row>
    <row r="182">
      <c r="A182" s="5">
        <v>42338.0</v>
      </c>
      <c r="B182" s="21">
        <f>IFERROR(__xludf.DUMMYFUNCTION("YEAR(TO_DATE(A182))"),2015.0)</f>
        <v>2015</v>
      </c>
      <c r="C182" s="4" t="s">
        <v>23</v>
      </c>
      <c r="D182" s="9">
        <v>5621244.720000001</v>
      </c>
    </row>
    <row r="183">
      <c r="A183" s="5">
        <v>41279.0</v>
      </c>
      <c r="B183" s="21">
        <f>IFERROR(__xludf.DUMMYFUNCTION("YEAR(TO_DATE(A183))"),2013.0)</f>
        <v>2013</v>
      </c>
      <c r="C183" s="4" t="s">
        <v>23</v>
      </c>
      <c r="D183" s="9">
        <v>25237.65</v>
      </c>
    </row>
    <row r="184">
      <c r="A184" s="5">
        <v>40190.0</v>
      </c>
      <c r="B184" s="21">
        <f>IFERROR(__xludf.DUMMYFUNCTION("YEAR(TO_DATE(A184))"),2010.0)</f>
        <v>2010</v>
      </c>
      <c r="C184" s="4" t="s">
        <v>23</v>
      </c>
      <c r="D184" s="9">
        <v>778723.4400000001</v>
      </c>
    </row>
    <row r="185">
      <c r="A185" s="5">
        <v>40999.0</v>
      </c>
      <c r="B185" s="21">
        <f>IFERROR(__xludf.DUMMYFUNCTION("YEAR(TO_DATE(A185))"),2012.0)</f>
        <v>2012</v>
      </c>
      <c r="C185" s="4" t="s">
        <v>23</v>
      </c>
      <c r="D185" s="9">
        <v>336133.74000000005</v>
      </c>
    </row>
    <row r="186">
      <c r="A186" s="5">
        <v>40216.0</v>
      </c>
      <c r="B186" s="21">
        <f>IFERROR(__xludf.DUMMYFUNCTION("YEAR(TO_DATE(A186))"),2010.0)</f>
        <v>2010</v>
      </c>
      <c r="C186" s="4" t="s">
        <v>23</v>
      </c>
      <c r="D186" s="9">
        <v>551023.66</v>
      </c>
    </row>
    <row r="187">
      <c r="A187" s="5">
        <v>41844.0</v>
      </c>
      <c r="B187" s="21">
        <f>IFERROR(__xludf.DUMMYFUNCTION("YEAR(TO_DATE(A187))"),2014.0)</f>
        <v>2014</v>
      </c>
      <c r="C187" s="4" t="s">
        <v>23</v>
      </c>
      <c r="D187" s="9">
        <v>276492.59</v>
      </c>
    </row>
    <row r="188">
      <c r="A188" s="5">
        <v>41114.0</v>
      </c>
      <c r="B188" s="21">
        <f>IFERROR(__xludf.DUMMYFUNCTION("YEAR(TO_DATE(A188))"),2012.0)</f>
        <v>2012</v>
      </c>
      <c r="C188" s="4" t="s">
        <v>23</v>
      </c>
      <c r="D188" s="9">
        <v>2620358.79</v>
      </c>
    </row>
    <row r="189">
      <c r="A189" s="5">
        <v>41101.0</v>
      </c>
      <c r="B189" s="21">
        <f>IFERROR(__xludf.DUMMYFUNCTION("YEAR(TO_DATE(A189))"),2012.0)</f>
        <v>2012</v>
      </c>
      <c r="C189" s="4" t="s">
        <v>23</v>
      </c>
      <c r="D189" s="9">
        <v>438915.54000000004</v>
      </c>
    </row>
    <row r="190">
      <c r="A190" s="5">
        <v>42347.0</v>
      </c>
      <c r="B190" s="21">
        <f>IFERROR(__xludf.DUMMYFUNCTION("YEAR(TO_DATE(A190))"),2015.0)</f>
        <v>2015</v>
      </c>
      <c r="C190" s="4" t="s">
        <v>23</v>
      </c>
      <c r="D190" s="9">
        <v>3519406.38</v>
      </c>
    </row>
    <row r="191">
      <c r="A191" s="5">
        <v>41603.0</v>
      </c>
      <c r="B191" s="21">
        <f>IFERROR(__xludf.DUMMYFUNCTION("YEAR(TO_DATE(A191))"),2013.0)</f>
        <v>2013</v>
      </c>
      <c r="C191" s="4" t="s">
        <v>23</v>
      </c>
      <c r="D191" s="9">
        <v>867819.98</v>
      </c>
    </row>
    <row r="192">
      <c r="A192" s="5">
        <v>42567.0</v>
      </c>
      <c r="B192" s="21">
        <f>IFERROR(__xludf.DUMMYFUNCTION("YEAR(TO_DATE(A192))"),2016.0)</f>
        <v>2016</v>
      </c>
      <c r="C192" s="4" t="s">
        <v>23</v>
      </c>
      <c r="D192" s="9">
        <v>1786194.16</v>
      </c>
    </row>
    <row r="193">
      <c r="A193" s="5">
        <v>41221.0</v>
      </c>
      <c r="B193" s="21">
        <f>IFERROR(__xludf.DUMMYFUNCTION("YEAR(TO_DATE(A193))"),2012.0)</f>
        <v>2012</v>
      </c>
      <c r="C193" s="4" t="s">
        <v>23</v>
      </c>
      <c r="D193" s="9">
        <v>4337058.600000001</v>
      </c>
    </row>
    <row r="194">
      <c r="A194" s="5">
        <v>42658.0</v>
      </c>
      <c r="B194" s="21">
        <f>IFERROR(__xludf.DUMMYFUNCTION("YEAR(TO_DATE(A194))"),2016.0)</f>
        <v>2016</v>
      </c>
      <c r="C194" s="4" t="s">
        <v>23</v>
      </c>
      <c r="D194" s="9">
        <v>14209.59</v>
      </c>
    </row>
    <row r="195">
      <c r="A195" s="5">
        <v>41191.0</v>
      </c>
      <c r="B195" s="21">
        <f>IFERROR(__xludf.DUMMYFUNCTION("YEAR(TO_DATE(A195))"),2012.0)</f>
        <v>2012</v>
      </c>
      <c r="C195" s="4" t="s">
        <v>23</v>
      </c>
      <c r="D195" s="9">
        <v>2402184.8</v>
      </c>
    </row>
    <row r="196">
      <c r="A196" s="5">
        <v>40632.0</v>
      </c>
      <c r="B196" s="21">
        <f>IFERROR(__xludf.DUMMYFUNCTION("YEAR(TO_DATE(A196))"),2011.0)</f>
        <v>2011</v>
      </c>
      <c r="C196" s="4" t="s">
        <v>23</v>
      </c>
      <c r="D196" s="9">
        <v>146047.0</v>
      </c>
    </row>
    <row r="197">
      <c r="A197" s="5">
        <v>42095.0</v>
      </c>
      <c r="B197" s="21">
        <f>IFERROR(__xludf.DUMMYFUNCTION("YEAR(TO_DATE(A197))"),2015.0)</f>
        <v>2015</v>
      </c>
      <c r="C197" s="4" t="s">
        <v>23</v>
      </c>
      <c r="D197" s="9">
        <v>1696846.16</v>
      </c>
    </row>
    <row r="198">
      <c r="A198" s="5">
        <v>42296.0</v>
      </c>
      <c r="B198" s="21">
        <f>IFERROR(__xludf.DUMMYFUNCTION("YEAR(TO_DATE(A198))"),2015.0)</f>
        <v>2015</v>
      </c>
      <c r="C198" s="4" t="s">
        <v>23</v>
      </c>
      <c r="D198" s="9">
        <v>3813485.7600000002</v>
      </c>
    </row>
    <row r="199">
      <c r="A199" s="5">
        <v>41318.0</v>
      </c>
      <c r="B199" s="21">
        <f>IFERROR(__xludf.DUMMYFUNCTION("YEAR(TO_DATE(A199))"),2013.0)</f>
        <v>2013</v>
      </c>
      <c r="C199" s="4" t="s">
        <v>23</v>
      </c>
      <c r="D199" s="9">
        <v>3404835.65</v>
      </c>
    </row>
    <row r="200">
      <c r="A200" s="5">
        <v>40970.0</v>
      </c>
      <c r="B200" s="21">
        <f>IFERROR(__xludf.DUMMYFUNCTION("YEAR(TO_DATE(A200))"),2012.0)</f>
        <v>2012</v>
      </c>
      <c r="C200" s="4" t="s">
        <v>23</v>
      </c>
      <c r="D200" s="9">
        <v>467572.10000000003</v>
      </c>
    </row>
    <row r="201">
      <c r="A201" s="5">
        <v>41759.0</v>
      </c>
      <c r="B201" s="21">
        <f>IFERROR(__xludf.DUMMYFUNCTION("YEAR(TO_DATE(A201))"),2014.0)</f>
        <v>2014</v>
      </c>
      <c r="C201" s="4" t="s">
        <v>23</v>
      </c>
      <c r="D201" s="9">
        <v>121002.72</v>
      </c>
    </row>
    <row r="202">
      <c r="A202" s="5">
        <v>40969.0</v>
      </c>
      <c r="B202" s="21">
        <f>IFERROR(__xludf.DUMMYFUNCTION("YEAR(TO_DATE(A202))"),2012.0)</f>
        <v>2012</v>
      </c>
      <c r="C202" s="4" t="s">
        <v>23</v>
      </c>
      <c r="D202" s="9">
        <v>4841616.149999999</v>
      </c>
    </row>
    <row r="203">
      <c r="A203" s="5">
        <v>41561.0</v>
      </c>
      <c r="B203" s="21">
        <f>IFERROR(__xludf.DUMMYFUNCTION("YEAR(TO_DATE(A203))"),2013.0)</f>
        <v>2013</v>
      </c>
      <c r="C203" s="4" t="s">
        <v>23</v>
      </c>
      <c r="D203" s="9">
        <v>101302.56</v>
      </c>
    </row>
    <row r="204">
      <c r="A204" s="5">
        <v>40945.0</v>
      </c>
      <c r="B204" s="21">
        <f>IFERROR(__xludf.DUMMYFUNCTION("YEAR(TO_DATE(A204))"),2012.0)</f>
        <v>2012</v>
      </c>
      <c r="C204" s="4" t="s">
        <v>23</v>
      </c>
      <c r="D204" s="9">
        <v>1195967.78</v>
      </c>
    </row>
    <row r="205">
      <c r="A205" s="5">
        <v>40738.0</v>
      </c>
      <c r="B205" s="21">
        <f>IFERROR(__xludf.DUMMYFUNCTION("YEAR(TO_DATE(A205))"),2011.0)</f>
        <v>2011</v>
      </c>
      <c r="C205" s="4" t="s">
        <v>23</v>
      </c>
      <c r="D205" s="9">
        <v>119775.3</v>
      </c>
    </row>
    <row r="206">
      <c r="A206" s="5">
        <v>40905.0</v>
      </c>
      <c r="B206" s="21">
        <f>IFERROR(__xludf.DUMMYFUNCTION("YEAR(TO_DATE(A206))"),2011.0)</f>
        <v>2011</v>
      </c>
      <c r="C206" s="4" t="s">
        <v>23</v>
      </c>
      <c r="D206" s="9">
        <v>2059608.14</v>
      </c>
    </row>
    <row r="207">
      <c r="A207" s="5">
        <v>41719.0</v>
      </c>
      <c r="B207" s="21">
        <f>IFERROR(__xludf.DUMMYFUNCTION("YEAR(TO_DATE(A207))"),2014.0)</f>
        <v>2014</v>
      </c>
      <c r="C207" s="4" t="s">
        <v>23</v>
      </c>
      <c r="D207" s="9">
        <v>1336.54</v>
      </c>
    </row>
    <row r="208">
      <c r="A208" s="5">
        <v>41034.0</v>
      </c>
      <c r="B208" s="21">
        <f>IFERROR(__xludf.DUMMYFUNCTION("YEAR(TO_DATE(A208))"),2012.0)</f>
        <v>2012</v>
      </c>
      <c r="C208" s="4" t="s">
        <v>23</v>
      </c>
      <c r="D208" s="9">
        <v>620824.0</v>
      </c>
    </row>
    <row r="209">
      <c r="A209" s="5">
        <v>41679.0</v>
      </c>
      <c r="B209" s="21">
        <f>IFERROR(__xludf.DUMMYFUNCTION("YEAR(TO_DATE(A209))"),2014.0)</f>
        <v>2014</v>
      </c>
      <c r="C209" s="4" t="s">
        <v>23</v>
      </c>
      <c r="D209" s="9">
        <v>2208253.1100000003</v>
      </c>
    </row>
    <row r="210">
      <c r="A210" s="5">
        <v>40238.0</v>
      </c>
      <c r="B210" s="21">
        <f>IFERROR(__xludf.DUMMYFUNCTION("YEAR(TO_DATE(A210))"),2010.0)</f>
        <v>2010</v>
      </c>
      <c r="C210" s="4" t="s">
        <v>23</v>
      </c>
      <c r="D210" s="9">
        <v>64388.76</v>
      </c>
    </row>
    <row r="211">
      <c r="A211" s="5">
        <v>40379.0</v>
      </c>
      <c r="B211" s="21">
        <f>IFERROR(__xludf.DUMMYFUNCTION("YEAR(TO_DATE(A211))"),2010.0)</f>
        <v>2010</v>
      </c>
      <c r="C211" s="4" t="s">
        <v>23</v>
      </c>
      <c r="D211" s="9">
        <v>693587.16</v>
      </c>
    </row>
    <row r="212">
      <c r="A212" s="5">
        <v>41566.0</v>
      </c>
      <c r="B212" s="21">
        <f>IFERROR(__xludf.DUMMYFUNCTION("YEAR(TO_DATE(A212))"),2013.0)</f>
        <v>2013</v>
      </c>
      <c r="C212" s="4" t="s">
        <v>23</v>
      </c>
      <c r="D212" s="9">
        <v>246028.25000000003</v>
      </c>
    </row>
    <row r="213">
      <c r="A213" s="5">
        <v>42578.0</v>
      </c>
      <c r="B213" s="21">
        <f>IFERROR(__xludf.DUMMYFUNCTION("YEAR(TO_DATE(A213))"),2016.0)</f>
        <v>2016</v>
      </c>
      <c r="C213" s="4" t="s">
        <v>23</v>
      </c>
      <c r="D213" s="9">
        <v>3654411.1799999997</v>
      </c>
    </row>
    <row r="214">
      <c r="A214" s="5">
        <v>41753.0</v>
      </c>
      <c r="B214" s="21">
        <f>IFERROR(__xludf.DUMMYFUNCTION("YEAR(TO_DATE(A214))"),2014.0)</f>
        <v>2014</v>
      </c>
      <c r="C214" s="4" t="s">
        <v>23</v>
      </c>
      <c r="D214" s="9">
        <v>756982.56</v>
      </c>
    </row>
    <row r="215">
      <c r="A215" s="5">
        <v>40421.0</v>
      </c>
      <c r="B215" s="21">
        <f>IFERROR(__xludf.DUMMYFUNCTION("YEAR(TO_DATE(A215))"),2010.0)</f>
        <v>2010</v>
      </c>
      <c r="C215" s="4" t="s">
        <v>23</v>
      </c>
      <c r="D215" s="9">
        <v>77131.11</v>
      </c>
    </row>
    <row r="216">
      <c r="A216" s="5">
        <v>42404.0</v>
      </c>
      <c r="B216" s="21">
        <f>IFERROR(__xludf.DUMMYFUNCTION("YEAR(TO_DATE(A216))"),2016.0)</f>
        <v>2016</v>
      </c>
      <c r="C216" s="4" t="s">
        <v>23</v>
      </c>
      <c r="D216" s="9">
        <v>133192.15</v>
      </c>
    </row>
    <row r="217">
      <c r="A217" s="5">
        <v>42805.0</v>
      </c>
      <c r="B217" s="21">
        <f>IFERROR(__xludf.DUMMYFUNCTION("YEAR(TO_DATE(A217))"),2017.0)</f>
        <v>2017</v>
      </c>
      <c r="C217" s="4" t="s">
        <v>23</v>
      </c>
      <c r="D217" s="9">
        <v>186910.50000000003</v>
      </c>
    </row>
    <row r="218">
      <c r="A218" s="5">
        <v>40302.0</v>
      </c>
      <c r="B218" s="21">
        <f>IFERROR(__xludf.DUMMYFUNCTION("YEAR(TO_DATE(A218))"),2010.0)</f>
        <v>2010</v>
      </c>
      <c r="C218" s="4" t="s">
        <v>23</v>
      </c>
      <c r="D218" s="9">
        <v>672399.84</v>
      </c>
    </row>
    <row r="219">
      <c r="A219" s="5">
        <v>41051.0</v>
      </c>
      <c r="B219" s="21">
        <f>IFERROR(__xludf.DUMMYFUNCTION("YEAR(TO_DATE(A219))"),2012.0)</f>
        <v>2012</v>
      </c>
      <c r="C219" s="4" t="s">
        <v>23</v>
      </c>
      <c r="D219" s="9">
        <v>3061338.21</v>
      </c>
    </row>
    <row r="220">
      <c r="A220" s="5">
        <v>40239.0</v>
      </c>
      <c r="B220" s="21">
        <f>IFERROR(__xludf.DUMMYFUNCTION("YEAR(TO_DATE(A220))"),2010.0)</f>
        <v>2010</v>
      </c>
      <c r="C220" s="4" t="s">
        <v>23</v>
      </c>
      <c r="D220" s="9">
        <v>929317.12</v>
      </c>
    </row>
    <row r="221">
      <c r="A221" s="5">
        <v>41206.0</v>
      </c>
      <c r="B221" s="21">
        <f>IFERROR(__xludf.DUMMYFUNCTION("YEAR(TO_DATE(A221))"),2012.0)</f>
        <v>2012</v>
      </c>
      <c r="C221" s="4" t="s">
        <v>23</v>
      </c>
      <c r="D221" s="9">
        <v>778886.9</v>
      </c>
    </row>
    <row r="222">
      <c r="A222" s="5">
        <v>42310.0</v>
      </c>
      <c r="B222" s="21">
        <f>IFERROR(__xludf.DUMMYFUNCTION("YEAR(TO_DATE(A222))"),2015.0)</f>
        <v>2015</v>
      </c>
      <c r="C222" s="4" t="s">
        <v>23</v>
      </c>
      <c r="D222" s="9">
        <v>2635446.87</v>
      </c>
    </row>
    <row r="223">
      <c r="A223" s="5">
        <v>41801.0</v>
      </c>
      <c r="B223" s="21">
        <f>IFERROR(__xludf.DUMMYFUNCTION("YEAR(TO_DATE(A223))"),2014.0)</f>
        <v>2014</v>
      </c>
      <c r="C223" s="4" t="s">
        <v>23</v>
      </c>
      <c r="D223" s="9">
        <v>1149133.54</v>
      </c>
    </row>
    <row r="224">
      <c r="A224" s="5">
        <v>40482.0</v>
      </c>
      <c r="B224" s="21">
        <f>IFERROR(__xludf.DUMMYFUNCTION("YEAR(TO_DATE(A224))"),2010.0)</f>
        <v>2010</v>
      </c>
      <c r="C224" s="4" t="s">
        <v>23</v>
      </c>
      <c r="D224" s="9">
        <v>4080481.8600000003</v>
      </c>
    </row>
    <row r="225">
      <c r="A225" s="5">
        <v>42886.0</v>
      </c>
      <c r="B225" s="21">
        <f>IFERROR(__xludf.DUMMYFUNCTION("YEAR(TO_DATE(A225))"),2017.0)</f>
        <v>2017</v>
      </c>
      <c r="C225" s="4" t="s">
        <v>23</v>
      </c>
      <c r="D225" s="9">
        <v>400962.0</v>
      </c>
    </row>
    <row r="226">
      <c r="A226" s="5">
        <v>40329.0</v>
      </c>
      <c r="B226" s="21">
        <f>IFERROR(__xludf.DUMMYFUNCTION("YEAR(TO_DATE(A226))"),2010.0)</f>
        <v>2010</v>
      </c>
      <c r="C226" s="4" t="s">
        <v>23</v>
      </c>
      <c r="D226" s="9">
        <v>810199.8</v>
      </c>
    </row>
    <row r="227">
      <c r="A227" s="5">
        <v>42441.0</v>
      </c>
      <c r="B227" s="21">
        <f>IFERROR(__xludf.DUMMYFUNCTION("YEAR(TO_DATE(A227))"),2016.0)</f>
        <v>2016</v>
      </c>
      <c r="C227" s="4" t="s">
        <v>23</v>
      </c>
      <c r="D227" s="9">
        <v>87646.02</v>
      </c>
    </row>
    <row r="228">
      <c r="A228" s="5">
        <v>41527.0</v>
      </c>
      <c r="B228" s="21">
        <f>IFERROR(__xludf.DUMMYFUNCTION("YEAR(TO_DATE(A228))"),2013.0)</f>
        <v>2013</v>
      </c>
      <c r="C228" s="4" t="s">
        <v>23</v>
      </c>
      <c r="D228" s="9">
        <v>1179604.44</v>
      </c>
    </row>
    <row r="229">
      <c r="A229" s="5">
        <v>40204.0</v>
      </c>
      <c r="B229" s="21">
        <f>IFERROR(__xludf.DUMMYFUNCTION("YEAR(TO_DATE(A229))"),2010.0)</f>
        <v>2010</v>
      </c>
      <c r="C229" s="4" t="s">
        <v>23</v>
      </c>
      <c r="D229" s="9">
        <v>836083.62</v>
      </c>
    </row>
    <row r="230">
      <c r="A230" s="5">
        <v>42861.0</v>
      </c>
      <c r="B230" s="21">
        <f>IFERROR(__xludf.DUMMYFUNCTION("YEAR(TO_DATE(A230))"),2017.0)</f>
        <v>2017</v>
      </c>
      <c r="C230" s="4" t="s">
        <v>23</v>
      </c>
      <c r="D230" s="9">
        <v>3173197.6</v>
      </c>
    </row>
    <row r="231">
      <c r="A231" s="5">
        <v>41020.0</v>
      </c>
      <c r="B231" s="21">
        <f>IFERROR(__xludf.DUMMYFUNCTION("YEAR(TO_DATE(A231))"),2012.0)</f>
        <v>2012</v>
      </c>
      <c r="C231" s="4" t="s">
        <v>23</v>
      </c>
      <c r="D231" s="9">
        <v>3923413.17</v>
      </c>
    </row>
    <row r="232">
      <c r="A232" s="5">
        <v>41555.0</v>
      </c>
      <c r="B232" s="21">
        <f>IFERROR(__xludf.DUMMYFUNCTION("YEAR(TO_DATE(A232))"),2013.0)</f>
        <v>2013</v>
      </c>
      <c r="C232" s="4" t="s">
        <v>23</v>
      </c>
      <c r="D232" s="9">
        <v>72232.86</v>
      </c>
    </row>
    <row r="233">
      <c r="A233" s="5">
        <v>40591.0</v>
      </c>
      <c r="B233" s="21">
        <f>IFERROR(__xludf.DUMMYFUNCTION("YEAR(TO_DATE(A233))"),2011.0)</f>
        <v>2011</v>
      </c>
      <c r="C233" s="4" t="s">
        <v>23</v>
      </c>
      <c r="D233" s="9">
        <v>914953.6</v>
      </c>
    </row>
    <row r="234">
      <c r="A234" s="5">
        <v>41992.0</v>
      </c>
      <c r="B234" s="21">
        <f>IFERROR(__xludf.DUMMYFUNCTION("YEAR(TO_DATE(A234))"),2014.0)</f>
        <v>2014</v>
      </c>
      <c r="C234" s="4" t="s">
        <v>23</v>
      </c>
      <c r="D234" s="9">
        <v>698446.08</v>
      </c>
    </row>
    <row r="235">
      <c r="A235" s="5">
        <v>41006.0</v>
      </c>
      <c r="B235" s="21">
        <f>IFERROR(__xludf.DUMMYFUNCTION("YEAR(TO_DATE(A235))"),2012.0)</f>
        <v>2012</v>
      </c>
      <c r="C235" s="4" t="s">
        <v>23</v>
      </c>
      <c r="D235" s="9">
        <v>2730893.9699999997</v>
      </c>
    </row>
    <row r="236">
      <c r="A236" s="5">
        <v>40439.0</v>
      </c>
      <c r="B236" s="21">
        <f>IFERROR(__xludf.DUMMYFUNCTION("YEAR(TO_DATE(A236))"),2010.0)</f>
        <v>2010</v>
      </c>
      <c r="C236" s="4" t="s">
        <v>23</v>
      </c>
      <c r="D236" s="9">
        <v>1383872.8800000001</v>
      </c>
    </row>
    <row r="237">
      <c r="A237" s="5">
        <v>41171.0</v>
      </c>
      <c r="B237" s="21">
        <f>IFERROR(__xludf.DUMMYFUNCTION("YEAR(TO_DATE(A237))"),2012.0)</f>
        <v>2012</v>
      </c>
      <c r="C237" s="4" t="s">
        <v>23</v>
      </c>
      <c r="D237" s="9">
        <v>1339454.16</v>
      </c>
    </row>
    <row r="238">
      <c r="A238" s="5">
        <v>41575.0</v>
      </c>
      <c r="B238" s="21">
        <f>IFERROR(__xludf.DUMMYFUNCTION("YEAR(TO_DATE(A238))"),2013.0)</f>
        <v>2013</v>
      </c>
      <c r="C238" s="4" t="s">
        <v>23</v>
      </c>
      <c r="D238" s="9">
        <v>3513763.6599999997</v>
      </c>
    </row>
    <row r="239">
      <c r="A239" s="5">
        <v>41327.0</v>
      </c>
      <c r="B239" s="21">
        <f>IFERROR(__xludf.DUMMYFUNCTION("YEAR(TO_DATE(A239))"),2013.0)</f>
        <v>2013</v>
      </c>
      <c r="C239" s="4" t="s">
        <v>23</v>
      </c>
      <c r="D239" s="9">
        <v>79146.6</v>
      </c>
    </row>
    <row r="240">
      <c r="A240" s="5">
        <v>42805.0</v>
      </c>
      <c r="B240" s="21">
        <f>IFERROR(__xludf.DUMMYFUNCTION("YEAR(TO_DATE(A240))"),2017.0)</f>
        <v>2017</v>
      </c>
      <c r="C240" s="4" t="s">
        <v>23</v>
      </c>
      <c r="D240" s="9">
        <v>275020.2</v>
      </c>
    </row>
    <row r="241">
      <c r="A241" s="5">
        <v>41416.0</v>
      </c>
      <c r="B241" s="21">
        <f>IFERROR(__xludf.DUMMYFUNCTION("YEAR(TO_DATE(A241))"),2013.0)</f>
        <v>2013</v>
      </c>
      <c r="C241" s="4" t="s">
        <v>23</v>
      </c>
      <c r="D241" s="9">
        <v>2996868.4200000004</v>
      </c>
    </row>
    <row r="242">
      <c r="A242" s="5">
        <v>41764.0</v>
      </c>
      <c r="B242" s="21">
        <f>IFERROR(__xludf.DUMMYFUNCTION("YEAR(TO_DATE(A242))"),2014.0)</f>
        <v>2014</v>
      </c>
      <c r="C242" s="4" t="s">
        <v>23</v>
      </c>
      <c r="D242" s="9">
        <v>0.0</v>
      </c>
    </row>
    <row r="243">
      <c r="A243" s="5">
        <v>41234.0</v>
      </c>
      <c r="B243" s="21">
        <f>IFERROR(__xludf.DUMMYFUNCTION("YEAR(TO_DATE(A243))"),2012.0)</f>
        <v>2012</v>
      </c>
      <c r="C243" s="4" t="s">
        <v>23</v>
      </c>
      <c r="D243" s="9">
        <v>1893718.6800000002</v>
      </c>
    </row>
    <row r="244">
      <c r="A244" s="5">
        <v>40954.0</v>
      </c>
      <c r="B244" s="21">
        <f>IFERROR(__xludf.DUMMYFUNCTION("YEAR(TO_DATE(A244))"),2012.0)</f>
        <v>2012</v>
      </c>
      <c r="C244" s="4" t="s">
        <v>23</v>
      </c>
      <c r="D244" s="9">
        <v>2739932.4</v>
      </c>
    </row>
    <row r="245">
      <c r="A245" s="5">
        <v>41362.0</v>
      </c>
      <c r="B245" s="21">
        <f>IFERROR(__xludf.DUMMYFUNCTION("YEAR(TO_DATE(A245))"),2013.0)</f>
        <v>2013</v>
      </c>
      <c r="C245" s="4" t="s">
        <v>23</v>
      </c>
      <c r="D245" s="9">
        <v>42744.79</v>
      </c>
    </row>
    <row r="246">
      <c r="A246" s="5">
        <v>40605.0</v>
      </c>
      <c r="B246" s="21">
        <f>IFERROR(__xludf.DUMMYFUNCTION("YEAR(TO_DATE(A246))"),2011.0)</f>
        <v>2011</v>
      </c>
      <c r="C246" s="4" t="s">
        <v>23</v>
      </c>
      <c r="D246" s="9">
        <v>52945.26</v>
      </c>
    </row>
    <row r="247">
      <c r="A247" s="5">
        <v>40533.0</v>
      </c>
      <c r="B247" s="21">
        <f>IFERROR(__xludf.DUMMYFUNCTION("YEAR(TO_DATE(A247))"),2010.0)</f>
        <v>2010</v>
      </c>
      <c r="C247" s="4" t="s">
        <v>23</v>
      </c>
      <c r="D247" s="9">
        <v>3692803.17</v>
      </c>
    </row>
    <row r="248">
      <c r="A248" s="5">
        <v>42515.0</v>
      </c>
      <c r="B248" s="21">
        <f>IFERROR(__xludf.DUMMYFUNCTION("YEAR(TO_DATE(A248))"),2016.0)</f>
        <v>2016</v>
      </c>
      <c r="C248" s="4" t="s">
        <v>23</v>
      </c>
      <c r="D248" s="9">
        <v>910183.74</v>
      </c>
    </row>
    <row r="249">
      <c r="A249" s="5">
        <v>40338.0</v>
      </c>
      <c r="B249" s="21">
        <f>IFERROR(__xludf.DUMMYFUNCTION("YEAR(TO_DATE(A249))"),2010.0)</f>
        <v>2010</v>
      </c>
      <c r="C249" s="4" t="s">
        <v>23</v>
      </c>
      <c r="D249" s="9">
        <v>991141.6200000001</v>
      </c>
    </row>
    <row r="250">
      <c r="A250" s="5">
        <v>41390.0</v>
      </c>
      <c r="B250" s="21">
        <f>IFERROR(__xludf.DUMMYFUNCTION("YEAR(TO_DATE(A250))"),2013.0)</f>
        <v>2013</v>
      </c>
      <c r="C250" s="4" t="s">
        <v>23</v>
      </c>
      <c r="D250" s="9">
        <v>6468853.6</v>
      </c>
    </row>
    <row r="251">
      <c r="A251" s="5">
        <v>41452.0</v>
      </c>
      <c r="B251" s="21">
        <f>IFERROR(__xludf.DUMMYFUNCTION("YEAR(TO_DATE(A251))"),2013.0)</f>
        <v>2013</v>
      </c>
      <c r="C251" s="4" t="s">
        <v>23</v>
      </c>
      <c r="D251" s="9">
        <v>392875.92</v>
      </c>
    </row>
    <row r="252">
      <c r="A252" s="5">
        <v>42530.0</v>
      </c>
      <c r="B252" s="21">
        <f>IFERROR(__xludf.DUMMYFUNCTION("YEAR(TO_DATE(A252))"),2016.0)</f>
        <v>2016</v>
      </c>
      <c r="C252" s="4" t="s">
        <v>23</v>
      </c>
      <c r="D252" s="9">
        <v>966144.48</v>
      </c>
    </row>
    <row r="253">
      <c r="A253" s="5">
        <v>41652.0</v>
      </c>
      <c r="B253" s="21">
        <f>IFERROR(__xludf.DUMMYFUNCTION("YEAR(TO_DATE(A253))"),2014.0)</f>
        <v>2014</v>
      </c>
      <c r="C253" s="4" t="s">
        <v>23</v>
      </c>
      <c r="D253" s="9">
        <v>541810.24</v>
      </c>
    </row>
    <row r="254">
      <c r="A254" s="5">
        <v>42772.0</v>
      </c>
      <c r="B254" s="21">
        <f>IFERROR(__xludf.DUMMYFUNCTION("YEAR(TO_DATE(A254))"),2017.0)</f>
        <v>2017</v>
      </c>
      <c r="C254" s="4" t="s">
        <v>23</v>
      </c>
      <c r="D254" s="9">
        <v>221781.30000000002</v>
      </c>
    </row>
    <row r="255">
      <c r="A255" s="5">
        <v>42895.0</v>
      </c>
      <c r="B255" s="21">
        <f>IFERROR(__xludf.DUMMYFUNCTION("YEAR(TO_DATE(A255))"),2017.0)</f>
        <v>2017</v>
      </c>
      <c r="C255" s="4" t="s">
        <v>36</v>
      </c>
      <c r="D255" s="9">
        <v>3840464.67</v>
      </c>
    </row>
    <row r="256">
      <c r="A256" s="5">
        <v>41283.0</v>
      </c>
      <c r="B256" s="21">
        <f>IFERROR(__xludf.DUMMYFUNCTION("YEAR(TO_DATE(A256))"),2013.0)</f>
        <v>2013</v>
      </c>
      <c r="C256" s="4" t="s">
        <v>36</v>
      </c>
      <c r="D256" s="9">
        <v>415482.56</v>
      </c>
    </row>
    <row r="257">
      <c r="A257" s="5">
        <v>41183.0</v>
      </c>
      <c r="B257" s="21">
        <f>IFERROR(__xludf.DUMMYFUNCTION("YEAR(TO_DATE(A257))"),2012.0)</f>
        <v>2012</v>
      </c>
      <c r="C257" s="4" t="s">
        <v>36</v>
      </c>
      <c r="D257" s="9">
        <v>467505.12000000005</v>
      </c>
    </row>
    <row r="258">
      <c r="A258" s="5">
        <v>40874.0</v>
      </c>
      <c r="B258" s="21">
        <f>IFERROR(__xludf.DUMMYFUNCTION("YEAR(TO_DATE(A258))"),2011.0)</f>
        <v>2011</v>
      </c>
      <c r="C258" s="4" t="s">
        <v>36</v>
      </c>
      <c r="D258" s="9">
        <v>53041.05</v>
      </c>
    </row>
    <row r="259">
      <c r="A259" s="5">
        <v>40914.0</v>
      </c>
      <c r="B259" s="21">
        <f>IFERROR(__xludf.DUMMYFUNCTION("YEAR(TO_DATE(A259))"),2012.0)</f>
        <v>2012</v>
      </c>
      <c r="C259" s="4" t="s">
        <v>36</v>
      </c>
      <c r="D259" s="9">
        <v>710975.68</v>
      </c>
    </row>
    <row r="260">
      <c r="A260" s="5">
        <v>42897.0</v>
      </c>
      <c r="B260" s="21">
        <f>IFERROR(__xludf.DUMMYFUNCTION("YEAR(TO_DATE(A260))"),2017.0)</f>
        <v>2017</v>
      </c>
      <c r="C260" s="4" t="s">
        <v>36</v>
      </c>
      <c r="D260" s="9">
        <v>441296.94</v>
      </c>
    </row>
    <row r="261">
      <c r="A261" s="5">
        <v>42314.0</v>
      </c>
      <c r="B261" s="21">
        <f>IFERROR(__xludf.DUMMYFUNCTION("YEAR(TO_DATE(A261))"),2015.0)</f>
        <v>2015</v>
      </c>
      <c r="C261" s="4" t="s">
        <v>36</v>
      </c>
      <c r="D261" s="9">
        <v>1252140.8</v>
      </c>
    </row>
    <row r="262">
      <c r="A262" s="5">
        <v>40729.0</v>
      </c>
      <c r="B262" s="21">
        <f>IFERROR(__xludf.DUMMYFUNCTION("YEAR(TO_DATE(A262))"),2011.0)</f>
        <v>2011</v>
      </c>
      <c r="C262" s="4" t="s">
        <v>36</v>
      </c>
      <c r="D262" s="9">
        <v>116631.9</v>
      </c>
    </row>
    <row r="263">
      <c r="A263" s="5">
        <v>41706.0</v>
      </c>
      <c r="B263" s="21">
        <f>IFERROR(__xludf.DUMMYFUNCTION("YEAR(TO_DATE(A263))"),2014.0)</f>
        <v>2014</v>
      </c>
      <c r="C263" s="4" t="s">
        <v>36</v>
      </c>
      <c r="D263" s="9">
        <v>816103.04</v>
      </c>
    </row>
    <row r="264">
      <c r="A264" s="5">
        <v>41353.0</v>
      </c>
      <c r="B264" s="21">
        <f>IFERROR(__xludf.DUMMYFUNCTION("YEAR(TO_DATE(A264))"),2013.0)</f>
        <v>2013</v>
      </c>
      <c r="C264" s="4" t="s">
        <v>36</v>
      </c>
      <c r="D264" s="9">
        <v>4879707.54</v>
      </c>
    </row>
    <row r="265">
      <c r="A265" s="5">
        <v>41800.0</v>
      </c>
      <c r="B265" s="21">
        <f>IFERROR(__xludf.DUMMYFUNCTION("YEAR(TO_DATE(A265))"),2014.0)</f>
        <v>2014</v>
      </c>
      <c r="C265" s="4" t="s">
        <v>36</v>
      </c>
      <c r="D265" s="9">
        <v>681907.2</v>
      </c>
    </row>
    <row r="266">
      <c r="A266" s="5">
        <v>42431.0</v>
      </c>
      <c r="B266" s="21">
        <f>IFERROR(__xludf.DUMMYFUNCTION("YEAR(TO_DATE(A266))"),2016.0)</f>
        <v>2016</v>
      </c>
      <c r="C266" s="4" t="s">
        <v>36</v>
      </c>
      <c r="D266" s="9">
        <v>1942381.5599999998</v>
      </c>
    </row>
    <row r="267">
      <c r="A267" s="5">
        <v>41977.0</v>
      </c>
      <c r="B267" s="21">
        <f>IFERROR(__xludf.DUMMYFUNCTION("YEAR(TO_DATE(A267))"),2014.0)</f>
        <v>2014</v>
      </c>
      <c r="C267" s="4" t="s">
        <v>36</v>
      </c>
      <c r="D267" s="9">
        <v>910444.8600000001</v>
      </c>
    </row>
    <row r="268">
      <c r="A268" s="5">
        <v>41994.0</v>
      </c>
      <c r="B268" s="21">
        <f>IFERROR(__xludf.DUMMYFUNCTION("YEAR(TO_DATE(A268))"),2014.0)</f>
        <v>2014</v>
      </c>
      <c r="C268" s="4" t="s">
        <v>36</v>
      </c>
      <c r="D268" s="9">
        <v>470029.23000000004</v>
      </c>
    </row>
    <row r="269">
      <c r="A269" s="5">
        <v>41641.0</v>
      </c>
      <c r="B269" s="21">
        <f>IFERROR(__xludf.DUMMYFUNCTION("YEAR(TO_DATE(A269))"),2014.0)</f>
        <v>2014</v>
      </c>
      <c r="C269" s="4" t="s">
        <v>36</v>
      </c>
      <c r="D269" s="9">
        <v>771939.8500000001</v>
      </c>
    </row>
    <row r="270">
      <c r="A270" s="5">
        <v>40520.0</v>
      </c>
      <c r="B270" s="21">
        <f>IFERROR(__xludf.DUMMYFUNCTION("YEAR(TO_DATE(A270))"),2010.0)</f>
        <v>2010</v>
      </c>
      <c r="C270" s="4" t="s">
        <v>36</v>
      </c>
      <c r="D270" s="9">
        <v>904178.14</v>
      </c>
    </row>
    <row r="271">
      <c r="A271" s="5">
        <v>40651.0</v>
      </c>
      <c r="B271" s="21">
        <f>IFERROR(__xludf.DUMMYFUNCTION("YEAR(TO_DATE(A271))"),2011.0)</f>
        <v>2011</v>
      </c>
      <c r="C271" s="4" t="s">
        <v>36</v>
      </c>
      <c r="D271" s="9">
        <v>1068975.48</v>
      </c>
    </row>
    <row r="272">
      <c r="A272" s="5">
        <v>41218.0</v>
      </c>
      <c r="B272" s="21">
        <f>IFERROR(__xludf.DUMMYFUNCTION("YEAR(TO_DATE(A272))"),2012.0)</f>
        <v>2012</v>
      </c>
      <c r="C272" s="4" t="s">
        <v>36</v>
      </c>
      <c r="D272" s="9">
        <v>935010.2400000001</v>
      </c>
    </row>
    <row r="273">
      <c r="A273" s="5">
        <v>41046.0</v>
      </c>
      <c r="B273" s="21">
        <f>IFERROR(__xludf.DUMMYFUNCTION("YEAR(TO_DATE(A273))"),2012.0)</f>
        <v>2012</v>
      </c>
      <c r="C273" s="4" t="s">
        <v>36</v>
      </c>
      <c r="D273" s="9">
        <v>836647.68</v>
      </c>
    </row>
    <row r="274">
      <c r="A274" s="5">
        <v>42197.0</v>
      </c>
      <c r="B274" s="21">
        <f>IFERROR(__xludf.DUMMYFUNCTION("YEAR(TO_DATE(A274))"),2015.0)</f>
        <v>2015</v>
      </c>
      <c r="C274" s="4" t="s">
        <v>36</v>
      </c>
      <c r="D274" s="9">
        <v>43123.26</v>
      </c>
    </row>
    <row r="275">
      <c r="A275" s="5">
        <v>42157.0</v>
      </c>
      <c r="B275" s="21">
        <f>IFERROR(__xludf.DUMMYFUNCTION("YEAR(TO_DATE(A275))"),2015.0)</f>
        <v>2015</v>
      </c>
      <c r="C275" s="4" t="s">
        <v>36</v>
      </c>
      <c r="D275" s="9">
        <v>812477.93</v>
      </c>
    </row>
    <row r="276">
      <c r="A276" s="5">
        <v>41078.0</v>
      </c>
      <c r="B276" s="21">
        <f>IFERROR(__xludf.DUMMYFUNCTION("YEAR(TO_DATE(A276))"),2012.0)</f>
        <v>2012</v>
      </c>
      <c r="C276" s="4" t="s">
        <v>36</v>
      </c>
      <c r="D276" s="9">
        <v>5866074.06</v>
      </c>
    </row>
    <row r="277">
      <c r="A277" s="5">
        <v>41822.0</v>
      </c>
      <c r="B277" s="21">
        <f>IFERROR(__xludf.DUMMYFUNCTION("YEAR(TO_DATE(A277))"),2014.0)</f>
        <v>2014</v>
      </c>
      <c r="C277" s="4" t="s">
        <v>36</v>
      </c>
      <c r="D277" s="9">
        <v>1472505.48</v>
      </c>
    </row>
    <row r="278">
      <c r="A278" s="5">
        <v>42446.0</v>
      </c>
      <c r="B278" s="21">
        <f>IFERROR(__xludf.DUMMYFUNCTION("YEAR(TO_DATE(A278))"),2016.0)</f>
        <v>2016</v>
      </c>
      <c r="C278" s="4" t="s">
        <v>36</v>
      </c>
      <c r="D278" s="9">
        <v>39057.840000000004</v>
      </c>
    </row>
    <row r="279">
      <c r="A279" s="5">
        <v>40196.0</v>
      </c>
      <c r="B279" s="21">
        <f>IFERROR(__xludf.DUMMYFUNCTION("YEAR(TO_DATE(A279))"),2010.0)</f>
        <v>2010</v>
      </c>
      <c r="C279" s="4" t="s">
        <v>36</v>
      </c>
      <c r="D279" s="9">
        <v>165676.72</v>
      </c>
    </row>
    <row r="280">
      <c r="A280" s="5">
        <v>41360.0</v>
      </c>
      <c r="B280" s="21">
        <f>IFERROR(__xludf.DUMMYFUNCTION("YEAR(TO_DATE(A280))"),2013.0)</f>
        <v>2013</v>
      </c>
      <c r="C280" s="4" t="s">
        <v>36</v>
      </c>
      <c r="D280" s="9">
        <v>251571.09999999998</v>
      </c>
    </row>
    <row r="281">
      <c r="A281" s="5">
        <v>42212.0</v>
      </c>
      <c r="B281" s="21">
        <f>IFERROR(__xludf.DUMMYFUNCTION("YEAR(TO_DATE(A281))"),2015.0)</f>
        <v>2015</v>
      </c>
      <c r="C281" s="4" t="s">
        <v>36</v>
      </c>
      <c r="D281" s="9">
        <v>26091.180000000004</v>
      </c>
    </row>
    <row r="282">
      <c r="A282" s="5">
        <v>40999.0</v>
      </c>
      <c r="B282" s="21">
        <f>IFERROR(__xludf.DUMMYFUNCTION("YEAR(TO_DATE(A282))"),2012.0)</f>
        <v>2012</v>
      </c>
      <c r="C282" s="4" t="s">
        <v>36</v>
      </c>
      <c r="D282" s="9">
        <v>51837.48</v>
      </c>
    </row>
    <row r="283">
      <c r="A283" s="5">
        <v>41616.0</v>
      </c>
      <c r="B283" s="21">
        <f>IFERROR(__xludf.DUMMYFUNCTION("YEAR(TO_DATE(A283))"),2013.0)</f>
        <v>2013</v>
      </c>
      <c r="C283" s="4" t="s">
        <v>36</v>
      </c>
      <c r="D283" s="9">
        <v>397773.35000000003</v>
      </c>
    </row>
    <row r="284">
      <c r="A284" s="5">
        <v>41402.0</v>
      </c>
      <c r="B284" s="21">
        <f>IFERROR(__xludf.DUMMYFUNCTION("YEAR(TO_DATE(A284))"),2013.0)</f>
        <v>2013</v>
      </c>
      <c r="C284" s="4" t="s">
        <v>36</v>
      </c>
      <c r="D284" s="9">
        <v>2367799.56</v>
      </c>
    </row>
    <row r="285">
      <c r="A285" s="5">
        <v>41853.0</v>
      </c>
      <c r="B285" s="21">
        <f>IFERROR(__xludf.DUMMYFUNCTION("YEAR(TO_DATE(A285))"),2014.0)</f>
        <v>2014</v>
      </c>
      <c r="C285" s="4" t="s">
        <v>23</v>
      </c>
      <c r="D285" s="9">
        <v>608872.0</v>
      </c>
    </row>
    <row r="286">
      <c r="A286" s="5">
        <v>42892.0</v>
      </c>
      <c r="B286" s="21">
        <f>IFERROR(__xludf.DUMMYFUNCTION("YEAR(TO_DATE(A286))"),2017.0)</f>
        <v>2017</v>
      </c>
      <c r="C286" s="4" t="s">
        <v>23</v>
      </c>
      <c r="D286" s="9">
        <v>2440013.1999999997</v>
      </c>
    </row>
    <row r="287">
      <c r="A287" s="5">
        <v>41040.0</v>
      </c>
      <c r="B287" s="21">
        <f>IFERROR(__xludf.DUMMYFUNCTION("YEAR(TO_DATE(A287))"),2012.0)</f>
        <v>2012</v>
      </c>
      <c r="C287" s="4" t="s">
        <v>23</v>
      </c>
      <c r="D287" s="9">
        <v>162151.29</v>
      </c>
    </row>
    <row r="288">
      <c r="A288" s="5">
        <v>41214.0</v>
      </c>
      <c r="B288" s="21">
        <f>IFERROR(__xludf.DUMMYFUNCTION("YEAR(TO_DATE(A288))"),2012.0)</f>
        <v>2012</v>
      </c>
      <c r="C288" s="4" t="s">
        <v>23</v>
      </c>
      <c r="D288" s="9">
        <v>2929.62</v>
      </c>
    </row>
    <row r="289">
      <c r="A289" s="5">
        <v>40300.0</v>
      </c>
      <c r="B289" s="21">
        <f>IFERROR(__xludf.DUMMYFUNCTION("YEAR(TO_DATE(A289))"),2010.0)</f>
        <v>2010</v>
      </c>
      <c r="C289" s="4" t="s">
        <v>23</v>
      </c>
      <c r="D289" s="9">
        <v>84698.25</v>
      </c>
    </row>
    <row r="290">
      <c r="A290" s="5">
        <v>42144.0</v>
      </c>
      <c r="B290" s="21">
        <f>IFERROR(__xludf.DUMMYFUNCTION("YEAR(TO_DATE(A290))"),2015.0)</f>
        <v>2015</v>
      </c>
      <c r="C290" s="4" t="s">
        <v>23</v>
      </c>
      <c r="D290" s="9">
        <v>186158.5</v>
      </c>
    </row>
    <row r="291">
      <c r="A291" s="5">
        <v>40516.0</v>
      </c>
      <c r="B291" s="21">
        <f>IFERROR(__xludf.DUMMYFUNCTION("YEAR(TO_DATE(A291))"),2010.0)</f>
        <v>2010</v>
      </c>
      <c r="C291" s="4" t="s">
        <v>23</v>
      </c>
      <c r="D291" s="9">
        <v>190757.82</v>
      </c>
    </row>
    <row r="292">
      <c r="A292" s="5">
        <v>41321.0</v>
      </c>
      <c r="B292" s="21">
        <f>IFERROR(__xludf.DUMMYFUNCTION("YEAR(TO_DATE(A292))"),2013.0)</f>
        <v>2013</v>
      </c>
      <c r="C292" s="4" t="s">
        <v>23</v>
      </c>
      <c r="D292" s="9">
        <v>1419947.0999999999</v>
      </c>
    </row>
    <row r="293">
      <c r="A293" s="5">
        <v>42439.0</v>
      </c>
      <c r="B293" s="21">
        <f>IFERROR(__xludf.DUMMYFUNCTION("YEAR(TO_DATE(A293))"),2016.0)</f>
        <v>2016</v>
      </c>
      <c r="C293" s="4" t="s">
        <v>23</v>
      </c>
      <c r="D293" s="9">
        <v>1775727.68</v>
      </c>
    </row>
    <row r="294">
      <c r="A294" s="5">
        <v>40798.0</v>
      </c>
      <c r="B294" s="21">
        <f>IFERROR(__xludf.DUMMYFUNCTION("YEAR(TO_DATE(A294))"),2011.0)</f>
        <v>2011</v>
      </c>
      <c r="C294" s="4" t="s">
        <v>23</v>
      </c>
      <c r="D294" s="9">
        <v>226716.1</v>
      </c>
    </row>
    <row r="295">
      <c r="A295" s="5">
        <v>42139.0</v>
      </c>
      <c r="B295" s="21">
        <f>IFERROR(__xludf.DUMMYFUNCTION("YEAR(TO_DATE(A295))"),2015.0)</f>
        <v>2015</v>
      </c>
      <c r="C295" s="4" t="s">
        <v>23</v>
      </c>
      <c r="D295" s="9">
        <v>4683904.43</v>
      </c>
    </row>
    <row r="296">
      <c r="A296" s="5">
        <v>40225.0</v>
      </c>
      <c r="B296" s="21">
        <f>IFERROR(__xludf.DUMMYFUNCTION("YEAR(TO_DATE(A296))"),2010.0)</f>
        <v>2010</v>
      </c>
      <c r="C296" s="4" t="s">
        <v>23</v>
      </c>
      <c r="D296" s="9">
        <v>3879257.97</v>
      </c>
    </row>
    <row r="297">
      <c r="A297" s="5">
        <v>41074.0</v>
      </c>
      <c r="B297" s="21">
        <f>IFERROR(__xludf.DUMMYFUNCTION("YEAR(TO_DATE(A297))"),2012.0)</f>
        <v>2012</v>
      </c>
      <c r="C297" s="4" t="s">
        <v>23</v>
      </c>
      <c r="D297" s="9">
        <v>510554.84</v>
      </c>
    </row>
    <row r="298">
      <c r="A298" s="5">
        <v>40732.0</v>
      </c>
      <c r="B298" s="21">
        <f>IFERROR(__xludf.DUMMYFUNCTION("YEAR(TO_DATE(A298))"),2011.0)</f>
        <v>2011</v>
      </c>
      <c r="C298" s="4" t="s">
        <v>23</v>
      </c>
      <c r="D298" s="9">
        <v>1855825.4</v>
      </c>
    </row>
    <row r="299">
      <c r="A299" s="5">
        <v>40761.0</v>
      </c>
      <c r="B299" s="21">
        <f>IFERROR(__xludf.DUMMYFUNCTION("YEAR(TO_DATE(A299))"),2011.0)</f>
        <v>2011</v>
      </c>
      <c r="C299" s="4" t="s">
        <v>23</v>
      </c>
      <c r="D299" s="9">
        <v>4117224.51</v>
      </c>
    </row>
    <row r="300">
      <c r="A300" s="5">
        <v>41876.0</v>
      </c>
      <c r="B300" s="21">
        <f>IFERROR(__xludf.DUMMYFUNCTION("YEAR(TO_DATE(A300))"),2014.0)</f>
        <v>2014</v>
      </c>
      <c r="C300" s="4" t="s">
        <v>23</v>
      </c>
      <c r="D300" s="9">
        <v>5493179.399999999</v>
      </c>
    </row>
    <row r="301">
      <c r="A301" s="5">
        <v>41248.0</v>
      </c>
      <c r="B301" s="21">
        <f>IFERROR(__xludf.DUMMYFUNCTION("YEAR(TO_DATE(A301))"),2012.0)</f>
        <v>2012</v>
      </c>
      <c r="C301" s="4" t="s">
        <v>23</v>
      </c>
      <c r="D301" s="9">
        <v>967654.96</v>
      </c>
    </row>
    <row r="302">
      <c r="A302" s="5">
        <v>41021.0</v>
      </c>
      <c r="B302" s="21">
        <f>IFERROR(__xludf.DUMMYFUNCTION("YEAR(TO_DATE(A302))"),2012.0)</f>
        <v>2012</v>
      </c>
      <c r="C302" s="4" t="s">
        <v>23</v>
      </c>
      <c r="D302" s="9">
        <v>252954.35</v>
      </c>
    </row>
    <row r="303">
      <c r="A303" s="5">
        <v>41142.0</v>
      </c>
      <c r="B303" s="21">
        <f>IFERROR(__xludf.DUMMYFUNCTION("YEAR(TO_DATE(A303))"),2012.0)</f>
        <v>2012</v>
      </c>
      <c r="C303" s="4" t="s">
        <v>23</v>
      </c>
      <c r="D303" s="9">
        <v>321501.76</v>
      </c>
    </row>
    <row r="304">
      <c r="A304" s="5">
        <v>42013.0</v>
      </c>
      <c r="B304" s="21">
        <f>IFERROR(__xludf.DUMMYFUNCTION("YEAR(TO_DATE(A304))"),2015.0)</f>
        <v>2015</v>
      </c>
      <c r="C304" s="4" t="s">
        <v>23</v>
      </c>
      <c r="D304" s="9">
        <v>563645.04</v>
      </c>
    </row>
    <row r="305">
      <c r="A305" s="5">
        <v>40882.0</v>
      </c>
      <c r="B305" s="21">
        <f>IFERROR(__xludf.DUMMYFUNCTION("YEAR(TO_DATE(A305))"),2011.0)</f>
        <v>2011</v>
      </c>
      <c r="C305" s="4" t="s">
        <v>23</v>
      </c>
      <c r="D305" s="9">
        <v>2423758.05</v>
      </c>
    </row>
    <row r="306">
      <c r="A306" s="5">
        <v>40421.0</v>
      </c>
      <c r="B306" s="21">
        <f>IFERROR(__xludf.DUMMYFUNCTION("YEAR(TO_DATE(A306))"),2010.0)</f>
        <v>2010</v>
      </c>
      <c r="C306" s="4" t="s">
        <v>23</v>
      </c>
      <c r="D306" s="9">
        <v>1425097.2000000002</v>
      </c>
    </row>
    <row r="307">
      <c r="A307" s="5">
        <v>42026.0</v>
      </c>
      <c r="B307" s="21">
        <f>IFERROR(__xludf.DUMMYFUNCTION("YEAR(TO_DATE(A307))"),2015.0)</f>
        <v>2015</v>
      </c>
      <c r="C307" s="4" t="s">
        <v>23</v>
      </c>
      <c r="D307" s="9">
        <v>1271154.57</v>
      </c>
    </row>
    <row r="308">
      <c r="A308" s="5">
        <v>40595.0</v>
      </c>
      <c r="B308" s="21">
        <f>IFERROR(__xludf.DUMMYFUNCTION("YEAR(TO_DATE(A308))"),2011.0)</f>
        <v>2011</v>
      </c>
      <c r="C308" s="4" t="s">
        <v>23</v>
      </c>
      <c r="D308" s="9">
        <v>6285079.35</v>
      </c>
    </row>
    <row r="309">
      <c r="A309" s="5">
        <v>41967.0</v>
      </c>
      <c r="B309" s="21">
        <f>IFERROR(__xludf.DUMMYFUNCTION("YEAR(TO_DATE(A309))"),2014.0)</f>
        <v>2014</v>
      </c>
      <c r="C309" s="4" t="s">
        <v>23</v>
      </c>
      <c r="D309" s="9">
        <v>64899.48</v>
      </c>
    </row>
    <row r="310">
      <c r="A310" s="5">
        <v>40729.0</v>
      </c>
      <c r="B310" s="21">
        <f>IFERROR(__xludf.DUMMYFUNCTION("YEAR(TO_DATE(A310))"),2011.0)</f>
        <v>2011</v>
      </c>
      <c r="C310" s="4" t="s">
        <v>23</v>
      </c>
      <c r="D310" s="9">
        <v>730705.6200000001</v>
      </c>
    </row>
    <row r="311">
      <c r="A311" s="5">
        <v>42203.0</v>
      </c>
      <c r="B311" s="21">
        <f>IFERROR(__xludf.DUMMYFUNCTION("YEAR(TO_DATE(A311))"),2015.0)</f>
        <v>2015</v>
      </c>
      <c r="C311" s="4" t="s">
        <v>23</v>
      </c>
      <c r="D311" s="9">
        <v>206776.8</v>
      </c>
    </row>
    <row r="312">
      <c r="A312" s="5">
        <v>41768.0</v>
      </c>
      <c r="B312" s="21">
        <f>IFERROR(__xludf.DUMMYFUNCTION("YEAR(TO_DATE(A312))"),2014.0)</f>
        <v>2014</v>
      </c>
      <c r="C312" s="4" t="s">
        <v>23</v>
      </c>
      <c r="D312" s="9">
        <v>3567979.5900000003</v>
      </c>
    </row>
    <row r="313">
      <c r="A313" s="5">
        <v>40348.0</v>
      </c>
      <c r="B313" s="21">
        <f>IFERROR(__xludf.DUMMYFUNCTION("YEAR(TO_DATE(A313))"),2010.0)</f>
        <v>2010</v>
      </c>
      <c r="C313" s="4" t="s">
        <v>23</v>
      </c>
      <c r="D313" s="9">
        <v>2530602.06</v>
      </c>
    </row>
    <row r="314">
      <c r="A314" s="5">
        <v>42864.0</v>
      </c>
      <c r="B314" s="21">
        <f>IFERROR(__xludf.DUMMYFUNCTION("YEAR(TO_DATE(A314))"),2017.0)</f>
        <v>2017</v>
      </c>
      <c r="C314" s="4" t="s">
        <v>23</v>
      </c>
      <c r="D314" s="9">
        <v>267478.26</v>
      </c>
    </row>
    <row r="315">
      <c r="A315" s="5">
        <v>41949.0</v>
      </c>
      <c r="B315" s="21">
        <f>IFERROR(__xludf.DUMMYFUNCTION("YEAR(TO_DATE(A315))"),2014.0)</f>
        <v>2014</v>
      </c>
      <c r="C315" s="4" t="s">
        <v>23</v>
      </c>
      <c r="D315" s="9">
        <v>5026726.9399999995</v>
      </c>
    </row>
    <row r="316">
      <c r="A316" s="5">
        <v>41222.0</v>
      </c>
      <c r="B316" s="21">
        <f>IFERROR(__xludf.DUMMYFUNCTION("YEAR(TO_DATE(A316))"),2012.0)</f>
        <v>2012</v>
      </c>
      <c r="C316" s="4" t="s">
        <v>23</v>
      </c>
      <c r="D316" s="9">
        <v>291340.48</v>
      </c>
    </row>
    <row r="317">
      <c r="A317" s="5">
        <v>41939.0</v>
      </c>
      <c r="B317" s="21">
        <f>IFERROR(__xludf.DUMMYFUNCTION("YEAR(TO_DATE(A317))"),2014.0)</f>
        <v>2014</v>
      </c>
      <c r="C317" s="4" t="s">
        <v>23</v>
      </c>
      <c r="D317" s="9">
        <v>470013.28</v>
      </c>
    </row>
    <row r="318">
      <c r="A318" s="5">
        <v>42241.0</v>
      </c>
      <c r="B318" s="21">
        <f>IFERROR(__xludf.DUMMYFUNCTION("YEAR(TO_DATE(A318))"),2015.0)</f>
        <v>2015</v>
      </c>
      <c r="C318" s="4" t="s">
        <v>23</v>
      </c>
      <c r="D318" s="9">
        <v>602528.66</v>
      </c>
    </row>
    <row r="319">
      <c r="A319" s="5">
        <v>40873.0</v>
      </c>
      <c r="B319" s="21">
        <f>IFERROR(__xludf.DUMMYFUNCTION("YEAR(TO_DATE(A319))"),2011.0)</f>
        <v>2011</v>
      </c>
      <c r="C319" s="4" t="s">
        <v>23</v>
      </c>
      <c r="D319" s="9">
        <v>255665.34</v>
      </c>
    </row>
    <row r="320">
      <c r="A320" s="5">
        <v>42695.0</v>
      </c>
      <c r="B320" s="21">
        <f>IFERROR(__xludf.DUMMYFUNCTION("YEAR(TO_DATE(A320))"),2016.0)</f>
        <v>2016</v>
      </c>
      <c r="C320" s="4" t="s">
        <v>23</v>
      </c>
      <c r="D320" s="9">
        <v>412198.15</v>
      </c>
    </row>
    <row r="321">
      <c r="A321" s="5">
        <v>40606.0</v>
      </c>
      <c r="B321" s="21">
        <f>IFERROR(__xludf.DUMMYFUNCTION("YEAR(TO_DATE(A321))"),2011.0)</f>
        <v>2011</v>
      </c>
      <c r="C321" s="4" t="s">
        <v>23</v>
      </c>
      <c r="D321" s="9">
        <v>52630.53</v>
      </c>
    </row>
    <row r="322">
      <c r="A322" s="5">
        <v>41546.0</v>
      </c>
      <c r="B322" s="21">
        <f>IFERROR(__xludf.DUMMYFUNCTION("YEAR(TO_DATE(A322))"),2013.0)</f>
        <v>2013</v>
      </c>
      <c r="C322" s="4" t="s">
        <v>23</v>
      </c>
      <c r="D322" s="9">
        <v>2413417.12</v>
      </c>
    </row>
    <row r="323">
      <c r="A323" s="5">
        <v>41252.0</v>
      </c>
      <c r="B323" s="21">
        <f>IFERROR(__xludf.DUMMYFUNCTION("YEAR(TO_DATE(A323))"),2012.0)</f>
        <v>2012</v>
      </c>
      <c r="C323" s="4" t="s">
        <v>23</v>
      </c>
      <c r="D323" s="9">
        <v>379090.8</v>
      </c>
    </row>
    <row r="324">
      <c r="A324" s="5">
        <v>42404.0</v>
      </c>
      <c r="B324" s="21">
        <f>IFERROR(__xludf.DUMMYFUNCTION("YEAR(TO_DATE(A324))"),2016.0)</f>
        <v>2016</v>
      </c>
      <c r="C324" s="4" t="s">
        <v>23</v>
      </c>
      <c r="D324" s="9">
        <v>690700.23</v>
      </c>
    </row>
    <row r="325">
      <c r="A325" s="5">
        <v>40447.0</v>
      </c>
      <c r="B325" s="21">
        <f>IFERROR(__xludf.DUMMYFUNCTION("YEAR(TO_DATE(A325))"),2010.0)</f>
        <v>2010</v>
      </c>
      <c r="C325" s="4" t="s">
        <v>23</v>
      </c>
      <c r="D325" s="9">
        <v>53428.700000000004</v>
      </c>
    </row>
    <row r="326">
      <c r="A326" s="5">
        <v>41841.0</v>
      </c>
      <c r="B326" s="21">
        <f>IFERROR(__xludf.DUMMYFUNCTION("YEAR(TO_DATE(A326))"),2014.0)</f>
        <v>2014</v>
      </c>
      <c r="C326" s="4" t="s">
        <v>23</v>
      </c>
      <c r="D326" s="9">
        <v>179765.6</v>
      </c>
    </row>
    <row r="327">
      <c r="A327" s="5">
        <v>41012.0</v>
      </c>
      <c r="B327" s="21">
        <f>IFERROR(__xludf.DUMMYFUNCTION("YEAR(TO_DATE(A327))"),2012.0)</f>
        <v>2012</v>
      </c>
      <c r="C327" s="4" t="s">
        <v>23</v>
      </c>
      <c r="D327" s="9">
        <v>569733.7200000001</v>
      </c>
    </row>
    <row r="328">
      <c r="A328" s="5">
        <v>41133.0</v>
      </c>
      <c r="B328" s="21">
        <f>IFERROR(__xludf.DUMMYFUNCTION("YEAR(TO_DATE(A328))"),2012.0)</f>
        <v>2012</v>
      </c>
      <c r="C328" s="4" t="s">
        <v>23</v>
      </c>
      <c r="D328" s="9">
        <v>2324613.9</v>
      </c>
    </row>
    <row r="329">
      <c r="A329" s="5">
        <v>41808.0</v>
      </c>
      <c r="B329" s="21">
        <f>IFERROR(__xludf.DUMMYFUNCTION("YEAR(TO_DATE(A329))"),2014.0)</f>
        <v>2014</v>
      </c>
      <c r="C329" s="4" t="s">
        <v>23</v>
      </c>
      <c r="D329" s="9">
        <v>229007.46000000002</v>
      </c>
    </row>
    <row r="330">
      <c r="A330" s="5">
        <v>41828.0</v>
      </c>
      <c r="B330" s="21">
        <f>IFERROR(__xludf.DUMMYFUNCTION("YEAR(TO_DATE(A330))"),2014.0)</f>
        <v>2014</v>
      </c>
      <c r="C330" s="4" t="s">
        <v>23</v>
      </c>
      <c r="D330" s="9">
        <v>1826184.4</v>
      </c>
    </row>
    <row r="331">
      <c r="A331" s="5">
        <v>41896.0</v>
      </c>
      <c r="B331" s="21">
        <f>IFERROR(__xludf.DUMMYFUNCTION("YEAR(TO_DATE(A331))"),2014.0)</f>
        <v>2014</v>
      </c>
      <c r="C331" s="4" t="s">
        <v>23</v>
      </c>
      <c r="D331" s="9">
        <v>1179689.5</v>
      </c>
    </row>
    <row r="332">
      <c r="A332" s="5">
        <v>40314.0</v>
      </c>
      <c r="B332" s="21">
        <f>IFERROR(__xludf.DUMMYFUNCTION("YEAR(TO_DATE(A332))"),2010.0)</f>
        <v>2010</v>
      </c>
      <c r="C332" s="4" t="s">
        <v>23</v>
      </c>
      <c r="D332" s="9">
        <v>5134986.68</v>
      </c>
    </row>
    <row r="333">
      <c r="A333" s="5">
        <v>41038.0</v>
      </c>
      <c r="B333" s="21">
        <f>IFERROR(__xludf.DUMMYFUNCTION("YEAR(TO_DATE(A333))"),2012.0)</f>
        <v>2012</v>
      </c>
      <c r="C333" s="4" t="s">
        <v>23</v>
      </c>
      <c r="D333" s="9">
        <v>774576.64</v>
      </c>
    </row>
    <row r="334">
      <c r="A334" s="5">
        <v>42619.0</v>
      </c>
      <c r="B334" s="21">
        <f>IFERROR(__xludf.DUMMYFUNCTION("YEAR(TO_DATE(A334))"),2016.0)</f>
        <v>2016</v>
      </c>
      <c r="C334" s="4" t="s">
        <v>23</v>
      </c>
      <c r="D334" s="9">
        <v>326503.12</v>
      </c>
    </row>
    <row r="335">
      <c r="A335" s="5">
        <v>41428.0</v>
      </c>
      <c r="B335" s="21">
        <f>IFERROR(__xludf.DUMMYFUNCTION("YEAR(TO_DATE(A335))"),2013.0)</f>
        <v>2013</v>
      </c>
      <c r="C335" s="4" t="s">
        <v>23</v>
      </c>
      <c r="D335" s="9">
        <v>1469497.9800000002</v>
      </c>
    </row>
    <row r="336">
      <c r="A336" s="5">
        <v>41112.0</v>
      </c>
      <c r="B336" s="21">
        <f>IFERROR(__xludf.DUMMYFUNCTION("YEAR(TO_DATE(A336))"),2012.0)</f>
        <v>2012</v>
      </c>
      <c r="C336" s="4" t="s">
        <v>23</v>
      </c>
      <c r="D336" s="9">
        <v>1960404.8</v>
      </c>
    </row>
    <row r="337">
      <c r="A337" s="5">
        <v>41635.0</v>
      </c>
      <c r="B337" s="21">
        <f>IFERROR(__xludf.DUMMYFUNCTION("YEAR(TO_DATE(A337))"),2013.0)</f>
        <v>2013</v>
      </c>
      <c r="C337" s="4" t="s">
        <v>23</v>
      </c>
      <c r="D337" s="9">
        <v>1201862.8</v>
      </c>
    </row>
    <row r="338">
      <c r="A338" s="5">
        <v>42338.0</v>
      </c>
      <c r="B338" s="21">
        <f>IFERROR(__xludf.DUMMYFUNCTION("YEAR(TO_DATE(A338))"),2015.0)</f>
        <v>2015</v>
      </c>
      <c r="C338" s="4" t="s">
        <v>23</v>
      </c>
      <c r="D338" s="9">
        <v>1819827.9</v>
      </c>
    </row>
    <row r="339">
      <c r="A339" s="5">
        <v>41782.0</v>
      </c>
      <c r="B339" s="21">
        <f>IFERROR(__xludf.DUMMYFUNCTION("YEAR(TO_DATE(A339))"),2014.0)</f>
        <v>2014</v>
      </c>
      <c r="C339" s="4" t="s">
        <v>23</v>
      </c>
      <c r="D339" s="9">
        <v>1511174.54</v>
      </c>
    </row>
    <row r="340">
      <c r="A340" s="5">
        <v>41147.0</v>
      </c>
      <c r="B340" s="21">
        <f>IFERROR(__xludf.DUMMYFUNCTION("YEAR(TO_DATE(A340))"),2012.0)</f>
        <v>2012</v>
      </c>
      <c r="C340" s="4" t="s">
        <v>23</v>
      </c>
      <c r="D340" s="9">
        <v>811742.14</v>
      </c>
    </row>
    <row r="341">
      <c r="A341" s="5">
        <v>42526.0</v>
      </c>
      <c r="B341" s="21">
        <f>IFERROR(__xludf.DUMMYFUNCTION("YEAR(TO_DATE(A341))"),2016.0)</f>
        <v>2016</v>
      </c>
      <c r="C341" s="4" t="s">
        <v>23</v>
      </c>
      <c r="D341" s="9">
        <v>27948.050000000003</v>
      </c>
    </row>
    <row r="342">
      <c r="A342" s="5">
        <v>41641.0</v>
      </c>
      <c r="B342" s="21">
        <f>IFERROR(__xludf.DUMMYFUNCTION("YEAR(TO_DATE(A342))"),2014.0)</f>
        <v>2014</v>
      </c>
      <c r="C342" s="4" t="s">
        <v>23</v>
      </c>
      <c r="D342" s="9">
        <v>714018.16</v>
      </c>
    </row>
    <row r="343">
      <c r="A343" s="5">
        <v>40884.0</v>
      </c>
      <c r="B343" s="21">
        <f>IFERROR(__xludf.DUMMYFUNCTION("YEAR(TO_DATE(A343))"),2011.0)</f>
        <v>2011</v>
      </c>
      <c r="C343" s="4" t="s">
        <v>23</v>
      </c>
      <c r="D343" s="9">
        <v>998462.86</v>
      </c>
    </row>
    <row r="344">
      <c r="A344" s="5">
        <v>40602.0</v>
      </c>
      <c r="B344" s="21">
        <f>IFERROR(__xludf.DUMMYFUNCTION("YEAR(TO_DATE(A344))"),2011.0)</f>
        <v>2011</v>
      </c>
      <c r="C344" s="4" t="s">
        <v>23</v>
      </c>
      <c r="D344" s="9">
        <v>1270378.76</v>
      </c>
    </row>
    <row r="345">
      <c r="A345" s="5">
        <v>41160.0</v>
      </c>
      <c r="B345" s="21">
        <f>IFERROR(__xludf.DUMMYFUNCTION("YEAR(TO_DATE(A345))"),2012.0)</f>
        <v>2012</v>
      </c>
      <c r="C345" s="4" t="s">
        <v>23</v>
      </c>
      <c r="D345" s="9">
        <v>548148.48</v>
      </c>
    </row>
    <row r="346">
      <c r="A346" s="5">
        <v>41473.0</v>
      </c>
      <c r="B346" s="21">
        <f>IFERROR(__xludf.DUMMYFUNCTION("YEAR(TO_DATE(A346))"),2013.0)</f>
        <v>2013</v>
      </c>
      <c r="C346" s="4" t="s">
        <v>23</v>
      </c>
      <c r="D346" s="9">
        <v>1366053.7</v>
      </c>
    </row>
    <row r="347">
      <c r="A347" s="5">
        <v>42419.0</v>
      </c>
      <c r="B347" s="21">
        <f>IFERROR(__xludf.DUMMYFUNCTION("YEAR(TO_DATE(A347))"),2016.0)</f>
        <v>2016</v>
      </c>
      <c r="C347" s="4" t="s">
        <v>23</v>
      </c>
      <c r="D347" s="9">
        <v>390133.9</v>
      </c>
    </row>
    <row r="348">
      <c r="A348" s="5">
        <v>41561.0</v>
      </c>
      <c r="B348" s="21">
        <f>IFERROR(__xludf.DUMMYFUNCTION("YEAR(TO_DATE(A348))"),2013.0)</f>
        <v>2013</v>
      </c>
      <c r="C348" s="4" t="s">
        <v>23</v>
      </c>
      <c r="D348" s="9">
        <v>309372.8</v>
      </c>
    </row>
    <row r="349">
      <c r="A349" s="5">
        <v>42393.0</v>
      </c>
      <c r="B349" s="21">
        <f>IFERROR(__xludf.DUMMYFUNCTION("YEAR(TO_DATE(A349))"),2016.0)</f>
        <v>2016</v>
      </c>
      <c r="C349" s="4" t="s">
        <v>23</v>
      </c>
      <c r="D349" s="9">
        <v>781024.16</v>
      </c>
    </row>
    <row r="350">
      <c r="A350" s="5">
        <v>42739.0</v>
      </c>
      <c r="B350" s="21">
        <f>IFERROR(__xludf.DUMMYFUNCTION("YEAR(TO_DATE(A350))"),2017.0)</f>
        <v>2017</v>
      </c>
      <c r="C350" s="4" t="s">
        <v>23</v>
      </c>
      <c r="D350" s="9">
        <v>1641686.0</v>
      </c>
    </row>
    <row r="351">
      <c r="A351" s="5">
        <v>41781.0</v>
      </c>
      <c r="B351" s="21">
        <f>IFERROR(__xludf.DUMMYFUNCTION("YEAR(TO_DATE(A351))"),2014.0)</f>
        <v>2014</v>
      </c>
      <c r="C351" s="4" t="s">
        <v>23</v>
      </c>
      <c r="D351" s="9">
        <v>2100699.12</v>
      </c>
    </row>
    <row r="352">
      <c r="A352" s="5">
        <v>42284.0</v>
      </c>
      <c r="B352" s="21">
        <f>IFERROR(__xludf.DUMMYFUNCTION("YEAR(TO_DATE(A352))"),2015.0)</f>
        <v>2015</v>
      </c>
      <c r="C352" s="4" t="s">
        <v>23</v>
      </c>
      <c r="D352" s="9">
        <v>1449773.5999999999</v>
      </c>
    </row>
    <row r="353">
      <c r="A353" s="5">
        <v>41340.0</v>
      </c>
      <c r="B353" s="21">
        <f>IFERROR(__xludf.DUMMYFUNCTION("YEAR(TO_DATE(A353))"),2013.0)</f>
        <v>2013</v>
      </c>
      <c r="C353" s="4" t="s">
        <v>23</v>
      </c>
      <c r="D353" s="9">
        <v>3340056.0900000003</v>
      </c>
    </row>
    <row r="354">
      <c r="A354" s="5">
        <v>41433.0</v>
      </c>
      <c r="B354" s="21">
        <f>IFERROR(__xludf.DUMMYFUNCTION("YEAR(TO_DATE(A354))"),2013.0)</f>
        <v>2013</v>
      </c>
      <c r="C354" s="4" t="s">
        <v>23</v>
      </c>
      <c r="D354" s="9">
        <v>674148.3200000001</v>
      </c>
    </row>
    <row r="355">
      <c r="A355" s="5">
        <v>42207.0</v>
      </c>
      <c r="B355" s="21">
        <f>IFERROR(__xludf.DUMMYFUNCTION("YEAR(TO_DATE(A355))"),2015.0)</f>
        <v>2015</v>
      </c>
      <c r="C355" s="4" t="s">
        <v>23</v>
      </c>
      <c r="D355" s="9">
        <v>532199.04</v>
      </c>
    </row>
    <row r="356">
      <c r="A356" s="5">
        <v>42641.0</v>
      </c>
      <c r="B356" s="21">
        <f>IFERROR(__xludf.DUMMYFUNCTION("YEAR(TO_DATE(A356))"),2016.0)</f>
        <v>2016</v>
      </c>
      <c r="C356" s="4" t="s">
        <v>23</v>
      </c>
      <c r="D356" s="9">
        <v>46258.14</v>
      </c>
    </row>
    <row r="357">
      <c r="A357" s="5">
        <v>42486.0</v>
      </c>
      <c r="B357" s="21">
        <f>IFERROR(__xludf.DUMMYFUNCTION("YEAR(TO_DATE(A357))"),2016.0)</f>
        <v>2016</v>
      </c>
      <c r="C357" s="4" t="s">
        <v>23</v>
      </c>
      <c r="D357" s="9">
        <v>2825600.19</v>
      </c>
    </row>
    <row r="358">
      <c r="A358" s="5">
        <v>42429.0</v>
      </c>
      <c r="B358" s="21">
        <f>IFERROR(__xludf.DUMMYFUNCTION("YEAR(TO_DATE(A358))"),2016.0)</f>
        <v>2016</v>
      </c>
      <c r="C358" s="4" t="s">
        <v>23</v>
      </c>
      <c r="D358" s="9">
        <v>468568.75</v>
      </c>
    </row>
    <row r="359">
      <c r="A359" s="5">
        <v>42775.0</v>
      </c>
      <c r="B359" s="21">
        <f>IFERROR(__xludf.DUMMYFUNCTION("YEAR(TO_DATE(A359))"),2017.0)</f>
        <v>2017</v>
      </c>
      <c r="C359" s="4" t="s">
        <v>23</v>
      </c>
      <c r="D359" s="9">
        <v>399149.4</v>
      </c>
    </row>
    <row r="360">
      <c r="A360" s="5">
        <v>42722.0</v>
      </c>
      <c r="B360" s="21">
        <f>IFERROR(__xludf.DUMMYFUNCTION("YEAR(TO_DATE(A360))"),2016.0)</f>
        <v>2016</v>
      </c>
      <c r="C360" s="4" t="s">
        <v>23</v>
      </c>
      <c r="D360" s="9">
        <v>13441.44</v>
      </c>
    </row>
    <row r="361">
      <c r="A361" s="5">
        <v>40686.0</v>
      </c>
      <c r="B361" s="21">
        <f>IFERROR(__xludf.DUMMYFUNCTION("YEAR(TO_DATE(A361))"),2011.0)</f>
        <v>2011</v>
      </c>
      <c r="C361" s="4" t="s">
        <v>23</v>
      </c>
      <c r="D361" s="9">
        <v>657986.0</v>
      </c>
    </row>
    <row r="362">
      <c r="A362" s="5">
        <v>42702.0</v>
      </c>
      <c r="B362" s="21">
        <f>IFERROR(__xludf.DUMMYFUNCTION("YEAR(TO_DATE(A362))"),2016.0)</f>
        <v>2016</v>
      </c>
      <c r="C362" s="4" t="s">
        <v>23</v>
      </c>
      <c r="D362" s="9">
        <v>48731.15</v>
      </c>
    </row>
    <row r="363">
      <c r="A363" s="5">
        <v>41330.0</v>
      </c>
      <c r="B363" s="21">
        <f>IFERROR(__xludf.DUMMYFUNCTION("YEAR(TO_DATE(A363))"),2013.0)</f>
        <v>2013</v>
      </c>
      <c r="C363" s="4" t="s">
        <v>23</v>
      </c>
      <c r="D363" s="9">
        <v>89717.28</v>
      </c>
    </row>
    <row r="364">
      <c r="A364" s="5">
        <v>40415.0</v>
      </c>
      <c r="B364" s="21">
        <f>IFERROR(__xludf.DUMMYFUNCTION("YEAR(TO_DATE(A364))"),2010.0)</f>
        <v>2010</v>
      </c>
      <c r="C364" s="4" t="s">
        <v>23</v>
      </c>
      <c r="D364" s="9">
        <v>2744394.4499999997</v>
      </c>
    </row>
    <row r="365">
      <c r="A365" s="5">
        <v>41468.0</v>
      </c>
      <c r="B365" s="21">
        <f>IFERROR(__xludf.DUMMYFUNCTION("YEAR(TO_DATE(A365))"),2013.0)</f>
        <v>2013</v>
      </c>
      <c r="C365" s="4" t="s">
        <v>23</v>
      </c>
      <c r="D365" s="9">
        <v>1107900.2</v>
      </c>
    </row>
    <row r="366">
      <c r="A366" s="5">
        <v>42842.0</v>
      </c>
      <c r="B366" s="21">
        <f>IFERROR(__xludf.DUMMYFUNCTION("YEAR(TO_DATE(A366))"),2017.0)</f>
        <v>2017</v>
      </c>
      <c r="C366" s="4" t="s">
        <v>23</v>
      </c>
      <c r="D366" s="9">
        <v>2949330.0900000003</v>
      </c>
    </row>
    <row r="367">
      <c r="A367" s="5">
        <v>42381.0</v>
      </c>
      <c r="B367" s="21">
        <f>IFERROR(__xludf.DUMMYFUNCTION("YEAR(TO_DATE(A367))"),2016.0)</f>
        <v>2016</v>
      </c>
      <c r="C367" s="4" t="s">
        <v>23</v>
      </c>
      <c r="D367" s="9">
        <v>503.82</v>
      </c>
    </row>
    <row r="368">
      <c r="A368" s="5">
        <v>41845.0</v>
      </c>
      <c r="B368" s="21">
        <f>IFERROR(__xludf.DUMMYFUNCTION("YEAR(TO_DATE(A368))"),2014.0)</f>
        <v>2014</v>
      </c>
      <c r="C368" s="4" t="s">
        <v>23</v>
      </c>
      <c r="D368" s="9">
        <v>353237.06</v>
      </c>
    </row>
    <row r="369">
      <c r="A369" s="5">
        <v>40740.0</v>
      </c>
      <c r="B369" s="21">
        <f>IFERROR(__xludf.DUMMYFUNCTION("YEAR(TO_DATE(A369))"),2011.0)</f>
        <v>2011</v>
      </c>
      <c r="C369" s="4" t="s">
        <v>23</v>
      </c>
      <c r="D369" s="9">
        <v>826091.2</v>
      </c>
    </row>
    <row r="370">
      <c r="A370" s="5">
        <v>42906.0</v>
      </c>
      <c r="B370" s="21">
        <f>IFERROR(__xludf.DUMMYFUNCTION("YEAR(TO_DATE(A370))"),2017.0)</f>
        <v>2017</v>
      </c>
      <c r="C370" s="4" t="s">
        <v>23</v>
      </c>
      <c r="D370" s="9">
        <v>334302.78</v>
      </c>
    </row>
    <row r="371">
      <c r="A371" s="5">
        <v>42341.0</v>
      </c>
      <c r="B371" s="21">
        <f>IFERROR(__xludf.DUMMYFUNCTION("YEAR(TO_DATE(A371))"),2015.0)</f>
        <v>2015</v>
      </c>
      <c r="C371" s="4" t="s">
        <v>23</v>
      </c>
      <c r="D371" s="9">
        <v>873062.7600000001</v>
      </c>
    </row>
    <row r="372">
      <c r="A372" s="5">
        <v>40876.0</v>
      </c>
      <c r="B372" s="21">
        <f>IFERROR(__xludf.DUMMYFUNCTION("YEAR(TO_DATE(A372))"),2011.0)</f>
        <v>2011</v>
      </c>
      <c r="C372" s="4" t="s">
        <v>23</v>
      </c>
      <c r="D372" s="9">
        <v>3386943.21</v>
      </c>
    </row>
    <row r="373">
      <c r="A373" s="5">
        <v>41889.0</v>
      </c>
      <c r="B373" s="21">
        <f>IFERROR(__xludf.DUMMYFUNCTION("YEAR(TO_DATE(A373))"),2014.0)</f>
        <v>2014</v>
      </c>
      <c r="C373" s="4" t="s">
        <v>23</v>
      </c>
      <c r="D373" s="9">
        <v>2215319.84</v>
      </c>
    </row>
    <row r="374">
      <c r="A374" s="5">
        <v>42846.0</v>
      </c>
      <c r="B374" s="21">
        <f>IFERROR(__xludf.DUMMYFUNCTION("YEAR(TO_DATE(A374))"),2017.0)</f>
        <v>2017</v>
      </c>
      <c r="C374" s="4" t="s">
        <v>23</v>
      </c>
      <c r="D374" s="9">
        <v>87561.04</v>
      </c>
    </row>
    <row r="375">
      <c r="A375" s="5">
        <v>40984.0</v>
      </c>
      <c r="B375" s="21">
        <f>IFERROR(__xludf.DUMMYFUNCTION("YEAR(TO_DATE(A375))"),2012.0)</f>
        <v>2012</v>
      </c>
      <c r="C375" s="4" t="s">
        <v>23</v>
      </c>
      <c r="D375" s="9">
        <v>359718.45</v>
      </c>
    </row>
    <row r="376">
      <c r="A376" s="5">
        <v>40441.0</v>
      </c>
      <c r="B376" s="21">
        <f>IFERROR(__xludf.DUMMYFUNCTION("YEAR(TO_DATE(A376))"),2010.0)</f>
        <v>2010</v>
      </c>
      <c r="C376" s="4" t="s">
        <v>23</v>
      </c>
      <c r="D376" s="9">
        <v>38066.4</v>
      </c>
    </row>
    <row r="377">
      <c r="A377" s="5">
        <v>40464.0</v>
      </c>
      <c r="B377" s="21">
        <f>IFERROR(__xludf.DUMMYFUNCTION("YEAR(TO_DATE(A377))"),2010.0)</f>
        <v>2010</v>
      </c>
      <c r="C377" s="4" t="s">
        <v>23</v>
      </c>
      <c r="D377" s="9">
        <v>1306523.04</v>
      </c>
    </row>
    <row r="378">
      <c r="A378" s="5">
        <v>42907.0</v>
      </c>
      <c r="B378" s="21">
        <f>IFERROR(__xludf.DUMMYFUNCTION("YEAR(TO_DATE(A378))"),2017.0)</f>
        <v>2017</v>
      </c>
      <c r="C378" s="4" t="s">
        <v>23</v>
      </c>
      <c r="D378" s="9">
        <v>339394.18</v>
      </c>
    </row>
    <row r="379">
      <c r="A379" s="5">
        <v>40898.0</v>
      </c>
      <c r="B379" s="21">
        <f>IFERROR(__xludf.DUMMYFUNCTION("YEAR(TO_DATE(A379))"),2011.0)</f>
        <v>2011</v>
      </c>
      <c r="C379" s="4" t="s">
        <v>23</v>
      </c>
      <c r="D379" s="9">
        <v>4290822.69</v>
      </c>
    </row>
    <row r="380">
      <c r="A380" s="5">
        <v>41319.0</v>
      </c>
      <c r="B380" s="21">
        <f>IFERROR(__xludf.DUMMYFUNCTION("YEAR(TO_DATE(A380))"),2013.0)</f>
        <v>2013</v>
      </c>
      <c r="C380" s="4" t="s">
        <v>23</v>
      </c>
      <c r="D380" s="9">
        <v>686029.18</v>
      </c>
    </row>
    <row r="381">
      <c r="A381" s="5">
        <v>41180.0</v>
      </c>
      <c r="B381" s="21">
        <f>IFERROR(__xludf.DUMMYFUNCTION("YEAR(TO_DATE(A381))"),2012.0)</f>
        <v>2012</v>
      </c>
      <c r="C381" s="4" t="s">
        <v>23</v>
      </c>
      <c r="D381" s="9">
        <v>148359.78</v>
      </c>
    </row>
    <row r="382">
      <c r="A382" s="5">
        <v>41811.0</v>
      </c>
      <c r="B382" s="21">
        <f>IFERROR(__xludf.DUMMYFUNCTION("YEAR(TO_DATE(A382))"),2014.0)</f>
        <v>2014</v>
      </c>
      <c r="C382" s="4" t="s">
        <v>23</v>
      </c>
      <c r="D382" s="9">
        <v>3120720.33</v>
      </c>
    </row>
    <row r="383">
      <c r="A383" s="5">
        <v>40804.0</v>
      </c>
      <c r="B383" s="21">
        <f>IFERROR(__xludf.DUMMYFUNCTION("YEAR(TO_DATE(A383))"),2011.0)</f>
        <v>2011</v>
      </c>
      <c r="C383" s="4" t="s">
        <v>23</v>
      </c>
      <c r="D383" s="9">
        <v>371486.05000000005</v>
      </c>
    </row>
    <row r="384">
      <c r="A384" s="5">
        <v>40278.0</v>
      </c>
      <c r="B384" s="21">
        <f>IFERROR(__xludf.DUMMYFUNCTION("YEAR(TO_DATE(A384))"),2010.0)</f>
        <v>2010</v>
      </c>
      <c r="C384" s="4" t="s">
        <v>23</v>
      </c>
      <c r="D384" s="9">
        <v>299910.6</v>
      </c>
    </row>
    <row r="385">
      <c r="A385" s="5">
        <v>41751.0</v>
      </c>
      <c r="B385" s="21">
        <f>IFERROR(__xludf.DUMMYFUNCTION("YEAR(TO_DATE(A385))"),2014.0)</f>
        <v>2014</v>
      </c>
      <c r="C385" s="4" t="s">
        <v>23</v>
      </c>
      <c r="D385" s="9">
        <v>1028324.8</v>
      </c>
    </row>
    <row r="386">
      <c r="A386" s="5">
        <v>41343.0</v>
      </c>
      <c r="B386" s="21">
        <f>IFERROR(__xludf.DUMMYFUNCTION("YEAR(TO_DATE(A386))"),2013.0)</f>
        <v>2013</v>
      </c>
      <c r="C386" s="4" t="s">
        <v>23</v>
      </c>
      <c r="D386" s="9">
        <v>491765.34</v>
      </c>
    </row>
    <row r="387">
      <c r="A387" s="5">
        <v>42238.0</v>
      </c>
      <c r="B387" s="21">
        <f>IFERROR(__xludf.DUMMYFUNCTION("YEAR(TO_DATE(A387))"),2015.0)</f>
        <v>2015</v>
      </c>
      <c r="C387" s="4" t="s">
        <v>23</v>
      </c>
      <c r="D387" s="9">
        <v>1412576.1400000001</v>
      </c>
    </row>
    <row r="388">
      <c r="A388" s="5">
        <v>41384.0</v>
      </c>
      <c r="B388" s="21">
        <f>IFERROR(__xludf.DUMMYFUNCTION("YEAR(TO_DATE(A388))"),2013.0)</f>
        <v>2013</v>
      </c>
      <c r="C388" s="4" t="s">
        <v>23</v>
      </c>
      <c r="D388" s="9">
        <v>62492.340000000004</v>
      </c>
    </row>
    <row r="389">
      <c r="A389" s="5">
        <v>41574.0</v>
      </c>
      <c r="B389" s="21">
        <f>IFERROR(__xludf.DUMMYFUNCTION("YEAR(TO_DATE(A389))"),2013.0)</f>
        <v>2013</v>
      </c>
      <c r="C389" s="4" t="s">
        <v>23</v>
      </c>
      <c r="D389" s="9">
        <v>1277674.02</v>
      </c>
    </row>
    <row r="390">
      <c r="A390" s="5">
        <v>42807.0</v>
      </c>
      <c r="B390" s="21">
        <f>IFERROR(__xludf.DUMMYFUNCTION("YEAR(TO_DATE(A390))"),2017.0)</f>
        <v>2017</v>
      </c>
      <c r="C390" s="4" t="s">
        <v>23</v>
      </c>
      <c r="D390" s="9">
        <v>650080.42</v>
      </c>
    </row>
    <row r="391">
      <c r="A391" s="5">
        <v>42577.0</v>
      </c>
      <c r="B391" s="21">
        <f>IFERROR(__xludf.DUMMYFUNCTION("YEAR(TO_DATE(A391))"),2016.0)</f>
        <v>2016</v>
      </c>
      <c r="C391" s="4" t="s">
        <v>23</v>
      </c>
      <c r="D391" s="9">
        <v>2657301.6</v>
      </c>
    </row>
    <row r="392">
      <c r="A392" s="5">
        <v>42336.0</v>
      </c>
      <c r="B392" s="21">
        <f>IFERROR(__xludf.DUMMYFUNCTION("YEAR(TO_DATE(A392))"),2015.0)</f>
        <v>2015</v>
      </c>
      <c r="C392" s="4" t="s">
        <v>23</v>
      </c>
      <c r="D392" s="9">
        <v>108425.73</v>
      </c>
    </row>
    <row r="393">
      <c r="A393" s="5">
        <v>41655.0</v>
      </c>
      <c r="B393" s="21">
        <f>IFERROR(__xludf.DUMMYFUNCTION("YEAR(TO_DATE(A393))"),2014.0)</f>
        <v>2014</v>
      </c>
      <c r="C393" s="4" t="s">
        <v>23</v>
      </c>
      <c r="D393" s="9">
        <v>357017.76</v>
      </c>
    </row>
    <row r="394">
      <c r="A394" s="5">
        <v>40349.0</v>
      </c>
      <c r="B394" s="21">
        <f>IFERROR(__xludf.DUMMYFUNCTION("YEAR(TO_DATE(A394))"),2010.0)</f>
        <v>2010</v>
      </c>
      <c r="C394" s="4" t="s">
        <v>23</v>
      </c>
      <c r="D394" s="9">
        <v>3700175.22</v>
      </c>
    </row>
    <row r="395">
      <c r="A395" s="5">
        <v>40710.0</v>
      </c>
      <c r="B395" s="21">
        <f>IFERROR(__xludf.DUMMYFUNCTION("YEAR(TO_DATE(A395))"),2011.0)</f>
        <v>2011</v>
      </c>
      <c r="C395" s="4" t="s">
        <v>23</v>
      </c>
      <c r="D395" s="9">
        <v>6294435.13</v>
      </c>
    </row>
    <row r="396">
      <c r="A396" s="5">
        <v>40927.0</v>
      </c>
      <c r="B396" s="21">
        <f>IFERROR(__xludf.DUMMYFUNCTION("YEAR(TO_DATE(A396))"),2012.0)</f>
        <v>2012</v>
      </c>
      <c r="C396" s="4" t="s">
        <v>23</v>
      </c>
      <c r="D396" s="9">
        <v>2492180.67</v>
      </c>
    </row>
    <row r="397">
      <c r="A397" s="5">
        <v>42806.0</v>
      </c>
      <c r="B397" s="21">
        <f>IFERROR(__xludf.DUMMYFUNCTION("YEAR(TO_DATE(A397))"),2017.0)</f>
        <v>2017</v>
      </c>
      <c r="C397" s="4" t="s">
        <v>23</v>
      </c>
      <c r="D397" s="9">
        <v>59460.090000000004</v>
      </c>
    </row>
    <row r="398">
      <c r="A398" s="5">
        <v>41582.0</v>
      </c>
      <c r="B398" s="21">
        <f>IFERROR(__xludf.DUMMYFUNCTION("YEAR(TO_DATE(A398))"),2013.0)</f>
        <v>2013</v>
      </c>
      <c r="C398" s="4" t="s">
        <v>23</v>
      </c>
      <c r="D398" s="9">
        <v>5087903.73</v>
      </c>
    </row>
    <row r="399">
      <c r="A399" s="5">
        <v>42554.0</v>
      </c>
      <c r="B399" s="21">
        <f>IFERROR(__xludf.DUMMYFUNCTION("YEAR(TO_DATE(A399))"),2016.0)</f>
        <v>2016</v>
      </c>
      <c r="C399" s="4" t="s">
        <v>23</v>
      </c>
      <c r="D399" s="9">
        <v>1302728.04</v>
      </c>
    </row>
    <row r="400">
      <c r="A400" s="5">
        <v>42426.0</v>
      </c>
      <c r="B400" s="21">
        <f>IFERROR(__xludf.DUMMYFUNCTION("YEAR(TO_DATE(A400))"),2016.0)</f>
        <v>2016</v>
      </c>
      <c r="C400" s="4" t="s">
        <v>23</v>
      </c>
      <c r="D400" s="9">
        <v>1849860.0999999999</v>
      </c>
    </row>
    <row r="401">
      <c r="A401" s="5">
        <v>40940.0</v>
      </c>
      <c r="B401" s="21">
        <f>IFERROR(__xludf.DUMMYFUNCTION("YEAR(TO_DATE(A401))"),2012.0)</f>
        <v>2012</v>
      </c>
      <c r="C401" s="4" t="s">
        <v>23</v>
      </c>
      <c r="D401" s="9">
        <v>847946.24</v>
      </c>
    </row>
    <row r="402">
      <c r="A402" s="5">
        <v>41778.0</v>
      </c>
      <c r="B402" s="21">
        <f>IFERROR(__xludf.DUMMYFUNCTION("YEAR(TO_DATE(A402))"),2014.0)</f>
        <v>2014</v>
      </c>
      <c r="C402" s="4" t="s">
        <v>23</v>
      </c>
      <c r="D402" s="9">
        <v>2947323.54</v>
      </c>
    </row>
    <row r="403">
      <c r="A403" s="5">
        <v>40617.0</v>
      </c>
      <c r="B403" s="21">
        <f>IFERROR(__xludf.DUMMYFUNCTION("YEAR(TO_DATE(A403))"),2011.0)</f>
        <v>2011</v>
      </c>
      <c r="C403" s="4" t="s">
        <v>23</v>
      </c>
      <c r="D403" s="9">
        <v>713421.17</v>
      </c>
    </row>
    <row r="404">
      <c r="A404" s="5">
        <v>41738.0</v>
      </c>
      <c r="B404" s="21">
        <f>IFERROR(__xludf.DUMMYFUNCTION("YEAR(TO_DATE(A404))"),2014.0)</f>
        <v>2014</v>
      </c>
      <c r="C404" s="4" t="s">
        <v>23</v>
      </c>
      <c r="D404" s="9">
        <v>3489.42</v>
      </c>
    </row>
    <row r="405">
      <c r="A405" s="5">
        <v>41682.0</v>
      </c>
      <c r="B405" s="21">
        <f>IFERROR(__xludf.DUMMYFUNCTION("YEAR(TO_DATE(A405))"),2014.0)</f>
        <v>2014</v>
      </c>
      <c r="C405" s="4" t="s">
        <v>23</v>
      </c>
      <c r="D405" s="9">
        <v>4599.69</v>
      </c>
    </row>
    <row r="406">
      <c r="A406" s="5">
        <v>40741.0</v>
      </c>
      <c r="B406" s="21">
        <f>IFERROR(__xludf.DUMMYFUNCTION("YEAR(TO_DATE(A406))"),2011.0)</f>
        <v>2011</v>
      </c>
      <c r="C406" s="4" t="s">
        <v>23</v>
      </c>
      <c r="D406" s="9">
        <v>70455.63</v>
      </c>
    </row>
    <row r="407">
      <c r="A407" s="5">
        <v>41744.0</v>
      </c>
      <c r="B407" s="21">
        <f>IFERROR(__xludf.DUMMYFUNCTION("YEAR(TO_DATE(A407))"),2014.0)</f>
        <v>2014</v>
      </c>
      <c r="C407" s="4" t="s">
        <v>23</v>
      </c>
      <c r="D407" s="9">
        <v>678956.64</v>
      </c>
    </row>
    <row r="408">
      <c r="A408" s="5">
        <v>41718.0</v>
      </c>
      <c r="B408" s="21">
        <f>IFERROR(__xludf.DUMMYFUNCTION("YEAR(TO_DATE(A408))"),2014.0)</f>
        <v>2014</v>
      </c>
      <c r="C408" s="4" t="s">
        <v>23</v>
      </c>
      <c r="D408" s="9">
        <v>3090566.8</v>
      </c>
    </row>
    <row r="409">
      <c r="A409" s="5">
        <v>40467.0</v>
      </c>
      <c r="B409" s="21">
        <f>IFERROR(__xludf.DUMMYFUNCTION("YEAR(TO_DATE(A409))"),2010.0)</f>
        <v>2010</v>
      </c>
      <c r="C409" s="4" t="s">
        <v>23</v>
      </c>
      <c r="D409" s="9">
        <v>449841.92000000004</v>
      </c>
    </row>
    <row r="410">
      <c r="A410" s="5">
        <v>41171.0</v>
      </c>
      <c r="B410" s="21">
        <f>IFERROR(__xludf.DUMMYFUNCTION("YEAR(TO_DATE(A410))"),2012.0)</f>
        <v>2012</v>
      </c>
      <c r="C410" s="4" t="s">
        <v>23</v>
      </c>
      <c r="D410" s="9">
        <v>726532.3999999999</v>
      </c>
    </row>
    <row r="411">
      <c r="A411" s="5">
        <v>40418.0</v>
      </c>
      <c r="B411" s="21">
        <f>IFERROR(__xludf.DUMMYFUNCTION("YEAR(TO_DATE(A411))"),2010.0)</f>
        <v>2010</v>
      </c>
      <c r="C411" s="4" t="s">
        <v>23</v>
      </c>
      <c r="D411" s="9">
        <v>300733.39999999997</v>
      </c>
    </row>
    <row r="412">
      <c r="A412" s="5">
        <v>40736.0</v>
      </c>
      <c r="B412" s="21">
        <f>IFERROR(__xludf.DUMMYFUNCTION("YEAR(TO_DATE(A412))"),2011.0)</f>
        <v>2011</v>
      </c>
      <c r="C412" s="4" t="s">
        <v>23</v>
      </c>
      <c r="D412" s="9">
        <v>2826902.6100000003</v>
      </c>
    </row>
    <row r="413">
      <c r="A413" s="5">
        <v>42229.0</v>
      </c>
      <c r="B413" s="21">
        <f>IFERROR(__xludf.DUMMYFUNCTION("YEAR(TO_DATE(A413))"),2015.0)</f>
        <v>2015</v>
      </c>
      <c r="C413" s="4" t="s">
        <v>23</v>
      </c>
      <c r="D413" s="9">
        <v>801607.8400000001</v>
      </c>
    </row>
    <row r="414">
      <c r="A414" s="5">
        <v>42788.0</v>
      </c>
      <c r="B414" s="21">
        <f>IFERROR(__xludf.DUMMYFUNCTION("YEAR(TO_DATE(A414))"),2017.0)</f>
        <v>2017</v>
      </c>
      <c r="C414" s="4" t="s">
        <v>36</v>
      </c>
      <c r="D414" s="9">
        <v>490236.18</v>
      </c>
    </row>
    <row r="415">
      <c r="A415" s="5">
        <v>41108.0</v>
      </c>
      <c r="B415" s="21">
        <f>IFERROR(__xludf.DUMMYFUNCTION("YEAR(TO_DATE(A415))"),2012.0)</f>
        <v>2012</v>
      </c>
      <c r="C415" s="4" t="s">
        <v>36</v>
      </c>
      <c r="D415" s="9">
        <v>470122.56</v>
      </c>
    </row>
    <row r="416">
      <c r="A416" s="5">
        <v>41469.0</v>
      </c>
      <c r="B416" s="21">
        <f>IFERROR(__xludf.DUMMYFUNCTION("YEAR(TO_DATE(A416))"),2013.0)</f>
        <v>2013</v>
      </c>
      <c r="C416" s="4" t="s">
        <v>36</v>
      </c>
      <c r="D416" s="9">
        <v>2052195.92</v>
      </c>
    </row>
    <row r="417">
      <c r="A417" s="5">
        <v>42179.0</v>
      </c>
      <c r="B417" s="21">
        <f>IFERROR(__xludf.DUMMYFUNCTION("YEAR(TO_DATE(A417))"),2015.0)</f>
        <v>2015</v>
      </c>
      <c r="C417" s="4" t="s">
        <v>36</v>
      </c>
      <c r="D417" s="9">
        <v>486308.4</v>
      </c>
    </row>
    <row r="418">
      <c r="A418" s="5">
        <v>41804.0</v>
      </c>
      <c r="B418" s="21">
        <f>IFERROR(__xludf.DUMMYFUNCTION("YEAR(TO_DATE(A418))"),2014.0)</f>
        <v>2014</v>
      </c>
      <c r="C418" s="4" t="s">
        <v>36</v>
      </c>
      <c r="D418" s="9">
        <v>144195.69999999998</v>
      </c>
    </row>
    <row r="419">
      <c r="A419" s="5">
        <v>41518.0</v>
      </c>
      <c r="B419" s="21">
        <f>IFERROR(__xludf.DUMMYFUNCTION("YEAR(TO_DATE(A419))"),2013.0)</f>
        <v>2013</v>
      </c>
      <c r="C419" s="4" t="s">
        <v>36</v>
      </c>
      <c r="D419" s="9">
        <v>959880.78</v>
      </c>
    </row>
    <row r="420">
      <c r="A420" s="5">
        <v>42757.0</v>
      </c>
      <c r="B420" s="21">
        <f>IFERROR(__xludf.DUMMYFUNCTION("YEAR(TO_DATE(A420))"),2017.0)</f>
        <v>2017</v>
      </c>
      <c r="C420" s="4" t="s">
        <v>36</v>
      </c>
      <c r="D420" s="9">
        <v>944622.78</v>
      </c>
    </row>
    <row r="421">
      <c r="A421" s="5">
        <v>41665.0</v>
      </c>
      <c r="B421" s="21">
        <f>IFERROR(__xludf.DUMMYFUNCTION("YEAR(TO_DATE(A421))"),2014.0)</f>
        <v>2014</v>
      </c>
      <c r="C421" s="4" t="s">
        <v>36</v>
      </c>
      <c r="D421" s="9">
        <v>855698.56</v>
      </c>
    </row>
    <row r="422">
      <c r="A422" s="5">
        <v>42704.0</v>
      </c>
      <c r="B422" s="21">
        <f>IFERROR(__xludf.DUMMYFUNCTION("YEAR(TO_DATE(A422))"),2016.0)</f>
        <v>2016</v>
      </c>
      <c r="C422" s="4" t="s">
        <v>36</v>
      </c>
      <c r="D422" s="9">
        <v>1228440.4</v>
      </c>
    </row>
    <row r="423">
      <c r="A423" s="5">
        <v>42763.0</v>
      </c>
      <c r="B423" s="21">
        <f>IFERROR(__xludf.DUMMYFUNCTION("YEAR(TO_DATE(A423))"),2017.0)</f>
        <v>2017</v>
      </c>
      <c r="C423" s="4" t="s">
        <v>36</v>
      </c>
      <c r="D423" s="9">
        <v>76216.77</v>
      </c>
    </row>
    <row r="424">
      <c r="A424" s="5">
        <v>41144.0</v>
      </c>
      <c r="B424" s="21">
        <f>IFERROR(__xludf.DUMMYFUNCTION("YEAR(TO_DATE(A424))"),2012.0)</f>
        <v>2012</v>
      </c>
      <c r="C424" s="4" t="s">
        <v>36</v>
      </c>
      <c r="D424" s="9">
        <v>3779712.51</v>
      </c>
    </row>
    <row r="425">
      <c r="A425" s="5">
        <v>41210.0</v>
      </c>
      <c r="B425" s="21">
        <f>IFERROR(__xludf.DUMMYFUNCTION("YEAR(TO_DATE(A425))"),2012.0)</f>
        <v>2012</v>
      </c>
      <c r="C425" s="4" t="s">
        <v>36</v>
      </c>
      <c r="D425" s="9">
        <v>7977.15</v>
      </c>
    </row>
    <row r="426">
      <c r="A426" s="5">
        <v>40220.0</v>
      </c>
      <c r="B426" s="21">
        <f>IFERROR(__xludf.DUMMYFUNCTION("YEAR(TO_DATE(A426))"),2010.0)</f>
        <v>2010</v>
      </c>
      <c r="C426" s="4" t="s">
        <v>36</v>
      </c>
      <c r="D426" s="9">
        <v>3550626.2399999998</v>
      </c>
    </row>
    <row r="427">
      <c r="A427" s="5">
        <v>41854.0</v>
      </c>
      <c r="B427" s="21">
        <f>IFERROR(__xludf.DUMMYFUNCTION("YEAR(TO_DATE(A427))"),2014.0)</f>
        <v>2014</v>
      </c>
      <c r="C427" s="4" t="s">
        <v>36</v>
      </c>
      <c r="D427" s="9">
        <v>1192261.14</v>
      </c>
    </row>
    <row r="428">
      <c r="A428" s="5">
        <v>42706.0</v>
      </c>
      <c r="B428" s="21">
        <f>IFERROR(__xludf.DUMMYFUNCTION("YEAR(TO_DATE(A428))"),2016.0)</f>
        <v>2016</v>
      </c>
      <c r="C428" s="4" t="s">
        <v>36</v>
      </c>
      <c r="D428" s="9">
        <v>16560.75</v>
      </c>
    </row>
    <row r="429">
      <c r="A429" s="5">
        <v>41051.0</v>
      </c>
      <c r="B429" s="21">
        <f>IFERROR(__xludf.DUMMYFUNCTION("YEAR(TO_DATE(A429))"),2012.0)</f>
        <v>2012</v>
      </c>
      <c r="C429" s="4" t="s">
        <v>36</v>
      </c>
      <c r="D429" s="9">
        <v>174003.17</v>
      </c>
    </row>
    <row r="430">
      <c r="A430" s="5">
        <v>40983.0</v>
      </c>
      <c r="B430" s="21">
        <f>IFERROR(__xludf.DUMMYFUNCTION("YEAR(TO_DATE(A430))"),2012.0)</f>
        <v>2012</v>
      </c>
      <c r="C430" s="4" t="s">
        <v>36</v>
      </c>
      <c r="D430" s="9">
        <v>2831303.79</v>
      </c>
    </row>
    <row r="431">
      <c r="A431" s="5">
        <v>42061.0</v>
      </c>
      <c r="B431" s="21">
        <f>IFERROR(__xludf.DUMMYFUNCTION("YEAR(TO_DATE(A431))"),2015.0)</f>
        <v>2015</v>
      </c>
      <c r="C431" s="4" t="s">
        <v>36</v>
      </c>
      <c r="D431" s="9">
        <v>618242.78</v>
      </c>
    </row>
    <row r="432">
      <c r="A432" s="5">
        <v>42209.0</v>
      </c>
      <c r="B432" s="21">
        <f>IFERROR(__xludf.DUMMYFUNCTION("YEAR(TO_DATE(A432))"),2015.0)</f>
        <v>2015</v>
      </c>
      <c r="C432" s="4" t="s">
        <v>36</v>
      </c>
      <c r="D432" s="9">
        <v>403255.82</v>
      </c>
    </row>
    <row r="433">
      <c r="A433" s="5">
        <v>41660.0</v>
      </c>
      <c r="B433" s="21">
        <f>IFERROR(__xludf.DUMMYFUNCTION("YEAR(TO_DATE(A433))"),2014.0)</f>
        <v>2014</v>
      </c>
      <c r="C433" s="4" t="s">
        <v>36</v>
      </c>
      <c r="D433" s="9">
        <v>16187.55</v>
      </c>
    </row>
    <row r="434">
      <c r="A434" s="5">
        <v>40651.0</v>
      </c>
      <c r="B434" s="21">
        <f>IFERROR(__xludf.DUMMYFUNCTION("YEAR(TO_DATE(A434))"),2011.0)</f>
        <v>2011</v>
      </c>
      <c r="C434" s="4" t="s">
        <v>36</v>
      </c>
      <c r="D434" s="9">
        <v>756448.77</v>
      </c>
    </row>
    <row r="435">
      <c r="A435" s="5">
        <v>40329.0</v>
      </c>
      <c r="B435" s="21">
        <f>IFERROR(__xludf.DUMMYFUNCTION("YEAR(TO_DATE(A435))"),2010.0)</f>
        <v>2010</v>
      </c>
      <c r="C435" s="4" t="s">
        <v>36</v>
      </c>
      <c r="D435" s="9">
        <v>1354605.2400000002</v>
      </c>
    </row>
    <row r="436">
      <c r="A436" s="5">
        <v>40526.0</v>
      </c>
      <c r="B436" s="21">
        <f>IFERROR(__xludf.DUMMYFUNCTION("YEAR(TO_DATE(A436))"),2010.0)</f>
        <v>2010</v>
      </c>
      <c r="C436" s="4" t="s">
        <v>36</v>
      </c>
      <c r="D436" s="9">
        <v>393092.69999999995</v>
      </c>
    </row>
    <row r="437">
      <c r="A437" s="5">
        <v>40566.0</v>
      </c>
      <c r="B437" s="21">
        <f>IFERROR(__xludf.DUMMYFUNCTION("YEAR(TO_DATE(A437))"),2011.0)</f>
        <v>2011</v>
      </c>
      <c r="C437" s="4" t="s">
        <v>23</v>
      </c>
      <c r="D437" s="9">
        <v>1504695.5</v>
      </c>
    </row>
    <row r="438">
      <c r="A438" s="5">
        <v>41720.0</v>
      </c>
      <c r="B438" s="21">
        <f>IFERROR(__xludf.DUMMYFUNCTION("YEAR(TO_DATE(A438))"),2014.0)</f>
        <v>2014</v>
      </c>
      <c r="C438" s="4" t="s">
        <v>23</v>
      </c>
      <c r="D438" s="9">
        <v>601775.52</v>
      </c>
    </row>
    <row r="439">
      <c r="A439" s="5">
        <v>42490.0</v>
      </c>
      <c r="B439" s="21">
        <f>IFERROR(__xludf.DUMMYFUNCTION("YEAR(TO_DATE(A439))"),2016.0)</f>
        <v>2016</v>
      </c>
      <c r="C439" s="4" t="s">
        <v>23</v>
      </c>
      <c r="D439" s="9">
        <v>795441.8999999999</v>
      </c>
    </row>
    <row r="440">
      <c r="A440" s="5">
        <v>42223.0</v>
      </c>
      <c r="B440" s="21">
        <f>IFERROR(__xludf.DUMMYFUNCTION("YEAR(TO_DATE(A440))"),2015.0)</f>
        <v>2015</v>
      </c>
      <c r="C440" s="4" t="s">
        <v>23</v>
      </c>
      <c r="D440" s="9">
        <v>128331.98</v>
      </c>
    </row>
    <row r="441">
      <c r="A441" s="5">
        <v>41627.0</v>
      </c>
      <c r="B441" s="21">
        <f>IFERROR(__xludf.DUMMYFUNCTION("YEAR(TO_DATE(A441))"),2013.0)</f>
        <v>2013</v>
      </c>
      <c r="C441" s="4" t="s">
        <v>23</v>
      </c>
      <c r="D441" s="9">
        <v>5889543.24</v>
      </c>
    </row>
    <row r="442">
      <c r="A442" s="5">
        <v>42084.0</v>
      </c>
      <c r="B442" s="21">
        <f>IFERROR(__xludf.DUMMYFUNCTION("YEAR(TO_DATE(A442))"),2015.0)</f>
        <v>2015</v>
      </c>
      <c r="C442" s="4" t="s">
        <v>23</v>
      </c>
      <c r="D442" s="9">
        <v>591532.64</v>
      </c>
    </row>
    <row r="443">
      <c r="A443" s="5">
        <v>41246.0</v>
      </c>
      <c r="B443" s="21">
        <f>IFERROR(__xludf.DUMMYFUNCTION("YEAR(TO_DATE(A443))"),2012.0)</f>
        <v>2012</v>
      </c>
      <c r="C443" s="4" t="s">
        <v>23</v>
      </c>
      <c r="D443" s="9">
        <v>5802.83</v>
      </c>
    </row>
    <row r="444">
      <c r="A444" s="5">
        <v>42741.0</v>
      </c>
      <c r="B444" s="21">
        <f>IFERROR(__xludf.DUMMYFUNCTION("YEAR(TO_DATE(A444))"),2017.0)</f>
        <v>2017</v>
      </c>
      <c r="C444" s="4" t="s">
        <v>23</v>
      </c>
      <c r="D444" s="9">
        <v>2313092.08</v>
      </c>
    </row>
    <row r="445">
      <c r="A445" s="5">
        <v>41528.0</v>
      </c>
      <c r="B445" s="21">
        <f>IFERROR(__xludf.DUMMYFUNCTION("YEAR(TO_DATE(A445))"),2013.0)</f>
        <v>2013</v>
      </c>
      <c r="C445" s="4" t="s">
        <v>23</v>
      </c>
      <c r="D445" s="9">
        <v>2894628.45</v>
      </c>
    </row>
    <row r="446">
      <c r="A446" s="5">
        <v>40489.0</v>
      </c>
      <c r="B446" s="21">
        <f>IFERROR(__xludf.DUMMYFUNCTION("YEAR(TO_DATE(A446))"),2010.0)</f>
        <v>2010</v>
      </c>
      <c r="C446" s="4" t="s">
        <v>23</v>
      </c>
      <c r="D446" s="9">
        <v>1081325.6</v>
      </c>
    </row>
    <row r="447">
      <c r="A447" s="5">
        <v>40965.0</v>
      </c>
      <c r="B447" s="21">
        <f>IFERROR(__xludf.DUMMYFUNCTION("YEAR(TO_DATE(A447))"),2012.0)</f>
        <v>2012</v>
      </c>
      <c r="C447" s="4" t="s">
        <v>23</v>
      </c>
      <c r="D447" s="9">
        <v>4183566.8</v>
      </c>
    </row>
    <row r="448">
      <c r="A448" s="5">
        <v>40228.0</v>
      </c>
      <c r="B448" s="21">
        <f>IFERROR(__xludf.DUMMYFUNCTION("YEAR(TO_DATE(A448))"),2010.0)</f>
        <v>2010</v>
      </c>
      <c r="C448" s="4" t="s">
        <v>23</v>
      </c>
      <c r="D448" s="9">
        <v>952185.2999999999</v>
      </c>
    </row>
    <row r="449">
      <c r="A449" s="5">
        <v>41982.0</v>
      </c>
      <c r="B449" s="21">
        <f>IFERROR(__xludf.DUMMYFUNCTION("YEAR(TO_DATE(A449))"),2014.0)</f>
        <v>2014</v>
      </c>
      <c r="C449" s="4" t="s">
        <v>23</v>
      </c>
      <c r="D449" s="9">
        <v>2354192.16</v>
      </c>
    </row>
    <row r="450">
      <c r="A450" s="5">
        <v>40409.0</v>
      </c>
      <c r="B450" s="21">
        <f>IFERROR(__xludf.DUMMYFUNCTION("YEAR(TO_DATE(A450))"),2010.0)</f>
        <v>2010</v>
      </c>
      <c r="C450" s="4" t="s">
        <v>23</v>
      </c>
      <c r="D450" s="9">
        <v>346443.72000000003</v>
      </c>
    </row>
    <row r="451">
      <c r="A451" s="5">
        <v>40616.0</v>
      </c>
      <c r="B451" s="21">
        <f>IFERROR(__xludf.DUMMYFUNCTION("YEAR(TO_DATE(A451))"),2011.0)</f>
        <v>2011</v>
      </c>
      <c r="C451" s="4" t="s">
        <v>23</v>
      </c>
      <c r="D451" s="9">
        <v>859500.74</v>
      </c>
    </row>
    <row r="452">
      <c r="A452" s="5">
        <v>41944.0</v>
      </c>
      <c r="B452" s="21">
        <f>IFERROR(__xludf.DUMMYFUNCTION("YEAR(TO_DATE(A452))"),2014.0)</f>
        <v>2014</v>
      </c>
      <c r="C452" s="4" t="s">
        <v>23</v>
      </c>
      <c r="D452" s="9">
        <v>580251.4400000001</v>
      </c>
    </row>
    <row r="453">
      <c r="A453" s="5">
        <v>41605.0</v>
      </c>
      <c r="B453" s="21">
        <f>IFERROR(__xludf.DUMMYFUNCTION("YEAR(TO_DATE(A453))"),2013.0)</f>
        <v>2013</v>
      </c>
      <c r="C453" s="4" t="s">
        <v>23</v>
      </c>
      <c r="D453" s="9">
        <v>1951360.32</v>
      </c>
    </row>
    <row r="454">
      <c r="A454" s="5">
        <v>42749.0</v>
      </c>
      <c r="B454" s="21">
        <f>IFERROR(__xludf.DUMMYFUNCTION("YEAR(TO_DATE(A454))"),2017.0)</f>
        <v>2017</v>
      </c>
      <c r="C454" s="4" t="s">
        <v>23</v>
      </c>
      <c r="D454" s="9">
        <v>2886571.38</v>
      </c>
    </row>
    <row r="455">
      <c r="A455" s="5">
        <v>42334.0</v>
      </c>
      <c r="B455" s="21">
        <f>IFERROR(__xludf.DUMMYFUNCTION("YEAR(TO_DATE(A455))"),2015.0)</f>
        <v>2015</v>
      </c>
      <c r="C455" s="4" t="s">
        <v>23</v>
      </c>
      <c r="D455" s="9">
        <v>45362.200000000004</v>
      </c>
    </row>
    <row r="456">
      <c r="A456" s="5">
        <v>42857.0</v>
      </c>
      <c r="B456" s="21">
        <f>IFERROR(__xludf.DUMMYFUNCTION("YEAR(TO_DATE(A456))"),2017.0)</f>
        <v>2017</v>
      </c>
      <c r="C456" s="4" t="s">
        <v>23</v>
      </c>
      <c r="D456" s="9">
        <v>485595.38999999996</v>
      </c>
    </row>
    <row r="457">
      <c r="A457" s="5">
        <v>41953.0</v>
      </c>
      <c r="B457" s="21">
        <f>IFERROR(__xludf.DUMMYFUNCTION("YEAR(TO_DATE(A457))"),2014.0)</f>
        <v>2014</v>
      </c>
      <c r="C457" s="4" t="s">
        <v>23</v>
      </c>
      <c r="D457" s="9">
        <v>408108.8</v>
      </c>
    </row>
    <row r="458">
      <c r="A458" s="5">
        <v>42883.0</v>
      </c>
      <c r="B458" s="21">
        <f>IFERROR(__xludf.DUMMYFUNCTION("YEAR(TO_DATE(A458))"),2017.0)</f>
        <v>2017</v>
      </c>
      <c r="C458" s="4" t="s">
        <v>23</v>
      </c>
      <c r="D458" s="9">
        <v>1900614.45</v>
      </c>
    </row>
    <row r="459">
      <c r="A459" s="5">
        <v>41847.0</v>
      </c>
      <c r="B459" s="21">
        <f>IFERROR(__xludf.DUMMYFUNCTION("YEAR(TO_DATE(A459))"),2014.0)</f>
        <v>2014</v>
      </c>
      <c r="C459" s="4" t="s">
        <v>23</v>
      </c>
      <c r="D459" s="9">
        <v>126436.31000000001</v>
      </c>
    </row>
    <row r="460">
      <c r="A460" s="5">
        <v>42603.0</v>
      </c>
      <c r="B460" s="21">
        <f>IFERROR(__xludf.DUMMYFUNCTION("YEAR(TO_DATE(A460))"),2016.0)</f>
        <v>2016</v>
      </c>
      <c r="C460" s="4" t="s">
        <v>23</v>
      </c>
      <c r="D460" s="9">
        <v>3964845.9099999997</v>
      </c>
    </row>
    <row r="461">
      <c r="A461" s="5">
        <v>40251.0</v>
      </c>
      <c r="B461" s="21">
        <f>IFERROR(__xludf.DUMMYFUNCTION("YEAR(TO_DATE(A461))"),2010.0)</f>
        <v>2010</v>
      </c>
      <c r="C461" s="4" t="s">
        <v>23</v>
      </c>
      <c r="D461" s="9">
        <v>492668.44</v>
      </c>
    </row>
    <row r="462">
      <c r="A462" s="5">
        <v>42408.0</v>
      </c>
      <c r="B462" s="21">
        <f>IFERROR(__xludf.DUMMYFUNCTION("YEAR(TO_DATE(A462))"),2016.0)</f>
        <v>2016</v>
      </c>
      <c r="C462" s="4" t="s">
        <v>23</v>
      </c>
      <c r="D462" s="9">
        <v>711214.4600000001</v>
      </c>
    </row>
    <row r="463">
      <c r="A463" s="5">
        <v>41543.0</v>
      </c>
      <c r="B463" s="21">
        <f>IFERROR(__xludf.DUMMYFUNCTION("YEAR(TO_DATE(A463))"),2013.0)</f>
        <v>2013</v>
      </c>
      <c r="C463" s="4" t="s">
        <v>23</v>
      </c>
      <c r="D463" s="9">
        <v>237904.12</v>
      </c>
    </row>
    <row r="464">
      <c r="A464" s="5">
        <v>40839.0</v>
      </c>
      <c r="B464" s="21">
        <f>IFERROR(__xludf.DUMMYFUNCTION("YEAR(TO_DATE(A464))"),2011.0)</f>
        <v>2011</v>
      </c>
      <c r="C464" s="4" t="s">
        <v>23</v>
      </c>
      <c r="D464" s="9">
        <v>1741867.5999999999</v>
      </c>
    </row>
    <row r="465">
      <c r="A465" s="5">
        <v>42019.0</v>
      </c>
      <c r="B465" s="21">
        <f>IFERROR(__xludf.DUMMYFUNCTION("YEAR(TO_DATE(A465))"),2015.0)</f>
        <v>2015</v>
      </c>
      <c r="C465" s="4" t="s">
        <v>23</v>
      </c>
      <c r="D465" s="9">
        <v>1575332.8800000001</v>
      </c>
    </row>
    <row r="466">
      <c r="A466" s="5">
        <v>42855.0</v>
      </c>
      <c r="B466" s="21">
        <f>IFERROR(__xludf.DUMMYFUNCTION("YEAR(TO_DATE(A466))"),2017.0)</f>
        <v>2017</v>
      </c>
      <c r="C466" s="4" t="s">
        <v>23</v>
      </c>
      <c r="D466" s="9">
        <v>379125.5</v>
      </c>
    </row>
    <row r="467">
      <c r="A467" s="5">
        <v>42035.0</v>
      </c>
      <c r="B467" s="21">
        <f>IFERROR(__xludf.DUMMYFUNCTION("YEAR(TO_DATE(A467))"),2015.0)</f>
        <v>2015</v>
      </c>
      <c r="C467" s="4" t="s">
        <v>23</v>
      </c>
      <c r="D467" s="9">
        <v>1031603.2</v>
      </c>
    </row>
    <row r="468">
      <c r="A468" s="5">
        <v>41298.0</v>
      </c>
      <c r="B468" s="21">
        <f>IFERROR(__xludf.DUMMYFUNCTION("YEAR(TO_DATE(A468))"),2013.0)</f>
        <v>2013</v>
      </c>
      <c r="C468" s="4" t="s">
        <v>23</v>
      </c>
      <c r="D468" s="9">
        <v>528443.2999999999</v>
      </c>
    </row>
    <row r="469">
      <c r="A469" s="5">
        <v>42242.0</v>
      </c>
      <c r="B469" s="21">
        <f>IFERROR(__xludf.DUMMYFUNCTION("YEAR(TO_DATE(A469))"),2015.0)</f>
        <v>2015</v>
      </c>
      <c r="C469" s="4" t="s">
        <v>23</v>
      </c>
      <c r="D469" s="9">
        <v>526180.6</v>
      </c>
    </row>
    <row r="470">
      <c r="A470" s="5">
        <v>41505.0</v>
      </c>
      <c r="B470" s="21">
        <f>IFERROR(__xludf.DUMMYFUNCTION("YEAR(TO_DATE(A470))"),2013.0)</f>
        <v>2013</v>
      </c>
      <c r="C470" s="4" t="s">
        <v>23</v>
      </c>
      <c r="D470" s="9">
        <v>1944467.76</v>
      </c>
    </row>
    <row r="471">
      <c r="A471" s="5">
        <v>41867.0</v>
      </c>
      <c r="B471" s="21">
        <f>IFERROR(__xludf.DUMMYFUNCTION("YEAR(TO_DATE(A471))"),2014.0)</f>
        <v>2014</v>
      </c>
      <c r="C471" s="4" t="s">
        <v>23</v>
      </c>
      <c r="D471" s="9">
        <v>12632.82</v>
      </c>
    </row>
    <row r="472">
      <c r="A472" s="5">
        <v>42308.0</v>
      </c>
      <c r="B472" s="21">
        <f>IFERROR(__xludf.DUMMYFUNCTION("YEAR(TO_DATE(A472))"),2015.0)</f>
        <v>2015</v>
      </c>
      <c r="C472" s="4" t="s">
        <v>23</v>
      </c>
      <c r="D472" s="9">
        <v>23539.59</v>
      </c>
    </row>
    <row r="473">
      <c r="A473" s="5">
        <v>41366.0</v>
      </c>
      <c r="B473" s="21">
        <f>IFERROR(__xludf.DUMMYFUNCTION("YEAR(TO_DATE(A473))"),2013.0)</f>
        <v>2013</v>
      </c>
      <c r="C473" s="4" t="s">
        <v>23</v>
      </c>
      <c r="D473" s="9">
        <v>1430708.37</v>
      </c>
    </row>
    <row r="474">
      <c r="A474" s="5">
        <v>42169.0</v>
      </c>
      <c r="B474" s="21">
        <f>IFERROR(__xludf.DUMMYFUNCTION("YEAR(TO_DATE(A474))"),2015.0)</f>
        <v>2015</v>
      </c>
      <c r="C474" s="4" t="s">
        <v>23</v>
      </c>
      <c r="D474" s="9">
        <v>84287.22</v>
      </c>
    </row>
    <row r="475">
      <c r="A475" s="5">
        <v>41557.0</v>
      </c>
      <c r="B475" s="21">
        <f>IFERROR(__xludf.DUMMYFUNCTION("YEAR(TO_DATE(A475))"),2013.0)</f>
        <v>2013</v>
      </c>
      <c r="C475" s="4" t="s">
        <v>23</v>
      </c>
      <c r="D475" s="9">
        <v>420656.5</v>
      </c>
    </row>
    <row r="476">
      <c r="A476" s="5">
        <v>40320.0</v>
      </c>
      <c r="B476" s="21">
        <f>IFERROR(__xludf.DUMMYFUNCTION("YEAR(TO_DATE(A476))"),2010.0)</f>
        <v>2010</v>
      </c>
      <c r="C476" s="4" t="s">
        <v>23</v>
      </c>
      <c r="D476" s="9">
        <v>3474865.6</v>
      </c>
    </row>
    <row r="477">
      <c r="A477" s="5">
        <v>42129.0</v>
      </c>
      <c r="B477" s="21">
        <f>IFERROR(__xludf.DUMMYFUNCTION("YEAR(TO_DATE(A477))"),2015.0)</f>
        <v>2015</v>
      </c>
      <c r="C477" s="4" t="s">
        <v>23</v>
      </c>
      <c r="D477" s="9">
        <v>498205.39999999997</v>
      </c>
    </row>
    <row r="478">
      <c r="A478" s="5">
        <v>40797.0</v>
      </c>
      <c r="B478" s="21">
        <f>IFERROR(__xludf.DUMMYFUNCTION("YEAR(TO_DATE(A478))"),2011.0)</f>
        <v>2011</v>
      </c>
      <c r="C478" s="4" t="s">
        <v>23</v>
      </c>
      <c r="D478" s="9">
        <v>623027.79</v>
      </c>
    </row>
    <row r="479">
      <c r="A479" s="5">
        <v>40688.0</v>
      </c>
      <c r="B479" s="21">
        <f>IFERROR(__xludf.DUMMYFUNCTION("YEAR(TO_DATE(A479))"),2011.0)</f>
        <v>2011</v>
      </c>
      <c r="C479" s="4" t="s">
        <v>23</v>
      </c>
      <c r="D479" s="9">
        <v>356966.35000000003</v>
      </c>
    </row>
    <row r="480">
      <c r="A480" s="5">
        <v>42925.0</v>
      </c>
      <c r="B480" s="21">
        <f>IFERROR(__xludf.DUMMYFUNCTION("YEAR(TO_DATE(A480))"),2017.0)</f>
        <v>2017</v>
      </c>
      <c r="C480" s="4" t="s">
        <v>23</v>
      </c>
      <c r="D480" s="9">
        <v>89194.8</v>
      </c>
    </row>
    <row r="481">
      <c r="A481" s="5">
        <v>42625.0</v>
      </c>
      <c r="B481" s="21">
        <f>IFERROR(__xludf.DUMMYFUNCTION("YEAR(TO_DATE(A481))"),2016.0)</f>
        <v>2016</v>
      </c>
      <c r="C481" s="4" t="s">
        <v>23</v>
      </c>
      <c r="D481" s="9">
        <v>650976.27</v>
      </c>
    </row>
    <row r="482">
      <c r="A482" s="5">
        <v>41787.0</v>
      </c>
      <c r="B482" s="21">
        <f>IFERROR(__xludf.DUMMYFUNCTION("YEAR(TO_DATE(A482))"),2014.0)</f>
        <v>2014</v>
      </c>
      <c r="C482" s="4" t="s">
        <v>23</v>
      </c>
      <c r="D482" s="9">
        <v>57855.33</v>
      </c>
    </row>
    <row r="483">
      <c r="A483" s="5">
        <v>40188.0</v>
      </c>
      <c r="B483" s="21">
        <f>IFERROR(__xludf.DUMMYFUNCTION("YEAR(TO_DATE(A483))"),2010.0)</f>
        <v>2010</v>
      </c>
      <c r="C483" s="4" t="s">
        <v>23</v>
      </c>
      <c r="D483" s="9">
        <v>1721091.9</v>
      </c>
    </row>
    <row r="484">
      <c r="A484" s="5">
        <v>40885.0</v>
      </c>
      <c r="B484" s="21">
        <f>IFERROR(__xludf.DUMMYFUNCTION("YEAR(TO_DATE(A484))"),2011.0)</f>
        <v>2011</v>
      </c>
      <c r="C484" s="4" t="s">
        <v>23</v>
      </c>
      <c r="D484" s="9">
        <v>705002.98</v>
      </c>
    </row>
    <row r="485">
      <c r="A485" s="5">
        <v>40931.0</v>
      </c>
      <c r="B485" s="21">
        <f>IFERROR(__xludf.DUMMYFUNCTION("YEAR(TO_DATE(A485))"),2012.0)</f>
        <v>2012</v>
      </c>
      <c r="C485" s="4" t="s">
        <v>23</v>
      </c>
      <c r="D485" s="9">
        <v>6111997.42</v>
      </c>
    </row>
    <row r="486">
      <c r="A486" s="5">
        <v>40229.0</v>
      </c>
      <c r="B486" s="21">
        <f>IFERROR(__xludf.DUMMYFUNCTION("YEAR(TO_DATE(A486))"),2010.0)</f>
        <v>2010</v>
      </c>
      <c r="C486" s="4" t="s">
        <v>23</v>
      </c>
      <c r="D486" s="9">
        <v>419932.5</v>
      </c>
    </row>
    <row r="487">
      <c r="A487" s="5">
        <v>42440.0</v>
      </c>
      <c r="B487" s="21">
        <f>IFERROR(__xludf.DUMMYFUNCTION("YEAR(TO_DATE(A487))"),2016.0)</f>
        <v>2016</v>
      </c>
      <c r="C487" s="4" t="s">
        <v>23</v>
      </c>
      <c r="D487" s="9">
        <v>1164794.6099999999</v>
      </c>
    </row>
    <row r="488">
      <c r="A488" s="5">
        <v>42841.0</v>
      </c>
      <c r="B488" s="21">
        <f>IFERROR(__xludf.DUMMYFUNCTION("YEAR(TO_DATE(A488))"),2017.0)</f>
        <v>2017</v>
      </c>
      <c r="C488" s="4" t="s">
        <v>23</v>
      </c>
      <c r="D488" s="9">
        <v>13158.53</v>
      </c>
    </row>
    <row r="489">
      <c r="A489" s="5">
        <v>42906.0</v>
      </c>
      <c r="B489" s="21">
        <f>IFERROR(__xludf.DUMMYFUNCTION("YEAR(TO_DATE(A489))"),2017.0)</f>
        <v>2017</v>
      </c>
      <c r="C489" s="4" t="s">
        <v>23</v>
      </c>
      <c r="D489" s="9">
        <v>3583291.1999999997</v>
      </c>
    </row>
    <row r="490">
      <c r="A490" s="5">
        <v>41186.0</v>
      </c>
      <c r="B490" s="21">
        <f>IFERROR(__xludf.DUMMYFUNCTION("YEAR(TO_DATE(A490))"),2012.0)</f>
        <v>2012</v>
      </c>
      <c r="C490" s="4" t="s">
        <v>23</v>
      </c>
      <c r="D490" s="9">
        <v>1322759.16</v>
      </c>
    </row>
    <row r="491">
      <c r="A491" s="5">
        <v>40551.0</v>
      </c>
      <c r="B491" s="21">
        <f>IFERROR(__xludf.DUMMYFUNCTION("YEAR(TO_DATE(A491))"),2011.0)</f>
        <v>2011</v>
      </c>
      <c r="C491" s="4" t="s">
        <v>23</v>
      </c>
      <c r="D491" s="9">
        <v>623326.76</v>
      </c>
    </row>
    <row r="492">
      <c r="A492" s="5">
        <v>42600.0</v>
      </c>
      <c r="B492" s="21">
        <f>IFERROR(__xludf.DUMMYFUNCTION("YEAR(TO_DATE(A492))"),2016.0)</f>
        <v>2016</v>
      </c>
      <c r="C492" s="4" t="s">
        <v>23</v>
      </c>
      <c r="D492" s="9">
        <v>73238.40000000001</v>
      </c>
    </row>
    <row r="493">
      <c r="A493" s="5">
        <v>41590.0</v>
      </c>
      <c r="B493" s="21">
        <f>IFERROR(__xludf.DUMMYFUNCTION("YEAR(TO_DATE(A493))"),2013.0)</f>
        <v>2013</v>
      </c>
      <c r="C493" s="4" t="s">
        <v>23</v>
      </c>
      <c r="D493" s="9">
        <v>2812318.7399999998</v>
      </c>
    </row>
    <row r="494">
      <c r="A494" s="5">
        <v>41709.0</v>
      </c>
      <c r="B494" s="21">
        <f>IFERROR(__xludf.DUMMYFUNCTION("YEAR(TO_DATE(A494))"),2014.0)</f>
        <v>2014</v>
      </c>
      <c r="C494" s="4" t="s">
        <v>23</v>
      </c>
      <c r="D494" s="9">
        <v>4460788.5</v>
      </c>
    </row>
    <row r="495">
      <c r="A495" s="5">
        <v>40568.0</v>
      </c>
      <c r="B495" s="21">
        <f>IFERROR(__xludf.DUMMYFUNCTION("YEAR(TO_DATE(A495))"),2011.0)</f>
        <v>2011</v>
      </c>
      <c r="C495" s="4" t="s">
        <v>23</v>
      </c>
      <c r="D495" s="9">
        <v>2544631.04</v>
      </c>
    </row>
    <row r="496">
      <c r="A496" s="5">
        <v>41172.0</v>
      </c>
      <c r="B496" s="21">
        <f>IFERROR(__xludf.DUMMYFUNCTION("YEAR(TO_DATE(A496))"),2012.0)</f>
        <v>2012</v>
      </c>
      <c r="C496" s="4" t="s">
        <v>23</v>
      </c>
      <c r="D496" s="9">
        <v>4016993.6</v>
      </c>
    </row>
    <row r="497">
      <c r="A497" s="5">
        <v>40775.0</v>
      </c>
      <c r="B497" s="21">
        <f>IFERROR(__xludf.DUMMYFUNCTION("YEAR(TO_DATE(A497))"),2011.0)</f>
        <v>2011</v>
      </c>
      <c r="C497" s="4" t="s">
        <v>23</v>
      </c>
      <c r="D497" s="9">
        <v>2009634.06</v>
      </c>
    </row>
    <row r="498">
      <c r="A498" s="5">
        <v>40669.0</v>
      </c>
      <c r="B498" s="21">
        <f>IFERROR(__xludf.DUMMYFUNCTION("YEAR(TO_DATE(A498))"),2011.0)</f>
        <v>2011</v>
      </c>
      <c r="C498" s="4" t="s">
        <v>23</v>
      </c>
      <c r="D498" s="9">
        <v>1661617.52</v>
      </c>
    </row>
    <row r="499">
      <c r="A499" s="5">
        <v>40179.0</v>
      </c>
      <c r="B499" s="21">
        <f>IFERROR(__xludf.DUMMYFUNCTION("YEAR(TO_DATE(A499))"),2010.0)</f>
        <v>2010</v>
      </c>
      <c r="C499" s="4" t="s">
        <v>23</v>
      </c>
      <c r="D499" s="9">
        <v>2391207.7600000002</v>
      </c>
    </row>
    <row r="500">
      <c r="A500" s="5">
        <v>42767.0</v>
      </c>
      <c r="B500" s="21">
        <f>IFERROR(__xludf.DUMMYFUNCTION("YEAR(TO_DATE(A500))"),2017.0)</f>
        <v>2017</v>
      </c>
      <c r="C500" s="4" t="s">
        <v>23</v>
      </c>
      <c r="D500" s="9">
        <v>476965.08</v>
      </c>
    </row>
    <row r="501">
      <c r="A501" s="5">
        <v>41928.0</v>
      </c>
      <c r="B501" s="21">
        <f>IFERROR(__xludf.DUMMYFUNCTION("YEAR(TO_DATE(A501))"),2014.0)</f>
        <v>2014</v>
      </c>
      <c r="C501" s="4" t="s">
        <v>23</v>
      </c>
      <c r="D501" s="9">
        <v>636268.05</v>
      </c>
    </row>
    <row r="502">
      <c r="A502" s="5">
        <v>40517.0</v>
      </c>
      <c r="B502" s="21">
        <f>IFERROR(__xludf.DUMMYFUNCTION("YEAR(TO_DATE(A502))"),2010.0)</f>
        <v>2010</v>
      </c>
      <c r="C502" s="4" t="s">
        <v>23</v>
      </c>
      <c r="D502" s="9">
        <v>3615517.9200000004</v>
      </c>
    </row>
    <row r="503">
      <c r="A503" s="5">
        <v>41385.0</v>
      </c>
      <c r="B503" s="21">
        <f>IFERROR(__xludf.DUMMYFUNCTION("YEAR(TO_DATE(A503))"),2013.0)</f>
        <v>2013</v>
      </c>
      <c r="C503" s="4" t="s">
        <v>23</v>
      </c>
      <c r="D503" s="9">
        <v>203275.80000000002</v>
      </c>
    </row>
    <row r="504">
      <c r="A504" s="5">
        <v>40457.0</v>
      </c>
      <c r="B504" s="21">
        <f>IFERROR(__xludf.DUMMYFUNCTION("YEAR(TO_DATE(A504))"),2010.0)</f>
        <v>2010</v>
      </c>
      <c r="C504" s="4" t="s">
        <v>23</v>
      </c>
      <c r="D504" s="9">
        <v>4151214.0</v>
      </c>
    </row>
    <row r="505">
      <c r="A505" s="5">
        <v>42477.0</v>
      </c>
      <c r="B505" s="21">
        <f>IFERROR(__xludf.DUMMYFUNCTION("YEAR(TO_DATE(A505))"),2016.0)</f>
        <v>2016</v>
      </c>
      <c r="C505" s="4" t="s">
        <v>23</v>
      </c>
      <c r="D505" s="9">
        <v>48450.69</v>
      </c>
    </row>
    <row r="506">
      <c r="A506" s="5">
        <v>41776.0</v>
      </c>
      <c r="B506" s="21">
        <f>IFERROR(__xludf.DUMMYFUNCTION("YEAR(TO_DATE(A506))"),2014.0)</f>
        <v>2014</v>
      </c>
      <c r="C506" s="4" t="s">
        <v>23</v>
      </c>
      <c r="D506" s="9">
        <v>1743051.84</v>
      </c>
    </row>
    <row r="507">
      <c r="A507" s="5">
        <v>42265.0</v>
      </c>
      <c r="B507" s="21">
        <f>IFERROR(__xludf.DUMMYFUNCTION("YEAR(TO_DATE(A507))"),2015.0)</f>
        <v>2015</v>
      </c>
      <c r="C507" s="4" t="s">
        <v>23</v>
      </c>
      <c r="D507" s="9">
        <v>5326246.59</v>
      </c>
    </row>
    <row r="508">
      <c r="A508" s="5">
        <v>41065.0</v>
      </c>
      <c r="B508" s="21">
        <f>IFERROR(__xludf.DUMMYFUNCTION("YEAR(TO_DATE(A508))"),2012.0)</f>
        <v>2012</v>
      </c>
      <c r="C508" s="4" t="s">
        <v>23</v>
      </c>
      <c r="D508" s="9">
        <v>1104764.26</v>
      </c>
    </row>
    <row r="509">
      <c r="A509" s="5">
        <v>42025.0</v>
      </c>
      <c r="B509" s="21">
        <f>IFERROR(__xludf.DUMMYFUNCTION("YEAR(TO_DATE(A509))"),2015.0)</f>
        <v>2015</v>
      </c>
      <c r="C509" s="4" t="s">
        <v>23</v>
      </c>
      <c r="D509" s="9">
        <v>257791.52</v>
      </c>
    </row>
    <row r="510">
      <c r="A510" s="5">
        <v>40794.0</v>
      </c>
      <c r="B510" s="21">
        <f>IFERROR(__xludf.DUMMYFUNCTION("YEAR(TO_DATE(A510))"),2011.0)</f>
        <v>2011</v>
      </c>
      <c r="C510" s="4" t="s">
        <v>23</v>
      </c>
      <c r="D510" s="9">
        <v>38253.0</v>
      </c>
    </row>
    <row r="511">
      <c r="A511" s="5">
        <v>41643.0</v>
      </c>
      <c r="B511" s="21">
        <f>IFERROR(__xludf.DUMMYFUNCTION("YEAR(TO_DATE(A511))"),2014.0)</f>
        <v>2014</v>
      </c>
      <c r="C511" s="4" t="s">
        <v>23</v>
      </c>
      <c r="D511" s="9">
        <v>13584.48</v>
      </c>
    </row>
    <row r="512">
      <c r="A512" s="5">
        <v>41435.0</v>
      </c>
      <c r="B512" s="21">
        <f>IFERROR(__xludf.DUMMYFUNCTION("YEAR(TO_DATE(A512))"),2013.0)</f>
        <v>2013</v>
      </c>
      <c r="C512" s="4" t="s">
        <v>23</v>
      </c>
      <c r="D512" s="9">
        <v>1113985.5999999999</v>
      </c>
    </row>
    <row r="513">
      <c r="A513" s="5">
        <v>41786.0</v>
      </c>
      <c r="B513" s="21">
        <f>IFERROR(__xludf.DUMMYFUNCTION("YEAR(TO_DATE(A513))"),2014.0)</f>
        <v>2014</v>
      </c>
      <c r="C513" s="4" t="s">
        <v>23</v>
      </c>
      <c r="D513" s="9">
        <v>1023485.2</v>
      </c>
    </row>
    <row r="514">
      <c r="A514" s="5">
        <v>41645.0</v>
      </c>
      <c r="B514" s="21">
        <f>IFERROR(__xludf.DUMMYFUNCTION("YEAR(TO_DATE(A514))"),2014.0)</f>
        <v>2014</v>
      </c>
      <c r="C514" s="4" t="s">
        <v>23</v>
      </c>
      <c r="D514" s="9">
        <v>1118321.54</v>
      </c>
    </row>
    <row r="515">
      <c r="A515" s="5">
        <v>41861.0</v>
      </c>
      <c r="B515" s="21">
        <f>IFERROR(__xludf.DUMMYFUNCTION("YEAR(TO_DATE(A515))"),2014.0)</f>
        <v>2014</v>
      </c>
      <c r="C515" s="4" t="s">
        <v>23</v>
      </c>
      <c r="D515" s="9">
        <v>1992970.96</v>
      </c>
    </row>
    <row r="516">
      <c r="A516" s="5">
        <v>41779.0</v>
      </c>
      <c r="B516" s="21">
        <f>IFERROR(__xludf.DUMMYFUNCTION("YEAR(TO_DATE(A516))"),2014.0)</f>
        <v>2014</v>
      </c>
      <c r="C516" s="4" t="s">
        <v>23</v>
      </c>
      <c r="D516" s="9">
        <v>325127.4</v>
      </c>
    </row>
    <row r="517">
      <c r="A517" s="5">
        <v>41450.0</v>
      </c>
      <c r="B517" s="21">
        <f>IFERROR(__xludf.DUMMYFUNCTION("YEAR(TO_DATE(A517))"),2013.0)</f>
        <v>2013</v>
      </c>
      <c r="C517" s="4" t="s">
        <v>23</v>
      </c>
      <c r="D517" s="9">
        <v>884949.4400000001</v>
      </c>
    </row>
    <row r="518">
      <c r="A518" s="5">
        <v>40515.0</v>
      </c>
      <c r="B518" s="21">
        <f>IFERROR(__xludf.DUMMYFUNCTION("YEAR(TO_DATE(A518))"),2010.0)</f>
        <v>2010</v>
      </c>
      <c r="C518" s="4" t="s">
        <v>23</v>
      </c>
      <c r="D518" s="9">
        <v>262873.0</v>
      </c>
    </row>
    <row r="519">
      <c r="A519" s="5">
        <v>42568.0</v>
      </c>
      <c r="B519" s="21">
        <f>IFERROR(__xludf.DUMMYFUNCTION("YEAR(TO_DATE(A519))"),2016.0)</f>
        <v>2016</v>
      </c>
      <c r="C519" s="4" t="s">
        <v>23</v>
      </c>
      <c r="D519" s="9">
        <v>5447068.77</v>
      </c>
    </row>
    <row r="520">
      <c r="A520" s="5">
        <v>42841.0</v>
      </c>
      <c r="B520" s="21">
        <f>IFERROR(__xludf.DUMMYFUNCTION("YEAR(TO_DATE(A520))"),2017.0)</f>
        <v>2017</v>
      </c>
      <c r="C520" s="4" t="s">
        <v>23</v>
      </c>
      <c r="D520" s="9">
        <v>539504.7999999999</v>
      </c>
    </row>
    <row r="521">
      <c r="A521" s="5">
        <v>40344.0</v>
      </c>
      <c r="B521" s="21">
        <f>IFERROR(__xludf.DUMMYFUNCTION("YEAR(TO_DATE(A521))"),2010.0)</f>
        <v>2010</v>
      </c>
      <c r="C521" s="4" t="s">
        <v>23</v>
      </c>
      <c r="D521" s="9">
        <v>808606.7</v>
      </c>
    </row>
    <row r="522">
      <c r="A522" s="5">
        <v>40926.0</v>
      </c>
      <c r="B522" s="21">
        <f>IFERROR(__xludf.DUMMYFUNCTION("YEAR(TO_DATE(A522))"),2012.0)</f>
        <v>2012</v>
      </c>
      <c r="C522" s="4" t="s">
        <v>23</v>
      </c>
      <c r="D522" s="9">
        <v>5374436.13</v>
      </c>
    </row>
    <row r="523">
      <c r="A523" s="5">
        <v>40768.0</v>
      </c>
      <c r="B523" s="21">
        <f>IFERROR(__xludf.DUMMYFUNCTION("YEAR(TO_DATE(A523))"),2011.0)</f>
        <v>2011</v>
      </c>
      <c r="C523" s="4" t="s">
        <v>23</v>
      </c>
      <c r="D523" s="9">
        <v>13593.81</v>
      </c>
    </row>
    <row r="524">
      <c r="A524" s="5">
        <v>42724.0</v>
      </c>
      <c r="B524" s="21">
        <f>IFERROR(__xludf.DUMMYFUNCTION("YEAR(TO_DATE(A524))"),2016.0)</f>
        <v>2016</v>
      </c>
      <c r="C524" s="4" t="s">
        <v>23</v>
      </c>
      <c r="D524" s="9">
        <v>750998.76</v>
      </c>
    </row>
    <row r="525">
      <c r="A525" s="5">
        <v>42053.0</v>
      </c>
      <c r="B525" s="21">
        <f>IFERROR(__xludf.DUMMYFUNCTION("YEAR(TO_DATE(A525))"),2015.0)</f>
        <v>2015</v>
      </c>
      <c r="C525" s="4" t="s">
        <v>23</v>
      </c>
      <c r="D525" s="9">
        <v>1222321.1700000002</v>
      </c>
    </row>
    <row r="526">
      <c r="A526" s="5">
        <v>42777.0</v>
      </c>
      <c r="B526" s="21">
        <f>IFERROR(__xludf.DUMMYFUNCTION("YEAR(TO_DATE(A526))"),2017.0)</f>
        <v>2017</v>
      </c>
      <c r="C526" s="4" t="s">
        <v>23</v>
      </c>
      <c r="D526" s="9">
        <v>443657.5</v>
      </c>
    </row>
    <row r="527">
      <c r="A527" s="5">
        <v>41444.0</v>
      </c>
      <c r="B527" s="21">
        <f>IFERROR(__xludf.DUMMYFUNCTION("YEAR(TO_DATE(A527))"),2013.0)</f>
        <v>2013</v>
      </c>
      <c r="C527" s="4" t="s">
        <v>23</v>
      </c>
      <c r="D527" s="9">
        <v>449986.11000000004</v>
      </c>
    </row>
    <row r="528">
      <c r="A528" s="5">
        <v>41585.0</v>
      </c>
      <c r="B528" s="21">
        <f>IFERROR(__xludf.DUMMYFUNCTION("YEAR(TO_DATE(A528))"),2013.0)</f>
        <v>2013</v>
      </c>
      <c r="C528" s="4" t="s">
        <v>23</v>
      </c>
      <c r="D528" s="9">
        <v>314088.39</v>
      </c>
    </row>
    <row r="529">
      <c r="A529" s="5">
        <v>40493.0</v>
      </c>
      <c r="B529" s="21">
        <f>IFERROR(__xludf.DUMMYFUNCTION("YEAR(TO_DATE(A529))"),2010.0)</f>
        <v>2010</v>
      </c>
      <c r="C529" s="4" t="s">
        <v>23</v>
      </c>
      <c r="D529" s="9">
        <v>109717.12</v>
      </c>
    </row>
    <row r="530">
      <c r="A530" s="5">
        <v>40440.0</v>
      </c>
      <c r="B530" s="21">
        <f>IFERROR(__xludf.DUMMYFUNCTION("YEAR(TO_DATE(A530))"),2010.0)</f>
        <v>2010</v>
      </c>
      <c r="C530" s="4" t="s">
        <v>23</v>
      </c>
      <c r="D530" s="9">
        <v>221896.95</v>
      </c>
    </row>
    <row r="531">
      <c r="A531" s="5">
        <v>42194.0</v>
      </c>
      <c r="B531" s="21">
        <f>IFERROR(__xludf.DUMMYFUNCTION("YEAR(TO_DATE(A531))"),2015.0)</f>
        <v>2015</v>
      </c>
      <c r="C531" s="4" t="s">
        <v>23</v>
      </c>
      <c r="D531" s="9">
        <v>3083594.01</v>
      </c>
    </row>
    <row r="532">
      <c r="A532" s="5">
        <v>42496.0</v>
      </c>
      <c r="B532" s="21">
        <f>IFERROR(__xludf.DUMMYFUNCTION("YEAR(TO_DATE(A532))"),2016.0)</f>
        <v>2016</v>
      </c>
      <c r="C532" s="4" t="s">
        <v>23</v>
      </c>
      <c r="D532" s="9">
        <v>1766027.04</v>
      </c>
    </row>
    <row r="533">
      <c r="A533" s="5">
        <v>41933.0</v>
      </c>
      <c r="B533" s="21">
        <f>IFERROR(__xludf.DUMMYFUNCTION("YEAR(TO_DATE(A533))"),2014.0)</f>
        <v>2014</v>
      </c>
      <c r="C533" s="4" t="s">
        <v>23</v>
      </c>
      <c r="D533" s="9">
        <v>1044.96</v>
      </c>
    </row>
    <row r="534">
      <c r="A534" s="5">
        <v>40674.0</v>
      </c>
      <c r="B534" s="21">
        <f>IFERROR(__xludf.DUMMYFUNCTION("YEAR(TO_DATE(A534))"),2011.0)</f>
        <v>2011</v>
      </c>
      <c r="C534" s="4" t="s">
        <v>23</v>
      </c>
      <c r="D534" s="9">
        <v>2099746.53</v>
      </c>
    </row>
    <row r="535">
      <c r="A535" s="5">
        <v>42048.0</v>
      </c>
      <c r="B535" s="21">
        <f>IFERROR(__xludf.DUMMYFUNCTION("YEAR(TO_DATE(A535))"),2015.0)</f>
        <v>2015</v>
      </c>
      <c r="C535" s="4" t="s">
        <v>23</v>
      </c>
      <c r="D535" s="9">
        <v>337391.4</v>
      </c>
    </row>
    <row r="536">
      <c r="A536" s="5">
        <v>41212.0</v>
      </c>
      <c r="B536" s="21">
        <f>IFERROR(__xludf.DUMMYFUNCTION("YEAR(TO_DATE(A536))"),2012.0)</f>
        <v>2012</v>
      </c>
      <c r="C536" s="4" t="s">
        <v>23</v>
      </c>
      <c r="D536" s="9">
        <v>1287927.78</v>
      </c>
    </row>
    <row r="537">
      <c r="A537" s="5">
        <v>41353.0</v>
      </c>
      <c r="B537" s="21">
        <f>IFERROR(__xludf.DUMMYFUNCTION("YEAR(TO_DATE(A537))"),2013.0)</f>
        <v>2013</v>
      </c>
      <c r="C537" s="4" t="s">
        <v>23</v>
      </c>
      <c r="D537" s="9">
        <v>1974080.24</v>
      </c>
    </row>
    <row r="538">
      <c r="A538" s="5">
        <v>41856.0</v>
      </c>
      <c r="B538" s="21">
        <f>IFERROR(__xludf.DUMMYFUNCTION("YEAR(TO_DATE(A538))"),2014.0)</f>
        <v>2014</v>
      </c>
      <c r="C538" s="4" t="s">
        <v>23</v>
      </c>
      <c r="D538" s="9">
        <v>1672594.56</v>
      </c>
    </row>
    <row r="539">
      <c r="A539" s="5">
        <v>40570.0</v>
      </c>
      <c r="B539" s="21">
        <f>IFERROR(__xludf.DUMMYFUNCTION("YEAR(TO_DATE(A539))"),2011.0)</f>
        <v>2011</v>
      </c>
      <c r="C539" s="4" t="s">
        <v>23</v>
      </c>
      <c r="D539" s="9">
        <v>149522.4</v>
      </c>
    </row>
    <row r="540">
      <c r="A540" s="5">
        <v>41004.0</v>
      </c>
      <c r="B540" s="21">
        <f>IFERROR(__xludf.DUMMYFUNCTION("YEAR(TO_DATE(A540))"),2012.0)</f>
        <v>2012</v>
      </c>
      <c r="C540" s="4" t="s">
        <v>23</v>
      </c>
      <c r="D540" s="9">
        <v>1636439.5999999999</v>
      </c>
    </row>
    <row r="541">
      <c r="A541" s="5">
        <v>41527.0</v>
      </c>
      <c r="B541" s="21">
        <f>IFERROR(__xludf.DUMMYFUNCTION("YEAR(TO_DATE(A541))"),2013.0)</f>
        <v>2013</v>
      </c>
      <c r="C541" s="4" t="s">
        <v>23</v>
      </c>
      <c r="D541" s="9">
        <v>430344.64</v>
      </c>
    </row>
    <row r="542">
      <c r="A542" s="5">
        <v>40583.0</v>
      </c>
      <c r="B542" s="21">
        <f>IFERROR(__xludf.DUMMYFUNCTION("YEAR(TO_DATE(A542))"),2011.0)</f>
        <v>2011</v>
      </c>
      <c r="C542" s="4" t="s">
        <v>23</v>
      </c>
      <c r="D542" s="9">
        <v>882706.7999999999</v>
      </c>
    </row>
    <row r="543">
      <c r="A543" s="5">
        <v>42609.0</v>
      </c>
      <c r="B543" s="21">
        <f>IFERROR(__xludf.DUMMYFUNCTION("YEAR(TO_DATE(A543))"),2016.0)</f>
        <v>2016</v>
      </c>
      <c r="C543" s="4" t="s">
        <v>23</v>
      </c>
      <c r="D543" s="9">
        <v>710450.0</v>
      </c>
    </row>
    <row r="544">
      <c r="A544" s="5">
        <v>41050.0</v>
      </c>
      <c r="B544" s="21">
        <f>IFERROR(__xludf.DUMMYFUNCTION("YEAR(TO_DATE(A544))"),2012.0)</f>
        <v>2012</v>
      </c>
      <c r="C544" s="4" t="s">
        <v>23</v>
      </c>
      <c r="D544" s="9">
        <v>5662251.71</v>
      </c>
    </row>
    <row r="545">
      <c r="A545" s="5">
        <v>40549.0</v>
      </c>
      <c r="B545" s="21">
        <f>IFERROR(__xludf.DUMMYFUNCTION("YEAR(TO_DATE(A545))"),2011.0)</f>
        <v>2011</v>
      </c>
      <c r="C545" s="4" t="s">
        <v>23</v>
      </c>
      <c r="D545" s="9">
        <v>811407.66</v>
      </c>
    </row>
    <row r="546">
      <c r="A546" s="5">
        <v>42075.0</v>
      </c>
      <c r="B546" s="21">
        <f>IFERROR(__xludf.DUMMYFUNCTION("YEAR(TO_DATE(A546))"),2015.0)</f>
        <v>2015</v>
      </c>
      <c r="C546" s="4" t="s">
        <v>23</v>
      </c>
      <c r="D546" s="9">
        <v>69844.38</v>
      </c>
    </row>
    <row r="547">
      <c r="A547" s="5">
        <v>40328.0</v>
      </c>
      <c r="B547" s="21">
        <f>IFERROR(__xludf.DUMMYFUNCTION("YEAR(TO_DATE(A547))"),2010.0)</f>
        <v>2010</v>
      </c>
      <c r="C547" s="4" t="s">
        <v>23</v>
      </c>
      <c r="D547" s="9">
        <v>63453.33</v>
      </c>
    </row>
    <row r="548">
      <c r="A548" s="5">
        <v>42878.0</v>
      </c>
      <c r="B548" s="21">
        <f>IFERROR(__xludf.DUMMYFUNCTION("YEAR(TO_DATE(A548))"),2017.0)</f>
        <v>2017</v>
      </c>
      <c r="C548" s="4" t="s">
        <v>23</v>
      </c>
      <c r="D548" s="9">
        <v>117939.36</v>
      </c>
    </row>
    <row r="549">
      <c r="A549" s="5">
        <v>41184.0</v>
      </c>
      <c r="B549" s="21">
        <f>IFERROR(__xludf.DUMMYFUNCTION("YEAR(TO_DATE(A549))"),2012.0)</f>
        <v>2012</v>
      </c>
      <c r="C549" s="4" t="s">
        <v>23</v>
      </c>
      <c r="D549" s="9">
        <v>1092362.8800000001</v>
      </c>
    </row>
    <row r="550">
      <c r="A550" s="5">
        <v>42719.0</v>
      </c>
      <c r="B550" s="21">
        <f>IFERROR(__xludf.DUMMYFUNCTION("YEAR(TO_DATE(A550))"),2016.0)</f>
        <v>2016</v>
      </c>
      <c r="C550" s="4" t="s">
        <v>23</v>
      </c>
      <c r="D550" s="9">
        <v>3644822.37</v>
      </c>
    </row>
    <row r="551">
      <c r="A551" s="5">
        <v>42792.0</v>
      </c>
      <c r="B551" s="21">
        <f>IFERROR(__xludf.DUMMYFUNCTION("YEAR(TO_DATE(A551))"),2017.0)</f>
        <v>2017</v>
      </c>
      <c r="C551" s="4" t="s">
        <v>23</v>
      </c>
      <c r="D551" s="9">
        <v>272242.63</v>
      </c>
    </row>
    <row r="552">
      <c r="A552" s="5">
        <v>40328.0</v>
      </c>
      <c r="B552" s="21">
        <f>IFERROR(__xludf.DUMMYFUNCTION("YEAR(TO_DATE(A552))"),2010.0)</f>
        <v>2010</v>
      </c>
      <c r="C552" s="4" t="s">
        <v>23</v>
      </c>
      <c r="D552" s="9">
        <v>82629.03</v>
      </c>
    </row>
    <row r="553">
      <c r="A553" s="5">
        <v>41834.0</v>
      </c>
      <c r="B553" s="21">
        <f>IFERROR(__xludf.DUMMYFUNCTION("YEAR(TO_DATE(A553))"),2014.0)</f>
        <v>2014</v>
      </c>
      <c r="C553" s="4" t="s">
        <v>23</v>
      </c>
      <c r="D553" s="9">
        <v>278768.75</v>
      </c>
    </row>
    <row r="554">
      <c r="A554" s="5">
        <v>41321.0</v>
      </c>
      <c r="B554" s="21">
        <f>IFERROR(__xludf.DUMMYFUNCTION("YEAR(TO_DATE(A554))"),2013.0)</f>
        <v>2013</v>
      </c>
      <c r="C554" s="4" t="s">
        <v>23</v>
      </c>
      <c r="D554" s="9">
        <v>254343.76</v>
      </c>
    </row>
    <row r="555">
      <c r="A555" s="5">
        <v>42390.0</v>
      </c>
      <c r="B555" s="21">
        <f>IFERROR(__xludf.DUMMYFUNCTION("YEAR(TO_DATE(A555))"),2016.0)</f>
        <v>2016</v>
      </c>
      <c r="C555" s="4" t="s">
        <v>23</v>
      </c>
      <c r="D555" s="9">
        <v>86061.69</v>
      </c>
    </row>
    <row r="556">
      <c r="A556" s="5">
        <v>42633.0</v>
      </c>
      <c r="B556" s="21">
        <f>IFERROR(__xludf.DUMMYFUNCTION("YEAR(TO_DATE(A556))"),2016.0)</f>
        <v>2016</v>
      </c>
      <c r="C556" s="4" t="s">
        <v>23</v>
      </c>
      <c r="D556" s="9">
        <v>218554.7</v>
      </c>
    </row>
    <row r="557">
      <c r="A557" s="5">
        <v>42077.0</v>
      </c>
      <c r="B557" s="21">
        <f>IFERROR(__xludf.DUMMYFUNCTION("YEAR(TO_DATE(A557))"),2015.0)</f>
        <v>2015</v>
      </c>
      <c r="C557" s="4" t="s">
        <v>23</v>
      </c>
      <c r="D557" s="9">
        <v>5010688.46</v>
      </c>
    </row>
    <row r="558">
      <c r="A558" s="5">
        <v>42112.0</v>
      </c>
      <c r="B558" s="21">
        <f>IFERROR(__xludf.DUMMYFUNCTION("YEAR(TO_DATE(A558))"),2015.0)</f>
        <v>2015</v>
      </c>
      <c r="C558" s="4" t="s">
        <v>23</v>
      </c>
      <c r="D558" s="9">
        <v>547320.32</v>
      </c>
    </row>
    <row r="559">
      <c r="A559" s="5">
        <v>41027.0</v>
      </c>
      <c r="B559" s="21">
        <f>IFERROR(__xludf.DUMMYFUNCTION("YEAR(TO_DATE(A559))"),2012.0)</f>
        <v>2012</v>
      </c>
      <c r="C559" s="4" t="s">
        <v>23</v>
      </c>
      <c r="D559" s="9">
        <v>420337.39</v>
      </c>
    </row>
    <row r="560">
      <c r="A560" s="5">
        <v>42632.0</v>
      </c>
      <c r="B560" s="21">
        <f>IFERROR(__xludf.DUMMYFUNCTION("YEAR(TO_DATE(A560))"),2016.0)</f>
        <v>2016</v>
      </c>
      <c r="C560" s="4" t="s">
        <v>23</v>
      </c>
      <c r="D560" s="9">
        <v>82243.95</v>
      </c>
    </row>
    <row r="561">
      <c r="A561" s="5">
        <v>40704.0</v>
      </c>
      <c r="B561" s="21">
        <f>IFERROR(__xludf.DUMMYFUNCTION("YEAR(TO_DATE(A561))"),2011.0)</f>
        <v>2011</v>
      </c>
      <c r="C561" s="4" t="s">
        <v>23</v>
      </c>
      <c r="D561" s="9">
        <v>105671.15000000001</v>
      </c>
    </row>
    <row r="562">
      <c r="A562" s="5">
        <v>40378.0</v>
      </c>
      <c r="B562" s="21">
        <f>IFERROR(__xludf.DUMMYFUNCTION("YEAR(TO_DATE(A562))"),2010.0)</f>
        <v>2010</v>
      </c>
      <c r="C562" s="4" t="s">
        <v>23</v>
      </c>
      <c r="D562" s="9">
        <v>800302.8</v>
      </c>
    </row>
    <row r="563">
      <c r="A563" s="5">
        <v>41644.0</v>
      </c>
      <c r="B563" s="21">
        <f>IFERROR(__xludf.DUMMYFUNCTION("YEAR(TO_DATE(A563))"),2014.0)</f>
        <v>2014</v>
      </c>
      <c r="C563" s="4" t="s">
        <v>23</v>
      </c>
      <c r="D563" s="9">
        <v>178089.67</v>
      </c>
    </row>
    <row r="564">
      <c r="A564" s="5">
        <v>41805.0</v>
      </c>
      <c r="B564" s="21">
        <f>IFERROR(__xludf.DUMMYFUNCTION("YEAR(TO_DATE(A564))"),2014.0)</f>
        <v>2014</v>
      </c>
      <c r="C564" s="4" t="s">
        <v>23</v>
      </c>
      <c r="D564" s="9">
        <v>4367665.470000001</v>
      </c>
    </row>
    <row r="565">
      <c r="A565" s="5">
        <v>40571.0</v>
      </c>
      <c r="B565" s="21">
        <f>IFERROR(__xludf.DUMMYFUNCTION("YEAR(TO_DATE(A565))"),2011.0)</f>
        <v>2011</v>
      </c>
      <c r="C565" s="4" t="s">
        <v>23</v>
      </c>
      <c r="D565" s="9">
        <v>2997443.1999999997</v>
      </c>
    </row>
    <row r="566">
      <c r="A566" s="5">
        <v>40907.0</v>
      </c>
      <c r="B566" s="21">
        <f>IFERROR(__xludf.DUMMYFUNCTION("YEAR(TO_DATE(A566))"),2011.0)</f>
        <v>2011</v>
      </c>
      <c r="C566" s="4" t="s">
        <v>23</v>
      </c>
      <c r="D566" s="9">
        <v>220935.84000000003</v>
      </c>
    </row>
    <row r="567">
      <c r="A567" s="5">
        <v>40498.0</v>
      </c>
      <c r="B567" s="21">
        <f>IFERROR(__xludf.DUMMYFUNCTION("YEAR(TO_DATE(A567))"),2010.0)</f>
        <v>2010</v>
      </c>
      <c r="C567" s="4" t="s">
        <v>23</v>
      </c>
      <c r="D567" s="9">
        <v>513173.86</v>
      </c>
    </row>
    <row r="568">
      <c r="A568" s="5">
        <v>40642.0</v>
      </c>
      <c r="B568" s="21">
        <f>IFERROR(__xludf.DUMMYFUNCTION("YEAR(TO_DATE(A568))"),2011.0)</f>
        <v>2011</v>
      </c>
      <c r="C568" s="4" t="s">
        <v>23</v>
      </c>
      <c r="D568" s="9">
        <v>1244188.56</v>
      </c>
    </row>
    <row r="569">
      <c r="A569" s="5">
        <v>42340.0</v>
      </c>
      <c r="B569" s="21">
        <f>IFERROR(__xludf.DUMMYFUNCTION("YEAR(TO_DATE(A569))"),2015.0)</f>
        <v>2015</v>
      </c>
      <c r="C569" s="4" t="s">
        <v>23</v>
      </c>
      <c r="D569" s="9">
        <v>429673.34</v>
      </c>
    </row>
    <row r="570">
      <c r="A570" s="5">
        <v>41915.0</v>
      </c>
      <c r="B570" s="21">
        <f>IFERROR(__xludf.DUMMYFUNCTION("YEAR(TO_DATE(A570))"),2014.0)</f>
        <v>2014</v>
      </c>
      <c r="C570" s="4" t="s">
        <v>23</v>
      </c>
      <c r="D570" s="9">
        <v>557316.87</v>
      </c>
    </row>
    <row r="571">
      <c r="A571" s="5">
        <v>42563.0</v>
      </c>
      <c r="B571" s="21">
        <f>IFERROR(__xludf.DUMMYFUNCTION("YEAR(TO_DATE(A571))"),2016.0)</f>
        <v>2016</v>
      </c>
      <c r="C571" s="4" t="s">
        <v>23</v>
      </c>
      <c r="D571" s="9">
        <v>1021506.2</v>
      </c>
    </row>
    <row r="572">
      <c r="A572" s="5">
        <v>42484.0</v>
      </c>
      <c r="B572" s="21">
        <f>IFERROR(__xludf.DUMMYFUNCTION("YEAR(TO_DATE(A572))"),2016.0)</f>
        <v>2016</v>
      </c>
      <c r="C572" s="4" t="s">
        <v>23</v>
      </c>
      <c r="D572" s="9">
        <v>1160533.98</v>
      </c>
    </row>
    <row r="573">
      <c r="A573" s="5">
        <v>41001.0</v>
      </c>
      <c r="B573" s="21">
        <f>IFERROR(__xludf.DUMMYFUNCTION("YEAR(TO_DATE(A573))"),2012.0)</f>
        <v>2012</v>
      </c>
      <c r="C573" s="4" t="s">
        <v>23</v>
      </c>
      <c r="D573" s="9">
        <v>695020.8</v>
      </c>
    </row>
    <row r="574">
      <c r="A574" s="5">
        <v>41168.0</v>
      </c>
      <c r="B574" s="21">
        <f>IFERROR(__xludf.DUMMYFUNCTION("YEAR(TO_DATE(A574))"),2012.0)</f>
        <v>2012</v>
      </c>
      <c r="C574" s="4" t="s">
        <v>23</v>
      </c>
      <c r="D574" s="9">
        <v>437294.28</v>
      </c>
    </row>
    <row r="575">
      <c r="A575" s="5">
        <v>42421.0</v>
      </c>
      <c r="B575" s="21">
        <f>IFERROR(__xludf.DUMMYFUNCTION("YEAR(TO_DATE(A575))"),2016.0)</f>
        <v>2016</v>
      </c>
      <c r="C575" s="4" t="s">
        <v>23</v>
      </c>
      <c r="D575" s="9">
        <v>98300.37</v>
      </c>
    </row>
    <row r="576">
      <c r="A576" s="5">
        <v>41227.0</v>
      </c>
      <c r="B576" s="21">
        <f>IFERROR(__xludf.DUMMYFUNCTION("YEAR(TO_DATE(A576))"),2012.0)</f>
        <v>2012</v>
      </c>
      <c r="C576" s="4" t="s">
        <v>23</v>
      </c>
      <c r="D576" s="9">
        <v>571537.89</v>
      </c>
    </row>
    <row r="577">
      <c r="A577" s="5">
        <v>40526.0</v>
      </c>
      <c r="B577" s="21">
        <f>IFERROR(__xludf.DUMMYFUNCTION("YEAR(TO_DATE(A577))"),2010.0)</f>
        <v>2010</v>
      </c>
      <c r="C577" s="4" t="s">
        <v>23</v>
      </c>
      <c r="D577" s="9">
        <v>85139.64000000001</v>
      </c>
    </row>
    <row r="578">
      <c r="A578" s="5">
        <v>40599.0</v>
      </c>
      <c r="B578" s="21">
        <f>IFERROR(__xludf.DUMMYFUNCTION("YEAR(TO_DATE(A578))"),2011.0)</f>
        <v>2011</v>
      </c>
      <c r="C578" s="4" t="s">
        <v>23</v>
      </c>
      <c r="D578" s="9">
        <v>18144.06</v>
      </c>
    </row>
    <row r="579">
      <c r="A579" s="5">
        <v>41075.0</v>
      </c>
      <c r="B579" s="21">
        <f>IFERROR(__xludf.DUMMYFUNCTION("YEAR(TO_DATE(A579))"),2012.0)</f>
        <v>2012</v>
      </c>
      <c r="C579" s="4" t="s">
        <v>23</v>
      </c>
      <c r="D579" s="9">
        <v>2526250.88</v>
      </c>
    </row>
    <row r="580">
      <c r="A580" s="5">
        <v>40286.0</v>
      </c>
      <c r="B580" s="21">
        <f>IFERROR(__xludf.DUMMYFUNCTION("YEAR(TO_DATE(A580))"),2010.0)</f>
        <v>2010</v>
      </c>
      <c r="C580" s="4" t="s">
        <v>23</v>
      </c>
      <c r="D580" s="9">
        <v>728569.76</v>
      </c>
    </row>
    <row r="581">
      <c r="A581" s="5">
        <v>40746.0</v>
      </c>
      <c r="B581" s="21">
        <f>IFERROR(__xludf.DUMMYFUNCTION("YEAR(TO_DATE(A581))"),2011.0)</f>
        <v>2011</v>
      </c>
      <c r="C581" s="4" t="s">
        <v>23</v>
      </c>
      <c r="D581" s="9">
        <v>1419200.72</v>
      </c>
    </row>
    <row r="582">
      <c r="A582" s="5">
        <v>40969.0</v>
      </c>
      <c r="B582" s="21">
        <f>IFERROR(__xludf.DUMMYFUNCTION("YEAR(TO_DATE(A582))"),2012.0)</f>
        <v>2012</v>
      </c>
      <c r="C582" s="4" t="s">
        <v>23</v>
      </c>
      <c r="D582" s="9">
        <v>1922003.12</v>
      </c>
    </row>
    <row r="583">
      <c r="A583" s="5">
        <v>41646.0</v>
      </c>
      <c r="B583" s="21">
        <f>IFERROR(__xludf.DUMMYFUNCTION("YEAR(TO_DATE(A583))"),2014.0)</f>
        <v>2014</v>
      </c>
      <c r="C583" s="4" t="s">
        <v>23</v>
      </c>
      <c r="D583" s="9">
        <v>978495.54</v>
      </c>
    </row>
    <row r="584">
      <c r="A584" s="5">
        <v>42817.0</v>
      </c>
      <c r="B584" s="21">
        <f>IFERROR(__xludf.DUMMYFUNCTION("YEAR(TO_DATE(A584))"),2017.0)</f>
        <v>2017</v>
      </c>
      <c r="C584" s="4" t="s">
        <v>23</v>
      </c>
      <c r="D584" s="9">
        <v>1213856.4</v>
      </c>
    </row>
    <row r="585">
      <c r="A585" s="5">
        <v>42530.0</v>
      </c>
      <c r="B585" s="21">
        <f>IFERROR(__xludf.DUMMYFUNCTION("YEAR(TO_DATE(A585))"),2016.0)</f>
        <v>2016</v>
      </c>
      <c r="C585" s="4" t="s">
        <v>23</v>
      </c>
      <c r="D585" s="9">
        <v>530019.05</v>
      </c>
    </row>
    <row r="586">
      <c r="A586" s="5">
        <v>41163.0</v>
      </c>
      <c r="B586" s="21">
        <f>IFERROR(__xludf.DUMMYFUNCTION("YEAR(TO_DATE(A586))"),2012.0)</f>
        <v>2012</v>
      </c>
      <c r="C586" s="4" t="s">
        <v>23</v>
      </c>
      <c r="D586" s="9">
        <v>347510.4</v>
      </c>
    </row>
    <row r="587">
      <c r="A587" s="5">
        <v>42471.0</v>
      </c>
      <c r="B587" s="21">
        <f>IFERROR(__xludf.DUMMYFUNCTION("YEAR(TO_DATE(A587))"),2016.0)</f>
        <v>2016</v>
      </c>
      <c r="C587" s="4" t="s">
        <v>23</v>
      </c>
      <c r="D587" s="9">
        <v>65937.68000000001</v>
      </c>
    </row>
    <row r="588">
      <c r="A588" s="5">
        <v>41672.0</v>
      </c>
      <c r="B588" s="21">
        <f>IFERROR(__xludf.DUMMYFUNCTION("YEAR(TO_DATE(A588))"),2014.0)</f>
        <v>2014</v>
      </c>
      <c r="C588" s="4" t="s">
        <v>23</v>
      </c>
      <c r="D588" s="9">
        <v>73119.21</v>
      </c>
    </row>
    <row r="589">
      <c r="A589" s="5">
        <v>40596.0</v>
      </c>
      <c r="B589" s="21">
        <f>IFERROR(__xludf.DUMMYFUNCTION("YEAR(TO_DATE(A589))"),2011.0)</f>
        <v>2011</v>
      </c>
      <c r="C589" s="4" t="s">
        <v>23</v>
      </c>
      <c r="D589" s="9">
        <v>132317.46</v>
      </c>
    </row>
    <row r="590">
      <c r="A590" s="5">
        <v>40188.0</v>
      </c>
      <c r="B590" s="21">
        <f>IFERROR(__xludf.DUMMYFUNCTION("YEAR(TO_DATE(A590))"),2010.0)</f>
        <v>2010</v>
      </c>
      <c r="C590" s="4" t="s">
        <v>23</v>
      </c>
      <c r="D590" s="9">
        <v>438322.08</v>
      </c>
    </row>
    <row r="591">
      <c r="A591" s="5">
        <v>42727.0</v>
      </c>
      <c r="B591" s="21">
        <f>IFERROR(__xludf.DUMMYFUNCTION("YEAR(TO_DATE(A591))"),2016.0)</f>
        <v>2016</v>
      </c>
      <c r="C591" s="4" t="s">
        <v>23</v>
      </c>
      <c r="D591" s="9">
        <v>3780403.3899999997</v>
      </c>
    </row>
    <row r="592">
      <c r="A592" s="5">
        <v>42691.0</v>
      </c>
      <c r="B592" s="21">
        <f>IFERROR(__xludf.DUMMYFUNCTION("YEAR(TO_DATE(A592))"),2016.0)</f>
        <v>2016</v>
      </c>
      <c r="C592" s="4" t="s">
        <v>23</v>
      </c>
      <c r="D592" s="9">
        <v>66728.16</v>
      </c>
    </row>
    <row r="593">
      <c r="A593" s="5">
        <v>41280.0</v>
      </c>
      <c r="B593" s="21">
        <f>IFERROR(__xludf.DUMMYFUNCTION("YEAR(TO_DATE(A593))"),2013.0)</f>
        <v>2013</v>
      </c>
      <c r="C593" s="4" t="s">
        <v>23</v>
      </c>
      <c r="D593" s="9">
        <v>1012044.0</v>
      </c>
    </row>
    <row r="594">
      <c r="A594" s="5">
        <v>41474.0</v>
      </c>
      <c r="B594" s="21">
        <f>IFERROR(__xludf.DUMMYFUNCTION("YEAR(TO_DATE(A594))"),2013.0)</f>
        <v>2013</v>
      </c>
      <c r="C594" s="4" t="s">
        <v>23</v>
      </c>
      <c r="D594" s="9">
        <v>2683220.4</v>
      </c>
    </row>
    <row r="595">
      <c r="A595" s="5">
        <v>40355.0</v>
      </c>
      <c r="B595" s="21">
        <f>IFERROR(__xludf.DUMMYFUNCTION("YEAR(TO_DATE(A595))"),2010.0)</f>
        <v>2010</v>
      </c>
      <c r="C595" s="4" t="s">
        <v>23</v>
      </c>
      <c r="D595" s="9">
        <v>1117360.56</v>
      </c>
    </row>
    <row r="596">
      <c r="A596" s="5">
        <v>40704.0</v>
      </c>
      <c r="B596" s="21">
        <f>IFERROR(__xludf.DUMMYFUNCTION("YEAR(TO_DATE(A596))"),2011.0)</f>
        <v>2011</v>
      </c>
      <c r="C596" s="4" t="s">
        <v>23</v>
      </c>
      <c r="D596" s="9">
        <v>492524.96</v>
      </c>
    </row>
    <row r="597">
      <c r="A597" s="5">
        <v>42530.0</v>
      </c>
      <c r="B597" s="21">
        <f>IFERROR(__xludf.DUMMYFUNCTION("YEAR(TO_DATE(A597))"),2016.0)</f>
        <v>2016</v>
      </c>
      <c r="C597" s="4" t="s">
        <v>23</v>
      </c>
      <c r="D597" s="9">
        <v>5707204.44</v>
      </c>
    </row>
    <row r="598">
      <c r="A598" s="5">
        <v>40732.0</v>
      </c>
      <c r="B598" s="21">
        <f>IFERROR(__xludf.DUMMYFUNCTION("YEAR(TO_DATE(A598))"),2011.0)</f>
        <v>2011</v>
      </c>
      <c r="C598" s="4" t="s">
        <v>23</v>
      </c>
      <c r="D598" s="9">
        <v>6155888.13</v>
      </c>
    </row>
    <row r="599">
      <c r="A599" s="5">
        <v>42229.0</v>
      </c>
      <c r="B599" s="21">
        <f>IFERROR(__xludf.DUMMYFUNCTION("YEAR(TO_DATE(A599))"),2015.0)</f>
        <v>2015</v>
      </c>
      <c r="C599" s="4" t="s">
        <v>23</v>
      </c>
      <c r="D599" s="9">
        <v>235209.65000000002</v>
      </c>
    </row>
    <row r="600">
      <c r="A600" s="5">
        <v>40558.0</v>
      </c>
      <c r="B600" s="21">
        <f>IFERROR(__xludf.DUMMYFUNCTION("YEAR(TO_DATE(A600))"),2011.0)</f>
        <v>2011</v>
      </c>
      <c r="C600" s="4" t="s">
        <v>23</v>
      </c>
      <c r="D600" s="9">
        <v>1903878.24</v>
      </c>
    </row>
    <row r="601">
      <c r="A601" s="5">
        <v>41482.0</v>
      </c>
      <c r="B601" s="21">
        <f>IFERROR(__xludf.DUMMYFUNCTION("YEAR(TO_DATE(A601))"),2013.0)</f>
        <v>2013</v>
      </c>
      <c r="C601" s="4" t="s">
        <v>23</v>
      </c>
      <c r="D601" s="9">
        <v>196490.45</v>
      </c>
    </row>
    <row r="602">
      <c r="A602" s="5">
        <v>41978.0</v>
      </c>
      <c r="B602" s="21">
        <f>IFERROR(__xludf.DUMMYFUNCTION("YEAR(TO_DATE(A602))"),2014.0)</f>
        <v>2014</v>
      </c>
      <c r="C602" s="4" t="s">
        <v>23</v>
      </c>
      <c r="D602" s="9">
        <v>246360.40000000002</v>
      </c>
    </row>
    <row r="603">
      <c r="A603" s="5">
        <v>41441.0</v>
      </c>
      <c r="B603" s="21">
        <f>IFERROR(__xludf.DUMMYFUNCTION("YEAR(TO_DATE(A603))"),2013.0)</f>
        <v>2013</v>
      </c>
      <c r="C603" s="4" t="s">
        <v>23</v>
      </c>
      <c r="D603" s="9">
        <v>338629.2</v>
      </c>
    </row>
    <row r="604">
      <c r="A604" s="5">
        <v>42420.0</v>
      </c>
      <c r="B604" s="21">
        <f>IFERROR(__xludf.DUMMYFUNCTION("YEAR(TO_DATE(A604))"),2016.0)</f>
        <v>2016</v>
      </c>
      <c r="C604" s="4" t="s">
        <v>23</v>
      </c>
      <c r="D604" s="9">
        <v>427714.30000000005</v>
      </c>
    </row>
    <row r="605">
      <c r="A605" s="5">
        <v>40631.0</v>
      </c>
      <c r="B605" s="21">
        <f>IFERROR(__xludf.DUMMYFUNCTION("YEAR(TO_DATE(A605))"),2011.0)</f>
        <v>2011</v>
      </c>
      <c r="C605" s="4" t="s">
        <v>23</v>
      </c>
      <c r="D605" s="9">
        <v>483432.95</v>
      </c>
    </row>
    <row r="606">
      <c r="A606" s="5">
        <v>40845.0</v>
      </c>
      <c r="B606" s="21">
        <f>IFERROR(__xludf.DUMMYFUNCTION("YEAR(TO_DATE(A606))"),2011.0)</f>
        <v>2011</v>
      </c>
      <c r="C606" s="4" t="s">
        <v>23</v>
      </c>
      <c r="D606" s="9">
        <v>713666.36</v>
      </c>
    </row>
    <row r="607">
      <c r="A607" s="5">
        <v>40329.0</v>
      </c>
      <c r="B607" s="21">
        <f>IFERROR(__xludf.DUMMYFUNCTION("YEAR(TO_DATE(A607))"),2010.0)</f>
        <v>2010</v>
      </c>
      <c r="C607" s="4" t="s">
        <v>23</v>
      </c>
      <c r="D607" s="9">
        <v>2849043.75</v>
      </c>
    </row>
    <row r="608">
      <c r="A608" s="5">
        <v>41910.0</v>
      </c>
      <c r="B608" s="21">
        <f>IFERROR(__xludf.DUMMYFUNCTION("YEAR(TO_DATE(A608))"),2014.0)</f>
        <v>2014</v>
      </c>
      <c r="C608" s="4" t="s">
        <v>23</v>
      </c>
      <c r="D608" s="9">
        <v>936092.48</v>
      </c>
    </row>
    <row r="609">
      <c r="A609" s="5">
        <v>40973.0</v>
      </c>
      <c r="B609" s="21">
        <f>IFERROR(__xludf.DUMMYFUNCTION("YEAR(TO_DATE(A609))"),2012.0)</f>
        <v>2012</v>
      </c>
      <c r="C609" s="4" t="s">
        <v>23</v>
      </c>
      <c r="D609" s="9">
        <v>1931112.4</v>
      </c>
    </row>
    <row r="610">
      <c r="A610" s="5">
        <v>42856.0</v>
      </c>
      <c r="B610" s="21">
        <f>IFERROR(__xludf.DUMMYFUNCTION("YEAR(TO_DATE(A610))"),2017.0)</f>
        <v>2017</v>
      </c>
      <c r="C610" s="4" t="s">
        <v>23</v>
      </c>
      <c r="D610" s="9">
        <v>4094157.27</v>
      </c>
    </row>
    <row r="611">
      <c r="A611" s="5">
        <v>40357.0</v>
      </c>
      <c r="B611" s="21">
        <f>IFERROR(__xludf.DUMMYFUNCTION("YEAR(TO_DATE(A611))"),2010.0)</f>
        <v>2010</v>
      </c>
      <c r="C611" s="4" t="s">
        <v>23</v>
      </c>
      <c r="D611" s="9">
        <v>1123533.4</v>
      </c>
    </row>
    <row r="612">
      <c r="A612" s="5">
        <v>41605.0</v>
      </c>
      <c r="B612" s="21">
        <f>IFERROR(__xludf.DUMMYFUNCTION("YEAR(TO_DATE(A612))"),2013.0)</f>
        <v>2013</v>
      </c>
      <c r="C612" s="4" t="s">
        <v>23</v>
      </c>
      <c r="D612" s="9">
        <v>224106.35</v>
      </c>
    </row>
    <row r="613">
      <c r="A613" s="5">
        <v>42648.0</v>
      </c>
      <c r="B613" s="21">
        <f>IFERROR(__xludf.DUMMYFUNCTION("YEAR(TO_DATE(A613))"),2016.0)</f>
        <v>2016</v>
      </c>
      <c r="C613" s="4" t="s">
        <v>23</v>
      </c>
      <c r="D613" s="9">
        <v>542137.14</v>
      </c>
    </row>
    <row r="614">
      <c r="A614" s="5">
        <v>42812.0</v>
      </c>
      <c r="B614" s="21">
        <f>IFERROR(__xludf.DUMMYFUNCTION("YEAR(TO_DATE(A614))"),2017.0)</f>
        <v>2017</v>
      </c>
      <c r="C614" s="4" t="s">
        <v>23</v>
      </c>
      <c r="D614" s="9">
        <v>1470871.2000000002</v>
      </c>
    </row>
    <row r="615">
      <c r="A615" s="5">
        <v>42832.0</v>
      </c>
      <c r="B615" s="21">
        <f>IFERROR(__xludf.DUMMYFUNCTION("YEAR(TO_DATE(A615))"),2017.0)</f>
        <v>2017</v>
      </c>
      <c r="C615" s="4" t="s">
        <v>23</v>
      </c>
      <c r="D615" s="9">
        <v>1386189.3</v>
      </c>
    </row>
    <row r="616">
      <c r="A616" s="5">
        <v>42585.0</v>
      </c>
      <c r="B616" s="21">
        <f>IFERROR(__xludf.DUMMYFUNCTION("YEAR(TO_DATE(A616))"),2016.0)</f>
        <v>2016</v>
      </c>
      <c r="C616" s="4" t="s">
        <v>23</v>
      </c>
      <c r="D616" s="9">
        <v>4962573.02</v>
      </c>
    </row>
    <row r="617">
      <c r="A617" s="5">
        <v>41666.0</v>
      </c>
      <c r="B617" s="21">
        <f>IFERROR(__xludf.DUMMYFUNCTION("YEAR(TO_DATE(A617))"),2014.0)</f>
        <v>2014</v>
      </c>
      <c r="C617" s="4" t="s">
        <v>23</v>
      </c>
      <c r="D617" s="9">
        <v>64730.16</v>
      </c>
    </row>
    <row r="618">
      <c r="A618" s="5">
        <v>41712.0</v>
      </c>
      <c r="B618" s="21">
        <f>IFERROR(__xludf.DUMMYFUNCTION("YEAR(TO_DATE(A618))"),2014.0)</f>
        <v>2014</v>
      </c>
      <c r="C618" s="4" t="s">
        <v>23</v>
      </c>
      <c r="D618" s="9">
        <v>4101810.4</v>
      </c>
    </row>
    <row r="619">
      <c r="A619" s="5">
        <v>40748.0</v>
      </c>
      <c r="B619" s="21">
        <f>IFERROR(__xludf.DUMMYFUNCTION("YEAR(TO_DATE(A619))"),2011.0)</f>
        <v>2011</v>
      </c>
      <c r="C619" s="4" t="s">
        <v>23</v>
      </c>
      <c r="D619" s="9">
        <v>1753796.73</v>
      </c>
    </row>
    <row r="620">
      <c r="A620" s="5">
        <v>40892.0</v>
      </c>
      <c r="B620" s="21">
        <f>IFERROR(__xludf.DUMMYFUNCTION("YEAR(TO_DATE(A620))"),2011.0)</f>
        <v>2011</v>
      </c>
      <c r="C620" s="4" t="s">
        <v>23</v>
      </c>
      <c r="D620" s="9">
        <v>3755664.78</v>
      </c>
    </row>
    <row r="621">
      <c r="A621" s="5">
        <v>41968.0</v>
      </c>
      <c r="B621" s="21">
        <f>IFERROR(__xludf.DUMMYFUNCTION("YEAR(TO_DATE(A621))"),2014.0)</f>
        <v>2014</v>
      </c>
      <c r="C621" s="4" t="s">
        <v>23</v>
      </c>
      <c r="D621" s="9">
        <v>1945334.79</v>
      </c>
    </row>
    <row r="622">
      <c r="A622" s="5">
        <v>41031.0</v>
      </c>
      <c r="B622" s="21">
        <f>IFERROR(__xludf.DUMMYFUNCTION("YEAR(TO_DATE(A622))"),2012.0)</f>
        <v>2012</v>
      </c>
      <c r="C622" s="4" t="s">
        <v>23</v>
      </c>
      <c r="D622" s="9">
        <v>21874.45</v>
      </c>
    </row>
    <row r="623">
      <c r="A623" s="5">
        <v>40530.0</v>
      </c>
      <c r="B623" s="21">
        <f>IFERROR(__xludf.DUMMYFUNCTION("YEAR(TO_DATE(A623))"),2010.0)</f>
        <v>2010</v>
      </c>
      <c r="C623" s="4" t="s">
        <v>23</v>
      </c>
      <c r="D623" s="9">
        <v>2161853.4499999997</v>
      </c>
    </row>
    <row r="624">
      <c r="A624" s="5">
        <v>42813.0</v>
      </c>
      <c r="B624" s="21">
        <f>IFERROR(__xludf.DUMMYFUNCTION("YEAR(TO_DATE(A624))"),2017.0)</f>
        <v>2017</v>
      </c>
      <c r="C624" s="4" t="s">
        <v>23</v>
      </c>
      <c r="D624" s="9">
        <v>54039.36</v>
      </c>
    </row>
    <row r="625">
      <c r="A625" s="5">
        <v>41580.0</v>
      </c>
      <c r="B625" s="21">
        <f>IFERROR(__xludf.DUMMYFUNCTION("YEAR(TO_DATE(A625))"),2013.0)</f>
        <v>2013</v>
      </c>
      <c r="C625" s="4" t="s">
        <v>23</v>
      </c>
      <c r="D625" s="9">
        <v>643215.1</v>
      </c>
    </row>
    <row r="626">
      <c r="A626" s="5">
        <v>40422.0</v>
      </c>
      <c r="B626" s="21">
        <f>IFERROR(__xludf.DUMMYFUNCTION("YEAR(TO_DATE(A626))"),2010.0)</f>
        <v>2010</v>
      </c>
      <c r="C626" s="4" t="s">
        <v>23</v>
      </c>
      <c r="D626" s="9">
        <v>800558.08</v>
      </c>
    </row>
    <row r="627">
      <c r="A627" s="5">
        <v>41165.0</v>
      </c>
      <c r="B627" s="21">
        <f>IFERROR(__xludf.DUMMYFUNCTION("YEAR(TO_DATE(A627))"),2012.0)</f>
        <v>2012</v>
      </c>
      <c r="C627" s="4" t="s">
        <v>23</v>
      </c>
      <c r="D627" s="9">
        <v>319972.95</v>
      </c>
    </row>
    <row r="628">
      <c r="A628" s="5">
        <v>41313.0</v>
      </c>
      <c r="B628" s="21">
        <f>IFERROR(__xludf.DUMMYFUNCTION("YEAR(TO_DATE(A628))"),2013.0)</f>
        <v>2013</v>
      </c>
      <c r="C628" s="4" t="s">
        <v>23</v>
      </c>
      <c r="D628" s="9">
        <v>737876.88</v>
      </c>
    </row>
    <row r="629">
      <c r="A629" s="5">
        <v>42809.0</v>
      </c>
      <c r="B629" s="21">
        <f>IFERROR(__xludf.DUMMYFUNCTION("YEAR(TO_DATE(A629))"),2017.0)</f>
        <v>2017</v>
      </c>
      <c r="C629" s="4" t="s">
        <v>23</v>
      </c>
      <c r="D629" s="9">
        <v>878097.9</v>
      </c>
    </row>
    <row r="630">
      <c r="A630" s="5">
        <v>41678.0</v>
      </c>
      <c r="B630" s="21">
        <f>IFERROR(__xludf.DUMMYFUNCTION("YEAR(TO_DATE(A630))"),2014.0)</f>
        <v>2014</v>
      </c>
      <c r="C630" s="4" t="s">
        <v>23</v>
      </c>
      <c r="D630" s="9">
        <v>8285.04</v>
      </c>
    </row>
    <row r="631">
      <c r="A631" s="5">
        <v>42237.0</v>
      </c>
      <c r="B631" s="21">
        <f>IFERROR(__xludf.DUMMYFUNCTION("YEAR(TO_DATE(A631))"),2015.0)</f>
        <v>2015</v>
      </c>
      <c r="C631" s="4" t="s">
        <v>23</v>
      </c>
      <c r="D631" s="9">
        <v>5117611.66</v>
      </c>
    </row>
    <row r="632">
      <c r="A632" s="5">
        <v>42309.0</v>
      </c>
      <c r="B632" s="21">
        <f>IFERROR(__xludf.DUMMYFUNCTION("YEAR(TO_DATE(A632))"),2015.0)</f>
        <v>2015</v>
      </c>
      <c r="C632" s="4" t="s">
        <v>23</v>
      </c>
      <c r="D632" s="9">
        <v>4768159.62</v>
      </c>
    </row>
    <row r="633">
      <c r="A633" s="5">
        <v>41928.0</v>
      </c>
      <c r="B633" s="21">
        <f>IFERROR(__xludf.DUMMYFUNCTION("YEAR(TO_DATE(A633))"),2014.0)</f>
        <v>2014</v>
      </c>
      <c r="C633" s="4" t="s">
        <v>23</v>
      </c>
      <c r="D633" s="9">
        <v>57596.0</v>
      </c>
    </row>
    <row r="634">
      <c r="A634" s="5">
        <v>40875.0</v>
      </c>
      <c r="B634" s="21">
        <f>IFERROR(__xludf.DUMMYFUNCTION("YEAR(TO_DATE(A634))"),2011.0)</f>
        <v>2011</v>
      </c>
      <c r="C634" s="4" t="s">
        <v>23</v>
      </c>
      <c r="D634" s="9">
        <v>29579.52</v>
      </c>
    </row>
    <row r="635">
      <c r="A635" s="5">
        <v>41105.0</v>
      </c>
      <c r="B635" s="21">
        <f>IFERROR(__xludf.DUMMYFUNCTION("YEAR(TO_DATE(A635))"),2012.0)</f>
        <v>2012</v>
      </c>
      <c r="C635" s="4" t="s">
        <v>23</v>
      </c>
      <c r="D635" s="9">
        <v>60333.6</v>
      </c>
    </row>
    <row r="636">
      <c r="A636" s="5">
        <v>41089.0</v>
      </c>
      <c r="B636" s="21">
        <f>IFERROR(__xludf.DUMMYFUNCTION("YEAR(TO_DATE(A636))"),2012.0)</f>
        <v>2012</v>
      </c>
      <c r="C636" s="4" t="s">
        <v>23</v>
      </c>
      <c r="D636" s="9">
        <v>28064.64</v>
      </c>
    </row>
    <row r="637">
      <c r="A637" s="5">
        <v>42618.0</v>
      </c>
      <c r="B637" s="21">
        <f>IFERROR(__xludf.DUMMYFUNCTION("YEAR(TO_DATE(A637))"),2016.0)</f>
        <v>2016</v>
      </c>
      <c r="C637" s="4" t="s">
        <v>23</v>
      </c>
      <c r="D637" s="9">
        <v>39858.0</v>
      </c>
    </row>
    <row r="638">
      <c r="A638" s="5">
        <v>42779.0</v>
      </c>
      <c r="B638" s="21">
        <f>IFERROR(__xludf.DUMMYFUNCTION("YEAR(TO_DATE(A638))"),2017.0)</f>
        <v>2017</v>
      </c>
      <c r="C638" s="4" t="s">
        <v>23</v>
      </c>
      <c r="D638" s="9">
        <v>3587273.36</v>
      </c>
    </row>
    <row r="639">
      <c r="A639" s="5">
        <v>42022.0</v>
      </c>
      <c r="B639" s="21">
        <f>IFERROR(__xludf.DUMMYFUNCTION("YEAR(TO_DATE(A639))"),2015.0)</f>
        <v>2015</v>
      </c>
      <c r="C639" s="4" t="s">
        <v>23</v>
      </c>
      <c r="D639" s="9">
        <v>2310794.56</v>
      </c>
    </row>
    <row r="640">
      <c r="A640" s="5">
        <v>40912.0</v>
      </c>
      <c r="B640" s="21">
        <f>IFERROR(__xludf.DUMMYFUNCTION("YEAR(TO_DATE(A640))"),2012.0)</f>
        <v>2012</v>
      </c>
      <c r="C640" s="4" t="s">
        <v>23</v>
      </c>
      <c r="D640" s="9">
        <v>554047.67</v>
      </c>
    </row>
    <row r="641">
      <c r="A641" s="5">
        <v>42886.0</v>
      </c>
      <c r="B641" s="21">
        <f>IFERROR(__xludf.DUMMYFUNCTION("YEAR(TO_DATE(A641))"),2017.0)</f>
        <v>2017</v>
      </c>
      <c r="C641" s="4" t="s">
        <v>23</v>
      </c>
      <c r="D641" s="9">
        <v>825638.73</v>
      </c>
    </row>
    <row r="642">
      <c r="A642" s="5">
        <v>42586.0</v>
      </c>
      <c r="B642" s="21">
        <f>IFERROR(__xludf.DUMMYFUNCTION("YEAR(TO_DATE(A642))"),2016.0)</f>
        <v>2016</v>
      </c>
      <c r="C642" s="4" t="s">
        <v>23</v>
      </c>
      <c r="D642" s="9">
        <v>430563.2</v>
      </c>
    </row>
    <row r="643">
      <c r="A643" s="5">
        <v>41194.0</v>
      </c>
      <c r="B643" s="21">
        <f>IFERROR(__xludf.DUMMYFUNCTION("YEAR(TO_DATE(A643))"),2012.0)</f>
        <v>2012</v>
      </c>
      <c r="C643" s="4" t="s">
        <v>23</v>
      </c>
      <c r="D643" s="9">
        <v>2354447.44</v>
      </c>
    </row>
    <row r="644">
      <c r="A644" s="5">
        <v>41756.0</v>
      </c>
      <c r="B644" s="21">
        <f>IFERROR(__xludf.DUMMYFUNCTION("YEAR(TO_DATE(A644))"),2014.0)</f>
        <v>2014</v>
      </c>
      <c r="C644" s="4" t="s">
        <v>23</v>
      </c>
      <c r="D644" s="9">
        <v>1449477.63</v>
      </c>
    </row>
    <row r="645">
      <c r="A645" s="5">
        <v>41082.0</v>
      </c>
      <c r="B645" s="21">
        <f>IFERROR(__xludf.DUMMYFUNCTION("YEAR(TO_DATE(A645))"),2012.0)</f>
        <v>2012</v>
      </c>
      <c r="C645" s="4" t="s">
        <v>23</v>
      </c>
      <c r="D645" s="9">
        <v>752565.4400000001</v>
      </c>
    </row>
    <row r="646">
      <c r="A646" s="5">
        <v>40371.0</v>
      </c>
      <c r="B646" s="21">
        <f>IFERROR(__xludf.DUMMYFUNCTION("YEAR(TO_DATE(A646))"),2010.0)</f>
        <v>2010</v>
      </c>
      <c r="C646" s="4" t="s">
        <v>23</v>
      </c>
      <c r="D646" s="9">
        <v>3016935.39</v>
      </c>
    </row>
    <row r="647">
      <c r="A647" s="5">
        <v>41604.0</v>
      </c>
      <c r="B647" s="21">
        <f>IFERROR(__xludf.DUMMYFUNCTION("YEAR(TO_DATE(A647))"),2013.0)</f>
        <v>2013</v>
      </c>
      <c r="C647" s="4" t="s">
        <v>23</v>
      </c>
      <c r="D647" s="9">
        <v>309399.36</v>
      </c>
    </row>
    <row r="648">
      <c r="A648" s="5">
        <v>41564.0</v>
      </c>
      <c r="B648" s="21">
        <f>IFERROR(__xludf.DUMMYFUNCTION("YEAR(TO_DATE(A648))"),2013.0)</f>
        <v>2013</v>
      </c>
      <c r="C648" s="4" t="s">
        <v>23</v>
      </c>
      <c r="D648" s="9">
        <v>1006165.86</v>
      </c>
    </row>
    <row r="649">
      <c r="A649" s="5">
        <v>40525.0</v>
      </c>
      <c r="B649" s="21">
        <f>IFERROR(__xludf.DUMMYFUNCTION("YEAR(TO_DATE(A649))"),2010.0)</f>
        <v>2010</v>
      </c>
      <c r="C649" s="4" t="s">
        <v>23</v>
      </c>
      <c r="D649" s="9">
        <v>10285.0</v>
      </c>
    </row>
    <row r="650">
      <c r="A650" s="5">
        <v>40686.0</v>
      </c>
      <c r="B650" s="21">
        <f>IFERROR(__xludf.DUMMYFUNCTION("YEAR(TO_DATE(A650))"),2011.0)</f>
        <v>2011</v>
      </c>
      <c r="C650" s="4" t="s">
        <v>23</v>
      </c>
      <c r="D650" s="9">
        <v>407796.82</v>
      </c>
    </row>
    <row r="651">
      <c r="A651" s="5">
        <v>42596.0</v>
      </c>
      <c r="B651" s="21">
        <f>IFERROR(__xludf.DUMMYFUNCTION("YEAR(TO_DATE(A651))"),2016.0)</f>
        <v>2016</v>
      </c>
      <c r="C651" s="4" t="s">
        <v>23</v>
      </c>
      <c r="D651" s="9">
        <v>1158993.3800000001</v>
      </c>
    </row>
    <row r="652">
      <c r="A652" s="5">
        <v>40179.0</v>
      </c>
      <c r="B652" s="21">
        <f>IFERROR(__xludf.DUMMYFUNCTION("YEAR(TO_DATE(A652))"),2010.0)</f>
        <v>2010</v>
      </c>
      <c r="C652" s="4" t="s">
        <v>23</v>
      </c>
      <c r="D652" s="9">
        <v>1574016.4</v>
      </c>
    </row>
    <row r="653">
      <c r="A653" s="5">
        <v>40659.0</v>
      </c>
      <c r="B653" s="21">
        <f>IFERROR(__xludf.DUMMYFUNCTION("YEAR(TO_DATE(A653))"),2011.0)</f>
        <v>2011</v>
      </c>
      <c r="C653" s="4" t="s">
        <v>23</v>
      </c>
      <c r="D653" s="9">
        <v>14676.09</v>
      </c>
    </row>
    <row r="654">
      <c r="A654" s="5">
        <v>42719.0</v>
      </c>
      <c r="B654" s="21">
        <f>IFERROR(__xludf.DUMMYFUNCTION("YEAR(TO_DATE(A654))"),2016.0)</f>
        <v>2016</v>
      </c>
      <c r="C654" s="4" t="s">
        <v>23</v>
      </c>
      <c r="D654" s="9">
        <v>14326.62</v>
      </c>
    </row>
    <row r="655">
      <c r="A655" s="5">
        <v>42137.0</v>
      </c>
      <c r="B655" s="21">
        <f>IFERROR(__xludf.DUMMYFUNCTION("YEAR(TO_DATE(A655))"),2015.0)</f>
        <v>2015</v>
      </c>
      <c r="C655" s="4" t="s">
        <v>23</v>
      </c>
      <c r="D655" s="9">
        <v>308203.83</v>
      </c>
    </row>
    <row r="656">
      <c r="A656" s="5">
        <v>40652.0</v>
      </c>
      <c r="B656" s="21">
        <f>IFERROR(__xludf.DUMMYFUNCTION("YEAR(TO_DATE(A656))"),2011.0)</f>
        <v>2011</v>
      </c>
      <c r="C656" s="4" t="s">
        <v>23</v>
      </c>
      <c r="D656" s="9">
        <v>153243.75</v>
      </c>
    </row>
    <row r="657">
      <c r="A657" s="5">
        <v>42856.0</v>
      </c>
      <c r="B657" s="21">
        <f>IFERROR(__xludf.DUMMYFUNCTION("YEAR(TO_DATE(A657))"),2017.0)</f>
        <v>2017</v>
      </c>
      <c r="C657" s="4" t="s">
        <v>23</v>
      </c>
      <c r="D657" s="9">
        <v>1078265.94</v>
      </c>
    </row>
    <row r="658">
      <c r="A658" s="5">
        <v>42547.0</v>
      </c>
      <c r="B658" s="21">
        <f>IFERROR(__xludf.DUMMYFUNCTION("YEAR(TO_DATE(A658))"),2016.0)</f>
        <v>2016</v>
      </c>
      <c r="C658" s="4" t="s">
        <v>23</v>
      </c>
      <c r="D658" s="9">
        <v>1051273.6</v>
      </c>
    </row>
    <row r="659">
      <c r="A659" s="5">
        <v>40778.0</v>
      </c>
      <c r="B659" s="21">
        <f>IFERROR(__xludf.DUMMYFUNCTION("YEAR(TO_DATE(A659))"),2011.0)</f>
        <v>2011</v>
      </c>
      <c r="C659" s="4" t="s">
        <v>23</v>
      </c>
      <c r="D659" s="9">
        <v>3885770.0700000003</v>
      </c>
    </row>
    <row r="660">
      <c r="A660" s="5">
        <v>42549.0</v>
      </c>
      <c r="B660" s="21">
        <f>IFERROR(__xludf.DUMMYFUNCTION("YEAR(TO_DATE(A660))"),2016.0)</f>
        <v>2016</v>
      </c>
      <c r="C660" s="4" t="s">
        <v>23</v>
      </c>
      <c r="D660" s="9">
        <v>170695.36000000002</v>
      </c>
    </row>
    <row r="661">
      <c r="A661" s="5">
        <v>41364.0</v>
      </c>
      <c r="B661" s="21">
        <f>IFERROR(__xludf.DUMMYFUNCTION("YEAR(TO_DATE(A661))"),2013.0)</f>
        <v>2013</v>
      </c>
      <c r="C661" s="4" t="s">
        <v>23</v>
      </c>
      <c r="D661" s="9">
        <v>627931.5900000001</v>
      </c>
    </row>
    <row r="662">
      <c r="A662" s="5">
        <v>42568.0</v>
      </c>
      <c r="B662" s="21">
        <f>IFERROR(__xludf.DUMMYFUNCTION("YEAR(TO_DATE(A662))"),2016.0)</f>
        <v>2016</v>
      </c>
      <c r="C662" s="4" t="s">
        <v>23</v>
      </c>
      <c r="D662" s="9">
        <v>452628.28</v>
      </c>
    </row>
    <row r="663">
      <c r="A663" s="5">
        <v>40914.0</v>
      </c>
      <c r="B663" s="21">
        <f>IFERROR(__xludf.DUMMYFUNCTION("YEAR(TO_DATE(A663))"),2012.0)</f>
        <v>2012</v>
      </c>
      <c r="C663" s="4" t="s">
        <v>23</v>
      </c>
      <c r="D663" s="9">
        <v>2283495.6</v>
      </c>
    </row>
    <row r="664">
      <c r="A664" s="5">
        <v>41338.0</v>
      </c>
      <c r="B664" s="21">
        <f>IFERROR(__xludf.DUMMYFUNCTION("YEAR(TO_DATE(A664))"),2013.0)</f>
        <v>2013</v>
      </c>
      <c r="C664" s="4" t="s">
        <v>23</v>
      </c>
      <c r="D664" s="9">
        <v>4303846.890000001</v>
      </c>
    </row>
    <row r="665">
      <c r="A665" s="5">
        <v>40933.0</v>
      </c>
      <c r="B665" s="21">
        <f>IFERROR(__xludf.DUMMYFUNCTION("YEAR(TO_DATE(A665))"),2012.0)</f>
        <v>2012</v>
      </c>
      <c r="C665" s="4" t="s">
        <v>23</v>
      </c>
      <c r="D665" s="9">
        <v>1829723.26</v>
      </c>
    </row>
    <row r="666">
      <c r="A666" s="5">
        <v>41311.0</v>
      </c>
      <c r="B666" s="21">
        <f>IFERROR(__xludf.DUMMYFUNCTION("YEAR(TO_DATE(A666))"),2013.0)</f>
        <v>2013</v>
      </c>
      <c r="C666" s="4" t="s">
        <v>23</v>
      </c>
      <c r="D666" s="9">
        <v>393954.4</v>
      </c>
    </row>
    <row r="667">
      <c r="A667" s="5">
        <v>41028.0</v>
      </c>
      <c r="B667" s="21">
        <f>IFERROR(__xludf.DUMMYFUNCTION("YEAR(TO_DATE(A667))"),2012.0)</f>
        <v>2012</v>
      </c>
      <c r="C667" s="4" t="s">
        <v>23</v>
      </c>
      <c r="D667" s="9">
        <v>586833.6</v>
      </c>
    </row>
    <row r="668">
      <c r="A668" s="5">
        <v>41926.0</v>
      </c>
      <c r="B668" s="21">
        <f>IFERROR(__xludf.DUMMYFUNCTION("YEAR(TO_DATE(A668))"),2014.0)</f>
        <v>2014</v>
      </c>
      <c r="C668" s="4" t="s">
        <v>23</v>
      </c>
      <c r="D668" s="9">
        <v>3233758.53</v>
      </c>
    </row>
    <row r="669">
      <c r="A669" s="5">
        <v>41648.0</v>
      </c>
      <c r="B669" s="21">
        <f>IFERROR(__xludf.DUMMYFUNCTION("YEAR(TO_DATE(A669))"),2014.0)</f>
        <v>2014</v>
      </c>
      <c r="C669" s="4" t="s">
        <v>23</v>
      </c>
      <c r="D669" s="9">
        <v>98174.05</v>
      </c>
    </row>
    <row r="670">
      <c r="A670" s="5">
        <v>41826.0</v>
      </c>
      <c r="B670" s="21">
        <f>IFERROR(__xludf.DUMMYFUNCTION("YEAR(TO_DATE(A670))"),2014.0)</f>
        <v>2014</v>
      </c>
      <c r="C670" s="4" t="s">
        <v>23</v>
      </c>
      <c r="D670" s="9">
        <v>2691658.1999999997</v>
      </c>
    </row>
    <row r="671">
      <c r="A671" s="5">
        <v>42457.0</v>
      </c>
      <c r="B671" s="21">
        <f>IFERROR(__xludf.DUMMYFUNCTION("YEAR(TO_DATE(A671))"),2016.0)</f>
        <v>2016</v>
      </c>
      <c r="C671" s="4" t="s">
        <v>23</v>
      </c>
      <c r="D671" s="9">
        <v>386484.8</v>
      </c>
    </row>
    <row r="672">
      <c r="A672" s="5">
        <v>40282.0</v>
      </c>
      <c r="B672" s="21">
        <f>IFERROR(__xludf.DUMMYFUNCTION("YEAR(TO_DATE(A672))"),2010.0)</f>
        <v>2010</v>
      </c>
      <c r="C672" s="4" t="s">
        <v>23</v>
      </c>
      <c r="D672" s="9">
        <v>42610.11</v>
      </c>
    </row>
    <row r="673">
      <c r="A673" s="5">
        <v>41676.0</v>
      </c>
      <c r="B673" s="21">
        <f>IFERROR(__xludf.DUMMYFUNCTION("YEAR(TO_DATE(A673))"),2014.0)</f>
        <v>2014</v>
      </c>
      <c r="C673" s="4" t="s">
        <v>23</v>
      </c>
      <c r="D673" s="9">
        <v>1046190.2</v>
      </c>
    </row>
    <row r="674">
      <c r="A674" s="5">
        <v>42190.0</v>
      </c>
      <c r="B674" s="21">
        <f>IFERROR(__xludf.DUMMYFUNCTION("YEAR(TO_DATE(A674))"),2015.0)</f>
        <v>2015</v>
      </c>
      <c r="C674" s="4" t="s">
        <v>23</v>
      </c>
      <c r="D674" s="9">
        <v>280856.55</v>
      </c>
    </row>
    <row r="675">
      <c r="A675" s="5">
        <v>40229.0</v>
      </c>
      <c r="B675" s="21">
        <f>IFERROR(__xludf.DUMMYFUNCTION("YEAR(TO_DATE(A675))"),2010.0)</f>
        <v>2010</v>
      </c>
      <c r="C675" s="4" t="s">
        <v>23</v>
      </c>
      <c r="D675" s="9">
        <v>1834377.72</v>
      </c>
    </row>
    <row r="676">
      <c r="A676" s="5">
        <v>40611.0</v>
      </c>
      <c r="B676" s="21">
        <f>IFERROR(__xludf.DUMMYFUNCTION("YEAR(TO_DATE(A676))"),2011.0)</f>
        <v>2011</v>
      </c>
      <c r="C676" s="4" t="s">
        <v>23</v>
      </c>
      <c r="D676" s="9">
        <v>88271.13</v>
      </c>
    </row>
    <row r="677">
      <c r="A677" s="5">
        <v>40650.0</v>
      </c>
      <c r="B677" s="21">
        <f>IFERROR(__xludf.DUMMYFUNCTION("YEAR(TO_DATE(A677))"),2011.0)</f>
        <v>2011</v>
      </c>
      <c r="C677" s="4" t="s">
        <v>23</v>
      </c>
      <c r="D677" s="9">
        <v>1440476.52</v>
      </c>
    </row>
    <row r="678">
      <c r="A678" s="5">
        <v>41098.0</v>
      </c>
      <c r="B678" s="21">
        <f>IFERROR(__xludf.DUMMYFUNCTION("YEAR(TO_DATE(A678))"),2012.0)</f>
        <v>2012</v>
      </c>
      <c r="C678" s="4" t="s">
        <v>23</v>
      </c>
      <c r="D678" s="9">
        <v>748891.5</v>
      </c>
    </row>
    <row r="679">
      <c r="A679" s="5">
        <v>41055.0</v>
      </c>
      <c r="B679" s="21">
        <f>IFERROR(__xludf.DUMMYFUNCTION("YEAR(TO_DATE(A679))"),2012.0)</f>
        <v>2012</v>
      </c>
      <c r="C679" s="4" t="s">
        <v>23</v>
      </c>
      <c r="D679" s="9">
        <v>1244745.28</v>
      </c>
    </row>
    <row r="680">
      <c r="A680" s="5">
        <v>40680.0</v>
      </c>
      <c r="B680" s="21">
        <f>IFERROR(__xludf.DUMMYFUNCTION("YEAR(TO_DATE(A680))"),2011.0)</f>
        <v>2011</v>
      </c>
      <c r="C680" s="4" t="s">
        <v>23</v>
      </c>
      <c r="D680" s="9">
        <v>142373.66</v>
      </c>
    </row>
    <row r="681">
      <c r="A681" s="5">
        <v>42357.0</v>
      </c>
      <c r="B681" s="21">
        <f>IFERROR(__xludf.DUMMYFUNCTION("YEAR(TO_DATE(A681))"),2015.0)</f>
        <v>2015</v>
      </c>
      <c r="C681" s="4" t="s">
        <v>23</v>
      </c>
      <c r="D681" s="9">
        <v>208835.55</v>
      </c>
    </row>
    <row r="682">
      <c r="A682" s="5">
        <v>40883.0</v>
      </c>
      <c r="B682" s="21">
        <f>IFERROR(__xludf.DUMMYFUNCTION("YEAR(TO_DATE(A682))"),2011.0)</f>
        <v>2011</v>
      </c>
      <c r="C682" s="4" t="s">
        <v>23</v>
      </c>
      <c r="D682" s="9">
        <v>5728.62</v>
      </c>
    </row>
    <row r="683">
      <c r="A683" s="5">
        <v>41304.0</v>
      </c>
      <c r="B683" s="21">
        <f>IFERROR(__xludf.DUMMYFUNCTION("YEAR(TO_DATE(A683))"),2013.0)</f>
        <v>2013</v>
      </c>
      <c r="C683" s="4" t="s">
        <v>23</v>
      </c>
      <c r="D683" s="9">
        <v>44476.96</v>
      </c>
    </row>
    <row r="684">
      <c r="A684" s="5">
        <v>40803.0</v>
      </c>
      <c r="B684" s="21">
        <f>IFERROR(__xludf.DUMMYFUNCTION("YEAR(TO_DATE(A684))"),2011.0)</f>
        <v>2011</v>
      </c>
      <c r="C684" s="4" t="s">
        <v>23</v>
      </c>
      <c r="D684" s="9">
        <v>6069928.41</v>
      </c>
    </row>
    <row r="685">
      <c r="A685" s="5">
        <v>41090.0</v>
      </c>
      <c r="B685" s="21">
        <f>IFERROR(__xludf.DUMMYFUNCTION("YEAR(TO_DATE(A685))"),2012.0)</f>
        <v>2012</v>
      </c>
      <c r="C685" s="4" t="s">
        <v>23</v>
      </c>
      <c r="D685" s="9">
        <v>370465.69999999995</v>
      </c>
    </row>
    <row r="686">
      <c r="A686" s="5">
        <v>42034.0</v>
      </c>
      <c r="B686" s="21">
        <f>IFERROR(__xludf.DUMMYFUNCTION("YEAR(TO_DATE(A686))"),2015.0)</f>
        <v>2015</v>
      </c>
      <c r="C686" s="4" t="s">
        <v>23</v>
      </c>
      <c r="D686" s="9">
        <v>782150.7999999999</v>
      </c>
    </row>
    <row r="687">
      <c r="A687" s="5">
        <v>42638.0</v>
      </c>
      <c r="B687" s="21">
        <f>IFERROR(__xludf.DUMMYFUNCTION("YEAR(TO_DATE(A687))"),2016.0)</f>
        <v>2016</v>
      </c>
      <c r="C687" s="4" t="s">
        <v>23</v>
      </c>
      <c r="D687" s="9">
        <v>9413.97</v>
      </c>
    </row>
    <row r="688">
      <c r="A688" s="5">
        <v>41326.0</v>
      </c>
      <c r="B688" s="21">
        <f>IFERROR(__xludf.DUMMYFUNCTION("YEAR(TO_DATE(A688))"),2013.0)</f>
        <v>2013</v>
      </c>
      <c r="C688" s="4" t="s">
        <v>23</v>
      </c>
      <c r="D688" s="9">
        <v>862839.9</v>
      </c>
    </row>
    <row r="689">
      <c r="A689" s="5">
        <v>42618.0</v>
      </c>
      <c r="B689" s="21">
        <f>IFERROR(__xludf.DUMMYFUNCTION("YEAR(TO_DATE(A689))"),2016.0)</f>
        <v>2016</v>
      </c>
      <c r="C689" s="4" t="s">
        <v>23</v>
      </c>
      <c r="D689" s="9">
        <v>3857922.71</v>
      </c>
    </row>
    <row r="690">
      <c r="A690" s="5">
        <v>40530.0</v>
      </c>
      <c r="B690" s="21">
        <f>IFERROR(__xludf.DUMMYFUNCTION("YEAR(TO_DATE(A690))"),2010.0)</f>
        <v>2010</v>
      </c>
      <c r="C690" s="4" t="s">
        <v>23</v>
      </c>
      <c r="D690" s="9">
        <v>1964741.73</v>
      </c>
    </row>
    <row r="691">
      <c r="A691" s="5">
        <v>40677.0</v>
      </c>
      <c r="B691" s="21">
        <f>IFERROR(__xludf.DUMMYFUNCTION("YEAR(TO_DATE(A691))"),2011.0)</f>
        <v>2011</v>
      </c>
      <c r="C691" s="4" t="s">
        <v>23</v>
      </c>
      <c r="D691" s="9">
        <v>609563.84</v>
      </c>
    </row>
    <row r="692">
      <c r="A692" s="5">
        <v>40823.0</v>
      </c>
      <c r="B692" s="21">
        <f>IFERROR(__xludf.DUMMYFUNCTION("YEAR(TO_DATE(A692))"),2011.0)</f>
        <v>2011</v>
      </c>
      <c r="C692" s="4" t="s">
        <v>23</v>
      </c>
      <c r="D692" s="9">
        <v>45772.98</v>
      </c>
    </row>
    <row r="693">
      <c r="A693" s="5">
        <v>40428.0</v>
      </c>
      <c r="B693" s="21">
        <f>IFERROR(__xludf.DUMMYFUNCTION("YEAR(TO_DATE(A693))"),2010.0)</f>
        <v>2010</v>
      </c>
      <c r="C693" s="4" t="s">
        <v>23</v>
      </c>
      <c r="D693" s="9">
        <v>354901.08</v>
      </c>
    </row>
    <row r="694">
      <c r="A694" s="5">
        <v>42272.0</v>
      </c>
      <c r="B694" s="21">
        <f>IFERROR(__xludf.DUMMYFUNCTION("YEAR(TO_DATE(A694))"),2015.0)</f>
        <v>2015</v>
      </c>
      <c r="C694" s="4" t="s">
        <v>23</v>
      </c>
      <c r="D694" s="9">
        <v>275920.48000000004</v>
      </c>
    </row>
    <row r="695">
      <c r="A695" s="5">
        <v>41943.0</v>
      </c>
      <c r="B695" s="21">
        <f>IFERROR(__xludf.DUMMYFUNCTION("YEAR(TO_DATE(A695))"),2014.0)</f>
        <v>2014</v>
      </c>
      <c r="C695" s="4" t="s">
        <v>23</v>
      </c>
      <c r="D695" s="9">
        <v>3009892.62</v>
      </c>
    </row>
    <row r="696">
      <c r="A696" s="5">
        <v>42847.0</v>
      </c>
      <c r="B696" s="21">
        <f>IFERROR(__xludf.DUMMYFUNCTION("YEAR(TO_DATE(A696))"),2017.0)</f>
        <v>2017</v>
      </c>
      <c r="C696" s="4" t="s">
        <v>23</v>
      </c>
      <c r="D696" s="9">
        <v>1514966.82</v>
      </c>
    </row>
    <row r="697">
      <c r="A697" s="5">
        <v>40884.0</v>
      </c>
      <c r="B697" s="21">
        <f>IFERROR(__xludf.DUMMYFUNCTION("YEAR(TO_DATE(A697))"),2011.0)</f>
        <v>2011</v>
      </c>
      <c r="C697" s="4" t="s">
        <v>23</v>
      </c>
      <c r="D697" s="9">
        <v>552903.4500000001</v>
      </c>
    </row>
    <row r="698">
      <c r="A698" s="5">
        <v>42735.0</v>
      </c>
      <c r="B698" s="21">
        <f>IFERROR(__xludf.DUMMYFUNCTION("YEAR(TO_DATE(A698))"),2016.0)</f>
        <v>2016</v>
      </c>
      <c r="C698" s="4" t="s">
        <v>23</v>
      </c>
      <c r="D698" s="9">
        <v>16075.59</v>
      </c>
    </row>
    <row r="699">
      <c r="A699" s="5">
        <v>41261.0</v>
      </c>
      <c r="B699" s="21">
        <f>IFERROR(__xludf.DUMMYFUNCTION("YEAR(TO_DATE(A699))"),2012.0)</f>
        <v>2012</v>
      </c>
      <c r="C699" s="4" t="s">
        <v>23</v>
      </c>
      <c r="D699" s="9">
        <v>378899.39999999997</v>
      </c>
    </row>
    <row r="700">
      <c r="A700" s="5">
        <v>41912.0</v>
      </c>
      <c r="B700" s="21">
        <f>IFERROR(__xludf.DUMMYFUNCTION("YEAR(TO_DATE(A700))"),2014.0)</f>
        <v>2014</v>
      </c>
      <c r="C700" s="4" t="s">
        <v>23</v>
      </c>
      <c r="D700" s="9">
        <v>243568.86000000002</v>
      </c>
    </row>
    <row r="701">
      <c r="A701" s="5">
        <v>40222.0</v>
      </c>
      <c r="B701" s="21">
        <f>IFERROR(__xludf.DUMMYFUNCTION("YEAR(TO_DATE(A701))"),2010.0)</f>
        <v>2010</v>
      </c>
      <c r="C701" s="4" t="s">
        <v>23</v>
      </c>
      <c r="D701" s="9">
        <v>1123251.46</v>
      </c>
    </row>
    <row r="702">
      <c r="A702" s="5">
        <v>42761.0</v>
      </c>
      <c r="B702" s="21">
        <f>IFERROR(__xludf.DUMMYFUNCTION("YEAR(TO_DATE(A702))"),2017.0)</f>
        <v>2017</v>
      </c>
      <c r="C702" s="4" t="s">
        <v>23</v>
      </c>
      <c r="D702" s="9">
        <v>2219664.4</v>
      </c>
    </row>
    <row r="703">
      <c r="A703" s="5">
        <v>40471.0</v>
      </c>
      <c r="B703" s="21">
        <f>IFERROR(__xludf.DUMMYFUNCTION("YEAR(TO_DATE(A703))"),2010.0)</f>
        <v>2010</v>
      </c>
      <c r="C703" s="4" t="s">
        <v>23</v>
      </c>
      <c r="D703" s="9">
        <v>3175619.04</v>
      </c>
    </row>
    <row r="704">
      <c r="A704" s="5">
        <v>41585.0</v>
      </c>
      <c r="B704" s="21">
        <f>IFERROR(__xludf.DUMMYFUNCTION("YEAR(TO_DATE(A704))"),2013.0)</f>
        <v>2013</v>
      </c>
      <c r="C704" s="4" t="s">
        <v>23</v>
      </c>
      <c r="D704" s="9">
        <v>732176.0</v>
      </c>
    </row>
    <row r="705">
      <c r="A705" s="5">
        <v>40575.0</v>
      </c>
      <c r="B705" s="21">
        <f>IFERROR(__xludf.DUMMYFUNCTION("YEAR(TO_DATE(A705))"),2011.0)</f>
        <v>2011</v>
      </c>
      <c r="C705" s="4" t="s">
        <v>23</v>
      </c>
      <c r="D705" s="9">
        <v>145713.90000000002</v>
      </c>
    </row>
    <row r="706">
      <c r="A706" s="5">
        <v>41523.0</v>
      </c>
      <c r="B706" s="21">
        <f>IFERROR(__xludf.DUMMYFUNCTION("YEAR(TO_DATE(A706))"),2013.0)</f>
        <v>2013</v>
      </c>
      <c r="C706" s="4" t="s">
        <v>23</v>
      </c>
      <c r="D706" s="9">
        <v>3112864.0</v>
      </c>
    </row>
    <row r="707">
      <c r="A707" s="5">
        <v>42927.0</v>
      </c>
      <c r="B707" s="21">
        <f>IFERROR(__xludf.DUMMYFUNCTION("YEAR(TO_DATE(A707))"),2017.0)</f>
        <v>2017</v>
      </c>
      <c r="C707" s="4" t="s">
        <v>23</v>
      </c>
      <c r="D707" s="9">
        <v>1472854.7400000002</v>
      </c>
    </row>
    <row r="708">
      <c r="A708" s="5">
        <v>42451.0</v>
      </c>
      <c r="B708" s="21">
        <f>IFERROR(__xludf.DUMMYFUNCTION("YEAR(TO_DATE(A708))"),2016.0)</f>
        <v>2016</v>
      </c>
      <c r="C708" s="4" t="s">
        <v>23</v>
      </c>
      <c r="D708" s="9">
        <v>1227963.84</v>
      </c>
    </row>
    <row r="709">
      <c r="A709" s="5">
        <v>41730.0</v>
      </c>
      <c r="B709" s="21">
        <f>IFERROR(__xludf.DUMMYFUNCTION("YEAR(TO_DATE(A709))"),2014.0)</f>
        <v>2014</v>
      </c>
      <c r="C709" s="4" t="s">
        <v>23</v>
      </c>
      <c r="D709" s="9">
        <v>2120610.96</v>
      </c>
    </row>
    <row r="710">
      <c r="A710" s="5">
        <v>42124.0</v>
      </c>
      <c r="B710" s="21">
        <f>IFERROR(__xludf.DUMMYFUNCTION("YEAR(TO_DATE(A710))"),2015.0)</f>
        <v>2015</v>
      </c>
      <c r="C710" s="4" t="s">
        <v>23</v>
      </c>
      <c r="D710" s="9">
        <v>425009.65</v>
      </c>
    </row>
    <row r="711">
      <c r="A711" s="5">
        <v>42788.0</v>
      </c>
      <c r="B711" s="21">
        <f>IFERROR(__xludf.DUMMYFUNCTION("YEAR(TO_DATE(A711))"),2017.0)</f>
        <v>2017</v>
      </c>
      <c r="C711" s="4" t="s">
        <v>23</v>
      </c>
      <c r="D711" s="9">
        <v>1539694.08</v>
      </c>
    </row>
    <row r="712">
      <c r="A712" s="5">
        <v>40476.0</v>
      </c>
      <c r="B712" s="21">
        <f>IFERROR(__xludf.DUMMYFUNCTION("YEAR(TO_DATE(A712))"),2010.0)</f>
        <v>2010</v>
      </c>
      <c r="C712" s="4" t="s">
        <v>23</v>
      </c>
      <c r="D712" s="9">
        <v>66056.4</v>
      </c>
    </row>
    <row r="713">
      <c r="A713" s="5">
        <v>42629.0</v>
      </c>
      <c r="B713" s="21">
        <f>IFERROR(__xludf.DUMMYFUNCTION("YEAR(TO_DATE(A713))"),2016.0)</f>
        <v>2016</v>
      </c>
      <c r="C713" s="4" t="s">
        <v>23</v>
      </c>
      <c r="D713" s="9">
        <v>913391.84</v>
      </c>
    </row>
    <row r="714">
      <c r="A714" s="5">
        <v>40538.0</v>
      </c>
      <c r="B714" s="21">
        <f>IFERROR(__xludf.DUMMYFUNCTION("YEAR(TO_DATE(A714))"),2010.0)</f>
        <v>2010</v>
      </c>
      <c r="C714" s="4" t="s">
        <v>23</v>
      </c>
      <c r="D714" s="9">
        <v>379926.8</v>
      </c>
    </row>
    <row r="715">
      <c r="A715" s="5">
        <v>41114.0</v>
      </c>
      <c r="B715" s="21">
        <f>IFERROR(__xludf.DUMMYFUNCTION("YEAR(TO_DATE(A715))"),2012.0)</f>
        <v>2012</v>
      </c>
      <c r="C715" s="4" t="s">
        <v>23</v>
      </c>
      <c r="D715" s="9">
        <v>443799.85000000003</v>
      </c>
    </row>
    <row r="716">
      <c r="A716" s="5">
        <v>42583.0</v>
      </c>
      <c r="B716" s="21">
        <f>IFERROR(__xludf.DUMMYFUNCTION("YEAR(TO_DATE(A716))"),2016.0)</f>
        <v>2016</v>
      </c>
      <c r="C716" s="4" t="s">
        <v>23</v>
      </c>
      <c r="D716" s="9">
        <v>1005157.4400000001</v>
      </c>
    </row>
    <row r="717">
      <c r="A717" s="5">
        <v>41839.0</v>
      </c>
      <c r="B717" s="21">
        <f>IFERROR(__xludf.DUMMYFUNCTION("YEAR(TO_DATE(A717))"),2014.0)</f>
        <v>2014</v>
      </c>
      <c r="C717" s="4" t="s">
        <v>23</v>
      </c>
      <c r="D717" s="9">
        <v>530345.97</v>
      </c>
    </row>
    <row r="718">
      <c r="A718" s="5">
        <v>42329.0</v>
      </c>
      <c r="B718" s="21">
        <f>IFERROR(__xludf.DUMMYFUNCTION("YEAR(TO_DATE(A718))"),2015.0)</f>
        <v>2015</v>
      </c>
      <c r="C718" s="4" t="s">
        <v>23</v>
      </c>
      <c r="D718" s="9">
        <v>2001395.2</v>
      </c>
    </row>
    <row r="719">
      <c r="A719" s="5">
        <v>41158.0</v>
      </c>
      <c r="B719" s="21">
        <f>IFERROR(__xludf.DUMMYFUNCTION("YEAR(TO_DATE(A719))"),2012.0)</f>
        <v>2012</v>
      </c>
      <c r="C719" s="4" t="s">
        <v>23</v>
      </c>
      <c r="D719" s="9">
        <v>860398.6200000001</v>
      </c>
    </row>
    <row r="720">
      <c r="A720" s="5">
        <v>42079.0</v>
      </c>
      <c r="B720" s="21">
        <f>IFERROR(__xludf.DUMMYFUNCTION("YEAR(TO_DATE(A720))"),2015.0)</f>
        <v>2015</v>
      </c>
      <c r="C720" s="4" t="s">
        <v>23</v>
      </c>
      <c r="D720" s="9">
        <v>1121805.51</v>
      </c>
    </row>
    <row r="721">
      <c r="A721" s="5">
        <v>42355.0</v>
      </c>
      <c r="B721" s="21">
        <f>IFERROR(__xludf.DUMMYFUNCTION("YEAR(TO_DATE(A721))"),2015.0)</f>
        <v>2015</v>
      </c>
      <c r="C721" s="4" t="s">
        <v>23</v>
      </c>
      <c r="D721" s="9">
        <v>56655.3</v>
      </c>
    </row>
    <row r="722">
      <c r="A722" s="5">
        <v>41848.0</v>
      </c>
      <c r="B722" s="21">
        <f>IFERROR(__xludf.DUMMYFUNCTION("YEAR(TO_DATE(A722))"),2014.0)</f>
        <v>2014</v>
      </c>
      <c r="C722" s="4" t="s">
        <v>23</v>
      </c>
      <c r="D722" s="9">
        <v>4142605.73</v>
      </c>
    </row>
    <row r="723">
      <c r="A723" s="5">
        <v>42355.0</v>
      </c>
      <c r="B723" s="21">
        <f>IFERROR(__xludf.DUMMYFUNCTION("YEAR(TO_DATE(A723))"),2015.0)</f>
        <v>2015</v>
      </c>
      <c r="C723" s="4" t="s">
        <v>23</v>
      </c>
      <c r="D723" s="9">
        <v>6032809.44</v>
      </c>
    </row>
    <row r="724">
      <c r="A724" s="5">
        <v>42933.0</v>
      </c>
      <c r="B724" s="21">
        <f>IFERROR(__xludf.DUMMYFUNCTION("YEAR(TO_DATE(A724))"),2017.0)</f>
        <v>2017</v>
      </c>
      <c r="C724" s="4" t="s">
        <v>23</v>
      </c>
      <c r="D724" s="9">
        <v>443183.0</v>
      </c>
    </row>
    <row r="725">
      <c r="A725" s="5">
        <v>40542.0</v>
      </c>
      <c r="B725" s="21">
        <f>IFERROR(__xludf.DUMMYFUNCTION("YEAR(TO_DATE(A725))"),2010.0)</f>
        <v>2010</v>
      </c>
      <c r="C725" s="4" t="s">
        <v>23</v>
      </c>
      <c r="D725" s="9">
        <v>80368.62</v>
      </c>
    </row>
    <row r="726">
      <c r="A726" s="5">
        <v>42933.0</v>
      </c>
      <c r="B726" s="21">
        <f>IFERROR(__xludf.DUMMYFUNCTION("YEAR(TO_DATE(A726))"),2017.0)</f>
        <v>2017</v>
      </c>
      <c r="C726" s="4" t="s">
        <v>23</v>
      </c>
      <c r="D726" s="9">
        <v>4825466.100000001</v>
      </c>
    </row>
    <row r="727">
      <c r="A727" s="5">
        <v>42926.0</v>
      </c>
      <c r="B727" s="21">
        <f>IFERROR(__xludf.DUMMYFUNCTION("YEAR(TO_DATE(A727))"),2017.0)</f>
        <v>2017</v>
      </c>
      <c r="C727" s="4" t="s">
        <v>23</v>
      </c>
      <c r="D727" s="9">
        <v>1485292.46</v>
      </c>
    </row>
    <row r="728">
      <c r="A728" s="5">
        <v>42778.0</v>
      </c>
      <c r="B728" s="21">
        <f>IFERROR(__xludf.DUMMYFUNCTION("YEAR(TO_DATE(A728))"),2017.0)</f>
        <v>2017</v>
      </c>
      <c r="C728" s="4" t="s">
        <v>23</v>
      </c>
      <c r="D728" s="9">
        <v>2865054.9899999998</v>
      </c>
    </row>
    <row r="729">
      <c r="A729" s="5">
        <v>41347.0</v>
      </c>
      <c r="B729" s="21">
        <f>IFERROR(__xludf.DUMMYFUNCTION("YEAR(TO_DATE(A729))"),2013.0)</f>
        <v>2013</v>
      </c>
      <c r="C729" s="4" t="s">
        <v>23</v>
      </c>
      <c r="D729" s="9">
        <v>347838.24</v>
      </c>
    </row>
    <row r="730">
      <c r="A730" s="5">
        <v>42538.0</v>
      </c>
      <c r="B730" s="21">
        <f>IFERROR(__xludf.DUMMYFUNCTION("YEAR(TO_DATE(A730))"),2016.0)</f>
        <v>2016</v>
      </c>
      <c r="C730" s="4" t="s">
        <v>23</v>
      </c>
      <c r="D730" s="9">
        <v>1888509.0</v>
      </c>
    </row>
    <row r="731">
      <c r="A731" s="5">
        <v>42290.0</v>
      </c>
      <c r="B731" s="21">
        <f>IFERROR(__xludf.DUMMYFUNCTION("YEAR(TO_DATE(A731))"),2015.0)</f>
        <v>2015</v>
      </c>
      <c r="C731" s="4" t="s">
        <v>23</v>
      </c>
      <c r="D731" s="9">
        <v>6222261.97</v>
      </c>
    </row>
    <row r="732">
      <c r="A732" s="5">
        <v>42425.0</v>
      </c>
      <c r="B732" s="21">
        <f>IFERROR(__xludf.DUMMYFUNCTION("YEAR(TO_DATE(A732))"),2016.0)</f>
        <v>2016</v>
      </c>
      <c r="C732" s="4" t="s">
        <v>23</v>
      </c>
      <c r="D732" s="9">
        <v>222777.75</v>
      </c>
    </row>
    <row r="733">
      <c r="A733" s="5">
        <v>42921.0</v>
      </c>
      <c r="B733" s="21">
        <f>IFERROR(__xludf.DUMMYFUNCTION("YEAR(TO_DATE(A733))"),2017.0)</f>
        <v>2017</v>
      </c>
      <c r="C733" s="4" t="s">
        <v>23</v>
      </c>
      <c r="D733" s="9">
        <v>272600.25</v>
      </c>
    </row>
    <row r="734">
      <c r="A734" s="5">
        <v>40422.0</v>
      </c>
      <c r="B734" s="21">
        <f>IFERROR(__xludf.DUMMYFUNCTION("YEAR(TO_DATE(A734))"),2010.0)</f>
        <v>2010</v>
      </c>
      <c r="C734" s="4" t="s">
        <v>23</v>
      </c>
      <c r="D734" s="9">
        <v>1409045.0</v>
      </c>
    </row>
    <row r="735">
      <c r="A735" s="5">
        <v>41622.0</v>
      </c>
      <c r="B735" s="21">
        <f>IFERROR(__xludf.DUMMYFUNCTION("YEAR(TO_DATE(A735))"),2013.0)</f>
        <v>2013</v>
      </c>
      <c r="C735" s="4" t="s">
        <v>23</v>
      </c>
      <c r="D735" s="9">
        <v>2500963.92</v>
      </c>
    </row>
    <row r="736">
      <c r="A736" s="5">
        <v>41011.0</v>
      </c>
      <c r="B736" s="21">
        <f>IFERROR(__xludf.DUMMYFUNCTION("YEAR(TO_DATE(A736))"),2012.0)</f>
        <v>2012</v>
      </c>
      <c r="C736" s="4" t="s">
        <v>23</v>
      </c>
      <c r="D736" s="9">
        <v>1377296.4</v>
      </c>
    </row>
    <row r="737">
      <c r="A737" s="5">
        <v>40510.0</v>
      </c>
      <c r="B737" s="21">
        <f>IFERROR(__xludf.DUMMYFUNCTION("YEAR(TO_DATE(A737))"),2010.0)</f>
        <v>2010</v>
      </c>
      <c r="C737" s="4" t="s">
        <v>23</v>
      </c>
      <c r="D737" s="9">
        <v>352364.1</v>
      </c>
    </row>
    <row r="738">
      <c r="A738" s="5">
        <v>42116.0</v>
      </c>
      <c r="B738" s="21">
        <f>IFERROR(__xludf.DUMMYFUNCTION("YEAR(TO_DATE(A738))"),2015.0)</f>
        <v>2015</v>
      </c>
      <c r="C738" s="4" t="s">
        <v>23</v>
      </c>
      <c r="D738" s="9">
        <v>588582.08</v>
      </c>
    </row>
    <row r="739">
      <c r="A739" s="5">
        <v>40212.0</v>
      </c>
      <c r="B739" s="21">
        <f>IFERROR(__xludf.DUMMYFUNCTION("YEAR(TO_DATE(A739))"),2010.0)</f>
        <v>2010</v>
      </c>
      <c r="C739" s="4" t="s">
        <v>23</v>
      </c>
      <c r="D739" s="9">
        <v>59236.17</v>
      </c>
    </row>
    <row r="740">
      <c r="A740" s="5">
        <v>42695.0</v>
      </c>
      <c r="B740" s="21">
        <f>IFERROR(__xludf.DUMMYFUNCTION("YEAR(TO_DATE(A740))"),2016.0)</f>
        <v>2016</v>
      </c>
      <c r="C740" s="4" t="s">
        <v>23</v>
      </c>
      <c r="D740" s="9">
        <v>75712.95</v>
      </c>
    </row>
    <row r="741">
      <c r="A741" s="5">
        <v>42490.0</v>
      </c>
      <c r="B741" s="21">
        <f>IFERROR(__xludf.DUMMYFUNCTION("YEAR(TO_DATE(A741))"),2016.0)</f>
        <v>2016</v>
      </c>
      <c r="C741" s="4" t="s">
        <v>23</v>
      </c>
      <c r="D741" s="9">
        <v>37960.0</v>
      </c>
    </row>
    <row r="742">
      <c r="A742" s="5">
        <v>40253.0</v>
      </c>
      <c r="B742" s="21">
        <f>IFERROR(__xludf.DUMMYFUNCTION("YEAR(TO_DATE(A742))"),2010.0)</f>
        <v>2010</v>
      </c>
      <c r="C742" s="4" t="s">
        <v>23</v>
      </c>
      <c r="D742" s="9">
        <v>1744328.24</v>
      </c>
    </row>
    <row r="743">
      <c r="A743" s="5">
        <v>40668.0</v>
      </c>
      <c r="B743" s="21">
        <f>IFERROR(__xludf.DUMMYFUNCTION("YEAR(TO_DATE(A743))"),2011.0)</f>
        <v>2011</v>
      </c>
      <c r="C743" s="4" t="s">
        <v>23</v>
      </c>
      <c r="D743" s="9">
        <v>5768418.180000001</v>
      </c>
    </row>
    <row r="744">
      <c r="A744" s="5">
        <v>42016.0</v>
      </c>
      <c r="B744" s="21">
        <f>IFERROR(__xludf.DUMMYFUNCTION("YEAR(TO_DATE(A744))"),2015.0)</f>
        <v>2015</v>
      </c>
      <c r="C744" s="4" t="s">
        <v>23</v>
      </c>
      <c r="D744" s="9">
        <v>3872280.4</v>
      </c>
    </row>
    <row r="745">
      <c r="A745" s="5">
        <v>42838.0</v>
      </c>
      <c r="B745" s="21">
        <f>IFERROR(__xludf.DUMMYFUNCTION("YEAR(TO_DATE(A745))"),2017.0)</f>
        <v>2017</v>
      </c>
      <c r="C745" s="4" t="s">
        <v>23</v>
      </c>
      <c r="D745" s="9">
        <v>577749.37</v>
      </c>
    </row>
    <row r="746">
      <c r="A746" s="5">
        <v>40776.0</v>
      </c>
      <c r="B746" s="21">
        <f>IFERROR(__xludf.DUMMYFUNCTION("YEAR(TO_DATE(A746))"),2011.0)</f>
        <v>2011</v>
      </c>
      <c r="C746" s="4" t="s">
        <v>23</v>
      </c>
      <c r="D746" s="9">
        <v>1301162.16</v>
      </c>
    </row>
    <row r="747">
      <c r="A747" s="5">
        <v>41727.0</v>
      </c>
      <c r="B747" s="21">
        <f>IFERROR(__xludf.DUMMYFUNCTION("YEAR(TO_DATE(A747))"),2014.0)</f>
        <v>2014</v>
      </c>
      <c r="C747" s="4" t="s">
        <v>23</v>
      </c>
      <c r="D747" s="9">
        <v>1247768.8</v>
      </c>
    </row>
    <row r="748">
      <c r="A748" s="5">
        <v>42121.0</v>
      </c>
      <c r="B748" s="21">
        <f>IFERROR(__xludf.DUMMYFUNCTION("YEAR(TO_DATE(A748))"),2015.0)</f>
        <v>2015</v>
      </c>
      <c r="C748" s="4" t="s">
        <v>23</v>
      </c>
      <c r="D748" s="9">
        <v>894501.12</v>
      </c>
    </row>
    <row r="749">
      <c r="A749" s="5">
        <v>41266.0</v>
      </c>
      <c r="B749" s="21">
        <f>IFERROR(__xludf.DUMMYFUNCTION("YEAR(TO_DATE(A749))"),2012.0)</f>
        <v>2012</v>
      </c>
      <c r="C749" s="4" t="s">
        <v>23</v>
      </c>
      <c r="D749" s="9">
        <v>2138991.12</v>
      </c>
    </row>
    <row r="750">
      <c r="A750" s="5">
        <v>41257.0</v>
      </c>
      <c r="B750" s="21">
        <f>IFERROR(__xludf.DUMMYFUNCTION("YEAR(TO_DATE(A750))"),2012.0)</f>
        <v>2012</v>
      </c>
      <c r="C750" s="4" t="s">
        <v>23</v>
      </c>
      <c r="D750" s="9">
        <v>3942669.6</v>
      </c>
    </row>
    <row r="751">
      <c r="A751" s="5">
        <v>42150.0</v>
      </c>
      <c r="B751" s="21">
        <f>IFERROR(__xludf.DUMMYFUNCTION("YEAR(TO_DATE(A751))"),2015.0)</f>
        <v>2015</v>
      </c>
      <c r="C751" s="4" t="s">
        <v>23</v>
      </c>
      <c r="D751" s="9">
        <v>352612.38</v>
      </c>
    </row>
    <row r="752">
      <c r="A752" s="5">
        <v>41085.0</v>
      </c>
      <c r="B752" s="21">
        <f>IFERROR(__xludf.DUMMYFUNCTION("YEAR(TO_DATE(A752))"),2012.0)</f>
        <v>2012</v>
      </c>
      <c r="C752" s="4" t="s">
        <v>23</v>
      </c>
      <c r="D752" s="9">
        <v>1706802.08</v>
      </c>
    </row>
    <row r="753">
      <c r="A753" s="5">
        <v>42505.0</v>
      </c>
      <c r="B753" s="21">
        <f>IFERROR(__xludf.DUMMYFUNCTION("YEAR(TO_DATE(A753))"),2016.0)</f>
        <v>2016</v>
      </c>
      <c r="C753" s="4" t="s">
        <v>23</v>
      </c>
      <c r="D753" s="9">
        <v>2678579.61</v>
      </c>
    </row>
    <row r="754">
      <c r="A754" s="5">
        <v>41568.0</v>
      </c>
      <c r="B754" s="21">
        <f>IFERROR(__xludf.DUMMYFUNCTION("YEAR(TO_DATE(A754))"),2013.0)</f>
        <v>2013</v>
      </c>
      <c r="C754" s="4" t="s">
        <v>23</v>
      </c>
      <c r="D754" s="9">
        <v>104342.55</v>
      </c>
    </row>
    <row r="755">
      <c r="A755" s="5">
        <v>41689.0</v>
      </c>
      <c r="B755" s="21">
        <f>IFERROR(__xludf.DUMMYFUNCTION("YEAR(TO_DATE(A755))"),2014.0)</f>
        <v>2014</v>
      </c>
      <c r="C755" s="4" t="s">
        <v>23</v>
      </c>
      <c r="D755" s="9">
        <v>324876.75</v>
      </c>
    </row>
    <row r="756">
      <c r="A756" s="5">
        <v>40771.0</v>
      </c>
      <c r="B756" s="21">
        <f>IFERROR(__xludf.DUMMYFUNCTION("YEAR(TO_DATE(A756))"),2011.0)</f>
        <v>2011</v>
      </c>
      <c r="C756" s="4" t="s">
        <v>23</v>
      </c>
      <c r="D756" s="9">
        <v>98157.73000000001</v>
      </c>
    </row>
    <row r="757">
      <c r="A757" s="5">
        <v>41475.0</v>
      </c>
      <c r="B757" s="21">
        <f>IFERROR(__xludf.DUMMYFUNCTION("YEAR(TO_DATE(A757))"),2013.0)</f>
        <v>2013</v>
      </c>
      <c r="C757" s="4" t="s">
        <v>23</v>
      </c>
      <c r="D757" s="9">
        <v>1898405.2999999998</v>
      </c>
    </row>
    <row r="758">
      <c r="A758" s="5">
        <v>40390.0</v>
      </c>
      <c r="B758" s="21">
        <f>IFERROR(__xludf.DUMMYFUNCTION("YEAR(TO_DATE(A758))"),2010.0)</f>
        <v>2010</v>
      </c>
      <c r="C758" s="4" t="s">
        <v>23</v>
      </c>
      <c r="D758" s="9">
        <v>38803.47</v>
      </c>
    </row>
    <row r="759">
      <c r="A759" s="5">
        <v>40837.0</v>
      </c>
      <c r="B759" s="21">
        <f>IFERROR(__xludf.DUMMYFUNCTION("YEAR(TO_DATE(A759))"),2011.0)</f>
        <v>2011</v>
      </c>
      <c r="C759" s="4" t="s">
        <v>23</v>
      </c>
      <c r="D759" s="9">
        <v>4037979.1999999997</v>
      </c>
    </row>
    <row r="760">
      <c r="A760" s="5">
        <v>41977.0</v>
      </c>
      <c r="B760" s="21">
        <f>IFERROR(__xludf.DUMMYFUNCTION("YEAR(TO_DATE(A760))"),2014.0)</f>
        <v>2014</v>
      </c>
      <c r="C760" s="4" t="s">
        <v>23</v>
      </c>
      <c r="D760" s="9">
        <v>1470432.1800000002</v>
      </c>
    </row>
    <row r="761">
      <c r="A761" s="5">
        <v>41816.0</v>
      </c>
      <c r="B761" s="21">
        <f>IFERROR(__xludf.DUMMYFUNCTION("YEAR(TO_DATE(A761))"),2014.0)</f>
        <v>2014</v>
      </c>
      <c r="C761" s="4" t="s">
        <v>23</v>
      </c>
      <c r="D761" s="9">
        <v>1632714.3</v>
      </c>
    </row>
    <row r="762">
      <c r="A762" s="5">
        <v>42500.0</v>
      </c>
      <c r="B762" s="21">
        <f>IFERROR(__xludf.DUMMYFUNCTION("YEAR(TO_DATE(A762))"),2016.0)</f>
        <v>2016</v>
      </c>
      <c r="C762" s="4" t="s">
        <v>23</v>
      </c>
      <c r="D762" s="9">
        <v>1026347.72</v>
      </c>
    </row>
    <row r="763">
      <c r="A763" s="5">
        <v>42334.0</v>
      </c>
      <c r="B763" s="21">
        <f>IFERROR(__xludf.DUMMYFUNCTION("YEAR(TO_DATE(A763))"),2015.0)</f>
        <v>2015</v>
      </c>
      <c r="C763" s="4" t="s">
        <v>23</v>
      </c>
      <c r="D763" s="9">
        <v>917245.6</v>
      </c>
    </row>
    <row r="764">
      <c r="A764" s="5">
        <v>42499.0</v>
      </c>
      <c r="B764" s="21">
        <f>IFERROR(__xludf.DUMMYFUNCTION("YEAR(TO_DATE(A764))"),2016.0)</f>
        <v>2016</v>
      </c>
      <c r="C764" s="4" t="s">
        <v>23</v>
      </c>
      <c r="D764" s="9">
        <v>26142.66</v>
      </c>
    </row>
    <row r="765">
      <c r="A765" s="5">
        <v>40430.0</v>
      </c>
      <c r="B765" s="21">
        <f>IFERROR(__xludf.DUMMYFUNCTION("YEAR(TO_DATE(A765))"),2010.0)</f>
        <v>2010</v>
      </c>
      <c r="C765" s="4" t="s">
        <v>23</v>
      </c>
      <c r="D765" s="9">
        <v>2046242.74</v>
      </c>
    </row>
    <row r="766">
      <c r="A766" s="5">
        <v>41709.0</v>
      </c>
      <c r="B766" s="21">
        <f>IFERROR(__xludf.DUMMYFUNCTION("YEAR(TO_DATE(A766))"),2014.0)</f>
        <v>2014</v>
      </c>
      <c r="C766" s="4" t="s">
        <v>23</v>
      </c>
      <c r="D766" s="9">
        <v>1177480.58</v>
      </c>
    </row>
    <row r="767">
      <c r="A767" s="5">
        <v>42087.0</v>
      </c>
      <c r="B767" s="21">
        <f>IFERROR(__xludf.DUMMYFUNCTION("YEAR(TO_DATE(A767))"),2015.0)</f>
        <v>2015</v>
      </c>
      <c r="C767" s="4" t="s">
        <v>23</v>
      </c>
      <c r="D767" s="9">
        <v>3589862.01</v>
      </c>
    </row>
    <row r="768">
      <c r="A768" s="5">
        <v>40935.0</v>
      </c>
      <c r="B768" s="21">
        <f>IFERROR(__xludf.DUMMYFUNCTION("YEAR(TO_DATE(A768))"),2012.0)</f>
        <v>2012</v>
      </c>
      <c r="C768" s="4" t="s">
        <v>23</v>
      </c>
      <c r="D768" s="9">
        <v>1172272.1400000001</v>
      </c>
    </row>
    <row r="769">
      <c r="A769" s="5">
        <v>42162.0</v>
      </c>
      <c r="B769" s="21">
        <f>IFERROR(__xludf.DUMMYFUNCTION("YEAR(TO_DATE(A769))"),2015.0)</f>
        <v>2015</v>
      </c>
      <c r="C769" s="4" t="s">
        <v>23</v>
      </c>
      <c r="D769" s="9">
        <v>280239.7</v>
      </c>
    </row>
    <row r="770">
      <c r="A770" s="5">
        <v>40344.0</v>
      </c>
      <c r="B770" s="21">
        <f>IFERROR(__xludf.DUMMYFUNCTION("YEAR(TO_DATE(A770))"),2010.0)</f>
        <v>2010</v>
      </c>
      <c r="C770" s="4" t="s">
        <v>23</v>
      </c>
      <c r="D770" s="9">
        <v>905004.0</v>
      </c>
    </row>
    <row r="771">
      <c r="A771" s="5">
        <v>41799.0</v>
      </c>
      <c r="B771" s="21">
        <f>IFERROR(__xludf.DUMMYFUNCTION("YEAR(TO_DATE(A771))"),2014.0)</f>
        <v>2014</v>
      </c>
      <c r="C771" s="4" t="s">
        <v>23</v>
      </c>
      <c r="D771" s="9">
        <v>6261689.899999999</v>
      </c>
    </row>
    <row r="772">
      <c r="A772" s="5">
        <v>41470.0</v>
      </c>
      <c r="B772" s="21">
        <f>IFERROR(__xludf.DUMMYFUNCTION("YEAR(TO_DATE(A772))"),2013.0)</f>
        <v>2013</v>
      </c>
      <c r="C772" s="4" t="s">
        <v>23</v>
      </c>
      <c r="D772" s="9">
        <v>259462.35</v>
      </c>
    </row>
    <row r="773">
      <c r="A773" s="5">
        <v>41798.0</v>
      </c>
      <c r="B773" s="21">
        <f>IFERROR(__xludf.DUMMYFUNCTION("YEAR(TO_DATE(A773))"),2014.0)</f>
        <v>2014</v>
      </c>
      <c r="C773" s="4" t="s">
        <v>23</v>
      </c>
      <c r="D773" s="9">
        <v>450250.57</v>
      </c>
    </row>
    <row r="774">
      <c r="A774" s="5">
        <v>40620.0</v>
      </c>
      <c r="B774" s="21">
        <f>IFERROR(__xludf.DUMMYFUNCTION("YEAR(TO_DATE(A774))"),2011.0)</f>
        <v>2011</v>
      </c>
      <c r="C774" s="4" t="s">
        <v>23</v>
      </c>
      <c r="D774" s="9">
        <v>853338.34</v>
      </c>
    </row>
    <row r="775">
      <c r="A775" s="5">
        <v>42458.0</v>
      </c>
      <c r="B775" s="21">
        <f>IFERROR(__xludf.DUMMYFUNCTION("YEAR(TO_DATE(A775))"),2016.0)</f>
        <v>2016</v>
      </c>
      <c r="C775" s="4" t="s">
        <v>23</v>
      </c>
      <c r="D775" s="9">
        <v>61297.5</v>
      </c>
    </row>
    <row r="776">
      <c r="A776" s="5">
        <v>40448.0</v>
      </c>
      <c r="B776" s="21">
        <f>IFERROR(__xludf.DUMMYFUNCTION("YEAR(TO_DATE(A776))"),2010.0)</f>
        <v>2010</v>
      </c>
      <c r="C776" s="4" t="s">
        <v>23</v>
      </c>
      <c r="D776" s="9">
        <v>1401663.2</v>
      </c>
    </row>
    <row r="777">
      <c r="A777" s="5">
        <v>40545.0</v>
      </c>
      <c r="B777" s="21">
        <f>IFERROR(__xludf.DUMMYFUNCTION("YEAR(TO_DATE(A777))"),2011.0)</f>
        <v>2011</v>
      </c>
      <c r="C777" s="4" t="s">
        <v>23</v>
      </c>
      <c r="D777" s="9">
        <v>1061218.08</v>
      </c>
    </row>
    <row r="778">
      <c r="A778" s="5">
        <v>41219.0</v>
      </c>
      <c r="B778" s="21">
        <f>IFERROR(__xludf.DUMMYFUNCTION("YEAR(TO_DATE(A778))"),2012.0)</f>
        <v>2012</v>
      </c>
      <c r="C778" s="4" t="s">
        <v>23</v>
      </c>
      <c r="D778" s="9">
        <v>781392.3200000001</v>
      </c>
    </row>
    <row r="779">
      <c r="A779" s="5">
        <v>41202.0</v>
      </c>
      <c r="B779" s="21">
        <f>IFERROR(__xludf.DUMMYFUNCTION("YEAR(TO_DATE(A779))"),2012.0)</f>
        <v>2012</v>
      </c>
      <c r="C779" s="4" t="s">
        <v>23</v>
      </c>
      <c r="D779" s="9">
        <v>930579.0900000001</v>
      </c>
    </row>
    <row r="780">
      <c r="A780" s="5">
        <v>41347.0</v>
      </c>
      <c r="B780" s="21">
        <f>IFERROR(__xludf.DUMMYFUNCTION("YEAR(TO_DATE(A780))"),2013.0)</f>
        <v>2013</v>
      </c>
      <c r="C780" s="4" t="s">
        <v>23</v>
      </c>
      <c r="D780" s="9">
        <v>35919.65</v>
      </c>
    </row>
    <row r="781">
      <c r="A781" s="5">
        <v>42889.0</v>
      </c>
      <c r="B781" s="21">
        <f>IFERROR(__xludf.DUMMYFUNCTION("YEAR(TO_DATE(A781))"),2017.0)</f>
        <v>2017</v>
      </c>
      <c r="C781" s="4" t="s">
        <v>23</v>
      </c>
      <c r="D781" s="9">
        <v>451922.89999999997</v>
      </c>
    </row>
    <row r="782">
      <c r="A782" s="5">
        <v>42690.0</v>
      </c>
      <c r="B782" s="21">
        <f>IFERROR(__xludf.DUMMYFUNCTION("YEAR(TO_DATE(A782))"),2016.0)</f>
        <v>2016</v>
      </c>
      <c r="C782" s="4" t="s">
        <v>23</v>
      </c>
      <c r="D782" s="9">
        <v>960571.2</v>
      </c>
    </row>
    <row r="783">
      <c r="A783" s="5">
        <v>41759.0</v>
      </c>
      <c r="B783" s="21">
        <f>IFERROR(__xludf.DUMMYFUNCTION("YEAR(TO_DATE(A783))"),2014.0)</f>
        <v>2014</v>
      </c>
      <c r="C783" s="4" t="s">
        <v>23</v>
      </c>
      <c r="D783" s="9">
        <v>319433.06</v>
      </c>
    </row>
    <row r="784">
      <c r="A784" s="5">
        <v>42868.0</v>
      </c>
      <c r="B784" s="21">
        <f>IFERROR(__xludf.DUMMYFUNCTION("YEAR(TO_DATE(A784))"),2017.0)</f>
        <v>2017</v>
      </c>
      <c r="C784" s="4" t="s">
        <v>23</v>
      </c>
      <c r="D784" s="9">
        <v>127966.88</v>
      </c>
    </row>
    <row r="785">
      <c r="A785" s="5">
        <v>42852.0</v>
      </c>
      <c r="B785" s="21">
        <f>IFERROR(__xludf.DUMMYFUNCTION("YEAR(TO_DATE(A785))"),2017.0)</f>
        <v>2017</v>
      </c>
      <c r="C785" s="4" t="s">
        <v>23</v>
      </c>
      <c r="D785" s="9">
        <v>191745.45</v>
      </c>
    </row>
    <row r="786">
      <c r="A786" s="5">
        <v>41707.0</v>
      </c>
      <c r="B786" s="21">
        <f>IFERROR(__xludf.DUMMYFUNCTION("YEAR(TO_DATE(A786))"),2014.0)</f>
        <v>2014</v>
      </c>
      <c r="C786" s="4" t="s">
        <v>23</v>
      </c>
      <c r="D786" s="9">
        <v>989311.84</v>
      </c>
    </row>
    <row r="787">
      <c r="A787" s="5">
        <v>42588.0</v>
      </c>
      <c r="B787" s="21">
        <f>IFERROR(__xludf.DUMMYFUNCTION("YEAR(TO_DATE(A787))"),2016.0)</f>
        <v>2016</v>
      </c>
      <c r="C787" s="4" t="s">
        <v>23</v>
      </c>
      <c r="D787" s="9">
        <v>414665.55000000005</v>
      </c>
    </row>
    <row r="788">
      <c r="A788" s="5">
        <v>41822.0</v>
      </c>
      <c r="B788" s="21">
        <f>IFERROR(__xludf.DUMMYFUNCTION("YEAR(TO_DATE(A788))"),2014.0)</f>
        <v>2014</v>
      </c>
      <c r="C788" s="4" t="s">
        <v>23</v>
      </c>
      <c r="D788" s="9">
        <v>1993353.81</v>
      </c>
    </row>
    <row r="789">
      <c r="A789" s="5">
        <v>41454.0</v>
      </c>
      <c r="B789" s="21">
        <f>IFERROR(__xludf.DUMMYFUNCTION("YEAR(TO_DATE(A789))"),2013.0)</f>
        <v>2013</v>
      </c>
      <c r="C789" s="4" t="s">
        <v>23</v>
      </c>
      <c r="D789" s="9">
        <v>786651.25</v>
      </c>
    </row>
    <row r="790">
      <c r="A790" s="5">
        <v>40335.0</v>
      </c>
      <c r="B790" s="21">
        <f>IFERROR(__xludf.DUMMYFUNCTION("YEAR(TO_DATE(A790))"),2010.0)</f>
        <v>2010</v>
      </c>
      <c r="C790" s="4" t="s">
        <v>23</v>
      </c>
      <c r="D790" s="9">
        <v>1571959.4</v>
      </c>
    </row>
    <row r="791">
      <c r="A791" s="5">
        <v>42519.0</v>
      </c>
      <c r="B791" s="21">
        <f>IFERROR(__xludf.DUMMYFUNCTION("YEAR(TO_DATE(A791))"),2016.0)</f>
        <v>2016</v>
      </c>
      <c r="C791" s="4" t="s">
        <v>23</v>
      </c>
      <c r="D791" s="9">
        <v>12968.7</v>
      </c>
    </row>
    <row r="792">
      <c r="A792" s="5">
        <v>41140.0</v>
      </c>
      <c r="B792" s="21">
        <f>IFERROR(__xludf.DUMMYFUNCTION("YEAR(TO_DATE(A792))"),2012.0)</f>
        <v>2012</v>
      </c>
      <c r="C792" s="4" t="s">
        <v>23</v>
      </c>
      <c r="D792" s="9">
        <v>1810445.2</v>
      </c>
    </row>
    <row r="793">
      <c r="A793" s="5">
        <v>42146.0</v>
      </c>
      <c r="B793" s="21">
        <f>IFERROR(__xludf.DUMMYFUNCTION("YEAR(TO_DATE(A793))"),2015.0)</f>
        <v>2015</v>
      </c>
      <c r="C793" s="4" t="s">
        <v>23</v>
      </c>
      <c r="D793" s="9">
        <v>777778.7999999999</v>
      </c>
    </row>
    <row r="794">
      <c r="A794" s="5">
        <v>41229.0</v>
      </c>
      <c r="B794" s="21">
        <f>IFERROR(__xludf.DUMMYFUNCTION("YEAR(TO_DATE(A794))"),2012.0)</f>
        <v>2012</v>
      </c>
      <c r="C794" s="4" t="s">
        <v>23</v>
      </c>
      <c r="D794" s="9">
        <v>3936986.0</v>
      </c>
    </row>
    <row r="795">
      <c r="A795" s="5">
        <v>40972.0</v>
      </c>
      <c r="B795" s="21">
        <f>IFERROR(__xludf.DUMMYFUNCTION("YEAR(TO_DATE(A795))"),2012.0)</f>
        <v>2012</v>
      </c>
      <c r="C795" s="4" t="s">
        <v>23</v>
      </c>
      <c r="D795" s="9">
        <v>1083401.92</v>
      </c>
    </row>
    <row r="796">
      <c r="A796" s="5">
        <v>42400.0</v>
      </c>
      <c r="B796" s="21">
        <f>IFERROR(__xludf.DUMMYFUNCTION("YEAR(TO_DATE(A796))"),2016.0)</f>
        <v>2016</v>
      </c>
      <c r="C796" s="4" t="s">
        <v>23</v>
      </c>
      <c r="D796" s="9">
        <v>68538.18000000001</v>
      </c>
    </row>
    <row r="797">
      <c r="A797" s="5">
        <v>41363.0</v>
      </c>
      <c r="B797" s="21">
        <f>IFERROR(__xludf.DUMMYFUNCTION("YEAR(TO_DATE(A797))"),2013.0)</f>
        <v>2013</v>
      </c>
      <c r="C797" s="4" t="s">
        <v>23</v>
      </c>
      <c r="D797" s="9">
        <v>676015.28</v>
      </c>
    </row>
    <row r="798">
      <c r="A798" s="5">
        <v>42415.0</v>
      </c>
      <c r="B798" s="21">
        <f>IFERROR(__xludf.DUMMYFUNCTION("YEAR(TO_DATE(A798))"),2016.0)</f>
        <v>2016</v>
      </c>
      <c r="C798" s="4" t="s">
        <v>23</v>
      </c>
      <c r="D798" s="9">
        <v>157252.48</v>
      </c>
    </row>
    <row r="799">
      <c r="A799" s="5">
        <v>41998.0</v>
      </c>
      <c r="B799" s="21">
        <f>IFERROR(__xludf.DUMMYFUNCTION("YEAR(TO_DATE(A799))"),2014.0)</f>
        <v>2014</v>
      </c>
      <c r="C799" s="4" t="s">
        <v>23</v>
      </c>
      <c r="D799" s="9">
        <v>2097031.26</v>
      </c>
    </row>
    <row r="800">
      <c r="A800" s="5">
        <v>40866.0</v>
      </c>
      <c r="B800" s="21">
        <f>IFERROR(__xludf.DUMMYFUNCTION("YEAR(TO_DATE(A800))"),2011.0)</f>
        <v>2011</v>
      </c>
      <c r="C800" s="4" t="s">
        <v>23</v>
      </c>
      <c r="D800" s="9">
        <v>824736.16</v>
      </c>
    </row>
    <row r="801">
      <c r="A801" s="5">
        <v>40507.0</v>
      </c>
      <c r="B801" s="21">
        <f>IFERROR(__xludf.DUMMYFUNCTION("YEAR(TO_DATE(A801))"),2010.0)</f>
        <v>2010</v>
      </c>
      <c r="C801" s="4" t="s">
        <v>23</v>
      </c>
      <c r="D801" s="9">
        <v>2320901.71</v>
      </c>
    </row>
    <row r="802">
      <c r="A802" s="5">
        <v>42688.0</v>
      </c>
      <c r="B802" s="21">
        <f>IFERROR(__xludf.DUMMYFUNCTION("YEAR(TO_DATE(A802))"),2016.0)</f>
        <v>2016</v>
      </c>
      <c r="C802" s="4" t="s">
        <v>23</v>
      </c>
      <c r="D802" s="9">
        <v>302319.27</v>
      </c>
    </row>
    <row r="803">
      <c r="A803" s="5">
        <v>41727.0</v>
      </c>
      <c r="B803" s="21">
        <f>IFERROR(__xludf.DUMMYFUNCTION("YEAR(TO_DATE(A803))"),2014.0)</f>
        <v>2014</v>
      </c>
      <c r="C803" s="4" t="s">
        <v>23</v>
      </c>
      <c r="D803" s="9">
        <v>873088.4</v>
      </c>
    </row>
    <row r="804">
      <c r="A804" s="5">
        <v>41336.0</v>
      </c>
      <c r="B804" s="21">
        <f>IFERROR(__xludf.DUMMYFUNCTION("YEAR(TO_DATE(A804))"),2013.0)</f>
        <v>2013</v>
      </c>
      <c r="C804" s="4" t="s">
        <v>23</v>
      </c>
      <c r="D804" s="9">
        <v>1427781.04</v>
      </c>
    </row>
    <row r="805">
      <c r="A805" s="5">
        <v>42489.0</v>
      </c>
      <c r="B805" s="21">
        <f>IFERROR(__xludf.DUMMYFUNCTION("YEAR(TO_DATE(A805))"),2016.0)</f>
        <v>2016</v>
      </c>
      <c r="C805" s="4" t="s">
        <v>23</v>
      </c>
      <c r="D805" s="9">
        <v>242820.16</v>
      </c>
    </row>
    <row r="806">
      <c r="A806" s="5">
        <v>42374.0</v>
      </c>
      <c r="B806" s="21">
        <f>IFERROR(__xludf.DUMMYFUNCTION("YEAR(TO_DATE(A806))"),2016.0)</f>
        <v>2016</v>
      </c>
      <c r="C806" s="4" t="s">
        <v>23</v>
      </c>
      <c r="D806" s="9">
        <v>1111489.12</v>
      </c>
    </row>
    <row r="807">
      <c r="A807" s="5">
        <v>40656.0</v>
      </c>
      <c r="B807" s="21">
        <f>IFERROR(__xludf.DUMMYFUNCTION("YEAR(TO_DATE(A807))"),2011.0)</f>
        <v>2011</v>
      </c>
      <c r="C807" s="4" t="s">
        <v>23</v>
      </c>
      <c r="D807" s="9">
        <v>2869231.2600000002</v>
      </c>
    </row>
    <row r="808">
      <c r="A808" s="5">
        <v>41150.0</v>
      </c>
      <c r="B808" s="21">
        <f>IFERROR(__xludf.DUMMYFUNCTION("YEAR(TO_DATE(A808))"),2012.0)</f>
        <v>2012</v>
      </c>
      <c r="C808" s="4" t="s">
        <v>23</v>
      </c>
      <c r="D808" s="9">
        <v>2582195.28</v>
      </c>
    </row>
    <row r="809">
      <c r="A809" s="5">
        <v>40643.0</v>
      </c>
      <c r="B809" s="21">
        <f>IFERROR(__xludf.DUMMYFUNCTION("YEAR(TO_DATE(A809))"),2011.0)</f>
        <v>2011</v>
      </c>
      <c r="C809" s="4" t="s">
        <v>23</v>
      </c>
      <c r="D809" s="9">
        <v>1366358.1400000001</v>
      </c>
    </row>
    <row r="810">
      <c r="A810" s="5">
        <v>41445.0</v>
      </c>
      <c r="B810" s="21">
        <f>IFERROR(__xludf.DUMMYFUNCTION("YEAR(TO_DATE(A810))"),2013.0)</f>
        <v>2013</v>
      </c>
      <c r="C810" s="4" t="s">
        <v>23</v>
      </c>
      <c r="D810" s="9">
        <v>379516.5</v>
      </c>
    </row>
    <row r="811">
      <c r="A811" s="5">
        <v>41018.0</v>
      </c>
      <c r="B811" s="21">
        <f>IFERROR(__xludf.DUMMYFUNCTION("YEAR(TO_DATE(A811))"),2012.0)</f>
        <v>2012</v>
      </c>
      <c r="C811" s="4" t="s">
        <v>23</v>
      </c>
      <c r="D811" s="9">
        <v>349967.86000000004</v>
      </c>
    </row>
    <row r="812">
      <c r="A812" s="5">
        <v>41537.0</v>
      </c>
      <c r="B812" s="21">
        <f>IFERROR(__xludf.DUMMYFUNCTION("YEAR(TO_DATE(A812))"),2013.0)</f>
        <v>2013</v>
      </c>
      <c r="C812" s="4" t="s">
        <v>23</v>
      </c>
      <c r="D812" s="9">
        <v>84193.92</v>
      </c>
    </row>
    <row r="813">
      <c r="A813" s="5">
        <v>41860.0</v>
      </c>
      <c r="B813" s="21">
        <f>IFERROR(__xludf.DUMMYFUNCTION("YEAR(TO_DATE(A813))"),2014.0)</f>
        <v>2014</v>
      </c>
      <c r="C813" s="4" t="s">
        <v>23</v>
      </c>
      <c r="D813" s="9">
        <v>6512.1</v>
      </c>
    </row>
    <row r="814">
      <c r="A814" s="5">
        <v>41504.0</v>
      </c>
      <c r="B814" s="21">
        <f>IFERROR(__xludf.DUMMYFUNCTION("YEAR(TO_DATE(A814))"),2013.0)</f>
        <v>2013</v>
      </c>
      <c r="C814" s="4" t="s">
        <v>23</v>
      </c>
      <c r="D814" s="9">
        <v>1411386.24</v>
      </c>
    </row>
    <row r="815">
      <c r="A815" s="5">
        <v>40460.0</v>
      </c>
      <c r="B815" s="21">
        <f>IFERROR(__xludf.DUMMYFUNCTION("YEAR(TO_DATE(A815))"),2010.0)</f>
        <v>2010</v>
      </c>
      <c r="C815" s="4" t="s">
        <v>23</v>
      </c>
      <c r="D815" s="9">
        <v>1545804.96</v>
      </c>
    </row>
    <row r="816">
      <c r="A816" s="5">
        <v>41914.0</v>
      </c>
      <c r="B816" s="21">
        <f>IFERROR(__xludf.DUMMYFUNCTION("YEAR(TO_DATE(A816))"),2014.0)</f>
        <v>2014</v>
      </c>
      <c r="C816" s="4" t="s">
        <v>23</v>
      </c>
      <c r="D816" s="9">
        <v>19615.2</v>
      </c>
    </row>
    <row r="817">
      <c r="A817" s="5">
        <v>40306.0</v>
      </c>
      <c r="B817" s="21">
        <f>IFERROR(__xludf.DUMMYFUNCTION("YEAR(TO_DATE(A817))"),2010.0)</f>
        <v>2010</v>
      </c>
      <c r="C817" s="4" t="s">
        <v>23</v>
      </c>
      <c r="D817" s="9">
        <v>248867.85</v>
      </c>
    </row>
    <row r="818">
      <c r="A818" s="5">
        <v>42577.0</v>
      </c>
      <c r="B818" s="21">
        <f>IFERROR(__xludf.DUMMYFUNCTION("YEAR(TO_DATE(A818))"),2016.0)</f>
        <v>2016</v>
      </c>
      <c r="C818" s="4" t="s">
        <v>23</v>
      </c>
      <c r="D818" s="9">
        <v>852056.16</v>
      </c>
    </row>
    <row r="819">
      <c r="A819" s="5">
        <v>40978.0</v>
      </c>
      <c r="B819" s="21">
        <f>IFERROR(__xludf.DUMMYFUNCTION("YEAR(TO_DATE(A819))"),2012.0)</f>
        <v>2012</v>
      </c>
      <c r="C819" s="4" t="s">
        <v>23</v>
      </c>
      <c r="D819" s="9">
        <v>814275.99</v>
      </c>
    </row>
    <row r="820">
      <c r="A820" s="5">
        <v>40241.0</v>
      </c>
      <c r="B820" s="21">
        <f>IFERROR(__xludf.DUMMYFUNCTION("YEAR(TO_DATE(A820))"),2010.0)</f>
        <v>2010</v>
      </c>
      <c r="C820" s="4" t="s">
        <v>23</v>
      </c>
      <c r="D820" s="9">
        <v>146715.40000000002</v>
      </c>
    </row>
    <row r="821">
      <c r="A821" s="5">
        <v>40564.0</v>
      </c>
      <c r="B821" s="21">
        <f>IFERROR(__xludf.DUMMYFUNCTION("YEAR(TO_DATE(A821))"),2011.0)</f>
        <v>2011</v>
      </c>
      <c r="C821" s="4" t="s">
        <v>23</v>
      </c>
      <c r="D821" s="9">
        <v>1040776.56</v>
      </c>
    </row>
    <row r="822">
      <c r="A822" s="5">
        <v>42304.0</v>
      </c>
      <c r="B822" s="21">
        <f>IFERROR(__xludf.DUMMYFUNCTION("YEAR(TO_DATE(A822))"),2015.0)</f>
        <v>2015</v>
      </c>
      <c r="C822" s="4" t="s">
        <v>23</v>
      </c>
      <c r="D822" s="9">
        <v>148708.30000000002</v>
      </c>
    </row>
    <row r="823">
      <c r="A823" s="5">
        <v>42806.0</v>
      </c>
      <c r="B823" s="21">
        <f>IFERROR(__xludf.DUMMYFUNCTION("YEAR(TO_DATE(A823))"),2017.0)</f>
        <v>2017</v>
      </c>
      <c r="C823" s="4" t="s">
        <v>23</v>
      </c>
      <c r="D823" s="9">
        <v>3389.32</v>
      </c>
    </row>
    <row r="824">
      <c r="A824" s="5">
        <v>42678.0</v>
      </c>
      <c r="B824" s="21">
        <f>IFERROR(__xludf.DUMMYFUNCTION("YEAR(TO_DATE(A824))"),2016.0)</f>
        <v>2016</v>
      </c>
      <c r="C824" s="4" t="s">
        <v>23</v>
      </c>
      <c r="D824" s="9">
        <v>318764.79</v>
      </c>
    </row>
    <row r="825">
      <c r="A825" s="5">
        <v>41349.0</v>
      </c>
      <c r="B825" s="21">
        <f>IFERROR(__xludf.DUMMYFUNCTION("YEAR(TO_DATE(A825))"),2013.0)</f>
        <v>2013</v>
      </c>
      <c r="C825" s="4" t="s">
        <v>23</v>
      </c>
      <c r="D825" s="9">
        <v>1855885.6</v>
      </c>
    </row>
    <row r="826">
      <c r="A826" s="5">
        <v>40576.0</v>
      </c>
      <c r="B826" s="21">
        <f>IFERROR(__xludf.DUMMYFUNCTION("YEAR(TO_DATE(A826))"),2011.0)</f>
        <v>2011</v>
      </c>
      <c r="C826" s="4" t="s">
        <v>23</v>
      </c>
      <c r="D826" s="9">
        <v>2490227.04</v>
      </c>
    </row>
    <row r="827">
      <c r="A827" s="5">
        <v>41007.0</v>
      </c>
      <c r="B827" s="21">
        <f>IFERROR(__xludf.DUMMYFUNCTION("YEAR(TO_DATE(A827))"),2012.0)</f>
        <v>2012</v>
      </c>
      <c r="C827" s="4" t="s">
        <v>23</v>
      </c>
      <c r="D827" s="9">
        <v>325545.12</v>
      </c>
    </row>
    <row r="828">
      <c r="A828" s="5">
        <v>42802.0</v>
      </c>
      <c r="B828" s="21">
        <f>IFERROR(__xludf.DUMMYFUNCTION("YEAR(TO_DATE(A828))"),2017.0)</f>
        <v>2017</v>
      </c>
      <c r="C828" s="4" t="s">
        <v>23</v>
      </c>
      <c r="D828" s="9">
        <v>808341.24</v>
      </c>
    </row>
    <row r="829">
      <c r="A829" s="5">
        <v>42385.0</v>
      </c>
      <c r="B829" s="21">
        <f>IFERROR(__xludf.DUMMYFUNCTION("YEAR(TO_DATE(A829))"),2016.0)</f>
        <v>2016</v>
      </c>
      <c r="C829" s="4" t="s">
        <v>23</v>
      </c>
      <c r="D829" s="9">
        <v>695895.04</v>
      </c>
    </row>
    <row r="830">
      <c r="A830" s="5">
        <v>42927.0</v>
      </c>
      <c r="B830" s="21">
        <f>IFERROR(__xludf.DUMMYFUNCTION("YEAR(TO_DATE(A830))"),2017.0)</f>
        <v>2017</v>
      </c>
      <c r="C830" s="4" t="s">
        <v>23</v>
      </c>
      <c r="D830" s="9">
        <v>376705.55000000005</v>
      </c>
    </row>
    <row r="831">
      <c r="A831" s="5">
        <v>40753.0</v>
      </c>
      <c r="B831" s="21">
        <f>IFERROR(__xludf.DUMMYFUNCTION("YEAR(TO_DATE(A831))"),2011.0)</f>
        <v>2011</v>
      </c>
      <c r="C831" s="4" t="s">
        <v>23</v>
      </c>
      <c r="D831" s="9">
        <v>6310876.11</v>
      </c>
    </row>
    <row r="832">
      <c r="A832" s="5">
        <v>41200.0</v>
      </c>
      <c r="B832" s="21">
        <f>IFERROR(__xludf.DUMMYFUNCTION("YEAR(TO_DATE(A832))"),2012.0)</f>
        <v>2012</v>
      </c>
      <c r="C832" s="4" t="s">
        <v>23</v>
      </c>
      <c r="D832" s="9">
        <v>317867.55000000005</v>
      </c>
    </row>
    <row r="833">
      <c r="A833" s="5">
        <v>41591.0</v>
      </c>
      <c r="B833" s="21">
        <f>IFERROR(__xludf.DUMMYFUNCTION("YEAR(TO_DATE(A833))"),2013.0)</f>
        <v>2013</v>
      </c>
      <c r="C833" s="4" t="s">
        <v>23</v>
      </c>
      <c r="D833" s="9">
        <v>95869.29000000001</v>
      </c>
    </row>
    <row r="834">
      <c r="A834" s="5">
        <v>40578.0</v>
      </c>
      <c r="B834" s="21">
        <f>IFERROR(__xludf.DUMMYFUNCTION("YEAR(TO_DATE(A834))"),2011.0)</f>
        <v>2011</v>
      </c>
      <c r="C834" s="4" t="s">
        <v>23</v>
      </c>
      <c r="D834" s="9">
        <v>182018.2</v>
      </c>
    </row>
    <row r="835">
      <c r="A835" s="5">
        <v>41656.0</v>
      </c>
      <c r="B835" s="21">
        <f>IFERROR(__xludf.DUMMYFUNCTION("YEAR(TO_DATE(A835))"),2014.0)</f>
        <v>2014</v>
      </c>
      <c r="C835" s="4" t="s">
        <v>23</v>
      </c>
      <c r="D835" s="9">
        <v>760491.26</v>
      </c>
    </row>
    <row r="836">
      <c r="A836" s="5">
        <v>41920.0</v>
      </c>
      <c r="B836" s="21">
        <f>IFERROR(__xludf.DUMMYFUNCTION("YEAR(TO_DATE(A836))"),2014.0)</f>
        <v>2014</v>
      </c>
      <c r="C836" s="4" t="s">
        <v>23</v>
      </c>
      <c r="D836" s="9">
        <v>133705.0</v>
      </c>
    </row>
    <row r="837">
      <c r="A837" s="5">
        <v>42419.0</v>
      </c>
      <c r="B837" s="21">
        <f>IFERROR(__xludf.DUMMYFUNCTION("YEAR(TO_DATE(A837))"),2016.0)</f>
        <v>2016</v>
      </c>
      <c r="C837" s="4" t="s">
        <v>23</v>
      </c>
      <c r="D837" s="9">
        <v>502445.94000000006</v>
      </c>
    </row>
    <row r="838">
      <c r="A838" s="5">
        <v>41393.0</v>
      </c>
      <c r="B838" s="21">
        <f>IFERROR(__xludf.DUMMYFUNCTION("YEAR(TO_DATE(A838))"),2013.0)</f>
        <v>2013</v>
      </c>
      <c r="C838" s="4" t="s">
        <v>23</v>
      </c>
      <c r="D838" s="9">
        <v>1570434.5</v>
      </c>
    </row>
    <row r="839">
      <c r="A839" s="5">
        <v>41265.0</v>
      </c>
      <c r="B839" s="21">
        <f>IFERROR(__xludf.DUMMYFUNCTION("YEAR(TO_DATE(A839))"),2012.0)</f>
        <v>2012</v>
      </c>
      <c r="C839" s="4" t="s">
        <v>23</v>
      </c>
      <c r="D839" s="9">
        <v>424392.80000000005</v>
      </c>
    </row>
    <row r="840">
      <c r="A840" s="5">
        <v>40938.0</v>
      </c>
      <c r="B840" s="21">
        <f>IFERROR(__xludf.DUMMYFUNCTION("YEAR(TO_DATE(A840))"),2012.0)</f>
        <v>2012</v>
      </c>
      <c r="C840" s="4" t="s">
        <v>23</v>
      </c>
      <c r="D840" s="9">
        <v>5159536.83</v>
      </c>
    </row>
    <row r="841">
      <c r="A841" s="5">
        <v>40886.0</v>
      </c>
      <c r="B841" s="21">
        <f>IFERROR(__xludf.DUMMYFUNCTION("YEAR(TO_DATE(A841))"),2011.0)</f>
        <v>2011</v>
      </c>
      <c r="C841" s="4" t="s">
        <v>23</v>
      </c>
      <c r="D841" s="9">
        <v>4211984.8</v>
      </c>
    </row>
    <row r="842">
      <c r="A842" s="5">
        <v>41329.0</v>
      </c>
      <c r="B842" s="21">
        <f>IFERROR(__xludf.DUMMYFUNCTION("YEAR(TO_DATE(A842))"),2013.0)</f>
        <v>2013</v>
      </c>
      <c r="C842" s="4" t="s">
        <v>23</v>
      </c>
      <c r="D842" s="9">
        <v>611650.88</v>
      </c>
    </row>
    <row r="843">
      <c r="A843" s="5">
        <v>41918.0</v>
      </c>
      <c r="B843" s="21">
        <f>IFERROR(__xludf.DUMMYFUNCTION("YEAR(TO_DATE(A843))"),2014.0)</f>
        <v>2014</v>
      </c>
      <c r="C843" s="4" t="s">
        <v>23</v>
      </c>
      <c r="D843" s="9">
        <v>41854.38</v>
      </c>
    </row>
    <row r="844">
      <c r="A844" s="5">
        <v>40257.0</v>
      </c>
      <c r="B844" s="21">
        <f>IFERROR(__xludf.DUMMYFUNCTION("YEAR(TO_DATE(A844))"),2010.0)</f>
        <v>2010</v>
      </c>
      <c r="C844" s="4" t="s">
        <v>23</v>
      </c>
      <c r="D844" s="9">
        <v>623495.91</v>
      </c>
    </row>
    <row r="845">
      <c r="A845" s="5">
        <v>42441.0</v>
      </c>
      <c r="B845" s="21">
        <f>IFERROR(__xludf.DUMMYFUNCTION("YEAR(TO_DATE(A845))"),2016.0)</f>
        <v>2016</v>
      </c>
      <c r="C845" s="4" t="s">
        <v>23</v>
      </c>
      <c r="D845" s="9">
        <v>714226.9800000001</v>
      </c>
    </row>
    <row r="846">
      <c r="A846" s="5">
        <v>41095.0</v>
      </c>
      <c r="B846" s="21">
        <f>IFERROR(__xludf.DUMMYFUNCTION("YEAR(TO_DATE(A846))"),2012.0)</f>
        <v>2012</v>
      </c>
      <c r="C846" s="4" t="s">
        <v>23</v>
      </c>
      <c r="D846" s="9">
        <v>669236.64</v>
      </c>
    </row>
    <row r="847">
      <c r="A847" s="5">
        <v>42161.0</v>
      </c>
      <c r="B847" s="21">
        <f>IFERROR(__xludf.DUMMYFUNCTION("YEAR(TO_DATE(A847))"),2015.0)</f>
        <v>2015</v>
      </c>
      <c r="C847" s="4" t="s">
        <v>23</v>
      </c>
      <c r="D847" s="9">
        <v>1256621.3</v>
      </c>
    </row>
    <row r="848">
      <c r="A848" s="5">
        <v>42138.0</v>
      </c>
      <c r="B848" s="21">
        <f>IFERROR(__xludf.DUMMYFUNCTION("YEAR(TO_DATE(A848))"),2015.0)</f>
        <v>2015</v>
      </c>
      <c r="C848" s="4" t="s">
        <v>23</v>
      </c>
      <c r="D848" s="9">
        <v>529449.2</v>
      </c>
    </row>
    <row r="849">
      <c r="A849" s="5">
        <v>42312.0</v>
      </c>
      <c r="B849" s="21">
        <f>IFERROR(__xludf.DUMMYFUNCTION("YEAR(TO_DATE(A849))"),2015.0)</f>
        <v>2015</v>
      </c>
      <c r="C849" s="4" t="s">
        <v>23</v>
      </c>
      <c r="D849" s="9">
        <v>262473.2</v>
      </c>
    </row>
    <row r="850">
      <c r="A850" s="5">
        <v>41743.0</v>
      </c>
      <c r="B850" s="21">
        <f>IFERROR(__xludf.DUMMYFUNCTION("YEAR(TO_DATE(A850))"),2014.0)</f>
        <v>2014</v>
      </c>
      <c r="C850" s="4" t="s">
        <v>23</v>
      </c>
      <c r="D850" s="9">
        <v>943195.68</v>
      </c>
    </row>
    <row r="851">
      <c r="A851" s="5">
        <v>41068.0</v>
      </c>
      <c r="B851" s="21">
        <f>IFERROR(__xludf.DUMMYFUNCTION("YEAR(TO_DATE(A851))"),2012.0)</f>
        <v>2012</v>
      </c>
      <c r="C851" s="4" t="s">
        <v>23</v>
      </c>
      <c r="D851" s="9">
        <v>611340.4</v>
      </c>
    </row>
    <row r="852">
      <c r="A852" s="5">
        <v>41653.0</v>
      </c>
      <c r="B852" s="21">
        <f>IFERROR(__xludf.DUMMYFUNCTION("YEAR(TO_DATE(A852))"),2014.0)</f>
        <v>2014</v>
      </c>
      <c r="C852" s="4" t="s">
        <v>23</v>
      </c>
      <c r="D852" s="9">
        <v>277391.62</v>
      </c>
    </row>
    <row r="853">
      <c r="A853" s="5">
        <v>41498.0</v>
      </c>
      <c r="B853" s="21">
        <f>IFERROR(__xludf.DUMMYFUNCTION("YEAR(TO_DATE(A853))"),2013.0)</f>
        <v>2013</v>
      </c>
      <c r="C853" s="4" t="s">
        <v>23</v>
      </c>
      <c r="D853" s="9">
        <v>43897.65</v>
      </c>
    </row>
    <row r="854">
      <c r="A854" s="5">
        <v>41445.0</v>
      </c>
      <c r="B854" s="21">
        <f>IFERROR(__xludf.DUMMYFUNCTION("YEAR(TO_DATE(A854))"),2013.0)</f>
        <v>2013</v>
      </c>
      <c r="C854" s="4" t="s">
        <v>23</v>
      </c>
      <c r="D854" s="9">
        <v>1319771.2</v>
      </c>
    </row>
    <row r="855">
      <c r="A855" s="5">
        <v>42797.0</v>
      </c>
      <c r="B855" s="21">
        <f>IFERROR(__xludf.DUMMYFUNCTION("YEAR(TO_DATE(A855))"),2017.0)</f>
        <v>2017</v>
      </c>
      <c r="C855" s="4" t="s">
        <v>23</v>
      </c>
      <c r="D855" s="9">
        <v>278869.29</v>
      </c>
    </row>
    <row r="856">
      <c r="A856" s="5">
        <v>41028.0</v>
      </c>
      <c r="B856" s="21">
        <f>IFERROR(__xludf.DUMMYFUNCTION("YEAR(TO_DATE(A856))"),2012.0)</f>
        <v>2012</v>
      </c>
      <c r="C856" s="4" t="s">
        <v>23</v>
      </c>
      <c r="D856" s="9">
        <v>976744.64</v>
      </c>
    </row>
    <row r="857">
      <c r="A857" s="5">
        <v>41712.0</v>
      </c>
      <c r="B857" s="21">
        <f>IFERROR(__xludf.DUMMYFUNCTION("YEAR(TO_DATE(A857))"),2014.0)</f>
        <v>2014</v>
      </c>
      <c r="C857" s="4" t="s">
        <v>23</v>
      </c>
      <c r="D857" s="9">
        <v>1600589.2</v>
      </c>
    </row>
    <row r="858">
      <c r="A858" s="5">
        <v>42689.0</v>
      </c>
      <c r="B858" s="21">
        <f>IFERROR(__xludf.DUMMYFUNCTION("YEAR(TO_DATE(A858))"),2016.0)</f>
        <v>2016</v>
      </c>
      <c r="C858" s="4" t="s">
        <v>23</v>
      </c>
      <c r="D858" s="9">
        <v>85749.96</v>
      </c>
    </row>
    <row r="859">
      <c r="A859" s="5">
        <v>41028.0</v>
      </c>
      <c r="B859" s="21">
        <f>IFERROR(__xludf.DUMMYFUNCTION("YEAR(TO_DATE(A859))"),2012.0)</f>
        <v>2012</v>
      </c>
      <c r="C859" s="4" t="s">
        <v>23</v>
      </c>
      <c r="D859" s="9">
        <v>65384.64</v>
      </c>
    </row>
    <row r="860">
      <c r="A860" s="5">
        <v>40744.0</v>
      </c>
      <c r="B860" s="21">
        <f>IFERROR(__xludf.DUMMYFUNCTION("YEAR(TO_DATE(A860))"),2011.0)</f>
        <v>2011</v>
      </c>
      <c r="C860" s="4" t="s">
        <v>23</v>
      </c>
      <c r="D860" s="9">
        <v>988072.0</v>
      </c>
    </row>
    <row r="861">
      <c r="A861" s="5">
        <v>40741.0</v>
      </c>
      <c r="B861" s="21">
        <f>IFERROR(__xludf.DUMMYFUNCTION("YEAR(TO_DATE(A861))"),2011.0)</f>
        <v>2011</v>
      </c>
      <c r="C861" s="4" t="s">
        <v>23</v>
      </c>
      <c r="D861" s="9">
        <v>1333244.04</v>
      </c>
    </row>
    <row r="862">
      <c r="A862" s="5">
        <v>41257.0</v>
      </c>
      <c r="B862" s="21">
        <f>IFERROR(__xludf.DUMMYFUNCTION("YEAR(TO_DATE(A862))"),2012.0)</f>
        <v>2012</v>
      </c>
      <c r="C862" s="4" t="s">
        <v>23</v>
      </c>
      <c r="D862" s="9">
        <v>758008.4400000001</v>
      </c>
    </row>
    <row r="863">
      <c r="A863" s="5">
        <v>41164.0</v>
      </c>
      <c r="B863" s="21">
        <f>IFERROR(__xludf.DUMMYFUNCTION("YEAR(TO_DATE(A863))"),2012.0)</f>
        <v>2012</v>
      </c>
      <c r="C863" s="4" t="s">
        <v>23</v>
      </c>
      <c r="D863" s="9">
        <v>3456966.6599999997</v>
      </c>
    </row>
    <row r="864">
      <c r="A864" s="5">
        <v>42792.0</v>
      </c>
      <c r="B864" s="21">
        <f>IFERROR(__xludf.DUMMYFUNCTION("YEAR(TO_DATE(A864))"),2017.0)</f>
        <v>2017</v>
      </c>
      <c r="C864" s="4" t="s">
        <v>23</v>
      </c>
      <c r="D864" s="9">
        <v>2039838.15</v>
      </c>
    </row>
    <row r="865">
      <c r="A865" s="5">
        <v>40897.0</v>
      </c>
      <c r="B865" s="21">
        <f>IFERROR(__xludf.DUMMYFUNCTION("YEAR(TO_DATE(A865))"),2011.0)</f>
        <v>2011</v>
      </c>
      <c r="C865" s="4" t="s">
        <v>23</v>
      </c>
      <c r="D865" s="9">
        <v>30126.57</v>
      </c>
    </row>
    <row r="866">
      <c r="A866" s="5">
        <v>40980.0</v>
      </c>
      <c r="B866" s="21">
        <f>IFERROR(__xludf.DUMMYFUNCTION("YEAR(TO_DATE(A866))"),2012.0)</f>
        <v>2012</v>
      </c>
      <c r="C866" s="4" t="s">
        <v>23</v>
      </c>
      <c r="D866" s="9">
        <v>536346.24</v>
      </c>
    </row>
    <row r="867">
      <c r="A867" s="5">
        <v>40615.0</v>
      </c>
      <c r="B867" s="21">
        <f>IFERROR(__xludf.DUMMYFUNCTION("YEAR(TO_DATE(A867))"),2011.0)</f>
        <v>2011</v>
      </c>
      <c r="C867" s="4" t="s">
        <v>23</v>
      </c>
      <c r="D867" s="9">
        <v>2048247.55</v>
      </c>
    </row>
    <row r="868">
      <c r="A868" s="5">
        <v>41536.0</v>
      </c>
      <c r="B868" s="21">
        <f>IFERROR(__xludf.DUMMYFUNCTION("YEAR(TO_DATE(A868))"),2013.0)</f>
        <v>2013</v>
      </c>
      <c r="C868" s="4" t="s">
        <v>23</v>
      </c>
      <c r="D868" s="9">
        <v>55352.850000000006</v>
      </c>
    </row>
    <row r="869">
      <c r="A869" s="5">
        <v>41525.0</v>
      </c>
      <c r="B869" s="21">
        <f>IFERROR(__xludf.DUMMYFUNCTION("YEAR(TO_DATE(A869))"),2013.0)</f>
        <v>2013</v>
      </c>
      <c r="C869" s="4" t="s">
        <v>23</v>
      </c>
      <c r="D869" s="9">
        <v>1262998.0</v>
      </c>
    </row>
    <row r="870">
      <c r="A870" s="5">
        <v>42335.0</v>
      </c>
      <c r="B870" s="21">
        <f>IFERROR(__xludf.DUMMYFUNCTION("YEAR(TO_DATE(A870))"),2015.0)</f>
        <v>2015</v>
      </c>
      <c r="C870" s="4" t="s">
        <v>23</v>
      </c>
      <c r="D870" s="9">
        <v>5740416.15</v>
      </c>
    </row>
    <row r="871">
      <c r="A871" s="5">
        <v>42923.0</v>
      </c>
      <c r="B871" s="21">
        <f>IFERROR(__xludf.DUMMYFUNCTION("YEAR(TO_DATE(A871))"),2017.0)</f>
        <v>2017</v>
      </c>
      <c r="C871" s="4" t="s">
        <v>23</v>
      </c>
      <c r="D871" s="9">
        <v>604784.35</v>
      </c>
    </row>
    <row r="872">
      <c r="A872" s="5">
        <v>42571.0</v>
      </c>
      <c r="B872" s="21">
        <f>IFERROR(__xludf.DUMMYFUNCTION("YEAR(TO_DATE(A872))"),2016.0)</f>
        <v>2016</v>
      </c>
      <c r="C872" s="4" t="s">
        <v>23</v>
      </c>
      <c r="D872" s="9">
        <v>1167324.0</v>
      </c>
    </row>
    <row r="873">
      <c r="A873" s="5">
        <v>40660.0</v>
      </c>
      <c r="B873" s="21">
        <f>IFERROR(__xludf.DUMMYFUNCTION("YEAR(TO_DATE(A873))"),2011.0)</f>
        <v>2011</v>
      </c>
      <c r="C873" s="4" t="s">
        <v>23</v>
      </c>
      <c r="D873" s="9">
        <v>3918735.28</v>
      </c>
    </row>
    <row r="874">
      <c r="A874" s="5">
        <v>41584.0</v>
      </c>
      <c r="B874" s="21">
        <f>IFERROR(__xludf.DUMMYFUNCTION("YEAR(TO_DATE(A874))"),2013.0)</f>
        <v>2013</v>
      </c>
      <c r="C874" s="4" t="s">
        <v>23</v>
      </c>
      <c r="D874" s="9">
        <v>920918.8999999999</v>
      </c>
    </row>
    <row r="875">
      <c r="A875" s="5">
        <v>41734.0</v>
      </c>
      <c r="B875" s="21">
        <f>IFERROR(__xludf.DUMMYFUNCTION("YEAR(TO_DATE(A875))"),2014.0)</f>
        <v>2014</v>
      </c>
      <c r="C875" s="4" t="s">
        <v>23</v>
      </c>
      <c r="D875" s="9">
        <v>413553.80000000005</v>
      </c>
    </row>
    <row r="876">
      <c r="A876" s="5">
        <v>40823.0</v>
      </c>
      <c r="B876" s="21">
        <f>IFERROR(__xludf.DUMMYFUNCTION("YEAR(TO_DATE(A876))"),2011.0)</f>
        <v>2011</v>
      </c>
      <c r="C876" s="4" t="s">
        <v>23</v>
      </c>
      <c r="D876" s="9">
        <v>1671106.7999999998</v>
      </c>
    </row>
    <row r="877">
      <c r="A877" s="5">
        <v>40761.0</v>
      </c>
      <c r="B877" s="21">
        <f>IFERROR(__xludf.DUMMYFUNCTION("YEAR(TO_DATE(A877))"),2011.0)</f>
        <v>2011</v>
      </c>
      <c r="C877" s="4" t="s">
        <v>23</v>
      </c>
      <c r="D877" s="9">
        <v>97707.5</v>
      </c>
    </row>
    <row r="878">
      <c r="A878" s="5">
        <v>40556.0</v>
      </c>
      <c r="B878" s="21">
        <f>IFERROR(__xludf.DUMMYFUNCTION("YEAR(TO_DATE(A878))"),2011.0)</f>
        <v>2011</v>
      </c>
      <c r="C878" s="4" t="s">
        <v>23</v>
      </c>
      <c r="D878" s="9">
        <v>784165.4</v>
      </c>
    </row>
    <row r="879">
      <c r="A879" s="5">
        <v>40704.0</v>
      </c>
      <c r="B879" s="21">
        <f>IFERROR(__xludf.DUMMYFUNCTION("YEAR(TO_DATE(A879))"),2011.0)</f>
        <v>2011</v>
      </c>
      <c r="C879" s="4" t="s">
        <v>23</v>
      </c>
      <c r="D879" s="9">
        <v>839256.0</v>
      </c>
    </row>
    <row r="880">
      <c r="A880" s="5">
        <v>42204.0</v>
      </c>
      <c r="B880" s="21">
        <f>IFERROR(__xludf.DUMMYFUNCTION("YEAR(TO_DATE(A880))"),2015.0)</f>
        <v>2015</v>
      </c>
      <c r="C880" s="4" t="s">
        <v>23</v>
      </c>
      <c r="D880" s="9">
        <v>181174.56</v>
      </c>
    </row>
    <row r="881">
      <c r="A881" s="5">
        <v>41394.0</v>
      </c>
      <c r="B881" s="21">
        <f>IFERROR(__xludf.DUMMYFUNCTION("YEAR(TO_DATE(A881))"),2013.0)</f>
        <v>2013</v>
      </c>
      <c r="C881" s="4" t="s">
        <v>23</v>
      </c>
      <c r="D881" s="9">
        <v>2772239.19</v>
      </c>
    </row>
    <row r="882">
      <c r="A882" s="5">
        <v>42420.0</v>
      </c>
      <c r="B882" s="21">
        <f>IFERROR(__xludf.DUMMYFUNCTION("YEAR(TO_DATE(A882))"),2016.0)</f>
        <v>2016</v>
      </c>
      <c r="C882" s="4" t="s">
        <v>23</v>
      </c>
      <c r="D882" s="9">
        <v>440358.0</v>
      </c>
    </row>
    <row r="883">
      <c r="A883" s="5">
        <v>41680.0</v>
      </c>
      <c r="B883" s="21">
        <f>IFERROR(__xludf.DUMMYFUNCTION("YEAR(TO_DATE(A883))"),2014.0)</f>
        <v>2014</v>
      </c>
      <c r="C883" s="4" t="s">
        <v>23</v>
      </c>
      <c r="D883" s="9">
        <v>1067788.7</v>
      </c>
    </row>
    <row r="884">
      <c r="A884" s="5">
        <v>40812.0</v>
      </c>
      <c r="B884" s="21">
        <f>IFERROR(__xludf.DUMMYFUNCTION("YEAR(TO_DATE(A884))"),2011.0)</f>
        <v>2011</v>
      </c>
      <c r="C884" s="4" t="s">
        <v>23</v>
      </c>
      <c r="D884" s="9">
        <v>1156163.12</v>
      </c>
    </row>
    <row r="885">
      <c r="A885" s="5">
        <v>41647.0</v>
      </c>
      <c r="B885" s="21">
        <f>IFERROR(__xludf.DUMMYFUNCTION("YEAR(TO_DATE(A885))"),2014.0)</f>
        <v>2014</v>
      </c>
      <c r="C885" s="4" t="s">
        <v>23</v>
      </c>
      <c r="D885" s="9">
        <v>301212.60000000003</v>
      </c>
    </row>
    <row r="886">
      <c r="A886" s="5">
        <v>40729.0</v>
      </c>
      <c r="B886" s="21">
        <f>IFERROR(__xludf.DUMMYFUNCTION("YEAR(TO_DATE(A886))"),2011.0)</f>
        <v>2011</v>
      </c>
      <c r="C886" s="4" t="s">
        <v>23</v>
      </c>
      <c r="D886" s="9">
        <v>169586.30000000002</v>
      </c>
    </row>
    <row r="887">
      <c r="A887" s="5">
        <v>41508.0</v>
      </c>
      <c r="B887" s="21">
        <f>IFERROR(__xludf.DUMMYFUNCTION("YEAR(TO_DATE(A887))"),2013.0)</f>
        <v>2013</v>
      </c>
      <c r="C887" s="4" t="s">
        <v>23</v>
      </c>
      <c r="D887" s="9">
        <v>135659.55000000002</v>
      </c>
    </row>
    <row r="888">
      <c r="A888" s="5">
        <v>42580.0</v>
      </c>
      <c r="B888" s="21">
        <f>IFERROR(__xludf.DUMMYFUNCTION("YEAR(TO_DATE(A888))"),2016.0)</f>
        <v>2016</v>
      </c>
      <c r="C888" s="4" t="s">
        <v>23</v>
      </c>
      <c r="D888" s="9">
        <v>1598501.8399999999</v>
      </c>
    </row>
    <row r="889">
      <c r="A889" s="5">
        <v>42419.0</v>
      </c>
      <c r="B889" s="21">
        <f>IFERROR(__xludf.DUMMYFUNCTION("YEAR(TO_DATE(A889))"),2016.0)</f>
        <v>2016</v>
      </c>
      <c r="C889" s="4" t="s">
        <v>23</v>
      </c>
      <c r="D889" s="9">
        <v>914346.1</v>
      </c>
    </row>
    <row r="890">
      <c r="A890" s="5">
        <v>40452.0</v>
      </c>
      <c r="B890" s="21">
        <f>IFERROR(__xludf.DUMMYFUNCTION("YEAR(TO_DATE(A890))"),2010.0)</f>
        <v>2010</v>
      </c>
      <c r="C890" s="4" t="s">
        <v>23</v>
      </c>
      <c r="D890" s="9">
        <v>298880.8</v>
      </c>
    </row>
    <row r="891">
      <c r="A891" s="5">
        <v>40646.0</v>
      </c>
      <c r="B891" s="21">
        <f>IFERROR(__xludf.DUMMYFUNCTION("YEAR(TO_DATE(A891))"),2011.0)</f>
        <v>2011</v>
      </c>
      <c r="C891" s="4" t="s">
        <v>23</v>
      </c>
      <c r="D891" s="9">
        <v>1825310.0</v>
      </c>
    </row>
    <row r="892">
      <c r="A892" s="5">
        <v>42675.0</v>
      </c>
      <c r="B892" s="21">
        <f>IFERROR(__xludf.DUMMYFUNCTION("YEAR(TO_DATE(A892))"),2016.0)</f>
        <v>2016</v>
      </c>
      <c r="C892" s="4" t="s">
        <v>23</v>
      </c>
      <c r="D892" s="9">
        <v>1899433.7999999998</v>
      </c>
    </row>
    <row r="893">
      <c r="A893" s="5">
        <v>41283.0</v>
      </c>
      <c r="B893" s="21">
        <f>IFERROR(__xludf.DUMMYFUNCTION("YEAR(TO_DATE(A893))"),2013.0)</f>
        <v>2013</v>
      </c>
      <c r="C893" s="4" t="s">
        <v>23</v>
      </c>
      <c r="D893" s="9">
        <v>983835.8400000001</v>
      </c>
    </row>
    <row r="894">
      <c r="A894" s="5">
        <v>42379.0</v>
      </c>
      <c r="B894" s="21">
        <f>IFERROR(__xludf.DUMMYFUNCTION("YEAR(TO_DATE(A894))"),2016.0)</f>
        <v>2016</v>
      </c>
      <c r="C894" s="4" t="s">
        <v>23</v>
      </c>
      <c r="D894" s="9">
        <v>76062.35</v>
      </c>
    </row>
    <row r="895">
      <c r="A895" s="5">
        <v>40925.0</v>
      </c>
      <c r="B895" s="21">
        <f>IFERROR(__xludf.DUMMYFUNCTION("YEAR(TO_DATE(A895))"),2012.0)</f>
        <v>2012</v>
      </c>
      <c r="C895" s="4" t="s">
        <v>23</v>
      </c>
      <c r="D895" s="9">
        <v>779871.09</v>
      </c>
    </row>
    <row r="896">
      <c r="A896" s="5">
        <v>40355.0</v>
      </c>
      <c r="B896" s="21">
        <f>IFERROR(__xludf.DUMMYFUNCTION("YEAR(TO_DATE(A896))"),2010.0)</f>
        <v>2010</v>
      </c>
      <c r="C896" s="4" t="s">
        <v>23</v>
      </c>
      <c r="D896" s="9">
        <v>1005807.3600000001</v>
      </c>
    </row>
    <row r="897">
      <c r="A897" s="5">
        <v>41707.0</v>
      </c>
      <c r="B897" s="21">
        <f>IFERROR(__xludf.DUMMYFUNCTION("YEAR(TO_DATE(A897))"),2014.0)</f>
        <v>2014</v>
      </c>
      <c r="C897" s="4" t="s">
        <v>23</v>
      </c>
      <c r="D897" s="9">
        <v>422188.86000000004</v>
      </c>
    </row>
    <row r="898">
      <c r="A898" s="5">
        <v>42219.0</v>
      </c>
      <c r="B898" s="21">
        <f>IFERROR(__xludf.DUMMYFUNCTION("YEAR(TO_DATE(A898))"),2015.0)</f>
        <v>2015</v>
      </c>
      <c r="C898" s="4" t="s">
        <v>23</v>
      </c>
      <c r="D898" s="9">
        <v>1316478.96</v>
      </c>
    </row>
    <row r="899">
      <c r="A899" s="5">
        <v>42695.0</v>
      </c>
      <c r="B899" s="21">
        <f>IFERROR(__xludf.DUMMYFUNCTION("YEAR(TO_DATE(A899))"),2016.0)</f>
        <v>2016</v>
      </c>
      <c r="C899" s="4" t="s">
        <v>23</v>
      </c>
      <c r="D899" s="9">
        <v>3146646.72</v>
      </c>
    </row>
    <row r="900">
      <c r="A900" s="5">
        <v>41643.0</v>
      </c>
      <c r="B900" s="21">
        <f>IFERROR(__xludf.DUMMYFUNCTION("YEAR(TO_DATE(A900))"),2014.0)</f>
        <v>2014</v>
      </c>
      <c r="C900" s="4" t="s">
        <v>23</v>
      </c>
      <c r="D900" s="9">
        <v>3170272.88</v>
      </c>
    </row>
    <row r="901">
      <c r="A901" s="5">
        <v>41718.0</v>
      </c>
      <c r="B901" s="21">
        <f>IFERROR(__xludf.DUMMYFUNCTION("YEAR(TO_DATE(A901))"),2014.0)</f>
        <v>2014</v>
      </c>
      <c r="C901" s="4" t="s">
        <v>23</v>
      </c>
      <c r="D901" s="9">
        <v>2623200.0</v>
      </c>
    </row>
    <row r="902">
      <c r="A902" s="5">
        <v>40189.0</v>
      </c>
      <c r="B902" s="21">
        <f>IFERROR(__xludf.DUMMYFUNCTION("YEAR(TO_DATE(A902))"),2010.0)</f>
        <v>2010</v>
      </c>
      <c r="C902" s="4" t="s">
        <v>23</v>
      </c>
      <c r="D902" s="9">
        <v>1592436.64</v>
      </c>
    </row>
    <row r="903">
      <c r="A903" s="5">
        <v>41314.0</v>
      </c>
      <c r="B903" s="21">
        <f>IFERROR(__xludf.DUMMYFUNCTION("YEAR(TO_DATE(A903))"),2013.0)</f>
        <v>2013</v>
      </c>
      <c r="C903" s="4" t="s">
        <v>23</v>
      </c>
      <c r="D903" s="9">
        <v>1387077.3</v>
      </c>
    </row>
    <row r="904">
      <c r="A904" s="5">
        <v>42389.0</v>
      </c>
      <c r="B904" s="21">
        <f>IFERROR(__xludf.DUMMYFUNCTION("YEAR(TO_DATE(A904))"),2016.0)</f>
        <v>2016</v>
      </c>
      <c r="C904" s="4" t="s">
        <v>23</v>
      </c>
      <c r="D904" s="9">
        <v>154497.2</v>
      </c>
    </row>
    <row r="905">
      <c r="A905" s="5">
        <v>40458.0</v>
      </c>
      <c r="B905" s="21">
        <f>IFERROR(__xludf.DUMMYFUNCTION("YEAR(TO_DATE(A905))"),2010.0)</f>
        <v>2010</v>
      </c>
      <c r="C905" s="4" t="s">
        <v>23</v>
      </c>
      <c r="D905" s="9">
        <v>774343.5000000001</v>
      </c>
    </row>
    <row r="906">
      <c r="A906" s="5">
        <v>42227.0</v>
      </c>
      <c r="B906" s="21">
        <f>IFERROR(__xludf.DUMMYFUNCTION("YEAR(TO_DATE(A906))"),2015.0)</f>
        <v>2015</v>
      </c>
      <c r="C906" s="4" t="s">
        <v>23</v>
      </c>
      <c r="D906" s="9">
        <v>1001347.6</v>
      </c>
    </row>
    <row r="907">
      <c r="A907" s="5">
        <v>41418.0</v>
      </c>
      <c r="B907" s="21">
        <f>IFERROR(__xludf.DUMMYFUNCTION("YEAR(TO_DATE(A907))"),2013.0)</f>
        <v>2013</v>
      </c>
      <c r="C907" s="4" t="s">
        <v>23</v>
      </c>
      <c r="D907" s="9">
        <v>114983.59999999999</v>
      </c>
    </row>
    <row r="908">
      <c r="A908" s="5">
        <v>41310.0</v>
      </c>
      <c r="B908" s="21">
        <f>IFERROR(__xludf.DUMMYFUNCTION("YEAR(TO_DATE(A908))"),2013.0)</f>
        <v>2013</v>
      </c>
      <c r="C908" s="4" t="s">
        <v>23</v>
      </c>
      <c r="D908" s="9">
        <v>430530.1</v>
      </c>
    </row>
    <row r="909">
      <c r="A909" s="5">
        <v>42053.0</v>
      </c>
      <c r="B909" s="21">
        <f>IFERROR(__xludf.DUMMYFUNCTION("YEAR(TO_DATE(A909))"),2015.0)</f>
        <v>2015</v>
      </c>
      <c r="C909" s="4" t="s">
        <v>23</v>
      </c>
      <c r="D909" s="9">
        <v>1919939.71</v>
      </c>
    </row>
    <row r="910">
      <c r="A910" s="5">
        <v>40868.0</v>
      </c>
      <c r="B910" s="21">
        <f>IFERROR(__xludf.DUMMYFUNCTION("YEAR(TO_DATE(A910))"),2011.0)</f>
        <v>2011</v>
      </c>
      <c r="C910" s="4" t="s">
        <v>23</v>
      </c>
      <c r="D910" s="9">
        <v>3794478.6599999997</v>
      </c>
    </row>
    <row r="911">
      <c r="A911" s="5">
        <v>42046.0</v>
      </c>
      <c r="B911" s="21">
        <f>IFERROR(__xludf.DUMMYFUNCTION("YEAR(TO_DATE(A911))"),2015.0)</f>
        <v>2015</v>
      </c>
      <c r="C911" s="4" t="s">
        <v>23</v>
      </c>
      <c r="D911" s="9">
        <v>417149.92000000004</v>
      </c>
    </row>
    <row r="912">
      <c r="A912" s="5">
        <v>41316.0</v>
      </c>
      <c r="B912" s="21">
        <f>IFERROR(__xludf.DUMMYFUNCTION("YEAR(TO_DATE(A912))"),2013.0)</f>
        <v>2013</v>
      </c>
      <c r="C912" s="4" t="s">
        <v>23</v>
      </c>
      <c r="D912" s="9">
        <v>3346431.48</v>
      </c>
    </row>
    <row r="913">
      <c r="A913" s="5">
        <v>40954.0</v>
      </c>
      <c r="B913" s="21">
        <f>IFERROR(__xludf.DUMMYFUNCTION("YEAR(TO_DATE(A913))"),2012.0)</f>
        <v>2012</v>
      </c>
      <c r="C913" s="4" t="s">
        <v>23</v>
      </c>
      <c r="D913" s="9">
        <v>247519.2</v>
      </c>
    </row>
    <row r="914">
      <c r="A914" s="5">
        <v>41660.0</v>
      </c>
      <c r="B914" s="21">
        <f>IFERROR(__xludf.DUMMYFUNCTION("YEAR(TO_DATE(A914))"),2014.0)</f>
        <v>2014</v>
      </c>
      <c r="C914" s="4" t="s">
        <v>23</v>
      </c>
      <c r="D914" s="9">
        <v>6483446.760000001</v>
      </c>
    </row>
    <row r="915">
      <c r="A915" s="5">
        <v>40956.0</v>
      </c>
      <c r="B915" s="21">
        <f>IFERROR(__xludf.DUMMYFUNCTION("YEAR(TO_DATE(A915))"),2012.0)</f>
        <v>2012</v>
      </c>
      <c r="C915" s="4" t="s">
        <v>23</v>
      </c>
      <c r="D915" s="9">
        <v>6510146.37</v>
      </c>
    </row>
    <row r="916">
      <c r="A916" s="5">
        <v>41896.0</v>
      </c>
      <c r="B916" s="21">
        <f>IFERROR(__xludf.DUMMYFUNCTION("YEAR(TO_DATE(A916))"),2014.0)</f>
        <v>2014</v>
      </c>
      <c r="C916" s="4" t="s">
        <v>23</v>
      </c>
      <c r="D916" s="9">
        <v>2046715.0</v>
      </c>
    </row>
    <row r="917">
      <c r="A917" s="5">
        <v>42456.0</v>
      </c>
      <c r="B917" s="21">
        <f>IFERROR(__xludf.DUMMYFUNCTION("YEAR(TO_DATE(A917))"),2016.0)</f>
        <v>2016</v>
      </c>
      <c r="C917" s="4" t="s">
        <v>23</v>
      </c>
      <c r="D917" s="9">
        <v>332629.84</v>
      </c>
    </row>
    <row r="918">
      <c r="A918" s="5">
        <v>41669.0</v>
      </c>
      <c r="B918" s="21">
        <f>IFERROR(__xludf.DUMMYFUNCTION("YEAR(TO_DATE(A918))"),2014.0)</f>
        <v>2014</v>
      </c>
      <c r="C918" s="4" t="s">
        <v>23</v>
      </c>
      <c r="D918" s="9">
        <v>4077988.7399999998</v>
      </c>
    </row>
    <row r="919">
      <c r="A919" s="5">
        <v>42054.0</v>
      </c>
      <c r="B919" s="21">
        <f>IFERROR(__xludf.DUMMYFUNCTION("YEAR(TO_DATE(A919))"),2015.0)</f>
        <v>2015</v>
      </c>
      <c r="C919" s="4" t="s">
        <v>23</v>
      </c>
      <c r="D919" s="9">
        <v>2303902.0</v>
      </c>
    </row>
    <row r="920">
      <c r="A920" s="5">
        <v>42018.0</v>
      </c>
      <c r="B920" s="21">
        <f>IFERROR(__xludf.DUMMYFUNCTION("YEAR(TO_DATE(A920))"),2015.0)</f>
        <v>2015</v>
      </c>
      <c r="C920" s="4" t="s">
        <v>23</v>
      </c>
      <c r="D920" s="9">
        <v>42417.87</v>
      </c>
    </row>
    <row r="921">
      <c r="A921" s="5">
        <v>42274.0</v>
      </c>
      <c r="B921" s="21">
        <f>IFERROR(__xludf.DUMMYFUNCTION("YEAR(TO_DATE(A921))"),2015.0)</f>
        <v>2015</v>
      </c>
      <c r="C921" s="4" t="s">
        <v>23</v>
      </c>
      <c r="D921" s="9">
        <v>5000641.59</v>
      </c>
    </row>
    <row r="922">
      <c r="A922" s="5">
        <v>41143.0</v>
      </c>
      <c r="B922" s="21">
        <f>IFERROR(__xludf.DUMMYFUNCTION("YEAR(TO_DATE(A922))"),2012.0)</f>
        <v>2012</v>
      </c>
      <c r="C922" s="4" t="s">
        <v>23</v>
      </c>
      <c r="D922" s="9">
        <v>881328.21</v>
      </c>
    </row>
    <row r="923">
      <c r="A923" s="5">
        <v>41264.0</v>
      </c>
      <c r="B923" s="21">
        <f>IFERROR(__xludf.DUMMYFUNCTION("YEAR(TO_DATE(A923))"),2012.0)</f>
        <v>2012</v>
      </c>
      <c r="C923" s="4" t="s">
        <v>23</v>
      </c>
      <c r="D923" s="9">
        <v>158147.55000000002</v>
      </c>
    </row>
    <row r="924">
      <c r="A924" s="5">
        <v>42521.0</v>
      </c>
      <c r="B924" s="21">
        <f>IFERROR(__xludf.DUMMYFUNCTION("YEAR(TO_DATE(A924))"),2016.0)</f>
        <v>2016</v>
      </c>
      <c r="C924" s="4" t="s">
        <v>23</v>
      </c>
      <c r="D924" s="9">
        <v>168352.6</v>
      </c>
    </row>
    <row r="925">
      <c r="A925" s="5">
        <v>41912.0</v>
      </c>
      <c r="B925" s="21">
        <f>IFERROR(__xludf.DUMMYFUNCTION("YEAR(TO_DATE(A925))"),2014.0)</f>
        <v>2014</v>
      </c>
      <c r="C925" s="4" t="s">
        <v>23</v>
      </c>
      <c r="D925" s="9">
        <v>666262.9600000001</v>
      </c>
    </row>
    <row r="926">
      <c r="A926" s="5">
        <v>40800.0</v>
      </c>
      <c r="B926" s="21">
        <f>IFERROR(__xludf.DUMMYFUNCTION("YEAR(TO_DATE(A926))"),2011.0)</f>
        <v>2011</v>
      </c>
      <c r="C926" s="4" t="s">
        <v>23</v>
      </c>
      <c r="D926" s="9">
        <v>809840.8999999999</v>
      </c>
    </row>
    <row r="927">
      <c r="A927" s="5">
        <v>40889.0</v>
      </c>
      <c r="B927" s="21">
        <f>IFERROR(__xludf.DUMMYFUNCTION("YEAR(TO_DATE(A927))"),2011.0)</f>
        <v>2011</v>
      </c>
      <c r="C927" s="4" t="s">
        <v>23</v>
      </c>
      <c r="D927" s="9">
        <v>3847797.1999999997</v>
      </c>
    </row>
    <row r="928">
      <c r="A928" s="5">
        <v>42463.0</v>
      </c>
      <c r="B928" s="21">
        <f>IFERROR(__xludf.DUMMYFUNCTION("YEAR(TO_DATE(A928))"),2016.0)</f>
        <v>2016</v>
      </c>
      <c r="C928" s="4" t="s">
        <v>23</v>
      </c>
      <c r="D928" s="9">
        <v>502445.94000000006</v>
      </c>
    </row>
    <row r="929">
      <c r="A929" s="5">
        <v>41881.0</v>
      </c>
      <c r="B929" s="21">
        <f>IFERROR(__xludf.DUMMYFUNCTION("YEAR(TO_DATE(A929))"),2014.0)</f>
        <v>2014</v>
      </c>
      <c r="C929" s="4" t="s">
        <v>23</v>
      </c>
      <c r="D929" s="9">
        <v>1797681.76</v>
      </c>
    </row>
    <row r="930">
      <c r="A930" s="5">
        <v>40707.0</v>
      </c>
      <c r="B930" s="21">
        <f>IFERROR(__xludf.DUMMYFUNCTION("YEAR(TO_DATE(A930))"),2011.0)</f>
        <v>2011</v>
      </c>
      <c r="C930" s="4" t="s">
        <v>23</v>
      </c>
      <c r="D930" s="9">
        <v>423116.21</v>
      </c>
    </row>
    <row r="931">
      <c r="A931" s="5">
        <v>42670.0</v>
      </c>
      <c r="B931" s="21">
        <f>IFERROR(__xludf.DUMMYFUNCTION("YEAR(TO_DATE(A931))"),2016.0)</f>
        <v>2016</v>
      </c>
      <c r="C931" s="4" t="s">
        <v>23</v>
      </c>
      <c r="D931" s="9">
        <v>59814.63</v>
      </c>
    </row>
    <row r="932">
      <c r="A932" s="5">
        <v>42324.0</v>
      </c>
      <c r="B932" s="21">
        <f>IFERROR(__xludf.DUMMYFUNCTION("YEAR(TO_DATE(A932))"),2015.0)</f>
        <v>2015</v>
      </c>
      <c r="C932" s="4" t="s">
        <v>23</v>
      </c>
      <c r="D932" s="9">
        <v>649560.32</v>
      </c>
    </row>
    <row r="933">
      <c r="A933" s="5">
        <v>41265.0</v>
      </c>
      <c r="B933" s="21">
        <f>IFERROR(__xludf.DUMMYFUNCTION("YEAR(TO_DATE(A933))"),2012.0)</f>
        <v>2012</v>
      </c>
      <c r="C933" s="4" t="s">
        <v>23</v>
      </c>
      <c r="D933" s="9">
        <v>7172.13</v>
      </c>
    </row>
    <row r="934">
      <c r="A934" s="5">
        <v>42443.0</v>
      </c>
      <c r="B934" s="21">
        <f>IFERROR(__xludf.DUMMYFUNCTION("YEAR(TO_DATE(A934))"),2016.0)</f>
        <v>2016</v>
      </c>
      <c r="C934" s="4" t="s">
        <v>23</v>
      </c>
      <c r="D934" s="9">
        <v>863322.8999999999</v>
      </c>
    </row>
    <row r="935">
      <c r="A935" s="5">
        <v>41949.0</v>
      </c>
      <c r="B935" s="21">
        <f>IFERROR(__xludf.DUMMYFUNCTION("YEAR(TO_DATE(A935))"),2014.0)</f>
        <v>2014</v>
      </c>
      <c r="C935" s="4" t="s">
        <v>23</v>
      </c>
      <c r="D935" s="9">
        <v>432754.54</v>
      </c>
    </row>
    <row r="936">
      <c r="A936" s="5">
        <v>40228.0</v>
      </c>
      <c r="B936" s="21">
        <f>IFERROR(__xludf.DUMMYFUNCTION("YEAR(TO_DATE(A936))"),2010.0)</f>
        <v>2010</v>
      </c>
      <c r="C936" s="4" t="s">
        <v>23</v>
      </c>
      <c r="D936" s="9">
        <v>1349626.1099999999</v>
      </c>
    </row>
    <row r="937">
      <c r="A937" s="5">
        <v>40189.0</v>
      </c>
      <c r="B937" s="21">
        <f>IFERROR(__xludf.DUMMYFUNCTION("YEAR(TO_DATE(A937))"),2010.0)</f>
        <v>2010</v>
      </c>
      <c r="C937" s="4" t="s">
        <v>23</v>
      </c>
      <c r="D937" s="9">
        <v>1299523.86</v>
      </c>
    </row>
    <row r="938">
      <c r="A938" s="5">
        <v>40383.0</v>
      </c>
      <c r="B938" s="21">
        <f>IFERROR(__xludf.DUMMYFUNCTION("YEAR(TO_DATE(A938))"),2010.0)</f>
        <v>2010</v>
      </c>
      <c r="C938" s="4" t="s">
        <v>23</v>
      </c>
      <c r="D938" s="9">
        <v>92908.14</v>
      </c>
    </row>
    <row r="939">
      <c r="A939" s="5">
        <v>42385.0</v>
      </c>
      <c r="B939" s="21">
        <f>IFERROR(__xludf.DUMMYFUNCTION("YEAR(TO_DATE(A939))"),2016.0)</f>
        <v>2016</v>
      </c>
      <c r="C939" s="4" t="s">
        <v>23</v>
      </c>
      <c r="D939" s="9">
        <v>2477759.9699999997</v>
      </c>
    </row>
    <row r="940">
      <c r="A940" s="5">
        <v>42178.0</v>
      </c>
      <c r="B940" s="21">
        <f>IFERROR(__xludf.DUMMYFUNCTION("YEAR(TO_DATE(A940))"),2015.0)</f>
        <v>2015</v>
      </c>
      <c r="C940" s="4" t="s">
        <v>23</v>
      </c>
      <c r="D940" s="9">
        <v>2270715.6</v>
      </c>
    </row>
    <row r="941">
      <c r="A941" s="5">
        <v>42747.0</v>
      </c>
      <c r="B941" s="21">
        <f>IFERROR(__xludf.DUMMYFUNCTION("YEAR(TO_DATE(A941))"),2017.0)</f>
        <v>2017</v>
      </c>
      <c r="C941" s="4" t="s">
        <v>23</v>
      </c>
      <c r="D941" s="9">
        <v>1050180.8</v>
      </c>
    </row>
    <row r="942">
      <c r="A942" s="5">
        <v>40991.0</v>
      </c>
      <c r="B942" s="21">
        <f>IFERROR(__xludf.DUMMYFUNCTION("YEAR(TO_DATE(A942))"),2012.0)</f>
        <v>2012</v>
      </c>
      <c r="C942" s="4" t="s">
        <v>23</v>
      </c>
      <c r="D942" s="9">
        <v>630303.66</v>
      </c>
    </row>
    <row r="943">
      <c r="A943" s="5">
        <v>41869.0</v>
      </c>
      <c r="B943" s="21">
        <f>IFERROR(__xludf.DUMMYFUNCTION("YEAR(TO_DATE(A943))"),2014.0)</f>
        <v>2014</v>
      </c>
      <c r="C943" s="4" t="s">
        <v>23</v>
      </c>
      <c r="D943" s="9">
        <v>1462784.4600000002</v>
      </c>
    </row>
    <row r="944">
      <c r="A944" s="5">
        <v>41809.0</v>
      </c>
      <c r="B944" s="21">
        <f>IFERROR(__xludf.DUMMYFUNCTION("YEAR(TO_DATE(A944))"),2014.0)</f>
        <v>2014</v>
      </c>
      <c r="C944" s="4" t="s">
        <v>23</v>
      </c>
      <c r="D944" s="9">
        <v>2358993.1</v>
      </c>
    </row>
    <row r="945">
      <c r="A945" s="5">
        <v>41181.0</v>
      </c>
      <c r="B945" s="21">
        <f>IFERROR(__xludf.DUMMYFUNCTION("YEAR(TO_DATE(A945))"),2012.0)</f>
        <v>2012</v>
      </c>
      <c r="C945" s="4" t="s">
        <v>23</v>
      </c>
      <c r="D945" s="9">
        <v>993119.6</v>
      </c>
    </row>
    <row r="946">
      <c r="A946" s="5">
        <v>41408.0</v>
      </c>
      <c r="B946" s="21">
        <f>IFERROR(__xludf.DUMMYFUNCTION("YEAR(TO_DATE(A946))"),2013.0)</f>
        <v>2013</v>
      </c>
      <c r="C946" s="4" t="s">
        <v>23</v>
      </c>
      <c r="D946" s="9">
        <v>102244.23000000001</v>
      </c>
    </row>
    <row r="947">
      <c r="A947" s="5">
        <v>40369.0</v>
      </c>
      <c r="B947" s="21">
        <f>IFERROR(__xludf.DUMMYFUNCTION("YEAR(TO_DATE(A947))"),2010.0)</f>
        <v>2010</v>
      </c>
      <c r="C947" s="4" t="s">
        <v>23</v>
      </c>
      <c r="D947" s="9">
        <v>317915.0</v>
      </c>
    </row>
    <row r="948">
      <c r="A948" s="5">
        <v>40411.0</v>
      </c>
      <c r="B948" s="21">
        <f>IFERROR(__xludf.DUMMYFUNCTION("YEAR(TO_DATE(A948))"),2010.0)</f>
        <v>2010</v>
      </c>
      <c r="C948" s="4" t="s">
        <v>23</v>
      </c>
      <c r="D948" s="9">
        <v>159293.52000000002</v>
      </c>
    </row>
    <row r="949">
      <c r="A949" s="5">
        <v>40825.0</v>
      </c>
      <c r="B949" s="21">
        <f>IFERROR(__xludf.DUMMYFUNCTION("YEAR(TO_DATE(A949))"),2011.0)</f>
        <v>2011</v>
      </c>
      <c r="C949" s="4" t="s">
        <v>23</v>
      </c>
      <c r="D949" s="9">
        <v>28633.77</v>
      </c>
    </row>
    <row r="950">
      <c r="A950" s="5">
        <v>42134.0</v>
      </c>
      <c r="B950" s="21">
        <f>IFERROR(__xludf.DUMMYFUNCTION("YEAR(TO_DATE(A950))"),2015.0)</f>
        <v>2015</v>
      </c>
      <c r="C950" s="4" t="s">
        <v>23</v>
      </c>
      <c r="D950" s="9">
        <v>15041.650000000001</v>
      </c>
    </row>
    <row r="951">
      <c r="A951" s="5">
        <v>40289.0</v>
      </c>
      <c r="B951" s="21">
        <f>IFERROR(__xludf.DUMMYFUNCTION("YEAR(TO_DATE(A951))"),2010.0)</f>
        <v>2010</v>
      </c>
      <c r="C951" s="4" t="s">
        <v>23</v>
      </c>
      <c r="D951" s="9">
        <v>599734.74</v>
      </c>
    </row>
    <row r="952">
      <c r="A952" s="5">
        <v>42877.0</v>
      </c>
      <c r="B952" s="21">
        <f>IFERROR(__xludf.DUMMYFUNCTION("YEAR(TO_DATE(A952))"),2017.0)</f>
        <v>2017</v>
      </c>
      <c r="C952" s="4" t="s">
        <v>23</v>
      </c>
      <c r="D952" s="9">
        <v>462813.32999999996</v>
      </c>
    </row>
    <row r="953">
      <c r="A953" s="5">
        <v>40480.0</v>
      </c>
      <c r="B953" s="21">
        <f>IFERROR(__xludf.DUMMYFUNCTION("YEAR(TO_DATE(A953))"),2010.0)</f>
        <v>2010</v>
      </c>
      <c r="C953" s="4" t="s">
        <v>23</v>
      </c>
      <c r="D953" s="9">
        <v>1453690.0</v>
      </c>
    </row>
    <row r="954">
      <c r="A954" s="5">
        <v>40368.0</v>
      </c>
      <c r="B954" s="21">
        <f>IFERROR(__xludf.DUMMYFUNCTION("YEAR(TO_DATE(A954))"),2010.0)</f>
        <v>2010</v>
      </c>
      <c r="C954" s="4" t="s">
        <v>23</v>
      </c>
      <c r="D954" s="9">
        <v>981334.4</v>
      </c>
    </row>
    <row r="955">
      <c r="A955" s="5">
        <v>42143.0</v>
      </c>
      <c r="B955" s="21">
        <f>IFERROR(__xludf.DUMMYFUNCTION("YEAR(TO_DATE(A955))"),2015.0)</f>
        <v>2015</v>
      </c>
      <c r="C955" s="4" t="s">
        <v>23</v>
      </c>
      <c r="D955" s="9">
        <v>1670041.76</v>
      </c>
    </row>
    <row r="956">
      <c r="A956" s="5">
        <v>40785.0</v>
      </c>
      <c r="B956" s="21">
        <f>IFERROR(__xludf.DUMMYFUNCTION("YEAR(TO_DATE(A956))"),2011.0)</f>
        <v>2011</v>
      </c>
      <c r="C956" s="4" t="s">
        <v>23</v>
      </c>
      <c r="D956" s="9">
        <v>123275.1</v>
      </c>
    </row>
    <row r="957">
      <c r="A957" s="5">
        <v>41118.0</v>
      </c>
      <c r="B957" s="21">
        <f>IFERROR(__xludf.DUMMYFUNCTION("YEAR(TO_DATE(A957))"),2012.0)</f>
        <v>2012</v>
      </c>
      <c r="C957" s="4" t="s">
        <v>23</v>
      </c>
      <c r="D957" s="9">
        <v>854142.8400000001</v>
      </c>
    </row>
    <row r="958">
      <c r="A958" s="5">
        <v>42926.0</v>
      </c>
      <c r="B958" s="21">
        <f>IFERROR(__xludf.DUMMYFUNCTION("YEAR(TO_DATE(A958))"),2017.0)</f>
        <v>2017</v>
      </c>
      <c r="C958" s="4" t="s">
        <v>23</v>
      </c>
      <c r="D958" s="9">
        <v>48115.44</v>
      </c>
    </row>
    <row r="959">
      <c r="A959" s="5">
        <v>42337.0</v>
      </c>
      <c r="B959" s="21">
        <f>IFERROR(__xludf.DUMMYFUNCTION("YEAR(TO_DATE(A959))"),2015.0)</f>
        <v>2015</v>
      </c>
      <c r="C959" s="4" t="s">
        <v>23</v>
      </c>
      <c r="D959" s="9">
        <v>923414.16</v>
      </c>
    </row>
    <row r="960">
      <c r="A960" s="5">
        <v>40752.0</v>
      </c>
      <c r="B960" s="21">
        <f>IFERROR(__xludf.DUMMYFUNCTION("YEAR(TO_DATE(A960))"),2011.0)</f>
        <v>2011</v>
      </c>
      <c r="C960" s="4" t="s">
        <v>23</v>
      </c>
      <c r="D960" s="9">
        <v>410346.4</v>
      </c>
    </row>
    <row r="961">
      <c r="A961" s="5">
        <v>41715.0</v>
      </c>
      <c r="B961" s="21">
        <f>IFERROR(__xludf.DUMMYFUNCTION("YEAR(TO_DATE(A961))"),2014.0)</f>
        <v>2014</v>
      </c>
      <c r="C961" s="4" t="s">
        <v>23</v>
      </c>
      <c r="D961" s="9">
        <v>788633.14</v>
      </c>
    </row>
    <row r="962">
      <c r="A962" s="5">
        <v>40528.0</v>
      </c>
      <c r="B962" s="21">
        <f>IFERROR(__xludf.DUMMYFUNCTION("YEAR(TO_DATE(A962))"),2010.0)</f>
        <v>2010</v>
      </c>
      <c r="C962" s="4" t="s">
        <v>23</v>
      </c>
      <c r="D962" s="9">
        <v>6282874.08</v>
      </c>
    </row>
    <row r="963">
      <c r="A963" s="5">
        <v>41649.0</v>
      </c>
      <c r="B963" s="21">
        <f>IFERROR(__xludf.DUMMYFUNCTION("YEAR(TO_DATE(A963))"),2014.0)</f>
        <v>2014</v>
      </c>
      <c r="C963" s="4" t="s">
        <v>23</v>
      </c>
      <c r="D963" s="9">
        <v>265970.1</v>
      </c>
    </row>
    <row r="964">
      <c r="A964" s="5">
        <v>42024.0</v>
      </c>
      <c r="B964" s="21">
        <f>IFERROR(__xludf.DUMMYFUNCTION("YEAR(TO_DATE(A964))"),2015.0)</f>
        <v>2015</v>
      </c>
      <c r="C964" s="4" t="s">
        <v>23</v>
      </c>
      <c r="D964" s="9">
        <v>369236.07</v>
      </c>
    </row>
    <row r="965">
      <c r="A965" s="5">
        <v>42231.0</v>
      </c>
      <c r="B965" s="21">
        <f>IFERROR(__xludf.DUMMYFUNCTION("YEAR(TO_DATE(A965))"),2015.0)</f>
        <v>2015</v>
      </c>
      <c r="C965" s="4" t="s">
        <v>23</v>
      </c>
      <c r="D965" s="9">
        <v>402696.8</v>
      </c>
    </row>
    <row r="966">
      <c r="A966" s="5">
        <v>41896.0</v>
      </c>
      <c r="B966" s="21">
        <f>IFERROR(__xludf.DUMMYFUNCTION("YEAR(TO_DATE(A966))"),2014.0)</f>
        <v>2014</v>
      </c>
      <c r="C966" s="4" t="s">
        <v>23</v>
      </c>
      <c r="D966" s="9">
        <v>585350.26</v>
      </c>
    </row>
    <row r="967">
      <c r="A967" s="5">
        <v>40901.0</v>
      </c>
      <c r="B967" s="21">
        <f>IFERROR(__xludf.DUMMYFUNCTION("YEAR(TO_DATE(A967))"),2011.0)</f>
        <v>2011</v>
      </c>
      <c r="C967" s="4" t="s">
        <v>23</v>
      </c>
      <c r="D967" s="9">
        <v>1689443.04</v>
      </c>
    </row>
    <row r="968">
      <c r="A968" s="5">
        <v>40859.0</v>
      </c>
      <c r="B968" s="21">
        <f>IFERROR(__xludf.DUMMYFUNCTION("YEAR(TO_DATE(A968))"),2011.0)</f>
        <v>2011</v>
      </c>
      <c r="C968" s="4" t="s">
        <v>23</v>
      </c>
      <c r="D968" s="9">
        <v>28115.120000000003</v>
      </c>
    </row>
    <row r="969">
      <c r="A969" s="5">
        <v>41885.0</v>
      </c>
      <c r="B969" s="21">
        <f>IFERROR(__xludf.DUMMYFUNCTION("YEAR(TO_DATE(A969))"),2014.0)</f>
        <v>2014</v>
      </c>
      <c r="C969" s="4" t="s">
        <v>23</v>
      </c>
      <c r="D969" s="9">
        <v>4090880.4</v>
      </c>
    </row>
    <row r="970">
      <c r="A970" s="5">
        <v>40832.0</v>
      </c>
      <c r="B970" s="21">
        <f>IFERROR(__xludf.DUMMYFUNCTION("YEAR(TO_DATE(A970))"),2011.0)</f>
        <v>2011</v>
      </c>
      <c r="C970" s="4" t="s">
        <v>23</v>
      </c>
      <c r="D970" s="9">
        <v>6036716.7</v>
      </c>
    </row>
    <row r="971">
      <c r="A971" s="5">
        <v>41128.0</v>
      </c>
      <c r="B971" s="21">
        <f>IFERROR(__xludf.DUMMYFUNCTION("YEAR(TO_DATE(A971))"),2012.0)</f>
        <v>2012</v>
      </c>
      <c r="C971" s="4" t="s">
        <v>23</v>
      </c>
      <c r="D971" s="9">
        <v>52716.950000000004</v>
      </c>
    </row>
    <row r="972">
      <c r="A972" s="5">
        <v>41750.0</v>
      </c>
      <c r="B972" s="21">
        <f>IFERROR(__xludf.DUMMYFUNCTION("YEAR(TO_DATE(A972))"),2014.0)</f>
        <v>2014</v>
      </c>
      <c r="C972" s="4" t="s">
        <v>23</v>
      </c>
      <c r="D972" s="9">
        <v>5409.3</v>
      </c>
    </row>
    <row r="973">
      <c r="A973" s="5">
        <v>42828.0</v>
      </c>
      <c r="B973" s="21">
        <f>IFERROR(__xludf.DUMMYFUNCTION("YEAR(TO_DATE(A973))"),2017.0)</f>
        <v>2017</v>
      </c>
      <c r="C973" s="4" t="s">
        <v>23</v>
      </c>
      <c r="D973" s="9">
        <v>4955890.32</v>
      </c>
    </row>
    <row r="974">
      <c r="A974" s="5">
        <v>41357.0</v>
      </c>
      <c r="B974" s="21">
        <f>IFERROR(__xludf.DUMMYFUNCTION("YEAR(TO_DATE(A974))"),2013.0)</f>
        <v>2013</v>
      </c>
      <c r="C974" s="4" t="s">
        <v>23</v>
      </c>
      <c r="D974" s="9">
        <v>85154.91</v>
      </c>
    </row>
    <row r="975">
      <c r="A975" s="5">
        <v>41348.0</v>
      </c>
      <c r="B975" s="21">
        <f>IFERROR(__xludf.DUMMYFUNCTION("YEAR(TO_DATE(A975))"),2013.0)</f>
        <v>2013</v>
      </c>
      <c r="C975" s="4" t="s">
        <v>23</v>
      </c>
      <c r="D975" s="9">
        <v>6359716.86</v>
      </c>
    </row>
    <row r="976">
      <c r="A976" s="5">
        <v>42118.0</v>
      </c>
      <c r="B976" s="21">
        <f>IFERROR(__xludf.DUMMYFUNCTION("YEAR(TO_DATE(A976))"),2015.0)</f>
        <v>2015</v>
      </c>
      <c r="C976" s="4" t="s">
        <v>23</v>
      </c>
      <c r="D976" s="9">
        <v>791881.9700000001</v>
      </c>
    </row>
    <row r="977">
      <c r="A977" s="5">
        <v>40532.0</v>
      </c>
      <c r="B977" s="21">
        <f>IFERROR(__xludf.DUMMYFUNCTION("YEAR(TO_DATE(A977))"),2010.0)</f>
        <v>2010</v>
      </c>
      <c r="C977" s="4" t="s">
        <v>23</v>
      </c>
      <c r="D977" s="9">
        <v>3118610.88</v>
      </c>
    </row>
    <row r="978">
      <c r="A978" s="5">
        <v>42213.0</v>
      </c>
      <c r="B978" s="21">
        <f>IFERROR(__xludf.DUMMYFUNCTION("YEAR(TO_DATE(A978))"),2015.0)</f>
        <v>2015</v>
      </c>
      <c r="C978" s="4" t="s">
        <v>23</v>
      </c>
      <c r="D978" s="9">
        <v>170945.19999999998</v>
      </c>
    </row>
    <row r="979">
      <c r="A979" s="5">
        <v>41767.0</v>
      </c>
      <c r="B979" s="21">
        <f>IFERROR(__xludf.DUMMYFUNCTION("YEAR(TO_DATE(A979))"),2014.0)</f>
        <v>2014</v>
      </c>
      <c r="C979" s="4" t="s">
        <v>23</v>
      </c>
      <c r="D979" s="9">
        <v>1003846.08</v>
      </c>
    </row>
    <row r="980">
      <c r="A980" s="5">
        <v>41557.0</v>
      </c>
      <c r="B980" s="21">
        <f>IFERROR(__xludf.DUMMYFUNCTION("YEAR(TO_DATE(A980))"),2013.0)</f>
        <v>2013</v>
      </c>
      <c r="C980" s="4" t="s">
        <v>23</v>
      </c>
      <c r="D980" s="9">
        <v>412103.25</v>
      </c>
    </row>
    <row r="981">
      <c r="A981" s="5">
        <v>41279.0</v>
      </c>
      <c r="B981" s="21">
        <f>IFERROR(__xludf.DUMMYFUNCTION("YEAR(TO_DATE(A981))"),2013.0)</f>
        <v>2013</v>
      </c>
      <c r="C981" s="4" t="s">
        <v>23</v>
      </c>
      <c r="D981" s="9">
        <v>1197142.6800000002</v>
      </c>
    </row>
    <row r="982">
      <c r="A982" s="5">
        <v>42631.0</v>
      </c>
      <c r="B982" s="21">
        <f>IFERROR(__xludf.DUMMYFUNCTION("YEAR(TO_DATE(A982))"),2016.0)</f>
        <v>2016</v>
      </c>
      <c r="C982" s="4" t="s">
        <v>23</v>
      </c>
      <c r="D982" s="9">
        <v>613524.18</v>
      </c>
    </row>
    <row r="983">
      <c r="A983" s="5">
        <v>41089.0</v>
      </c>
      <c r="B983" s="21">
        <f>IFERROR(__xludf.DUMMYFUNCTION("YEAR(TO_DATE(A983))"),2012.0)</f>
        <v>2012</v>
      </c>
      <c r="C983" s="4" t="s">
        <v>23</v>
      </c>
      <c r="D983" s="9">
        <v>133910.69999999998</v>
      </c>
    </row>
    <row r="984">
      <c r="A984" s="5">
        <v>40441.0</v>
      </c>
      <c r="B984" s="21">
        <f>IFERROR(__xludf.DUMMYFUNCTION("YEAR(TO_DATE(A984))"),2010.0)</f>
        <v>2010</v>
      </c>
      <c r="C984" s="4" t="s">
        <v>23</v>
      </c>
      <c r="D984" s="9">
        <v>146530.72</v>
      </c>
    </row>
    <row r="985">
      <c r="A985" s="5">
        <v>41047.0</v>
      </c>
      <c r="B985" s="21">
        <f>IFERROR(__xludf.DUMMYFUNCTION("YEAR(TO_DATE(A985))"),2012.0)</f>
        <v>2012</v>
      </c>
      <c r="C985" s="4" t="s">
        <v>23</v>
      </c>
      <c r="D985" s="9">
        <v>503347.89999999997</v>
      </c>
    </row>
    <row r="986">
      <c r="A986" s="5">
        <v>41036.0</v>
      </c>
      <c r="B986" s="21">
        <f>IFERROR(__xludf.DUMMYFUNCTION("YEAR(TO_DATE(A986))"),2012.0)</f>
        <v>2012</v>
      </c>
      <c r="C986" s="4" t="s">
        <v>23</v>
      </c>
      <c r="D986" s="9">
        <v>929207.84</v>
      </c>
    </row>
    <row r="987">
      <c r="A987" s="5">
        <v>40473.0</v>
      </c>
      <c r="B987" s="21">
        <f>IFERROR(__xludf.DUMMYFUNCTION("YEAR(TO_DATE(A987))"),2010.0)</f>
        <v>2010</v>
      </c>
      <c r="C987" s="4" t="s">
        <v>23</v>
      </c>
      <c r="D987" s="9">
        <v>1530195.03</v>
      </c>
    </row>
    <row r="988">
      <c r="A988" s="5">
        <v>40914.0</v>
      </c>
      <c r="B988" s="21">
        <f>IFERROR(__xludf.DUMMYFUNCTION("YEAR(TO_DATE(A988))"),2012.0)</f>
        <v>2012</v>
      </c>
      <c r="C988" s="4" t="s">
        <v>23</v>
      </c>
      <c r="D988" s="9">
        <v>391977.08</v>
      </c>
    </row>
    <row r="989">
      <c r="A989" s="5">
        <v>41283.0</v>
      </c>
      <c r="B989" s="21">
        <f>IFERROR(__xludf.DUMMYFUNCTION("YEAR(TO_DATE(A989))"),2013.0)</f>
        <v>2013</v>
      </c>
      <c r="C989" s="4" t="s">
        <v>23</v>
      </c>
      <c r="D989" s="9">
        <v>961559.16</v>
      </c>
    </row>
    <row r="990">
      <c r="A990" s="5">
        <v>41243.0</v>
      </c>
      <c r="B990" s="21">
        <f>IFERROR(__xludf.DUMMYFUNCTION("YEAR(TO_DATE(A990))"),2012.0)</f>
        <v>2012</v>
      </c>
      <c r="C990" s="4" t="s">
        <v>23</v>
      </c>
      <c r="D990" s="9">
        <v>708264.0</v>
      </c>
    </row>
    <row r="991">
      <c r="A991" s="5">
        <v>42568.0</v>
      </c>
      <c r="B991" s="21">
        <f>IFERROR(__xludf.DUMMYFUNCTION("YEAR(TO_DATE(A991))"),2016.0)</f>
        <v>2016</v>
      </c>
      <c r="C991" s="4" t="s">
        <v>23</v>
      </c>
      <c r="D991" s="9">
        <v>707046.23</v>
      </c>
    </row>
    <row r="992">
      <c r="A992" s="5">
        <v>42798.0</v>
      </c>
      <c r="B992" s="21">
        <f>IFERROR(__xludf.DUMMYFUNCTION("YEAR(TO_DATE(A992))"),2017.0)</f>
        <v>2017</v>
      </c>
      <c r="C992" s="4" t="s">
        <v>23</v>
      </c>
      <c r="D992" s="9">
        <v>5598452.37</v>
      </c>
    </row>
    <row r="993">
      <c r="A993" s="5">
        <v>42670.0</v>
      </c>
      <c r="B993" s="21">
        <f>IFERROR(__xludf.DUMMYFUNCTION("YEAR(TO_DATE(A993))"),2016.0)</f>
        <v>2016</v>
      </c>
      <c r="C993" s="4" t="s">
        <v>23</v>
      </c>
      <c r="D993" s="9">
        <v>3113738.4</v>
      </c>
    </row>
    <row r="994">
      <c r="A994" s="5">
        <v>40325.0</v>
      </c>
      <c r="B994" s="21">
        <f>IFERROR(__xludf.DUMMYFUNCTION("YEAR(TO_DATE(A994))"),2010.0)</f>
        <v>2010</v>
      </c>
      <c r="C994" s="4" t="s">
        <v>23</v>
      </c>
      <c r="D994" s="9">
        <v>565244.68</v>
      </c>
    </row>
    <row r="995">
      <c r="A995" s="5">
        <v>41196.0</v>
      </c>
      <c r="B995" s="21">
        <f>IFERROR(__xludf.DUMMYFUNCTION("YEAR(TO_DATE(A995))"),2012.0)</f>
        <v>2012</v>
      </c>
      <c r="C995" s="4" t="s">
        <v>23</v>
      </c>
      <c r="D995" s="9">
        <v>818058.6</v>
      </c>
    </row>
    <row r="996">
      <c r="A996" s="5">
        <v>42548.0</v>
      </c>
      <c r="B996" s="21">
        <f>IFERROR(__xludf.DUMMYFUNCTION("YEAR(TO_DATE(A996))"),2016.0)</f>
        <v>2016</v>
      </c>
      <c r="C996" s="4" t="s">
        <v>23</v>
      </c>
      <c r="D996" s="9">
        <v>228779.1</v>
      </c>
    </row>
    <row r="997">
      <c r="A997" s="5">
        <v>41547.0</v>
      </c>
      <c r="B997" s="21">
        <f>IFERROR(__xludf.DUMMYFUNCTION("YEAR(TO_DATE(A997))"),2013.0)</f>
        <v>2013</v>
      </c>
      <c r="C997" s="4" t="s">
        <v>23</v>
      </c>
      <c r="D997" s="9">
        <v>786014.12</v>
      </c>
    </row>
    <row r="998">
      <c r="A998" s="5">
        <v>42524.0</v>
      </c>
      <c r="B998" s="21">
        <f>IFERROR(__xludf.DUMMYFUNCTION("YEAR(TO_DATE(A998))"),2016.0)</f>
        <v>2016</v>
      </c>
      <c r="C998" s="4" t="s">
        <v>23</v>
      </c>
      <c r="D998" s="9">
        <v>511581.12</v>
      </c>
    </row>
    <row r="999">
      <c r="A999" s="5">
        <v>40446.0</v>
      </c>
      <c r="B999" s="21">
        <f>IFERROR(__xludf.DUMMYFUNCTION("YEAR(TO_DATE(A999))"),2010.0)</f>
        <v>2010</v>
      </c>
      <c r="C999" s="4" t="s">
        <v>23</v>
      </c>
      <c r="D999" s="9">
        <v>237180.46000000002</v>
      </c>
    </row>
    <row r="1000">
      <c r="A1000" s="5">
        <v>41873.0</v>
      </c>
      <c r="B1000" s="21">
        <f>IFERROR(__xludf.DUMMYFUNCTION("YEAR(TO_DATE(A1000))"),2014.0)</f>
        <v>2014</v>
      </c>
      <c r="C1000" s="4" t="s">
        <v>23</v>
      </c>
      <c r="D1000" s="9">
        <v>146024.8</v>
      </c>
    </row>
    <row r="1001">
      <c r="A1001" s="5">
        <v>40991.0</v>
      </c>
      <c r="B1001" s="21">
        <f>IFERROR(__xludf.DUMMYFUNCTION("YEAR(TO_DATE(A1001))"),2012.0)</f>
        <v>2012</v>
      </c>
      <c r="C1001" s="4" t="s">
        <v>23</v>
      </c>
      <c r="D1001" s="9">
        <v>2558762.85</v>
      </c>
    </row>
    <row r="1002">
      <c r="A1002" s="5">
        <v>41485.0</v>
      </c>
      <c r="B1002" s="21">
        <f>IFERROR(__xludf.DUMMYFUNCTION("YEAR(TO_DATE(A1002))"),2013.0)</f>
        <v>2013</v>
      </c>
      <c r="C1002" s="4" t="s">
        <v>23</v>
      </c>
      <c r="D1002" s="9">
        <v>603553.4400000001</v>
      </c>
    </row>
    <row r="1003">
      <c r="A1003" s="5">
        <v>42938.0</v>
      </c>
      <c r="B1003" s="21">
        <f>IFERROR(__xludf.DUMMYFUNCTION("YEAR(TO_DATE(A1003))"),2017.0)</f>
        <v>2017</v>
      </c>
      <c r="C1003" s="4" t="s">
        <v>23</v>
      </c>
      <c r="D1003" s="9">
        <v>320265.42000000004</v>
      </c>
    </row>
    <row r="1004">
      <c r="A1004" s="5">
        <v>40958.0</v>
      </c>
      <c r="B1004" s="21">
        <f>IFERROR(__xludf.DUMMYFUNCTION("YEAR(TO_DATE(A1004))"),2012.0)</f>
        <v>2012</v>
      </c>
      <c r="C1004" s="4" t="s">
        <v>23</v>
      </c>
      <c r="D1004" s="9">
        <v>1112621.32</v>
      </c>
    </row>
    <row r="1005">
      <c r="A1005" s="5">
        <v>42665.0</v>
      </c>
      <c r="B1005" s="21">
        <f>IFERROR(__xludf.DUMMYFUNCTION("YEAR(TO_DATE(A1005))"),2016.0)</f>
        <v>2016</v>
      </c>
      <c r="C1005" s="4" t="s">
        <v>23</v>
      </c>
      <c r="D1005" s="9">
        <v>266587.2</v>
      </c>
    </row>
    <row r="1006">
      <c r="A1006" s="5">
        <v>41112.0</v>
      </c>
      <c r="B1006" s="21">
        <f>IFERROR(__xludf.DUMMYFUNCTION("YEAR(TO_DATE(A1006))"),2012.0)</f>
        <v>2012</v>
      </c>
      <c r="C1006" s="4" t="s">
        <v>23</v>
      </c>
      <c r="D1006" s="9">
        <v>818891.7</v>
      </c>
    </row>
    <row r="1007">
      <c r="A1007" s="5">
        <v>42391.0</v>
      </c>
      <c r="B1007" s="21">
        <f>IFERROR(__xludf.DUMMYFUNCTION("YEAR(TO_DATE(A1007))"),2016.0)</f>
        <v>2016</v>
      </c>
      <c r="C1007" s="4" t="s">
        <v>23</v>
      </c>
      <c r="D1007" s="9">
        <v>75797.52</v>
      </c>
    </row>
    <row r="1008">
      <c r="A1008" s="5">
        <v>40589.0</v>
      </c>
      <c r="B1008" s="21">
        <f>IFERROR(__xludf.DUMMYFUNCTION("YEAR(TO_DATE(A1008))"),2011.0)</f>
        <v>2011</v>
      </c>
      <c r="C1008" s="4" t="s">
        <v>23</v>
      </c>
      <c r="D1008" s="9">
        <v>473799.68</v>
      </c>
    </row>
    <row r="1009">
      <c r="A1009" s="5">
        <v>41767.0</v>
      </c>
      <c r="B1009" s="21">
        <f>IFERROR(__xludf.DUMMYFUNCTION("YEAR(TO_DATE(A1009))"),2014.0)</f>
        <v>2014</v>
      </c>
      <c r="C1009" s="4" t="s">
        <v>23</v>
      </c>
      <c r="D1009" s="9">
        <v>1638811.9</v>
      </c>
    </row>
    <row r="1010">
      <c r="A1010" s="5">
        <v>41769.0</v>
      </c>
      <c r="B1010" s="21">
        <f>IFERROR(__xludf.DUMMYFUNCTION("YEAR(TO_DATE(A1010))"),2014.0)</f>
        <v>2014</v>
      </c>
      <c r="C1010" s="4" t="s">
        <v>23</v>
      </c>
      <c r="D1010" s="9">
        <v>453574.55000000005</v>
      </c>
    </row>
    <row r="1011">
      <c r="A1011" s="5">
        <v>42513.0</v>
      </c>
      <c r="B1011" s="21">
        <f>IFERROR(__xludf.DUMMYFUNCTION("YEAR(TO_DATE(A1011))"),2016.0)</f>
        <v>2016</v>
      </c>
      <c r="C1011" s="4" t="s">
        <v>23</v>
      </c>
      <c r="D1011" s="9">
        <v>143020.71</v>
      </c>
    </row>
    <row r="1012">
      <c r="A1012" s="5">
        <v>42276.0</v>
      </c>
      <c r="B1012" s="21">
        <f>IFERROR(__xludf.DUMMYFUNCTION("YEAR(TO_DATE(A1012))"),2015.0)</f>
        <v>2015</v>
      </c>
      <c r="C1012" s="4" t="s">
        <v>23</v>
      </c>
      <c r="D1012" s="9">
        <v>214459.52000000002</v>
      </c>
    </row>
    <row r="1013">
      <c r="A1013" s="5">
        <v>41200.0</v>
      </c>
      <c r="B1013" s="21">
        <f>IFERROR(__xludf.DUMMYFUNCTION("YEAR(TO_DATE(A1013))"),2012.0)</f>
        <v>2012</v>
      </c>
      <c r="C1013" s="4" t="s">
        <v>23</v>
      </c>
      <c r="D1013" s="9">
        <v>1272570.8</v>
      </c>
    </row>
    <row r="1014">
      <c r="A1014" s="5">
        <v>42631.0</v>
      </c>
      <c r="B1014" s="21">
        <f>IFERROR(__xludf.DUMMYFUNCTION("YEAR(TO_DATE(A1014))"),2016.0)</f>
        <v>2016</v>
      </c>
      <c r="C1014" s="4" t="s">
        <v>23</v>
      </c>
      <c r="D1014" s="9">
        <v>62156.46</v>
      </c>
    </row>
    <row r="1015">
      <c r="A1015" s="5">
        <v>42739.0</v>
      </c>
      <c r="B1015" s="21">
        <f>IFERROR(__xludf.DUMMYFUNCTION("YEAR(TO_DATE(A1015))"),2017.0)</f>
        <v>2017</v>
      </c>
      <c r="C1015" s="4" t="s">
        <v>23</v>
      </c>
      <c r="D1015" s="9">
        <v>442787.16000000003</v>
      </c>
    </row>
    <row r="1016">
      <c r="A1016" s="5">
        <v>42926.0</v>
      </c>
      <c r="B1016" s="21">
        <f>IFERROR(__xludf.DUMMYFUNCTION("YEAR(TO_DATE(A1016))"),2017.0)</f>
        <v>2017</v>
      </c>
      <c r="C1016" s="4" t="s">
        <v>23</v>
      </c>
      <c r="D1016" s="9">
        <v>61335.42</v>
      </c>
    </row>
    <row r="1017">
      <c r="A1017" s="5">
        <v>40910.0</v>
      </c>
      <c r="B1017" s="21">
        <f>IFERROR(__xludf.DUMMYFUNCTION("YEAR(TO_DATE(A1017))"),2012.0)</f>
        <v>2012</v>
      </c>
      <c r="C1017" s="4" t="s">
        <v>23</v>
      </c>
      <c r="D1017" s="9">
        <v>243038.90000000002</v>
      </c>
    </row>
    <row r="1018">
      <c r="A1018" s="5">
        <v>42347.0</v>
      </c>
      <c r="B1018" s="21">
        <f>IFERROR(__xludf.DUMMYFUNCTION("YEAR(TO_DATE(A1018))"),2015.0)</f>
        <v>2015</v>
      </c>
      <c r="C1018" s="4" t="s">
        <v>23</v>
      </c>
      <c r="D1018" s="9">
        <v>6672675.95</v>
      </c>
    </row>
    <row r="1019">
      <c r="A1019" s="5">
        <v>42501.0</v>
      </c>
      <c r="B1019" s="21">
        <f>IFERROR(__xludf.DUMMYFUNCTION("YEAR(TO_DATE(A1019))"),2016.0)</f>
        <v>2016</v>
      </c>
      <c r="C1019" s="4" t="s">
        <v>23</v>
      </c>
      <c r="D1019" s="9">
        <v>4391760.24</v>
      </c>
    </row>
    <row r="1020">
      <c r="A1020" s="5">
        <v>41863.0</v>
      </c>
      <c r="B1020" s="21">
        <f>IFERROR(__xludf.DUMMYFUNCTION("YEAR(TO_DATE(A1020))"),2014.0)</f>
        <v>2014</v>
      </c>
      <c r="C1020" s="4" t="s">
        <v>23</v>
      </c>
      <c r="D1020" s="9">
        <v>408312.97</v>
      </c>
    </row>
    <row r="1021">
      <c r="A1021" s="5">
        <v>40476.0</v>
      </c>
      <c r="B1021" s="21">
        <f>IFERROR(__xludf.DUMMYFUNCTION("YEAR(TO_DATE(A1021))"),2010.0)</f>
        <v>2010</v>
      </c>
      <c r="C1021" s="4" t="s">
        <v>23</v>
      </c>
      <c r="D1021" s="9">
        <v>55326.9</v>
      </c>
    </row>
    <row r="1022">
      <c r="A1022" s="5">
        <v>41583.0</v>
      </c>
      <c r="B1022" s="21">
        <f>IFERROR(__xludf.DUMMYFUNCTION("YEAR(TO_DATE(A1022))"),2013.0)</f>
        <v>2013</v>
      </c>
      <c r="C1022" s="4" t="s">
        <v>23</v>
      </c>
      <c r="D1022" s="9">
        <v>2584652.49</v>
      </c>
    </row>
    <row r="1023">
      <c r="A1023" s="5">
        <v>41742.0</v>
      </c>
      <c r="B1023" s="21">
        <f>IFERROR(__xludf.DUMMYFUNCTION("YEAR(TO_DATE(A1023))"),2014.0)</f>
        <v>2014</v>
      </c>
      <c r="C1023" s="4" t="s">
        <v>23</v>
      </c>
      <c r="D1023" s="9">
        <v>4496605.05</v>
      </c>
    </row>
    <row r="1024">
      <c r="A1024" s="5">
        <v>40846.0</v>
      </c>
      <c r="B1024" s="21">
        <f>IFERROR(__xludf.DUMMYFUNCTION("YEAR(TO_DATE(A1024))"),2011.0)</f>
        <v>2011</v>
      </c>
      <c r="C1024" s="4" t="s">
        <v>23</v>
      </c>
      <c r="D1024" s="9">
        <v>775669.4400000001</v>
      </c>
    </row>
    <row r="1025">
      <c r="A1025" s="5">
        <v>42593.0</v>
      </c>
      <c r="B1025" s="21">
        <f>IFERROR(__xludf.DUMMYFUNCTION("YEAR(TO_DATE(A1025))"),2016.0)</f>
        <v>2016</v>
      </c>
      <c r="C1025" s="4" t="s">
        <v>23</v>
      </c>
      <c r="D1025" s="9">
        <v>409960.1</v>
      </c>
    </row>
    <row r="1026">
      <c r="A1026" s="5">
        <v>41132.0</v>
      </c>
      <c r="B1026" s="21">
        <f>IFERROR(__xludf.DUMMYFUNCTION("YEAR(TO_DATE(A1026))"),2012.0)</f>
        <v>2012</v>
      </c>
      <c r="C1026" s="4" t="s">
        <v>23</v>
      </c>
      <c r="D1026" s="9">
        <v>362897.60000000003</v>
      </c>
    </row>
    <row r="1027">
      <c r="A1027" s="5">
        <v>41875.0</v>
      </c>
      <c r="B1027" s="21">
        <f>IFERROR(__xludf.DUMMYFUNCTION("YEAR(TO_DATE(A1027))"),2014.0)</f>
        <v>2014</v>
      </c>
      <c r="C1027" s="4" t="s">
        <v>23</v>
      </c>
      <c r="D1027" s="9">
        <v>2974727.2800000003</v>
      </c>
    </row>
    <row r="1028">
      <c r="A1028" s="5">
        <v>41869.0</v>
      </c>
      <c r="B1028" s="21">
        <f>IFERROR(__xludf.DUMMYFUNCTION("YEAR(TO_DATE(A1028))"),2014.0)</f>
        <v>2014</v>
      </c>
      <c r="C1028" s="4" t="s">
        <v>23</v>
      </c>
      <c r="D1028" s="9">
        <v>742912.02</v>
      </c>
    </row>
    <row r="1029">
      <c r="A1029" s="5">
        <v>41540.0</v>
      </c>
      <c r="B1029" s="21">
        <f>IFERROR(__xludf.DUMMYFUNCTION("YEAR(TO_DATE(A1029))"),2013.0)</f>
        <v>2013</v>
      </c>
      <c r="C1029" s="4" t="s">
        <v>23</v>
      </c>
      <c r="D1029" s="9">
        <v>4086471.05</v>
      </c>
    </row>
    <row r="1030">
      <c r="A1030" s="5">
        <v>41882.0</v>
      </c>
      <c r="B1030" s="21">
        <f>IFERROR(__xludf.DUMMYFUNCTION("YEAR(TO_DATE(A1030))"),2014.0)</f>
        <v>2014</v>
      </c>
      <c r="C1030" s="4" t="s">
        <v>23</v>
      </c>
      <c r="D1030" s="9">
        <v>1305812.56</v>
      </c>
    </row>
    <row r="1031">
      <c r="A1031" s="5">
        <v>41720.0</v>
      </c>
      <c r="B1031" s="21">
        <f>IFERROR(__xludf.DUMMYFUNCTION("YEAR(TO_DATE(A1031))"),2014.0)</f>
        <v>2014</v>
      </c>
      <c r="C1031" s="4" t="s">
        <v>23</v>
      </c>
      <c r="D1031" s="9">
        <v>515155.04</v>
      </c>
    </row>
    <row r="1032">
      <c r="A1032" s="5">
        <v>41266.0</v>
      </c>
      <c r="B1032" s="21">
        <f>IFERROR(__xludf.DUMMYFUNCTION("YEAR(TO_DATE(A1032))"),2012.0)</f>
        <v>2012</v>
      </c>
      <c r="C1032" s="4" t="s">
        <v>23</v>
      </c>
      <c r="D1032" s="9">
        <v>252054.40000000002</v>
      </c>
    </row>
    <row r="1033">
      <c r="A1033" s="5">
        <v>40993.0</v>
      </c>
      <c r="B1033" s="21">
        <f>IFERROR(__xludf.DUMMYFUNCTION("YEAR(TO_DATE(A1033))"),2012.0)</f>
        <v>2012</v>
      </c>
      <c r="C1033" s="4" t="s">
        <v>23</v>
      </c>
      <c r="D1033" s="9">
        <v>1970897.5999999999</v>
      </c>
    </row>
    <row r="1034">
      <c r="A1034" s="5">
        <v>40898.0</v>
      </c>
      <c r="B1034" s="21">
        <f>IFERROR(__xludf.DUMMYFUNCTION("YEAR(TO_DATE(A1034))"),2011.0)</f>
        <v>2011</v>
      </c>
      <c r="C1034" s="4" t="s">
        <v>23</v>
      </c>
      <c r="D1034" s="9">
        <v>4196117.9399999995</v>
      </c>
    </row>
    <row r="1035">
      <c r="A1035" s="5">
        <v>40719.0</v>
      </c>
      <c r="B1035" s="21">
        <f>IFERROR(__xludf.DUMMYFUNCTION("YEAR(TO_DATE(A1035))"),2011.0)</f>
        <v>2011</v>
      </c>
      <c r="C1035" s="4" t="s">
        <v>23</v>
      </c>
      <c r="D1035" s="9">
        <v>570792.3</v>
      </c>
    </row>
    <row r="1036">
      <c r="A1036" s="5">
        <v>40190.0</v>
      </c>
      <c r="B1036" s="21">
        <f>IFERROR(__xludf.DUMMYFUNCTION("YEAR(TO_DATE(A1036))"),2010.0)</f>
        <v>2010</v>
      </c>
      <c r="C1036" s="4" t="s">
        <v>23</v>
      </c>
      <c r="D1036" s="9">
        <v>627485.76</v>
      </c>
    </row>
    <row r="1037">
      <c r="A1037" s="5">
        <v>40463.0</v>
      </c>
      <c r="B1037" s="21">
        <f>IFERROR(__xludf.DUMMYFUNCTION("YEAR(TO_DATE(A1037))"),2010.0)</f>
        <v>2010</v>
      </c>
      <c r="C1037" s="4" t="s">
        <v>23</v>
      </c>
      <c r="D1037" s="9">
        <v>218981.75</v>
      </c>
    </row>
    <row r="1038">
      <c r="A1038" s="5">
        <v>42795.0</v>
      </c>
      <c r="B1038" s="21">
        <f>IFERROR(__xludf.DUMMYFUNCTION("YEAR(TO_DATE(A1038))"),2017.0)</f>
        <v>2017</v>
      </c>
      <c r="C1038" s="4" t="s">
        <v>23</v>
      </c>
      <c r="D1038" s="9">
        <v>6045833.640000001</v>
      </c>
    </row>
    <row r="1039">
      <c r="A1039" s="5">
        <v>40897.0</v>
      </c>
      <c r="B1039" s="21">
        <f>IFERROR(__xludf.DUMMYFUNCTION("YEAR(TO_DATE(A1039))"),2011.0)</f>
        <v>2011</v>
      </c>
      <c r="C1039" s="4" t="s">
        <v>23</v>
      </c>
      <c r="D1039" s="9">
        <v>380359.2</v>
      </c>
    </row>
    <row r="1040">
      <c r="A1040" s="5">
        <v>41440.0</v>
      </c>
      <c r="B1040" s="21">
        <f>IFERROR(__xludf.DUMMYFUNCTION("YEAR(TO_DATE(A1040))"),2013.0)</f>
        <v>2013</v>
      </c>
      <c r="C1040" s="4" t="s">
        <v>23</v>
      </c>
      <c r="D1040" s="9">
        <v>1971840.2</v>
      </c>
    </row>
    <row r="1041">
      <c r="A1041" s="5">
        <v>40282.0</v>
      </c>
      <c r="B1041" s="21">
        <f>IFERROR(__xludf.DUMMYFUNCTION("YEAR(TO_DATE(A1041))"),2010.0)</f>
        <v>2010</v>
      </c>
      <c r="C1041" s="4" t="s">
        <v>23</v>
      </c>
      <c r="D1041" s="9">
        <v>2047010.28</v>
      </c>
    </row>
    <row r="1042">
      <c r="A1042" s="5">
        <v>40719.0</v>
      </c>
      <c r="B1042" s="21">
        <f>IFERROR(__xludf.DUMMYFUNCTION("YEAR(TO_DATE(A1042))"),2011.0)</f>
        <v>2011</v>
      </c>
      <c r="C1042" s="4" t="s">
        <v>23</v>
      </c>
      <c r="D1042" s="9">
        <v>864951.2</v>
      </c>
    </row>
    <row r="1043">
      <c r="A1043" s="5">
        <v>41330.0</v>
      </c>
      <c r="B1043" s="21">
        <f>IFERROR(__xludf.DUMMYFUNCTION("YEAR(TO_DATE(A1043))"),2013.0)</f>
        <v>2013</v>
      </c>
      <c r="C1043" s="4" t="s">
        <v>23</v>
      </c>
      <c r="D1043" s="9">
        <v>458020.38</v>
      </c>
    </row>
    <row r="1044">
      <c r="A1044" s="5">
        <v>41155.0</v>
      </c>
      <c r="B1044" s="21">
        <f>IFERROR(__xludf.DUMMYFUNCTION("YEAR(TO_DATE(A1044))"),2012.0)</f>
        <v>2012</v>
      </c>
      <c r="C1044" s="4" t="s">
        <v>23</v>
      </c>
      <c r="D1044" s="9">
        <v>46406.100000000006</v>
      </c>
    </row>
    <row r="1045">
      <c r="A1045" s="5">
        <v>41691.0</v>
      </c>
      <c r="B1045" s="21">
        <f>IFERROR(__xludf.DUMMYFUNCTION("YEAR(TO_DATE(A1045))"),2014.0)</f>
        <v>2014</v>
      </c>
      <c r="C1045" s="4" t="s">
        <v>23</v>
      </c>
      <c r="D1045" s="9">
        <v>1220238.4</v>
      </c>
    </row>
    <row r="1046">
      <c r="A1046" s="5">
        <v>42155.0</v>
      </c>
      <c r="B1046" s="21">
        <f>IFERROR(__xludf.DUMMYFUNCTION("YEAR(TO_DATE(A1046))"),2015.0)</f>
        <v>2015</v>
      </c>
      <c r="C1046" s="4" t="s">
        <v>23</v>
      </c>
      <c r="D1046" s="9">
        <v>5807490.78</v>
      </c>
    </row>
    <row r="1047">
      <c r="A1047" s="5">
        <v>42273.0</v>
      </c>
      <c r="B1047" s="21">
        <f>IFERROR(__xludf.DUMMYFUNCTION("YEAR(TO_DATE(A1047))"),2015.0)</f>
        <v>2015</v>
      </c>
      <c r="C1047" s="4" t="s">
        <v>23</v>
      </c>
      <c r="D1047" s="9">
        <v>84921.66</v>
      </c>
    </row>
    <row r="1048">
      <c r="A1048" s="5">
        <v>42079.0</v>
      </c>
      <c r="B1048" s="21">
        <f>IFERROR(__xludf.DUMMYFUNCTION("YEAR(TO_DATE(A1048))"),2015.0)</f>
        <v>2015</v>
      </c>
      <c r="C1048" s="4" t="s">
        <v>23</v>
      </c>
      <c r="D1048" s="9">
        <v>882917.86</v>
      </c>
    </row>
    <row r="1049">
      <c r="A1049" s="5">
        <v>41596.0</v>
      </c>
      <c r="B1049" s="21">
        <f>IFERROR(__xludf.DUMMYFUNCTION("YEAR(TO_DATE(A1049))"),2013.0)</f>
        <v>2013</v>
      </c>
      <c r="C1049" s="4" t="s">
        <v>23</v>
      </c>
      <c r="D1049" s="9">
        <v>1264583.04</v>
      </c>
    </row>
    <row r="1050">
      <c r="A1050" s="5">
        <v>41720.0</v>
      </c>
      <c r="B1050" s="21">
        <f>IFERROR(__xludf.DUMMYFUNCTION("YEAR(TO_DATE(A1050))"),2014.0)</f>
        <v>2014</v>
      </c>
      <c r="C1050" s="4" t="s">
        <v>23</v>
      </c>
      <c r="D1050" s="9">
        <v>255277.42</v>
      </c>
    </row>
    <row r="1051">
      <c r="A1051" s="5">
        <v>42703.0</v>
      </c>
      <c r="B1051" s="21">
        <f>IFERROR(__xludf.DUMMYFUNCTION("YEAR(TO_DATE(A1051))"),2016.0)</f>
        <v>2016</v>
      </c>
      <c r="C1051" s="4" t="s">
        <v>23</v>
      </c>
      <c r="D1051" s="9">
        <v>117011.70000000001</v>
      </c>
    </row>
    <row r="1052">
      <c r="A1052" s="5">
        <v>41578.0</v>
      </c>
      <c r="B1052" s="21">
        <f>IFERROR(__xludf.DUMMYFUNCTION("YEAR(TO_DATE(A1052))"),2013.0)</f>
        <v>2013</v>
      </c>
      <c r="C1052" s="4" t="s">
        <v>23</v>
      </c>
      <c r="D1052" s="9">
        <v>1364047.24</v>
      </c>
    </row>
    <row r="1053">
      <c r="A1053" s="5">
        <v>40610.0</v>
      </c>
      <c r="B1053" s="21">
        <f>IFERROR(__xludf.DUMMYFUNCTION("YEAR(TO_DATE(A1053))"),2011.0)</f>
        <v>2011</v>
      </c>
      <c r="C1053" s="4" t="s">
        <v>23</v>
      </c>
      <c r="D1053" s="9">
        <v>1148363.24</v>
      </c>
    </row>
    <row r="1054">
      <c r="A1054" s="5">
        <v>42078.0</v>
      </c>
      <c r="B1054" s="21">
        <f>IFERROR(__xludf.DUMMYFUNCTION("YEAR(TO_DATE(A1054))"),2015.0)</f>
        <v>2015</v>
      </c>
      <c r="C1054" s="4" t="s">
        <v>23</v>
      </c>
      <c r="D1054" s="9">
        <v>1445686.2000000002</v>
      </c>
    </row>
    <row r="1055">
      <c r="A1055" s="5">
        <v>40874.0</v>
      </c>
      <c r="B1055" s="21">
        <f>IFERROR(__xludf.DUMMYFUNCTION("YEAR(TO_DATE(A1055))"),2011.0)</f>
        <v>2011</v>
      </c>
      <c r="C1055" s="4" t="s">
        <v>23</v>
      </c>
      <c r="D1055" s="9">
        <v>2201739.1999999997</v>
      </c>
    </row>
    <row r="1056">
      <c r="A1056" s="5">
        <v>40238.0</v>
      </c>
      <c r="B1056" s="21">
        <f>IFERROR(__xludf.DUMMYFUNCTION("YEAR(TO_DATE(A1056))"),2010.0)</f>
        <v>2010</v>
      </c>
      <c r="C1056" s="4" t="s">
        <v>23</v>
      </c>
      <c r="D1056" s="9">
        <v>216851.19999999998</v>
      </c>
    </row>
    <row r="1057">
      <c r="A1057" s="5">
        <v>40959.0</v>
      </c>
      <c r="B1057" s="21">
        <f>IFERROR(__xludf.DUMMYFUNCTION("YEAR(TO_DATE(A1057))"),2012.0)</f>
        <v>2012</v>
      </c>
      <c r="C1057" s="4" t="s">
        <v>23</v>
      </c>
      <c r="D1057" s="9">
        <v>5409601.470000001</v>
      </c>
    </row>
    <row r="1058">
      <c r="A1058" s="5">
        <v>42018.0</v>
      </c>
      <c r="B1058" s="21">
        <f>IFERROR(__xludf.DUMMYFUNCTION("YEAR(TO_DATE(A1058))"),2015.0)</f>
        <v>2015</v>
      </c>
      <c r="C1058" s="4" t="s">
        <v>23</v>
      </c>
      <c r="D1058" s="9">
        <v>473727.1</v>
      </c>
    </row>
    <row r="1059">
      <c r="A1059" s="5">
        <v>41034.0</v>
      </c>
      <c r="B1059" s="21">
        <f>IFERROR(__xludf.DUMMYFUNCTION("YEAR(TO_DATE(A1059))"),2012.0)</f>
        <v>2012</v>
      </c>
      <c r="C1059" s="4" t="s">
        <v>23</v>
      </c>
      <c r="D1059" s="9">
        <v>4970685.930000001</v>
      </c>
    </row>
    <row r="1060">
      <c r="A1060" s="5">
        <v>41813.0</v>
      </c>
      <c r="B1060" s="21">
        <f>IFERROR(__xludf.DUMMYFUNCTION("YEAR(TO_DATE(A1060))"),2014.0)</f>
        <v>2014</v>
      </c>
      <c r="C1060" s="4" t="s">
        <v>23</v>
      </c>
      <c r="D1060" s="9">
        <v>4505070.78</v>
      </c>
    </row>
    <row r="1061">
      <c r="A1061" s="5">
        <v>42133.0</v>
      </c>
      <c r="B1061" s="21">
        <f>IFERROR(__xludf.DUMMYFUNCTION("YEAR(TO_DATE(A1061))"),2015.0)</f>
        <v>2015</v>
      </c>
      <c r="C1061" s="4" t="s">
        <v>23</v>
      </c>
      <c r="D1061" s="9">
        <v>689666.08</v>
      </c>
    </row>
    <row r="1062">
      <c r="A1062" s="5">
        <v>41570.0</v>
      </c>
      <c r="B1062" s="21">
        <f>IFERROR(__xludf.DUMMYFUNCTION("YEAR(TO_DATE(A1062))"),2013.0)</f>
        <v>2013</v>
      </c>
      <c r="C1062" s="4" t="s">
        <v>23</v>
      </c>
      <c r="D1062" s="9">
        <v>451012.25</v>
      </c>
    </row>
    <row r="1063">
      <c r="A1063" s="5">
        <v>41557.0</v>
      </c>
      <c r="B1063" s="21">
        <f>IFERROR(__xludf.DUMMYFUNCTION("YEAR(TO_DATE(A1063))"),2013.0)</f>
        <v>2013</v>
      </c>
      <c r="C1063" s="4" t="s">
        <v>23</v>
      </c>
      <c r="D1063" s="9">
        <v>605437.4400000001</v>
      </c>
    </row>
    <row r="1064">
      <c r="A1064" s="5">
        <v>41579.0</v>
      </c>
      <c r="B1064" s="21">
        <f>IFERROR(__xludf.DUMMYFUNCTION("YEAR(TO_DATE(A1064))"),2013.0)</f>
        <v>2013</v>
      </c>
      <c r="C1064" s="4" t="s">
        <v>23</v>
      </c>
      <c r="D1064" s="9">
        <v>3032419.1999999997</v>
      </c>
    </row>
    <row r="1065">
      <c r="A1065" s="5">
        <v>41135.0</v>
      </c>
      <c r="B1065" s="21">
        <f>IFERROR(__xludf.DUMMYFUNCTION("YEAR(TO_DATE(A1065))"),2012.0)</f>
        <v>2012</v>
      </c>
      <c r="C1065" s="4" t="s">
        <v>23</v>
      </c>
      <c r="D1065" s="9">
        <v>2929.62</v>
      </c>
    </row>
    <row r="1066">
      <c r="A1066" s="5">
        <v>41941.0</v>
      </c>
      <c r="B1066" s="21">
        <f>IFERROR(__xludf.DUMMYFUNCTION("YEAR(TO_DATE(A1066))"),2014.0)</f>
        <v>2014</v>
      </c>
      <c r="C1066" s="4" t="s">
        <v>23</v>
      </c>
      <c r="D1066" s="9">
        <v>414855.35000000003</v>
      </c>
    </row>
    <row r="1067">
      <c r="A1067" s="5">
        <v>42249.0</v>
      </c>
      <c r="B1067" s="21">
        <f>IFERROR(__xludf.DUMMYFUNCTION("YEAR(TO_DATE(A1067))"),2015.0)</f>
        <v>2015</v>
      </c>
      <c r="C1067" s="4" t="s">
        <v>23</v>
      </c>
      <c r="D1067" s="9">
        <v>198862.95</v>
      </c>
    </row>
    <row r="1068">
      <c r="A1068" s="5">
        <v>42262.0</v>
      </c>
      <c r="B1068" s="21">
        <f>IFERROR(__xludf.DUMMYFUNCTION("YEAR(TO_DATE(A1068))"),2015.0)</f>
        <v>2015</v>
      </c>
      <c r="C1068" s="4" t="s">
        <v>23</v>
      </c>
      <c r="D1068" s="9">
        <v>278436.60000000003</v>
      </c>
    </row>
    <row r="1069">
      <c r="A1069" s="5">
        <v>42690.0</v>
      </c>
      <c r="B1069" s="21">
        <f>IFERROR(__xludf.DUMMYFUNCTION("YEAR(TO_DATE(A1069))"),2016.0)</f>
        <v>2016</v>
      </c>
      <c r="C1069" s="4" t="s">
        <v>23</v>
      </c>
      <c r="D1069" s="9">
        <v>228870.00000000003</v>
      </c>
    </row>
    <row r="1070">
      <c r="A1070" s="5">
        <v>42154.0</v>
      </c>
      <c r="B1070" s="21">
        <f>IFERROR(__xludf.DUMMYFUNCTION("YEAR(TO_DATE(A1070))"),2015.0)</f>
        <v>2015</v>
      </c>
      <c r="C1070" s="4" t="s">
        <v>23</v>
      </c>
      <c r="D1070" s="9">
        <v>2522206.8</v>
      </c>
    </row>
    <row r="1071">
      <c r="A1071" s="5">
        <v>40229.0</v>
      </c>
      <c r="B1071" s="21">
        <f>IFERROR(__xludf.DUMMYFUNCTION("YEAR(TO_DATE(A1071))"),2010.0)</f>
        <v>2010</v>
      </c>
      <c r="C1071" s="4" t="s">
        <v>23</v>
      </c>
      <c r="D1071" s="9">
        <v>516572.70999999996</v>
      </c>
    </row>
    <row r="1072">
      <c r="A1072" s="5">
        <v>40239.0</v>
      </c>
      <c r="B1072" s="21">
        <f>IFERROR(__xludf.DUMMYFUNCTION("YEAR(TO_DATE(A1072))"),2010.0)</f>
        <v>2010</v>
      </c>
      <c r="C1072" s="4" t="s">
        <v>23</v>
      </c>
      <c r="D1072" s="9">
        <v>1814922.27</v>
      </c>
    </row>
    <row r="1073">
      <c r="A1073" s="5">
        <v>42363.0</v>
      </c>
      <c r="B1073" s="21">
        <f>IFERROR(__xludf.DUMMYFUNCTION("YEAR(TO_DATE(A1073))"),2015.0)</f>
        <v>2015</v>
      </c>
      <c r="C1073" s="4" t="s">
        <v>23</v>
      </c>
      <c r="D1073" s="9">
        <v>73794.74</v>
      </c>
    </row>
    <row r="1074">
      <c r="A1074" s="5">
        <v>42211.0</v>
      </c>
      <c r="B1074" s="21">
        <f>IFERROR(__xludf.DUMMYFUNCTION("YEAR(TO_DATE(A1074))"),2015.0)</f>
        <v>2015</v>
      </c>
      <c r="C1074" s="4" t="s">
        <v>23</v>
      </c>
      <c r="D1074" s="9">
        <v>516025.56000000006</v>
      </c>
    </row>
    <row r="1075">
      <c r="A1075" s="5">
        <v>42886.0</v>
      </c>
      <c r="B1075" s="21">
        <f>IFERROR(__xludf.DUMMYFUNCTION("YEAR(TO_DATE(A1075))"),2017.0)</f>
        <v>2017</v>
      </c>
      <c r="C1075" s="4" t="s">
        <v>23</v>
      </c>
      <c r="D1075" s="9">
        <v>31933.850000000002</v>
      </c>
    </row>
    <row r="1076">
      <c r="A1076" s="5">
        <v>42452.0</v>
      </c>
      <c r="B1076" s="21">
        <f>IFERROR(__xludf.DUMMYFUNCTION("YEAR(TO_DATE(A1076))"),2016.0)</f>
        <v>2016</v>
      </c>
      <c r="C1076" s="4" t="s">
        <v>23</v>
      </c>
      <c r="D1076" s="9">
        <v>3478763.8200000003</v>
      </c>
    </row>
    <row r="1077">
      <c r="A1077" s="5">
        <v>42399.0</v>
      </c>
      <c r="B1077" s="21">
        <f>IFERROR(__xludf.DUMMYFUNCTION("YEAR(TO_DATE(A1077))"),2016.0)</f>
        <v>2016</v>
      </c>
      <c r="C1077" s="4" t="s">
        <v>23</v>
      </c>
      <c r="D1077" s="9">
        <v>3424215.48</v>
      </c>
    </row>
    <row r="1078">
      <c r="A1078" s="5">
        <v>40704.0</v>
      </c>
      <c r="B1078" s="21">
        <f>IFERROR(__xludf.DUMMYFUNCTION("YEAR(TO_DATE(A1078))"),2011.0)</f>
        <v>2011</v>
      </c>
      <c r="C1078" s="4" t="s">
        <v>23</v>
      </c>
      <c r="D1078" s="9">
        <v>416085.66000000003</v>
      </c>
    </row>
    <row r="1079">
      <c r="A1079" s="5">
        <v>41073.0</v>
      </c>
      <c r="B1079" s="21">
        <f>IFERROR(__xludf.DUMMYFUNCTION("YEAR(TO_DATE(A1079))"),2012.0)</f>
        <v>2012</v>
      </c>
      <c r="C1079" s="4" t="s">
        <v>23</v>
      </c>
      <c r="D1079" s="9">
        <v>1850667.5999999999</v>
      </c>
    </row>
    <row r="1080">
      <c r="A1080" s="5">
        <v>41494.0</v>
      </c>
      <c r="B1080" s="21">
        <f>IFERROR(__xludf.DUMMYFUNCTION("YEAR(TO_DATE(A1080))"),2013.0)</f>
        <v>2013</v>
      </c>
      <c r="C1080" s="4" t="s">
        <v>23</v>
      </c>
      <c r="D1080" s="9">
        <v>70033.73999999999</v>
      </c>
    </row>
    <row r="1081">
      <c r="A1081" s="5">
        <v>42727.0</v>
      </c>
      <c r="B1081" s="21">
        <f>IFERROR(__xludf.DUMMYFUNCTION("YEAR(TO_DATE(A1081))"),2016.0)</f>
        <v>2016</v>
      </c>
      <c r="C1081" s="4" t="s">
        <v>23</v>
      </c>
      <c r="D1081" s="9">
        <v>503293.34</v>
      </c>
    </row>
    <row r="1082">
      <c r="A1082" s="5">
        <v>41059.0</v>
      </c>
      <c r="B1082" s="21">
        <f>IFERROR(__xludf.DUMMYFUNCTION("YEAR(TO_DATE(A1082))"),2012.0)</f>
        <v>2012</v>
      </c>
      <c r="C1082" s="4" t="s">
        <v>23</v>
      </c>
      <c r="D1082" s="9">
        <v>1234278.8</v>
      </c>
    </row>
    <row r="1083">
      <c r="A1083" s="5">
        <v>42522.0</v>
      </c>
      <c r="B1083" s="21">
        <f>IFERROR(__xludf.DUMMYFUNCTION("YEAR(TO_DATE(A1083))"),2016.0)</f>
        <v>2016</v>
      </c>
      <c r="C1083" s="4" t="s">
        <v>23</v>
      </c>
      <c r="D1083" s="9">
        <v>1362352.58</v>
      </c>
    </row>
    <row r="1084">
      <c r="A1084" s="5">
        <v>42523.0</v>
      </c>
      <c r="B1084" s="21">
        <f>IFERROR(__xludf.DUMMYFUNCTION("YEAR(TO_DATE(A1084))"),2016.0)</f>
        <v>2016</v>
      </c>
      <c r="C1084" s="4" t="s">
        <v>23</v>
      </c>
      <c r="D1084" s="9">
        <v>1045372.48</v>
      </c>
    </row>
    <row r="1085">
      <c r="A1085" s="5">
        <v>42671.0</v>
      </c>
      <c r="B1085" s="21">
        <f>IFERROR(__xludf.DUMMYFUNCTION("YEAR(TO_DATE(A1085))"),2016.0)</f>
        <v>2016</v>
      </c>
      <c r="C1085" s="4" t="s">
        <v>23</v>
      </c>
      <c r="D1085" s="9">
        <v>124066.08</v>
      </c>
    </row>
    <row r="1086">
      <c r="A1086" s="5">
        <v>41345.0</v>
      </c>
      <c r="B1086" s="21">
        <f>IFERROR(__xludf.DUMMYFUNCTION("YEAR(TO_DATE(A1086))"),2013.0)</f>
        <v>2013</v>
      </c>
      <c r="C1086" s="4" t="s">
        <v>23</v>
      </c>
      <c r="D1086" s="9">
        <v>389302.0</v>
      </c>
    </row>
    <row r="1087">
      <c r="A1087" s="5">
        <v>41667.0</v>
      </c>
      <c r="B1087" s="21">
        <f>IFERROR(__xludf.DUMMYFUNCTION("YEAR(TO_DATE(A1087))"),2014.0)</f>
        <v>2014</v>
      </c>
      <c r="C1087" s="4" t="s">
        <v>23</v>
      </c>
      <c r="D1087" s="9">
        <v>1097809.2</v>
      </c>
    </row>
    <row r="1088">
      <c r="A1088" s="5">
        <v>41204.0</v>
      </c>
      <c r="B1088" s="21">
        <f>IFERROR(__xludf.DUMMYFUNCTION("YEAR(TO_DATE(A1088))"),2012.0)</f>
        <v>2012</v>
      </c>
      <c r="C1088" s="4" t="s">
        <v>23</v>
      </c>
      <c r="D1088" s="9">
        <v>60113.19</v>
      </c>
    </row>
    <row r="1089">
      <c r="A1089" s="5">
        <v>41775.0</v>
      </c>
      <c r="B1089" s="21">
        <f>IFERROR(__xludf.DUMMYFUNCTION("YEAR(TO_DATE(A1089))"),2014.0)</f>
        <v>2014</v>
      </c>
      <c r="C1089" s="4" t="s">
        <v>23</v>
      </c>
      <c r="D1089" s="9">
        <v>956200.0</v>
      </c>
    </row>
    <row r="1090">
      <c r="A1090" s="5">
        <v>40335.0</v>
      </c>
      <c r="B1090" s="21">
        <f>IFERROR(__xludf.DUMMYFUNCTION("YEAR(TO_DATE(A1090))"),2010.0)</f>
        <v>2010</v>
      </c>
      <c r="C1090" s="4" t="s">
        <v>23</v>
      </c>
      <c r="D1090" s="9">
        <v>314742.23000000004</v>
      </c>
    </row>
    <row r="1091">
      <c r="A1091" s="5">
        <v>40577.0</v>
      </c>
      <c r="B1091" s="21">
        <f>IFERROR(__xludf.DUMMYFUNCTION("YEAR(TO_DATE(A1091))"),2011.0)</f>
        <v>2011</v>
      </c>
      <c r="C1091" s="4" t="s">
        <v>23</v>
      </c>
      <c r="D1091" s="9">
        <v>351319.80000000005</v>
      </c>
    </row>
    <row r="1092">
      <c r="A1092" s="5">
        <v>42518.0</v>
      </c>
      <c r="B1092" s="21">
        <f>IFERROR(__xludf.DUMMYFUNCTION("YEAR(TO_DATE(A1092))"),2016.0)</f>
        <v>2016</v>
      </c>
      <c r="C1092" s="4" t="s">
        <v>23</v>
      </c>
      <c r="D1092" s="9">
        <v>52891.77</v>
      </c>
    </row>
    <row r="1093">
      <c r="A1093" s="5">
        <v>41984.0</v>
      </c>
      <c r="B1093" s="21">
        <f>IFERROR(__xludf.DUMMYFUNCTION("YEAR(TO_DATE(A1093))"),2014.0)</f>
        <v>2014</v>
      </c>
      <c r="C1093" s="4" t="s">
        <v>23</v>
      </c>
      <c r="D1093" s="9">
        <v>71561.1</v>
      </c>
    </row>
    <row r="1094">
      <c r="A1094" s="5">
        <v>40945.0</v>
      </c>
      <c r="B1094" s="21">
        <f>IFERROR(__xludf.DUMMYFUNCTION("YEAR(TO_DATE(A1094))"),2012.0)</f>
        <v>2012</v>
      </c>
      <c r="C1094" s="4" t="s">
        <v>23</v>
      </c>
      <c r="D1094" s="9">
        <v>254915.87000000002</v>
      </c>
    </row>
    <row r="1095">
      <c r="A1095" s="5">
        <v>40277.0</v>
      </c>
      <c r="B1095" s="21">
        <f>IFERROR(__xludf.DUMMYFUNCTION("YEAR(TO_DATE(A1095))"),2010.0)</f>
        <v>2010</v>
      </c>
      <c r="C1095" s="4" t="s">
        <v>23</v>
      </c>
      <c r="D1095" s="9">
        <v>6340180.5600000005</v>
      </c>
    </row>
    <row r="1096">
      <c r="A1096" s="5">
        <v>41576.0</v>
      </c>
      <c r="B1096" s="21">
        <f>IFERROR(__xludf.DUMMYFUNCTION("YEAR(TO_DATE(A1096))"),2013.0)</f>
        <v>2013</v>
      </c>
      <c r="C1096" s="4" t="s">
        <v>23</v>
      </c>
      <c r="D1096" s="9">
        <v>3332775.6</v>
      </c>
    </row>
    <row r="1097">
      <c r="A1097" s="5">
        <v>41055.0</v>
      </c>
      <c r="B1097" s="21">
        <f>IFERROR(__xludf.DUMMYFUNCTION("YEAR(TO_DATE(A1097))"),2012.0)</f>
        <v>2012</v>
      </c>
      <c r="C1097" s="4" t="s">
        <v>23</v>
      </c>
      <c r="D1097" s="9">
        <v>353083.68</v>
      </c>
    </row>
    <row r="1098">
      <c r="A1098" s="5">
        <v>41907.0</v>
      </c>
      <c r="B1098" s="21">
        <f>IFERROR(__xludf.DUMMYFUNCTION("YEAR(TO_DATE(A1098))"),2014.0)</f>
        <v>2014</v>
      </c>
      <c r="C1098" s="4" t="s">
        <v>23</v>
      </c>
      <c r="D1098" s="9">
        <v>919720.2</v>
      </c>
    </row>
    <row r="1099">
      <c r="A1099" s="5">
        <v>40960.0</v>
      </c>
      <c r="B1099" s="21">
        <f>IFERROR(__xludf.DUMMYFUNCTION("YEAR(TO_DATE(A1099))"),2012.0)</f>
        <v>2012</v>
      </c>
      <c r="C1099" s="4" t="s">
        <v>23</v>
      </c>
      <c r="D1099" s="9">
        <v>1783007.5999999999</v>
      </c>
    </row>
    <row r="1100">
      <c r="A1100" s="5">
        <v>41315.0</v>
      </c>
      <c r="B1100" s="21">
        <f>IFERROR(__xludf.DUMMYFUNCTION("YEAR(TO_DATE(A1100))"),2013.0)</f>
        <v>2013</v>
      </c>
      <c r="C1100" s="4" t="s">
        <v>23</v>
      </c>
      <c r="D1100" s="9">
        <v>714376.22</v>
      </c>
    </row>
    <row r="1101">
      <c r="A1101" s="5">
        <v>41966.0</v>
      </c>
      <c r="B1101" s="21">
        <f>IFERROR(__xludf.DUMMYFUNCTION("YEAR(TO_DATE(A1101))"),2014.0)</f>
        <v>2014</v>
      </c>
      <c r="C1101" s="4" t="s">
        <v>23</v>
      </c>
      <c r="D1101" s="9">
        <v>357650.48000000004</v>
      </c>
    </row>
    <row r="1102">
      <c r="A1102" s="5">
        <v>42777.0</v>
      </c>
      <c r="B1102" s="21">
        <f>IFERROR(__xludf.DUMMYFUNCTION("YEAR(TO_DATE(A1102))"),2017.0)</f>
        <v>2017</v>
      </c>
      <c r="C1102" s="4" t="s">
        <v>23</v>
      </c>
      <c r="D1102" s="9">
        <v>5776525.88</v>
      </c>
    </row>
    <row r="1103">
      <c r="A1103" s="5">
        <v>40196.0</v>
      </c>
      <c r="B1103" s="21">
        <f>IFERROR(__xludf.DUMMYFUNCTION("YEAR(TO_DATE(A1103))"),2010.0)</f>
        <v>2010</v>
      </c>
      <c r="C1103" s="4" t="s">
        <v>23</v>
      </c>
      <c r="D1103" s="9">
        <v>6745.59</v>
      </c>
    </row>
    <row r="1104">
      <c r="A1104" s="5">
        <v>41623.0</v>
      </c>
      <c r="B1104" s="21">
        <f>IFERROR(__xludf.DUMMYFUNCTION("YEAR(TO_DATE(A1104))"),2013.0)</f>
        <v>2013</v>
      </c>
      <c r="C1104" s="4" t="s">
        <v>23</v>
      </c>
      <c r="D1104" s="9">
        <v>58079.25</v>
      </c>
    </row>
    <row r="1105">
      <c r="A1105" s="5">
        <v>40254.0</v>
      </c>
      <c r="B1105" s="21">
        <f>IFERROR(__xludf.DUMMYFUNCTION("YEAR(TO_DATE(A1105))"),2010.0)</f>
        <v>2010</v>
      </c>
      <c r="C1105" s="4" t="s">
        <v>23</v>
      </c>
      <c r="D1105" s="9">
        <v>395590.65</v>
      </c>
    </row>
    <row r="1106">
      <c r="A1106" s="5">
        <v>41892.0</v>
      </c>
      <c r="B1106" s="21">
        <f>IFERROR(__xludf.DUMMYFUNCTION("YEAR(TO_DATE(A1106))"),2014.0)</f>
        <v>2014</v>
      </c>
      <c r="C1106" s="4" t="s">
        <v>23</v>
      </c>
      <c r="D1106" s="9">
        <v>4672543.84</v>
      </c>
    </row>
    <row r="1107">
      <c r="A1107" s="5">
        <v>42287.0</v>
      </c>
      <c r="B1107" s="21">
        <f>IFERROR(__xludf.DUMMYFUNCTION("YEAR(TO_DATE(A1107))"),2015.0)</f>
        <v>2015</v>
      </c>
      <c r="C1107" s="4" t="s">
        <v>23</v>
      </c>
      <c r="D1107" s="9">
        <v>3224083.38</v>
      </c>
    </row>
    <row r="1108">
      <c r="A1108" s="5">
        <v>41385.0</v>
      </c>
      <c r="B1108" s="21">
        <f>IFERROR(__xludf.DUMMYFUNCTION("YEAR(TO_DATE(A1108))"),2013.0)</f>
        <v>2013</v>
      </c>
      <c r="C1108" s="4" t="s">
        <v>23</v>
      </c>
      <c r="D1108" s="9">
        <v>307657.82</v>
      </c>
    </row>
    <row r="1109">
      <c r="A1109" s="5">
        <v>42759.0</v>
      </c>
      <c r="B1109" s="21">
        <f>IFERROR(__xludf.DUMMYFUNCTION("YEAR(TO_DATE(A1109))"),2017.0)</f>
        <v>2017</v>
      </c>
      <c r="C1109" s="4" t="s">
        <v>23</v>
      </c>
      <c r="D1109" s="9">
        <v>4026612.0</v>
      </c>
    </row>
    <row r="1110">
      <c r="A1110" s="5">
        <v>41112.0</v>
      </c>
      <c r="B1110" s="21">
        <f>IFERROR(__xludf.DUMMYFUNCTION("YEAR(TO_DATE(A1110))"),2012.0)</f>
        <v>2012</v>
      </c>
      <c r="C1110" s="4" t="s">
        <v>23</v>
      </c>
      <c r="D1110" s="9">
        <v>1905604.7999999998</v>
      </c>
    </row>
    <row r="1111">
      <c r="A1111" s="5">
        <v>40859.0</v>
      </c>
      <c r="B1111" s="21">
        <f>IFERROR(__xludf.DUMMYFUNCTION("YEAR(TO_DATE(A1111))"),2011.0)</f>
        <v>2011</v>
      </c>
      <c r="C1111" s="4" t="s">
        <v>23</v>
      </c>
      <c r="D1111" s="9">
        <v>680791.14</v>
      </c>
    </row>
    <row r="1112">
      <c r="A1112" s="5">
        <v>41779.0</v>
      </c>
      <c r="B1112" s="21">
        <f>IFERROR(__xludf.DUMMYFUNCTION("YEAR(TO_DATE(A1112))"),2014.0)</f>
        <v>2014</v>
      </c>
      <c r="C1112" s="4" t="s">
        <v>23</v>
      </c>
      <c r="D1112" s="9">
        <v>0.0</v>
      </c>
    </row>
    <row r="1113">
      <c r="A1113" s="5">
        <v>41249.0</v>
      </c>
      <c r="B1113" s="21">
        <f>IFERROR(__xludf.DUMMYFUNCTION("YEAR(TO_DATE(A1113))"),2012.0)</f>
        <v>2012</v>
      </c>
      <c r="C1113" s="4" t="s">
        <v>23</v>
      </c>
      <c r="D1113" s="9">
        <v>28950.99</v>
      </c>
    </row>
    <row r="1114">
      <c r="A1114" s="5">
        <v>40647.0</v>
      </c>
      <c r="B1114" s="21">
        <f>IFERROR(__xludf.DUMMYFUNCTION("YEAR(TO_DATE(A1114))"),2011.0)</f>
        <v>2011</v>
      </c>
      <c r="C1114" s="4" t="s">
        <v>23</v>
      </c>
      <c r="D1114" s="9">
        <v>546142.7</v>
      </c>
    </row>
    <row r="1115">
      <c r="A1115" s="5">
        <v>41022.0</v>
      </c>
      <c r="B1115" s="21">
        <f>IFERROR(__xludf.DUMMYFUNCTION("YEAR(TO_DATE(A1115))"),2012.0)</f>
        <v>2012</v>
      </c>
      <c r="C1115" s="4" t="s">
        <v>23</v>
      </c>
      <c r="D1115" s="9">
        <v>1883853.13</v>
      </c>
    </row>
    <row r="1116">
      <c r="A1116" s="5">
        <v>42785.0</v>
      </c>
      <c r="B1116" s="21">
        <f>IFERROR(__xludf.DUMMYFUNCTION("YEAR(TO_DATE(A1116))"),2017.0)</f>
        <v>2017</v>
      </c>
      <c r="C1116" s="4" t="s">
        <v>23</v>
      </c>
      <c r="D1116" s="9">
        <v>739097.52</v>
      </c>
    </row>
    <row r="1117">
      <c r="A1117" s="5">
        <v>41137.0</v>
      </c>
      <c r="B1117" s="21">
        <f>IFERROR(__xludf.DUMMYFUNCTION("YEAR(TO_DATE(A1117))"),2012.0)</f>
        <v>2012</v>
      </c>
      <c r="C1117" s="4" t="s">
        <v>23</v>
      </c>
      <c r="D1117" s="9">
        <v>535144.16</v>
      </c>
    </row>
    <row r="1118">
      <c r="A1118" s="5">
        <v>40528.0</v>
      </c>
      <c r="B1118" s="21">
        <f>IFERROR(__xludf.DUMMYFUNCTION("YEAR(TO_DATE(A1118))"),2010.0)</f>
        <v>2010</v>
      </c>
      <c r="C1118" s="4" t="s">
        <v>23</v>
      </c>
      <c r="D1118" s="9">
        <v>1463724.06</v>
      </c>
    </row>
    <row r="1119">
      <c r="A1119" s="5">
        <v>42738.0</v>
      </c>
      <c r="B1119" s="21">
        <f>IFERROR(__xludf.DUMMYFUNCTION("YEAR(TO_DATE(A1119))"),2017.0)</f>
        <v>2017</v>
      </c>
      <c r="C1119" s="4" t="s">
        <v>23</v>
      </c>
      <c r="D1119" s="9">
        <v>1046656.7999999999</v>
      </c>
    </row>
    <row r="1120">
      <c r="A1120" s="5">
        <v>42008.0</v>
      </c>
      <c r="B1120" s="21">
        <f>IFERROR(__xludf.DUMMYFUNCTION("YEAR(TO_DATE(A1120))"),2015.0)</f>
        <v>2015</v>
      </c>
      <c r="C1120" s="4" t="s">
        <v>23</v>
      </c>
      <c r="D1120" s="9">
        <v>1074165.4</v>
      </c>
    </row>
    <row r="1121">
      <c r="A1121" s="5">
        <v>42156.0</v>
      </c>
      <c r="B1121" s="21">
        <f>IFERROR(__xludf.DUMMYFUNCTION("YEAR(TO_DATE(A1121))"),2015.0)</f>
        <v>2015</v>
      </c>
      <c r="C1121" s="4" t="s">
        <v>23</v>
      </c>
      <c r="D1121" s="9">
        <v>946236.52</v>
      </c>
    </row>
    <row r="1122">
      <c r="A1122" s="5">
        <v>40876.0</v>
      </c>
      <c r="B1122" s="21">
        <f>IFERROR(__xludf.DUMMYFUNCTION("YEAR(TO_DATE(A1122))"),2011.0)</f>
        <v>2011</v>
      </c>
      <c r="C1122" s="4" t="s">
        <v>23</v>
      </c>
      <c r="D1122" s="9">
        <v>3248974.8899999997</v>
      </c>
    </row>
    <row r="1123">
      <c r="A1123" s="5">
        <v>42301.0</v>
      </c>
      <c r="B1123" s="21">
        <f>IFERROR(__xludf.DUMMYFUNCTION("YEAR(TO_DATE(A1123))"),2015.0)</f>
        <v>2015</v>
      </c>
      <c r="C1123" s="4" t="s">
        <v>23</v>
      </c>
      <c r="D1123" s="9">
        <v>33028.2</v>
      </c>
    </row>
    <row r="1124">
      <c r="A1124" s="5">
        <v>41593.0</v>
      </c>
      <c r="B1124" s="21">
        <f>IFERROR(__xludf.DUMMYFUNCTION("YEAR(TO_DATE(A1124))"),2013.0)</f>
        <v>2013</v>
      </c>
      <c r="C1124" s="4" t="s">
        <v>23</v>
      </c>
      <c r="D1124" s="9">
        <v>3938765.04</v>
      </c>
    </row>
    <row r="1125">
      <c r="A1125" s="5">
        <v>41366.0</v>
      </c>
      <c r="B1125" s="21">
        <f>IFERROR(__xludf.DUMMYFUNCTION("YEAR(TO_DATE(A1125))"),2013.0)</f>
        <v>2013</v>
      </c>
      <c r="C1125" s="4" t="s">
        <v>23</v>
      </c>
      <c r="D1125" s="9">
        <v>414717.87</v>
      </c>
    </row>
    <row r="1126">
      <c r="A1126" s="5">
        <v>42685.0</v>
      </c>
      <c r="B1126" s="21">
        <f>IFERROR(__xludf.DUMMYFUNCTION("YEAR(TO_DATE(A1126))"),2016.0)</f>
        <v>2016</v>
      </c>
      <c r="C1126" s="4" t="s">
        <v>23</v>
      </c>
      <c r="D1126" s="9">
        <v>37382.100000000006</v>
      </c>
    </row>
    <row r="1127">
      <c r="A1127" s="5">
        <v>42918.0</v>
      </c>
      <c r="B1127" s="21">
        <f>IFERROR(__xludf.DUMMYFUNCTION("YEAR(TO_DATE(A1127))"),2017.0)</f>
        <v>2017</v>
      </c>
      <c r="C1127" s="4" t="s">
        <v>23</v>
      </c>
      <c r="D1127" s="9">
        <v>2889418.77</v>
      </c>
    </row>
    <row r="1128">
      <c r="A1128" s="5">
        <v>40882.0</v>
      </c>
      <c r="B1128" s="21">
        <f>IFERROR(__xludf.DUMMYFUNCTION("YEAR(TO_DATE(A1128))"),2011.0)</f>
        <v>2011</v>
      </c>
      <c r="C1128" s="4" t="s">
        <v>23</v>
      </c>
      <c r="D1128" s="9">
        <v>459268.55000000005</v>
      </c>
    </row>
    <row r="1129">
      <c r="A1129" s="5">
        <v>42825.0</v>
      </c>
      <c r="B1129" s="21">
        <f>IFERROR(__xludf.DUMMYFUNCTION("YEAR(TO_DATE(A1129))"),2017.0)</f>
        <v>2017</v>
      </c>
      <c r="C1129" s="4" t="s">
        <v>23</v>
      </c>
      <c r="D1129" s="9">
        <v>577262.8200000001</v>
      </c>
    </row>
    <row r="1130">
      <c r="A1130" s="5">
        <v>40404.0</v>
      </c>
      <c r="B1130" s="21">
        <f>IFERROR(__xludf.DUMMYFUNCTION("YEAR(TO_DATE(A1130))"),2010.0)</f>
        <v>2010</v>
      </c>
      <c r="C1130" s="4" t="s">
        <v>23</v>
      </c>
      <c r="D1130" s="9">
        <v>841565.28</v>
      </c>
    </row>
    <row r="1131">
      <c r="A1131" s="5">
        <v>40825.0</v>
      </c>
      <c r="B1131" s="21">
        <f>IFERROR(__xludf.DUMMYFUNCTION("YEAR(TO_DATE(A1131))"),2011.0)</f>
        <v>2011</v>
      </c>
      <c r="C1131" s="4" t="s">
        <v>23</v>
      </c>
      <c r="D1131" s="9">
        <v>69928.35</v>
      </c>
    </row>
    <row r="1132">
      <c r="A1132" s="5">
        <v>40516.0</v>
      </c>
      <c r="B1132" s="21">
        <f>IFERROR(__xludf.DUMMYFUNCTION("YEAR(TO_DATE(A1132))"),2010.0)</f>
        <v>2010</v>
      </c>
      <c r="C1132" s="4" t="s">
        <v>23</v>
      </c>
      <c r="D1132" s="9">
        <v>1683860.2</v>
      </c>
    </row>
    <row r="1133">
      <c r="A1133" s="5">
        <v>40838.0</v>
      </c>
      <c r="B1133" s="21">
        <f>IFERROR(__xludf.DUMMYFUNCTION("YEAR(TO_DATE(A1133))"),2011.0)</f>
        <v>2011</v>
      </c>
      <c r="C1133" s="4" t="s">
        <v>23</v>
      </c>
      <c r="D1133" s="9">
        <v>85574.76</v>
      </c>
    </row>
    <row r="1134">
      <c r="A1134" s="5">
        <v>40604.0</v>
      </c>
      <c r="B1134" s="21">
        <f>IFERROR(__xludf.DUMMYFUNCTION("YEAR(TO_DATE(A1134))"),2011.0)</f>
        <v>2011</v>
      </c>
      <c r="C1134" s="4" t="s">
        <v>23</v>
      </c>
      <c r="D1134" s="9">
        <v>1333460.0</v>
      </c>
    </row>
    <row r="1135">
      <c r="A1135" s="5">
        <v>41616.0</v>
      </c>
      <c r="B1135" s="21">
        <f>IFERROR(__xludf.DUMMYFUNCTION("YEAR(TO_DATE(A1135))"),2013.0)</f>
        <v>2013</v>
      </c>
      <c r="C1135" s="4" t="s">
        <v>23</v>
      </c>
      <c r="D1135" s="9">
        <v>217892.18000000002</v>
      </c>
    </row>
    <row r="1136">
      <c r="A1136" s="5">
        <v>40685.0</v>
      </c>
      <c r="B1136" s="21">
        <f>IFERROR(__xludf.DUMMYFUNCTION("YEAR(TO_DATE(A1136))"),2011.0)</f>
        <v>2011</v>
      </c>
      <c r="C1136" s="4" t="s">
        <v>23</v>
      </c>
      <c r="D1136" s="9">
        <v>1604434.8</v>
      </c>
    </row>
    <row r="1137">
      <c r="A1137" s="5">
        <v>41278.0</v>
      </c>
      <c r="B1137" s="21">
        <f>IFERROR(__xludf.DUMMYFUNCTION("YEAR(TO_DATE(A1137))"),2013.0)</f>
        <v>2013</v>
      </c>
      <c r="C1137" s="4" t="s">
        <v>23</v>
      </c>
      <c r="D1137" s="9">
        <v>291525.99</v>
      </c>
    </row>
    <row r="1138">
      <c r="A1138" s="5">
        <v>40777.0</v>
      </c>
      <c r="B1138" s="21">
        <f>IFERROR(__xludf.DUMMYFUNCTION("YEAR(TO_DATE(A1138))"),2011.0)</f>
        <v>2011</v>
      </c>
      <c r="C1138" s="4" t="s">
        <v>23</v>
      </c>
      <c r="D1138" s="9">
        <v>32319.12</v>
      </c>
    </row>
    <row r="1139">
      <c r="A1139" s="5">
        <v>41057.0</v>
      </c>
      <c r="B1139" s="21">
        <f>IFERROR(__xludf.DUMMYFUNCTION("YEAR(TO_DATE(A1139))"),2012.0)</f>
        <v>2012</v>
      </c>
      <c r="C1139" s="4" t="s">
        <v>23</v>
      </c>
      <c r="D1139" s="9">
        <v>658535.28</v>
      </c>
    </row>
    <row r="1140">
      <c r="A1140" s="5">
        <v>42711.0</v>
      </c>
      <c r="B1140" s="21">
        <f>IFERROR(__xludf.DUMMYFUNCTION("YEAR(TO_DATE(A1140))"),2016.0)</f>
        <v>2016</v>
      </c>
      <c r="C1140" s="4" t="s">
        <v>23</v>
      </c>
      <c r="D1140" s="9">
        <v>15560.06</v>
      </c>
    </row>
    <row r="1141">
      <c r="A1141" s="5">
        <v>40441.0</v>
      </c>
      <c r="B1141" s="21">
        <f>IFERROR(__xludf.DUMMYFUNCTION("YEAR(TO_DATE(A1141))"),2010.0)</f>
        <v>2010</v>
      </c>
      <c r="C1141" s="4" t="s">
        <v>23</v>
      </c>
      <c r="D1141" s="9">
        <v>177323.06</v>
      </c>
    </row>
    <row r="1142">
      <c r="A1142" s="5">
        <v>42471.0</v>
      </c>
      <c r="B1142" s="21">
        <f>IFERROR(__xludf.DUMMYFUNCTION("YEAR(TO_DATE(A1142))"),2016.0)</f>
        <v>2016</v>
      </c>
      <c r="C1142" s="4" t="s">
        <v>23</v>
      </c>
      <c r="D1142" s="9">
        <v>57939.3</v>
      </c>
    </row>
    <row r="1143">
      <c r="A1143" s="5">
        <v>40194.0</v>
      </c>
      <c r="B1143" s="21">
        <f>IFERROR(__xludf.DUMMYFUNCTION("YEAR(TO_DATE(A1143))"),2010.0)</f>
        <v>2010</v>
      </c>
      <c r="C1143" s="4" t="s">
        <v>23</v>
      </c>
      <c r="D1143" s="9">
        <v>4149902.4</v>
      </c>
    </row>
    <row r="1144">
      <c r="A1144" s="5">
        <v>40631.0</v>
      </c>
      <c r="B1144" s="21">
        <f>IFERROR(__xludf.DUMMYFUNCTION("YEAR(TO_DATE(A1144))"),2011.0)</f>
        <v>2011</v>
      </c>
      <c r="C1144" s="4" t="s">
        <v>23</v>
      </c>
      <c r="D1144" s="9">
        <v>1145186.08</v>
      </c>
    </row>
    <row r="1145">
      <c r="A1145" s="5">
        <v>42519.0</v>
      </c>
      <c r="B1145" s="21">
        <f>IFERROR(__xludf.DUMMYFUNCTION("YEAR(TO_DATE(A1145))"),2016.0)</f>
        <v>2016</v>
      </c>
      <c r="C1145" s="4" t="s">
        <v>23</v>
      </c>
      <c r="D1145" s="9">
        <v>918039.1</v>
      </c>
    </row>
    <row r="1146">
      <c r="A1146" s="5">
        <v>42022.0</v>
      </c>
      <c r="B1146" s="21">
        <f>IFERROR(__xludf.DUMMYFUNCTION("YEAR(TO_DATE(A1146))"),2015.0)</f>
        <v>2015</v>
      </c>
      <c r="C1146" s="4" t="s">
        <v>23</v>
      </c>
      <c r="D1146" s="9">
        <v>625240.98</v>
      </c>
    </row>
    <row r="1147">
      <c r="A1147" s="5">
        <v>41367.0</v>
      </c>
      <c r="B1147" s="21">
        <f>IFERROR(__xludf.DUMMYFUNCTION("YEAR(TO_DATE(A1147))"),2013.0)</f>
        <v>2013</v>
      </c>
      <c r="C1147" s="4" t="s">
        <v>23</v>
      </c>
      <c r="D1147" s="9">
        <v>1420888.48</v>
      </c>
    </row>
    <row r="1148">
      <c r="A1148" s="5">
        <v>42018.0</v>
      </c>
      <c r="B1148" s="21">
        <f>IFERROR(__xludf.DUMMYFUNCTION("YEAR(TO_DATE(A1148))"),2015.0)</f>
        <v>2015</v>
      </c>
      <c r="C1148" s="4" t="s">
        <v>23</v>
      </c>
      <c r="D1148" s="9">
        <v>49504.98</v>
      </c>
    </row>
    <row r="1149">
      <c r="A1149" s="5">
        <v>40324.0</v>
      </c>
      <c r="B1149" s="21">
        <f>IFERROR(__xludf.DUMMYFUNCTION("YEAR(TO_DATE(A1149))"),2010.0)</f>
        <v>2010</v>
      </c>
      <c r="C1149" s="4" t="s">
        <v>23</v>
      </c>
      <c r="D1149" s="9">
        <v>1235555.2</v>
      </c>
    </row>
    <row r="1150">
      <c r="A1150" s="5">
        <v>41209.0</v>
      </c>
      <c r="B1150" s="21">
        <f>IFERROR(__xludf.DUMMYFUNCTION("YEAR(TO_DATE(A1150))"),2012.0)</f>
        <v>2012</v>
      </c>
      <c r="C1150" s="4" t="s">
        <v>23</v>
      </c>
      <c r="D1150" s="9">
        <v>1338279.1800000002</v>
      </c>
    </row>
    <row r="1151">
      <c r="A1151" s="5">
        <v>40659.0</v>
      </c>
      <c r="B1151" s="21">
        <f>IFERROR(__xludf.DUMMYFUNCTION("YEAR(TO_DATE(A1151))"),2011.0)</f>
        <v>2011</v>
      </c>
      <c r="C1151" s="4" t="s">
        <v>23</v>
      </c>
      <c r="D1151" s="9">
        <v>455399.56</v>
      </c>
    </row>
    <row r="1152">
      <c r="A1152" s="5">
        <v>41208.0</v>
      </c>
      <c r="B1152" s="21">
        <f>IFERROR(__xludf.DUMMYFUNCTION("YEAR(TO_DATE(A1152))"),2012.0)</f>
        <v>2012</v>
      </c>
      <c r="C1152" s="4" t="s">
        <v>23</v>
      </c>
      <c r="D1152" s="9">
        <v>1303293.2</v>
      </c>
    </row>
    <row r="1153">
      <c r="A1153" s="5">
        <v>40718.0</v>
      </c>
      <c r="B1153" s="21">
        <f>IFERROR(__xludf.DUMMYFUNCTION("YEAR(TO_DATE(A1153))"),2011.0)</f>
        <v>2011</v>
      </c>
      <c r="C1153" s="4" t="s">
        <v>23</v>
      </c>
      <c r="D1153" s="9">
        <v>5191789.63</v>
      </c>
    </row>
    <row r="1154">
      <c r="A1154" s="5">
        <v>41063.0</v>
      </c>
      <c r="B1154" s="21">
        <f>IFERROR(__xludf.DUMMYFUNCTION("YEAR(TO_DATE(A1154))"),2012.0)</f>
        <v>2012</v>
      </c>
      <c r="C1154" s="4" t="s">
        <v>23</v>
      </c>
      <c r="D1154" s="9">
        <v>753295.6</v>
      </c>
    </row>
    <row r="1155">
      <c r="A1155" s="5">
        <v>41510.0</v>
      </c>
      <c r="B1155" s="21">
        <f>IFERROR(__xludf.DUMMYFUNCTION("YEAR(TO_DATE(A1155))"),2013.0)</f>
        <v>2013</v>
      </c>
      <c r="C1155" s="4" t="s">
        <v>23</v>
      </c>
      <c r="D1155" s="9">
        <v>288989.2</v>
      </c>
    </row>
    <row r="1156">
      <c r="A1156" s="5">
        <v>40352.0</v>
      </c>
      <c r="B1156" s="21">
        <f>IFERROR(__xludf.DUMMYFUNCTION("YEAR(TO_DATE(A1156))"),2010.0)</f>
        <v>2010</v>
      </c>
      <c r="C1156" s="4" t="s">
        <v>23</v>
      </c>
      <c r="D1156" s="9">
        <v>3960168.02</v>
      </c>
    </row>
    <row r="1157">
      <c r="A1157" s="5">
        <v>40915.0</v>
      </c>
      <c r="B1157" s="21">
        <f>IFERROR(__xludf.DUMMYFUNCTION("YEAR(TO_DATE(A1157))"),2012.0)</f>
        <v>2012</v>
      </c>
      <c r="C1157" s="4" t="s">
        <v>23</v>
      </c>
      <c r="D1157" s="9">
        <v>1366820.32</v>
      </c>
    </row>
    <row r="1158">
      <c r="A1158" s="5">
        <v>41201.0</v>
      </c>
      <c r="B1158" s="21">
        <f>IFERROR(__xludf.DUMMYFUNCTION("YEAR(TO_DATE(A1158))"),2012.0)</f>
        <v>2012</v>
      </c>
      <c r="C1158" s="4" t="s">
        <v>23</v>
      </c>
      <c r="D1158" s="9">
        <v>278106.39999999997</v>
      </c>
    </row>
    <row r="1159">
      <c r="A1159" s="5">
        <v>40460.0</v>
      </c>
      <c r="B1159" s="21">
        <f>IFERROR(__xludf.DUMMYFUNCTION("YEAR(TO_DATE(A1159))"),2010.0)</f>
        <v>2010</v>
      </c>
      <c r="C1159" s="4" t="s">
        <v>23</v>
      </c>
      <c r="D1159" s="9">
        <v>157043.44999999998</v>
      </c>
    </row>
    <row r="1160">
      <c r="A1160" s="5">
        <v>40378.0</v>
      </c>
      <c r="B1160" s="21">
        <f>IFERROR(__xludf.DUMMYFUNCTION("YEAR(TO_DATE(A1160))"),2010.0)</f>
        <v>2010</v>
      </c>
      <c r="C1160" s="4" t="s">
        <v>23</v>
      </c>
      <c r="D1160" s="9">
        <v>248897.0</v>
      </c>
    </row>
    <row r="1161">
      <c r="A1161" s="5">
        <v>40680.0</v>
      </c>
      <c r="B1161" s="21">
        <f>IFERROR(__xludf.DUMMYFUNCTION("YEAR(TO_DATE(A1161))"),2011.0)</f>
        <v>2011</v>
      </c>
      <c r="C1161" s="4" t="s">
        <v>23</v>
      </c>
      <c r="D1161" s="9">
        <v>568840.8</v>
      </c>
    </row>
    <row r="1162">
      <c r="A1162" s="5">
        <v>42716.0</v>
      </c>
      <c r="B1162" s="21">
        <f>IFERROR(__xludf.DUMMYFUNCTION("YEAR(TO_DATE(A1162))"),2016.0)</f>
        <v>2016</v>
      </c>
      <c r="C1162" s="4" t="s">
        <v>23</v>
      </c>
      <c r="D1162" s="9">
        <v>4129037.4299999997</v>
      </c>
    </row>
    <row r="1163">
      <c r="A1163" s="5">
        <v>42919.0</v>
      </c>
      <c r="B1163" s="21">
        <f>IFERROR(__xludf.DUMMYFUNCTION("YEAR(TO_DATE(A1163))"),2017.0)</f>
        <v>2017</v>
      </c>
      <c r="C1163" s="4" t="s">
        <v>23</v>
      </c>
      <c r="D1163" s="9">
        <v>3785714.8</v>
      </c>
    </row>
    <row r="1164">
      <c r="A1164" s="5">
        <v>41426.0</v>
      </c>
      <c r="B1164" s="21">
        <f>IFERROR(__xludf.DUMMYFUNCTION("YEAR(TO_DATE(A1164))"),2013.0)</f>
        <v>2013</v>
      </c>
      <c r="C1164" s="4" t="s">
        <v>23</v>
      </c>
      <c r="D1164" s="9">
        <v>834765.18</v>
      </c>
    </row>
    <row r="1165">
      <c r="A1165" s="5">
        <v>42745.0</v>
      </c>
      <c r="B1165" s="21">
        <f>IFERROR(__xludf.DUMMYFUNCTION("YEAR(TO_DATE(A1165))"),2017.0)</f>
        <v>2017</v>
      </c>
      <c r="C1165" s="4" t="s">
        <v>23</v>
      </c>
      <c r="D1165" s="9">
        <v>44168.22</v>
      </c>
    </row>
    <row r="1166">
      <c r="A1166" s="5">
        <v>40430.0</v>
      </c>
      <c r="B1166" s="21">
        <f>IFERROR(__xludf.DUMMYFUNCTION("YEAR(TO_DATE(A1166))"),2010.0)</f>
        <v>2010</v>
      </c>
      <c r="C1166" s="4" t="s">
        <v>23</v>
      </c>
      <c r="D1166" s="9">
        <v>2021307.04</v>
      </c>
    </row>
    <row r="1167">
      <c r="A1167" s="5">
        <v>41535.0</v>
      </c>
      <c r="B1167" s="21">
        <f>IFERROR(__xludf.DUMMYFUNCTION("YEAR(TO_DATE(A1167))"),2013.0)</f>
        <v>2013</v>
      </c>
      <c r="C1167" s="4" t="s">
        <v>23</v>
      </c>
      <c r="D1167" s="9">
        <v>672317.84</v>
      </c>
    </row>
    <row r="1168">
      <c r="A1168" s="5">
        <v>41798.0</v>
      </c>
      <c r="B1168" s="21">
        <f>IFERROR(__xludf.DUMMYFUNCTION("YEAR(TO_DATE(A1168))"),2014.0)</f>
        <v>2014</v>
      </c>
      <c r="C1168" s="4" t="s">
        <v>23</v>
      </c>
      <c r="D1168" s="9">
        <v>86703.69</v>
      </c>
    </row>
    <row r="1169">
      <c r="A1169" s="5">
        <v>41719.0</v>
      </c>
      <c r="B1169" s="21">
        <f>IFERROR(__xludf.DUMMYFUNCTION("YEAR(TO_DATE(A1169))"),2014.0)</f>
        <v>2014</v>
      </c>
      <c r="C1169" s="4" t="s">
        <v>23</v>
      </c>
      <c r="D1169" s="9">
        <v>784715.4</v>
      </c>
    </row>
    <row r="1170">
      <c r="A1170" s="5">
        <v>41716.0</v>
      </c>
      <c r="B1170" s="21">
        <f>IFERROR(__xludf.DUMMYFUNCTION("YEAR(TO_DATE(A1170))"),2014.0)</f>
        <v>2014</v>
      </c>
      <c r="C1170" s="4" t="s">
        <v>23</v>
      </c>
      <c r="D1170" s="9">
        <v>3644936.4</v>
      </c>
    </row>
    <row r="1171">
      <c r="A1171" s="5">
        <v>40988.0</v>
      </c>
      <c r="B1171" s="21">
        <f>IFERROR(__xludf.DUMMYFUNCTION("YEAR(TO_DATE(A1171))"),2012.0)</f>
        <v>2012</v>
      </c>
      <c r="C1171" s="4" t="s">
        <v>23</v>
      </c>
      <c r="D1171" s="9">
        <v>420815.64</v>
      </c>
    </row>
    <row r="1172">
      <c r="A1172" s="5">
        <v>42936.0</v>
      </c>
      <c r="B1172" s="21">
        <f>IFERROR(__xludf.DUMMYFUNCTION("YEAR(TO_DATE(A1172))"),2017.0)</f>
        <v>2017</v>
      </c>
      <c r="C1172" s="4" t="s">
        <v>23</v>
      </c>
      <c r="D1172" s="9">
        <v>3843862.4</v>
      </c>
    </row>
    <row r="1173">
      <c r="A1173" s="5">
        <v>42426.0</v>
      </c>
      <c r="B1173" s="21">
        <f>IFERROR(__xludf.DUMMYFUNCTION("YEAR(TO_DATE(A1173))"),2016.0)</f>
        <v>2016</v>
      </c>
      <c r="C1173" s="4" t="s">
        <v>23</v>
      </c>
      <c r="D1173" s="9">
        <v>963588.7999999999</v>
      </c>
    </row>
    <row r="1174">
      <c r="A1174" s="5">
        <v>41853.0</v>
      </c>
      <c r="B1174" s="21">
        <f>IFERROR(__xludf.DUMMYFUNCTION("YEAR(TO_DATE(A1174))"),2014.0)</f>
        <v>2014</v>
      </c>
      <c r="C1174" s="4" t="s">
        <v>23</v>
      </c>
      <c r="D1174" s="9">
        <v>276492.59</v>
      </c>
    </row>
    <row r="1175">
      <c r="A1175" s="5">
        <v>41892.0</v>
      </c>
      <c r="B1175" s="21">
        <f>IFERROR(__xludf.DUMMYFUNCTION("YEAR(TO_DATE(A1175))"),2014.0)</f>
        <v>2014</v>
      </c>
      <c r="C1175" s="4" t="s">
        <v>23</v>
      </c>
      <c r="D1175" s="9">
        <v>1838426.0</v>
      </c>
    </row>
    <row r="1176">
      <c r="A1176" s="5">
        <v>41369.0</v>
      </c>
      <c r="B1176" s="21">
        <f>IFERROR(__xludf.DUMMYFUNCTION("YEAR(TO_DATE(A1176))"),2013.0)</f>
        <v>2013</v>
      </c>
      <c r="C1176" s="4" t="s">
        <v>23</v>
      </c>
      <c r="D1176" s="9">
        <v>97681.5</v>
      </c>
    </row>
    <row r="1177">
      <c r="A1177" s="5">
        <v>40989.0</v>
      </c>
      <c r="B1177" s="21">
        <f>IFERROR(__xludf.DUMMYFUNCTION("YEAR(TO_DATE(A1177))"),2012.0)</f>
        <v>2012</v>
      </c>
      <c r="C1177" s="4" t="s">
        <v>23</v>
      </c>
      <c r="D1177" s="9">
        <v>83130.3</v>
      </c>
    </row>
    <row r="1178">
      <c r="A1178" s="5">
        <v>42295.0</v>
      </c>
      <c r="B1178" s="21">
        <f>IFERROR(__xludf.DUMMYFUNCTION("YEAR(TO_DATE(A1178))"),2015.0)</f>
        <v>2015</v>
      </c>
      <c r="C1178" s="4" t="s">
        <v>23</v>
      </c>
      <c r="D1178" s="9">
        <v>939020.5</v>
      </c>
    </row>
    <row r="1179">
      <c r="A1179" s="5">
        <v>41025.0</v>
      </c>
      <c r="B1179" s="21">
        <f>IFERROR(__xludf.DUMMYFUNCTION("YEAR(TO_DATE(A1179))"),2012.0)</f>
        <v>2012</v>
      </c>
      <c r="C1179" s="4" t="s">
        <v>23</v>
      </c>
      <c r="D1179" s="9">
        <v>1499818.95</v>
      </c>
    </row>
    <row r="1180">
      <c r="A1180" s="5">
        <v>41748.0</v>
      </c>
      <c r="B1180" s="21">
        <f>IFERROR(__xludf.DUMMYFUNCTION("YEAR(TO_DATE(A1180))"),2014.0)</f>
        <v>2014</v>
      </c>
      <c r="C1180" s="4" t="s">
        <v>23</v>
      </c>
      <c r="D1180" s="9">
        <v>241757.34000000003</v>
      </c>
    </row>
    <row r="1181">
      <c r="A1181" s="5">
        <v>41186.0</v>
      </c>
      <c r="B1181" s="21">
        <f>IFERROR(__xludf.DUMMYFUNCTION("YEAR(TO_DATE(A1181))"),2012.0)</f>
        <v>2012</v>
      </c>
      <c r="C1181" s="4" t="s">
        <v>23</v>
      </c>
      <c r="D1181" s="9">
        <v>1245112.92</v>
      </c>
    </row>
    <row r="1182">
      <c r="A1182" s="5">
        <v>42337.0</v>
      </c>
      <c r="B1182" s="21">
        <f>IFERROR(__xludf.DUMMYFUNCTION("YEAR(TO_DATE(A1182))"),2015.0)</f>
        <v>2015</v>
      </c>
      <c r="C1182" s="4" t="s">
        <v>23</v>
      </c>
      <c r="D1182" s="9">
        <v>29090.94</v>
      </c>
    </row>
    <row r="1183">
      <c r="A1183" s="5">
        <v>41005.0</v>
      </c>
      <c r="B1183" s="21">
        <f>IFERROR(__xludf.DUMMYFUNCTION("YEAR(TO_DATE(A1183))"),2012.0)</f>
        <v>2012</v>
      </c>
      <c r="C1183" s="4" t="s">
        <v>23</v>
      </c>
      <c r="D1183" s="9">
        <v>1269313.02</v>
      </c>
    </row>
    <row r="1184">
      <c r="A1184" s="5">
        <v>42182.0</v>
      </c>
      <c r="B1184" s="21">
        <f>IFERROR(__xludf.DUMMYFUNCTION("YEAR(TO_DATE(A1184))"),2015.0)</f>
        <v>2015</v>
      </c>
      <c r="C1184" s="4" t="s">
        <v>23</v>
      </c>
      <c r="D1184" s="9">
        <v>1130635.12</v>
      </c>
    </row>
    <row r="1185">
      <c r="A1185" s="5">
        <v>40208.0</v>
      </c>
      <c r="B1185" s="21">
        <f>IFERROR(__xludf.DUMMYFUNCTION("YEAR(TO_DATE(A1185))"),2010.0)</f>
        <v>2010</v>
      </c>
      <c r="C1185" s="4" t="s">
        <v>23</v>
      </c>
      <c r="D1185" s="9">
        <v>255802.95</v>
      </c>
    </row>
    <row r="1186">
      <c r="A1186" s="5">
        <v>42109.0</v>
      </c>
      <c r="B1186" s="21">
        <f>IFERROR(__xludf.DUMMYFUNCTION("YEAR(TO_DATE(A1186))"),2015.0)</f>
        <v>2015</v>
      </c>
      <c r="C1186" s="4" t="s">
        <v>23</v>
      </c>
      <c r="D1186" s="9">
        <v>395666.0</v>
      </c>
    </row>
    <row r="1187">
      <c r="A1187" s="5">
        <v>42658.0</v>
      </c>
      <c r="B1187" s="21">
        <f>IFERROR(__xludf.DUMMYFUNCTION("YEAR(TO_DATE(A1187))"),2016.0)</f>
        <v>2016</v>
      </c>
      <c r="C1187" s="4" t="s">
        <v>23</v>
      </c>
      <c r="D1187" s="9">
        <v>37590.64</v>
      </c>
    </row>
    <row r="1188">
      <c r="A1188" s="5">
        <v>42829.0</v>
      </c>
      <c r="B1188" s="21">
        <f>IFERROR(__xludf.DUMMYFUNCTION("YEAR(TO_DATE(A1188))"),2017.0)</f>
        <v>2017</v>
      </c>
      <c r="C1188" s="4" t="s">
        <v>23</v>
      </c>
      <c r="D1188" s="9">
        <v>196110.85</v>
      </c>
    </row>
    <row r="1189">
      <c r="A1189" s="5">
        <v>41862.0</v>
      </c>
      <c r="B1189" s="21">
        <f>IFERROR(__xludf.DUMMYFUNCTION("YEAR(TO_DATE(A1189))"),2014.0)</f>
        <v>2014</v>
      </c>
      <c r="C1189" s="4" t="s">
        <v>23</v>
      </c>
      <c r="D1189" s="9">
        <v>2360318.88</v>
      </c>
    </row>
    <row r="1190">
      <c r="A1190" s="5">
        <v>42204.0</v>
      </c>
      <c r="B1190" s="21">
        <f>IFERROR(__xludf.DUMMYFUNCTION("YEAR(TO_DATE(A1190))"),2015.0)</f>
        <v>2015</v>
      </c>
      <c r="C1190" s="4" t="s">
        <v>23</v>
      </c>
      <c r="D1190" s="9">
        <v>1073909.89</v>
      </c>
    </row>
    <row r="1191">
      <c r="A1191" s="5">
        <v>41020.0</v>
      </c>
      <c r="B1191" s="21">
        <f>IFERROR(__xludf.DUMMYFUNCTION("YEAR(TO_DATE(A1191))"),2012.0)</f>
        <v>2012</v>
      </c>
      <c r="C1191" s="4" t="s">
        <v>23</v>
      </c>
      <c r="D1191" s="9">
        <v>3260365.92</v>
      </c>
    </row>
    <row r="1192">
      <c r="A1192" s="5">
        <v>40684.0</v>
      </c>
      <c r="B1192" s="21">
        <f>IFERROR(__xludf.DUMMYFUNCTION("YEAR(TO_DATE(A1192))"),2011.0)</f>
        <v>2011</v>
      </c>
      <c r="C1192" s="4" t="s">
        <v>23</v>
      </c>
      <c r="D1192" s="9">
        <v>1013572.0</v>
      </c>
    </row>
    <row r="1193">
      <c r="A1193" s="5">
        <v>40355.0</v>
      </c>
      <c r="B1193" s="21">
        <f>IFERROR(__xludf.DUMMYFUNCTION("YEAR(TO_DATE(A1193))"),2010.0)</f>
        <v>2010</v>
      </c>
      <c r="C1193" s="4" t="s">
        <v>23</v>
      </c>
      <c r="D1193" s="9">
        <v>2193110.48</v>
      </c>
    </row>
    <row r="1194">
      <c r="A1194" s="5">
        <v>42342.0</v>
      </c>
      <c r="B1194" s="21">
        <f>IFERROR(__xludf.DUMMYFUNCTION("YEAR(TO_DATE(A1194))"),2015.0)</f>
        <v>2015</v>
      </c>
      <c r="C1194" s="4" t="s">
        <v>23</v>
      </c>
      <c r="D1194" s="9">
        <v>4803324.96</v>
      </c>
    </row>
    <row r="1195">
      <c r="A1195" s="5">
        <v>41828.0</v>
      </c>
      <c r="B1195" s="21">
        <f>IFERROR(__xludf.DUMMYFUNCTION("YEAR(TO_DATE(A1195))"),2014.0)</f>
        <v>2014</v>
      </c>
      <c r="C1195" s="4" t="s">
        <v>23</v>
      </c>
      <c r="D1195" s="9">
        <v>2016803.5999999999</v>
      </c>
    </row>
    <row r="1196">
      <c r="A1196" s="5">
        <v>42858.0</v>
      </c>
      <c r="B1196" s="21">
        <f>IFERROR(__xludf.DUMMYFUNCTION("YEAR(TO_DATE(A1196))"),2017.0)</f>
        <v>2017</v>
      </c>
      <c r="C1196" s="4" t="s">
        <v>23</v>
      </c>
      <c r="D1196" s="9">
        <v>5126325.12</v>
      </c>
    </row>
    <row r="1197">
      <c r="A1197" s="5">
        <v>41799.0</v>
      </c>
      <c r="B1197" s="21">
        <f>IFERROR(__xludf.DUMMYFUNCTION("YEAR(TO_DATE(A1197))"),2014.0)</f>
        <v>2014</v>
      </c>
      <c r="C1197" s="4" t="s">
        <v>23</v>
      </c>
      <c r="D1197" s="9">
        <v>850791.2</v>
      </c>
    </row>
    <row r="1198">
      <c r="A1198" s="5">
        <v>40937.0</v>
      </c>
      <c r="B1198" s="21">
        <f>IFERROR(__xludf.DUMMYFUNCTION("YEAR(TO_DATE(A1198))"),2012.0)</f>
        <v>2012</v>
      </c>
      <c r="C1198" s="4" t="s">
        <v>23</v>
      </c>
      <c r="D1198" s="9">
        <v>3957971.6</v>
      </c>
    </row>
    <row r="1199">
      <c r="A1199" s="5">
        <v>41808.0</v>
      </c>
      <c r="B1199" s="21">
        <f>IFERROR(__xludf.DUMMYFUNCTION("YEAR(TO_DATE(A1199))"),2014.0)</f>
        <v>2014</v>
      </c>
      <c r="C1199" s="4" t="s">
        <v>23</v>
      </c>
      <c r="D1199" s="9">
        <v>3956062.53</v>
      </c>
    </row>
    <row r="1200">
      <c r="A1200" s="5">
        <v>40561.0</v>
      </c>
      <c r="B1200" s="21">
        <f>IFERROR(__xludf.DUMMYFUNCTION("YEAR(TO_DATE(A1200))"),2011.0)</f>
        <v>2011</v>
      </c>
      <c r="C1200" s="4" t="s">
        <v>23</v>
      </c>
      <c r="D1200" s="9">
        <v>1743553.5999999999</v>
      </c>
    </row>
    <row r="1201">
      <c r="A1201" s="5">
        <v>41689.0</v>
      </c>
      <c r="B1201" s="21">
        <f>IFERROR(__xludf.DUMMYFUNCTION("YEAR(TO_DATE(A1201))"),2014.0)</f>
        <v>2014</v>
      </c>
      <c r="C1201" s="4" t="s">
        <v>23</v>
      </c>
      <c r="D1201" s="9">
        <v>161472.35</v>
      </c>
    </row>
    <row r="1202">
      <c r="A1202" s="5">
        <v>40623.0</v>
      </c>
      <c r="B1202" s="21">
        <f>IFERROR(__xludf.DUMMYFUNCTION("YEAR(TO_DATE(A1202))"),2011.0)</f>
        <v>2011</v>
      </c>
      <c r="C1202" s="4" t="s">
        <v>23</v>
      </c>
      <c r="D1202" s="9">
        <v>1599934.5999999999</v>
      </c>
    </row>
    <row r="1203">
      <c r="A1203" s="5">
        <v>40853.0</v>
      </c>
      <c r="B1203" s="21">
        <f>IFERROR(__xludf.DUMMYFUNCTION("YEAR(TO_DATE(A1203))"),2011.0)</f>
        <v>2011</v>
      </c>
      <c r="C1203" s="4" t="s">
        <v>23</v>
      </c>
      <c r="D1203" s="9">
        <v>892623.64</v>
      </c>
    </row>
    <row r="1204">
      <c r="A1204" s="5">
        <v>42842.0</v>
      </c>
      <c r="B1204" s="21">
        <f>IFERROR(__xludf.DUMMYFUNCTION("YEAR(TO_DATE(A1204))"),2017.0)</f>
        <v>2017</v>
      </c>
      <c r="C1204" s="4" t="s">
        <v>23</v>
      </c>
      <c r="D1204" s="9">
        <v>504355.83</v>
      </c>
    </row>
    <row r="1205">
      <c r="A1205" s="5">
        <v>42352.0</v>
      </c>
      <c r="B1205" s="21">
        <f>IFERROR(__xludf.DUMMYFUNCTION("YEAR(TO_DATE(A1205))"),2015.0)</f>
        <v>2015</v>
      </c>
      <c r="C1205" s="4" t="s">
        <v>23</v>
      </c>
      <c r="D1205" s="9">
        <v>197266.3</v>
      </c>
    </row>
    <row r="1206">
      <c r="A1206" s="5">
        <v>41743.0</v>
      </c>
      <c r="B1206" s="21">
        <f>IFERROR(__xludf.DUMMYFUNCTION("YEAR(TO_DATE(A1206))"),2014.0)</f>
        <v>2014</v>
      </c>
      <c r="C1206" s="4" t="s">
        <v>23</v>
      </c>
      <c r="D1206" s="9">
        <v>747308.1</v>
      </c>
    </row>
    <row r="1207">
      <c r="A1207" s="5">
        <v>42914.0</v>
      </c>
      <c r="B1207" s="21">
        <f>IFERROR(__xludf.DUMMYFUNCTION("YEAR(TO_DATE(A1207))"),2017.0)</f>
        <v>2017</v>
      </c>
      <c r="C1207" s="4" t="s">
        <v>23</v>
      </c>
      <c r="D1207" s="9">
        <v>863470.0</v>
      </c>
    </row>
    <row r="1208">
      <c r="A1208" s="5">
        <v>40826.0</v>
      </c>
      <c r="B1208" s="21">
        <f>IFERROR(__xludf.DUMMYFUNCTION("YEAR(TO_DATE(A1208))"),2011.0)</f>
        <v>2011</v>
      </c>
      <c r="C1208" s="4" t="s">
        <v>23</v>
      </c>
      <c r="D1208" s="9">
        <v>176696.3</v>
      </c>
    </row>
    <row r="1209">
      <c r="A1209" s="5">
        <v>42394.0</v>
      </c>
      <c r="B1209" s="21">
        <f>IFERROR(__xludf.DUMMYFUNCTION("YEAR(TO_DATE(A1209))"),2016.0)</f>
        <v>2016</v>
      </c>
      <c r="C1209" s="4" t="s">
        <v>23</v>
      </c>
      <c r="D1209" s="9">
        <v>220172.94000000003</v>
      </c>
    </row>
    <row r="1210">
      <c r="A1210" s="5">
        <v>41227.0</v>
      </c>
      <c r="B1210" s="21">
        <f>IFERROR(__xludf.DUMMYFUNCTION("YEAR(TO_DATE(A1210))"),2012.0)</f>
        <v>2012</v>
      </c>
      <c r="C1210" s="4" t="s">
        <v>23</v>
      </c>
      <c r="D1210" s="9">
        <v>4784439.87</v>
      </c>
    </row>
    <row r="1211">
      <c r="A1211" s="5">
        <v>41128.0</v>
      </c>
      <c r="B1211" s="21">
        <f>IFERROR(__xludf.DUMMYFUNCTION("YEAR(TO_DATE(A1211))"),2012.0)</f>
        <v>2012</v>
      </c>
      <c r="C1211" s="4" t="s">
        <v>23</v>
      </c>
      <c r="D1211" s="9">
        <v>1756472.2999999998</v>
      </c>
    </row>
    <row r="1212">
      <c r="A1212" s="5">
        <v>42440.0</v>
      </c>
      <c r="B1212" s="21">
        <f>IFERROR(__xludf.DUMMYFUNCTION("YEAR(TO_DATE(A1212))"),2016.0)</f>
        <v>2016</v>
      </c>
      <c r="C1212" s="4" t="s">
        <v>23</v>
      </c>
      <c r="D1212" s="9">
        <v>21489.93</v>
      </c>
    </row>
    <row r="1213">
      <c r="A1213" s="5">
        <v>42087.0</v>
      </c>
      <c r="B1213" s="21">
        <f>IFERROR(__xludf.DUMMYFUNCTION("YEAR(TO_DATE(A1213))"),2015.0)</f>
        <v>2015</v>
      </c>
      <c r="C1213" s="4" t="s">
        <v>23</v>
      </c>
      <c r="D1213" s="9">
        <v>85267.65000000001</v>
      </c>
    </row>
    <row r="1214">
      <c r="A1214" s="5">
        <v>41141.0</v>
      </c>
      <c r="B1214" s="21">
        <f>IFERROR(__xludf.DUMMYFUNCTION("YEAR(TO_DATE(A1214))"),2012.0)</f>
        <v>2012</v>
      </c>
      <c r="C1214" s="4" t="s">
        <v>23</v>
      </c>
      <c r="D1214" s="9">
        <v>3495780.54</v>
      </c>
    </row>
    <row r="1215">
      <c r="A1215" s="5">
        <v>40387.0</v>
      </c>
      <c r="B1215" s="21">
        <f>IFERROR(__xludf.DUMMYFUNCTION("YEAR(TO_DATE(A1215))"),2010.0)</f>
        <v>2010</v>
      </c>
      <c r="C1215" s="4" t="s">
        <v>23</v>
      </c>
      <c r="D1215" s="9">
        <v>2380377.7399999998</v>
      </c>
    </row>
    <row r="1216">
      <c r="A1216" s="5">
        <v>40587.0</v>
      </c>
      <c r="B1216" s="21">
        <f>IFERROR(__xludf.DUMMYFUNCTION("YEAR(TO_DATE(A1216))"),2011.0)</f>
        <v>2011</v>
      </c>
      <c r="C1216" s="4" t="s">
        <v>23</v>
      </c>
      <c r="D1216" s="9">
        <v>569994.7</v>
      </c>
    </row>
    <row r="1217">
      <c r="A1217" s="5">
        <v>42640.0</v>
      </c>
      <c r="B1217" s="21">
        <f>IFERROR(__xludf.DUMMYFUNCTION("YEAR(TO_DATE(A1217))"),2016.0)</f>
        <v>2016</v>
      </c>
      <c r="C1217" s="4" t="s">
        <v>23</v>
      </c>
      <c r="D1217" s="9">
        <v>588144.96</v>
      </c>
    </row>
    <row r="1218">
      <c r="A1218" s="5">
        <v>40600.0</v>
      </c>
      <c r="B1218" s="21">
        <f>IFERROR(__xludf.DUMMYFUNCTION("YEAR(TO_DATE(A1218))"),2011.0)</f>
        <v>2011</v>
      </c>
      <c r="C1218" s="4" t="s">
        <v>23</v>
      </c>
      <c r="D1218" s="9">
        <v>521273.94</v>
      </c>
    </row>
    <row r="1219">
      <c r="A1219" s="5">
        <v>40565.0</v>
      </c>
      <c r="B1219" s="21">
        <f>IFERROR(__xludf.DUMMYFUNCTION("YEAR(TO_DATE(A1219))"),2011.0)</f>
        <v>2011</v>
      </c>
      <c r="C1219" s="4" t="s">
        <v>23</v>
      </c>
      <c r="D1219" s="9">
        <v>3442075.6</v>
      </c>
    </row>
    <row r="1220">
      <c r="A1220" s="5">
        <v>42850.0</v>
      </c>
      <c r="B1220" s="21">
        <f>IFERROR(__xludf.DUMMYFUNCTION("YEAR(TO_DATE(A1220))"),2017.0)</f>
        <v>2017</v>
      </c>
      <c r="C1220" s="4" t="s">
        <v>23</v>
      </c>
      <c r="D1220" s="9">
        <v>853061.58</v>
      </c>
    </row>
    <row r="1221">
      <c r="A1221" s="5">
        <v>42074.0</v>
      </c>
      <c r="B1221" s="21">
        <f>IFERROR(__xludf.DUMMYFUNCTION("YEAR(TO_DATE(A1221))"),2015.0)</f>
        <v>2015</v>
      </c>
      <c r="C1221" s="4" t="s">
        <v>23</v>
      </c>
      <c r="D1221" s="9">
        <v>262272.0</v>
      </c>
    </row>
    <row r="1222">
      <c r="A1222" s="5">
        <v>42629.0</v>
      </c>
      <c r="B1222" s="21">
        <f>IFERROR(__xludf.DUMMYFUNCTION("YEAR(TO_DATE(A1222))"),2016.0)</f>
        <v>2016</v>
      </c>
      <c r="C1222" s="4" t="s">
        <v>23</v>
      </c>
      <c r="D1222" s="9">
        <v>4934218.17</v>
      </c>
    </row>
    <row r="1223">
      <c r="A1223" s="5">
        <v>41764.0</v>
      </c>
      <c r="B1223" s="21">
        <f>IFERROR(__xludf.DUMMYFUNCTION("YEAR(TO_DATE(A1223))"),2014.0)</f>
        <v>2014</v>
      </c>
      <c r="C1223" s="4" t="s">
        <v>23</v>
      </c>
      <c r="D1223" s="9">
        <v>296380.08</v>
      </c>
    </row>
    <row r="1224">
      <c r="A1224" s="5">
        <v>42082.0</v>
      </c>
      <c r="B1224" s="21">
        <f>IFERROR(__xludf.DUMMYFUNCTION("YEAR(TO_DATE(A1224))"),2015.0)</f>
        <v>2015</v>
      </c>
      <c r="C1224" s="4" t="s">
        <v>23</v>
      </c>
      <c r="D1224" s="9">
        <v>283323.95</v>
      </c>
    </row>
    <row r="1225">
      <c r="A1225" s="5">
        <v>41524.0</v>
      </c>
      <c r="B1225" s="21">
        <f>IFERROR(__xludf.DUMMYFUNCTION("YEAR(TO_DATE(A1225))"),2013.0)</f>
        <v>2013</v>
      </c>
      <c r="C1225" s="4" t="s">
        <v>23</v>
      </c>
      <c r="D1225" s="9">
        <v>345008.95</v>
      </c>
    </row>
    <row r="1226">
      <c r="A1226" s="5">
        <v>40375.0</v>
      </c>
      <c r="B1226" s="21">
        <f>IFERROR(__xludf.DUMMYFUNCTION("YEAR(TO_DATE(A1226))"),2010.0)</f>
        <v>2010</v>
      </c>
      <c r="C1226" s="4" t="s">
        <v>23</v>
      </c>
      <c r="D1226" s="9">
        <v>814602.91</v>
      </c>
    </row>
    <row r="1227">
      <c r="A1227" s="5">
        <v>41360.0</v>
      </c>
      <c r="B1227" s="21">
        <f>IFERROR(__xludf.DUMMYFUNCTION("YEAR(TO_DATE(A1227))"),2013.0)</f>
        <v>2013</v>
      </c>
      <c r="C1227" s="4" t="s">
        <v>23</v>
      </c>
      <c r="D1227" s="9">
        <v>68015.7</v>
      </c>
    </row>
    <row r="1228">
      <c r="A1228" s="5">
        <v>42833.0</v>
      </c>
      <c r="B1228" s="21">
        <f>IFERROR(__xludf.DUMMYFUNCTION("YEAR(TO_DATE(A1228))"),2017.0)</f>
        <v>2017</v>
      </c>
      <c r="C1228" s="4" t="s">
        <v>23</v>
      </c>
      <c r="D1228" s="9">
        <v>248732.90000000002</v>
      </c>
    </row>
    <row r="1229">
      <c r="A1229" s="5">
        <v>41468.0</v>
      </c>
      <c r="B1229" s="21">
        <f>IFERROR(__xludf.DUMMYFUNCTION("YEAR(TO_DATE(A1229))"),2013.0)</f>
        <v>2013</v>
      </c>
      <c r="C1229" s="4" t="s">
        <v>23</v>
      </c>
      <c r="D1229" s="9">
        <v>538454.8200000001</v>
      </c>
    </row>
    <row r="1230">
      <c r="A1230" s="5">
        <v>42687.0</v>
      </c>
      <c r="B1230" s="21">
        <f>IFERROR(__xludf.DUMMYFUNCTION("YEAR(TO_DATE(A1230))"),2016.0)</f>
        <v>2016</v>
      </c>
      <c r="C1230" s="4" t="s">
        <v>23</v>
      </c>
      <c r="D1230" s="9">
        <v>13441.44</v>
      </c>
    </row>
    <row r="1231">
      <c r="A1231" s="5">
        <v>40424.0</v>
      </c>
      <c r="B1231" s="21">
        <f>IFERROR(__xludf.DUMMYFUNCTION("YEAR(TO_DATE(A1231))"),2010.0)</f>
        <v>2010</v>
      </c>
      <c r="C1231" s="4" t="s">
        <v>23</v>
      </c>
      <c r="D1231" s="9">
        <v>977181.76</v>
      </c>
    </row>
    <row r="1232">
      <c r="A1232" s="5">
        <v>42026.0</v>
      </c>
      <c r="B1232" s="21">
        <f>IFERROR(__xludf.DUMMYFUNCTION("YEAR(TO_DATE(A1232))"),2015.0)</f>
        <v>2015</v>
      </c>
      <c r="C1232" s="4" t="s">
        <v>23</v>
      </c>
      <c r="D1232" s="9">
        <v>368520.57</v>
      </c>
    </row>
    <row r="1233">
      <c r="A1233" s="5">
        <v>41631.0</v>
      </c>
      <c r="B1233" s="21">
        <f>IFERROR(__xludf.DUMMYFUNCTION("YEAR(TO_DATE(A1233))"),2013.0)</f>
        <v>2013</v>
      </c>
      <c r="C1233" s="4" t="s">
        <v>23</v>
      </c>
      <c r="D1233" s="9">
        <v>817218.27</v>
      </c>
    </row>
    <row r="1234">
      <c r="A1234" s="5">
        <v>42581.0</v>
      </c>
      <c r="B1234" s="21">
        <f>IFERROR(__xludf.DUMMYFUNCTION("YEAR(TO_DATE(A1234))"),2016.0)</f>
        <v>2016</v>
      </c>
      <c r="C1234" s="4" t="s">
        <v>23</v>
      </c>
      <c r="D1234" s="9">
        <v>5183102.12</v>
      </c>
    </row>
    <row r="1235">
      <c r="A1235" s="5">
        <v>41430.0</v>
      </c>
      <c r="B1235" s="21">
        <f>IFERROR(__xludf.DUMMYFUNCTION("YEAR(TO_DATE(A1235))"),2013.0)</f>
        <v>2013</v>
      </c>
      <c r="C1235" s="4" t="s">
        <v>23</v>
      </c>
      <c r="D1235" s="9">
        <v>724127.8</v>
      </c>
    </row>
    <row r="1236">
      <c r="A1236" s="5">
        <v>41077.0</v>
      </c>
      <c r="B1236" s="21">
        <f>IFERROR(__xludf.DUMMYFUNCTION("YEAR(TO_DATE(A1236))"),2012.0)</f>
        <v>2012</v>
      </c>
      <c r="C1236" s="4" t="s">
        <v>23</v>
      </c>
      <c r="D1236" s="9">
        <v>208738.42</v>
      </c>
    </row>
    <row r="1237">
      <c r="A1237" s="5">
        <v>40808.0</v>
      </c>
      <c r="B1237" s="21">
        <f>IFERROR(__xludf.DUMMYFUNCTION("YEAR(TO_DATE(A1237))"),2011.0)</f>
        <v>2011</v>
      </c>
      <c r="C1237" s="4" t="s">
        <v>23</v>
      </c>
      <c r="D1237" s="9">
        <v>490134.81</v>
      </c>
    </row>
    <row r="1238">
      <c r="A1238" s="5">
        <v>42284.0</v>
      </c>
      <c r="B1238" s="21">
        <f>IFERROR(__xludf.DUMMYFUNCTION("YEAR(TO_DATE(A1238))"),2015.0)</f>
        <v>2015</v>
      </c>
      <c r="C1238" s="4" t="s">
        <v>23</v>
      </c>
      <c r="D1238" s="9">
        <v>1414506.48</v>
      </c>
    </row>
    <row r="1239">
      <c r="A1239" s="5">
        <v>40991.0</v>
      </c>
      <c r="B1239" s="21">
        <f>IFERROR(__xludf.DUMMYFUNCTION("YEAR(TO_DATE(A1239))"),2012.0)</f>
        <v>2012</v>
      </c>
      <c r="C1239" s="4" t="s">
        <v>23</v>
      </c>
      <c r="D1239" s="9">
        <v>2334267.11</v>
      </c>
    </row>
    <row r="1240">
      <c r="A1240" s="5">
        <v>41182.0</v>
      </c>
      <c r="B1240" s="21">
        <f>IFERROR(__xludf.DUMMYFUNCTION("YEAR(TO_DATE(A1240))"),2012.0)</f>
        <v>2012</v>
      </c>
      <c r="C1240" s="4" t="s">
        <v>23</v>
      </c>
      <c r="D1240" s="9">
        <v>514714.46</v>
      </c>
    </row>
    <row r="1241">
      <c r="A1241" s="5">
        <v>42188.0</v>
      </c>
      <c r="B1241" s="21">
        <f>IFERROR(__xludf.DUMMYFUNCTION("YEAR(TO_DATE(A1241))"),2015.0)</f>
        <v>2015</v>
      </c>
      <c r="C1241" s="4" t="s">
        <v>23</v>
      </c>
      <c r="D1241" s="9">
        <v>637534.5900000001</v>
      </c>
    </row>
    <row r="1242">
      <c r="A1242" s="5">
        <v>42431.0</v>
      </c>
      <c r="B1242" s="21">
        <f>IFERROR(__xludf.DUMMYFUNCTION("YEAR(TO_DATE(A1242))"),2016.0)</f>
        <v>2016</v>
      </c>
      <c r="C1242" s="4" t="s">
        <v>23</v>
      </c>
      <c r="D1242" s="9">
        <v>1137594.4</v>
      </c>
    </row>
    <row r="1243">
      <c r="A1243" s="5">
        <v>40428.0</v>
      </c>
      <c r="B1243" s="21">
        <f>IFERROR(__xludf.DUMMYFUNCTION("YEAR(TO_DATE(A1243))"),2010.0)</f>
        <v>2010</v>
      </c>
      <c r="C1243" s="4" t="s">
        <v>23</v>
      </c>
      <c r="D1243" s="9">
        <v>732863.42</v>
      </c>
    </row>
    <row r="1244">
      <c r="A1244" s="5">
        <v>41257.0</v>
      </c>
      <c r="B1244" s="21">
        <f>IFERROR(__xludf.DUMMYFUNCTION("YEAR(TO_DATE(A1244))"),2012.0)</f>
        <v>2012</v>
      </c>
      <c r="C1244" s="4" t="s">
        <v>23</v>
      </c>
      <c r="D1244" s="9">
        <v>3850420.4</v>
      </c>
    </row>
    <row r="1245">
      <c r="A1245" s="5">
        <v>42792.0</v>
      </c>
      <c r="B1245" s="21">
        <f>IFERROR(__xludf.DUMMYFUNCTION("YEAR(TO_DATE(A1245))"),2017.0)</f>
        <v>2017</v>
      </c>
      <c r="C1245" s="4" t="s">
        <v>23</v>
      </c>
      <c r="D1245" s="9">
        <v>59885.44</v>
      </c>
    </row>
    <row r="1246">
      <c r="A1246" s="5">
        <v>42130.0</v>
      </c>
      <c r="B1246" s="21">
        <f>IFERROR(__xludf.DUMMYFUNCTION("YEAR(TO_DATE(A1246))"),2015.0)</f>
        <v>2015</v>
      </c>
      <c r="C1246" s="4" t="s">
        <v>23</v>
      </c>
      <c r="D1246" s="9">
        <v>3000940.8</v>
      </c>
    </row>
    <row r="1247">
      <c r="A1247" s="5">
        <v>41098.0</v>
      </c>
      <c r="B1247" s="21">
        <f>IFERROR(__xludf.DUMMYFUNCTION("YEAR(TO_DATE(A1247))"),2012.0)</f>
        <v>2012</v>
      </c>
      <c r="C1247" s="4" t="s">
        <v>23</v>
      </c>
      <c r="D1247" s="9">
        <v>2081042.56</v>
      </c>
    </row>
    <row r="1248">
      <c r="A1248" s="5">
        <v>42860.0</v>
      </c>
      <c r="B1248" s="21">
        <f>IFERROR(__xludf.DUMMYFUNCTION("YEAR(TO_DATE(A1248))"),2017.0)</f>
        <v>2017</v>
      </c>
      <c r="C1248" s="4" t="s">
        <v>23</v>
      </c>
      <c r="D1248" s="9">
        <v>76947.2</v>
      </c>
    </row>
    <row r="1249">
      <c r="A1249" s="5">
        <v>40817.0</v>
      </c>
      <c r="B1249" s="21">
        <f>IFERROR(__xludf.DUMMYFUNCTION("YEAR(TO_DATE(A1249))"),2011.0)</f>
        <v>2011</v>
      </c>
      <c r="C1249" s="4" t="s">
        <v>23</v>
      </c>
      <c r="D1249" s="9">
        <v>1176604.0</v>
      </c>
    </row>
    <row r="1250">
      <c r="A1250" s="5">
        <v>41838.0</v>
      </c>
      <c r="B1250" s="21">
        <f>IFERROR(__xludf.DUMMYFUNCTION("YEAR(TO_DATE(A1250))"),2014.0)</f>
        <v>2014</v>
      </c>
      <c r="C1250" s="4" t="s">
        <v>122</v>
      </c>
      <c r="D1250" s="9">
        <v>3136191.11</v>
      </c>
    </row>
    <row r="1251">
      <c r="A1251" s="5">
        <v>41640.0</v>
      </c>
      <c r="B1251" s="21">
        <f>IFERROR(__xludf.DUMMYFUNCTION("YEAR(TO_DATE(A1251))"),2014.0)</f>
        <v>2014</v>
      </c>
      <c r="C1251" s="4" t="s">
        <v>122</v>
      </c>
      <c r="D1251" s="9">
        <v>1806361.28</v>
      </c>
    </row>
    <row r="1252">
      <c r="A1252" s="5">
        <v>42028.0</v>
      </c>
      <c r="B1252" s="21">
        <f>IFERROR(__xludf.DUMMYFUNCTION("YEAR(TO_DATE(A1252))"),2015.0)</f>
        <v>2015</v>
      </c>
      <c r="C1252" s="4" t="s">
        <v>122</v>
      </c>
      <c r="D1252" s="9">
        <v>63565.29</v>
      </c>
    </row>
    <row r="1253">
      <c r="A1253" s="5">
        <v>40696.0</v>
      </c>
      <c r="B1253" s="21">
        <f>IFERROR(__xludf.DUMMYFUNCTION("YEAR(TO_DATE(A1253))"),2011.0)</f>
        <v>2011</v>
      </c>
      <c r="C1253" s="4" t="s">
        <v>122</v>
      </c>
      <c r="D1253" s="9">
        <v>307143.54000000004</v>
      </c>
    </row>
    <row r="1254">
      <c r="A1254" s="5">
        <v>42879.0</v>
      </c>
      <c r="B1254" s="21">
        <f>IFERROR(__xludf.DUMMYFUNCTION("YEAR(TO_DATE(A1254))"),2017.0)</f>
        <v>2017</v>
      </c>
      <c r="C1254" s="4" t="s">
        <v>122</v>
      </c>
      <c r="D1254" s="9">
        <v>1470923.36</v>
      </c>
    </row>
    <row r="1255">
      <c r="A1255" s="5">
        <v>40587.0</v>
      </c>
      <c r="B1255" s="21">
        <f>IFERROR(__xludf.DUMMYFUNCTION("YEAR(TO_DATE(A1255))"),2011.0)</f>
        <v>2011</v>
      </c>
      <c r="C1255" s="4" t="s">
        <v>122</v>
      </c>
      <c r="D1255" s="9">
        <v>2568829.88</v>
      </c>
    </row>
    <row r="1256">
      <c r="A1256" s="5">
        <v>41068.0</v>
      </c>
      <c r="B1256" s="21">
        <f>IFERROR(__xludf.DUMMYFUNCTION("YEAR(TO_DATE(A1256))"),2012.0)</f>
        <v>2012</v>
      </c>
      <c r="C1256" s="4" t="s">
        <v>122</v>
      </c>
      <c r="D1256" s="9">
        <v>134710.55000000002</v>
      </c>
    </row>
    <row r="1257">
      <c r="A1257" s="5">
        <v>42396.0</v>
      </c>
      <c r="B1257" s="21">
        <f>IFERROR(__xludf.DUMMYFUNCTION("YEAR(TO_DATE(A1257))"),2016.0)</f>
        <v>2016</v>
      </c>
      <c r="C1257" s="4" t="s">
        <v>122</v>
      </c>
      <c r="D1257" s="9">
        <v>679830.14</v>
      </c>
    </row>
    <row r="1258">
      <c r="A1258" s="5">
        <v>41821.0</v>
      </c>
      <c r="B1258" s="21">
        <f>IFERROR(__xludf.DUMMYFUNCTION("YEAR(TO_DATE(A1258))"),2014.0)</f>
        <v>2014</v>
      </c>
      <c r="C1258" s="4" t="s">
        <v>122</v>
      </c>
      <c r="D1258" s="9">
        <v>459098.8</v>
      </c>
    </row>
    <row r="1259">
      <c r="A1259" s="5">
        <v>42143.0</v>
      </c>
      <c r="B1259" s="21">
        <f>IFERROR(__xludf.DUMMYFUNCTION("YEAR(TO_DATE(A1259))"),2015.0)</f>
        <v>2015</v>
      </c>
      <c r="C1259" s="4" t="s">
        <v>122</v>
      </c>
      <c r="D1259" s="9">
        <v>2582047.6500000004</v>
      </c>
    </row>
    <row r="1260">
      <c r="A1260" s="5">
        <v>41232.0</v>
      </c>
      <c r="B1260" s="21">
        <f>IFERROR(__xludf.DUMMYFUNCTION("YEAR(TO_DATE(A1260))"),2012.0)</f>
        <v>2012</v>
      </c>
      <c r="C1260" s="4" t="s">
        <v>122</v>
      </c>
      <c r="D1260" s="9">
        <v>3779712.51</v>
      </c>
    </row>
    <row r="1261">
      <c r="A1261" s="5">
        <v>41854.0</v>
      </c>
      <c r="B1261" s="21">
        <f>IFERROR(__xludf.DUMMYFUNCTION("YEAR(TO_DATE(A1261))"),2014.0)</f>
        <v>2014</v>
      </c>
      <c r="C1261" s="4" t="s">
        <v>122</v>
      </c>
      <c r="D1261" s="9">
        <v>5184934.0200000005</v>
      </c>
    </row>
    <row r="1262">
      <c r="A1262" s="5">
        <v>40343.0</v>
      </c>
      <c r="B1262" s="21">
        <f>IFERROR(__xludf.DUMMYFUNCTION("YEAR(TO_DATE(A1262))"),2010.0)</f>
        <v>2010</v>
      </c>
      <c r="C1262" s="4" t="s">
        <v>122</v>
      </c>
      <c r="D1262" s="9">
        <v>2649469.1999999997</v>
      </c>
    </row>
    <row r="1263">
      <c r="A1263" s="5">
        <v>41442.0</v>
      </c>
      <c r="B1263" s="21">
        <f>IFERROR(__xludf.DUMMYFUNCTION("YEAR(TO_DATE(A1263))"),2013.0)</f>
        <v>2013</v>
      </c>
      <c r="C1263" s="4" t="s">
        <v>122</v>
      </c>
      <c r="D1263" s="9">
        <v>235257.1</v>
      </c>
    </row>
    <row r="1264">
      <c r="A1264" s="5">
        <v>42064.0</v>
      </c>
      <c r="B1264" s="21">
        <f>IFERROR(__xludf.DUMMYFUNCTION("YEAR(TO_DATE(A1264))"),2015.0)</f>
        <v>2015</v>
      </c>
      <c r="C1264" s="4" t="s">
        <v>122</v>
      </c>
      <c r="D1264" s="9">
        <v>604369.38</v>
      </c>
    </row>
    <row r="1265">
      <c r="A1265" s="5">
        <v>42895.0</v>
      </c>
      <c r="B1265" s="21">
        <f>IFERROR(__xludf.DUMMYFUNCTION("YEAR(TO_DATE(A1265))"),2017.0)</f>
        <v>2017</v>
      </c>
      <c r="C1265" s="4" t="s">
        <v>122</v>
      </c>
      <c r="D1265" s="9">
        <v>391599.52</v>
      </c>
    </row>
    <row r="1266">
      <c r="A1266" s="5">
        <v>42313.0</v>
      </c>
      <c r="B1266" s="21">
        <f>IFERROR(__xludf.DUMMYFUNCTION("YEAR(TO_DATE(A1266))"),2015.0)</f>
        <v>2015</v>
      </c>
      <c r="C1266" s="4" t="s">
        <v>122</v>
      </c>
      <c r="D1266" s="9">
        <v>2309290.4</v>
      </c>
    </row>
    <row r="1267">
      <c r="A1267" s="5">
        <v>40991.0</v>
      </c>
      <c r="B1267" s="21">
        <f>IFERROR(__xludf.DUMMYFUNCTION("YEAR(TO_DATE(A1267))"),2012.0)</f>
        <v>2012</v>
      </c>
      <c r="C1267" s="4" t="s">
        <v>122</v>
      </c>
      <c r="D1267" s="9">
        <v>881233.92</v>
      </c>
    </row>
    <row r="1268">
      <c r="A1268" s="5">
        <v>41070.0</v>
      </c>
      <c r="B1268" s="21">
        <f>IFERROR(__xludf.DUMMYFUNCTION("YEAR(TO_DATE(A1268))"),2012.0)</f>
        <v>2012</v>
      </c>
      <c r="C1268" s="4" t="s">
        <v>122</v>
      </c>
      <c r="D1268" s="9">
        <v>2205874.48</v>
      </c>
    </row>
    <row r="1269">
      <c r="A1269" s="5">
        <v>40300.0</v>
      </c>
      <c r="B1269" s="21">
        <f>IFERROR(__xludf.DUMMYFUNCTION("YEAR(TO_DATE(A1269))"),2010.0)</f>
        <v>2010</v>
      </c>
      <c r="C1269" s="4" t="s">
        <v>122</v>
      </c>
      <c r="D1269" s="9">
        <v>63332.04</v>
      </c>
    </row>
    <row r="1270">
      <c r="A1270" s="5">
        <v>41053.0</v>
      </c>
      <c r="B1270" s="21">
        <f>IFERROR(__xludf.DUMMYFUNCTION("YEAR(TO_DATE(A1270))"),2012.0)</f>
        <v>2012</v>
      </c>
      <c r="C1270" s="4" t="s">
        <v>122</v>
      </c>
      <c r="D1270" s="9">
        <v>1654364.8</v>
      </c>
    </row>
    <row r="1271">
      <c r="A1271" s="5">
        <v>42576.0</v>
      </c>
      <c r="B1271" s="21">
        <f>IFERROR(__xludf.DUMMYFUNCTION("YEAR(TO_DATE(A1271))"),2016.0)</f>
        <v>2016</v>
      </c>
      <c r="C1271" s="4" t="s">
        <v>122</v>
      </c>
      <c r="D1271" s="9">
        <v>78661.23</v>
      </c>
    </row>
    <row r="1272">
      <c r="A1272" s="5">
        <v>41484.0</v>
      </c>
      <c r="B1272" s="21">
        <f>IFERROR(__xludf.DUMMYFUNCTION("YEAR(TO_DATE(A1272))"),2013.0)</f>
        <v>2013</v>
      </c>
      <c r="C1272" s="4" t="s">
        <v>122</v>
      </c>
      <c r="D1272" s="9">
        <v>68771.43000000001</v>
      </c>
    </row>
    <row r="1273">
      <c r="A1273" s="5">
        <v>42718.0</v>
      </c>
      <c r="B1273" s="21">
        <f>IFERROR(__xludf.DUMMYFUNCTION("YEAR(TO_DATE(A1273))"),2016.0)</f>
        <v>2016</v>
      </c>
      <c r="C1273" s="4" t="s">
        <v>122</v>
      </c>
      <c r="D1273" s="9">
        <v>1206963.84</v>
      </c>
    </row>
    <row r="1274">
      <c r="A1274" s="5">
        <v>41053.0</v>
      </c>
      <c r="B1274" s="21">
        <f>IFERROR(__xludf.DUMMYFUNCTION("YEAR(TO_DATE(A1274))"),2012.0)</f>
        <v>2012</v>
      </c>
      <c r="C1274" s="4" t="s">
        <v>122</v>
      </c>
      <c r="D1274" s="9">
        <v>151527.42</v>
      </c>
    </row>
    <row r="1275">
      <c r="A1275" s="5">
        <v>41774.0</v>
      </c>
      <c r="B1275" s="21">
        <f>IFERROR(__xludf.DUMMYFUNCTION("YEAR(TO_DATE(A1275))"),2014.0)</f>
        <v>2014</v>
      </c>
      <c r="C1275" s="4" t="s">
        <v>122</v>
      </c>
      <c r="D1275" s="9">
        <v>1829248.8900000001</v>
      </c>
    </row>
    <row r="1276">
      <c r="A1276" s="5">
        <v>41165.0</v>
      </c>
      <c r="B1276" s="21">
        <f>IFERROR(__xludf.DUMMYFUNCTION("YEAR(TO_DATE(A1276))"),2012.0)</f>
        <v>2012</v>
      </c>
      <c r="C1276" s="4" t="s">
        <v>122</v>
      </c>
      <c r="D1276" s="9">
        <v>1892390.64</v>
      </c>
    </row>
    <row r="1277">
      <c r="A1277" s="5">
        <v>42365.0</v>
      </c>
      <c r="B1277" s="21">
        <f>IFERROR(__xludf.DUMMYFUNCTION("YEAR(TO_DATE(A1277))"),2015.0)</f>
        <v>2015</v>
      </c>
      <c r="C1277" s="4" t="s">
        <v>122</v>
      </c>
      <c r="D1277" s="9">
        <v>158862.6</v>
      </c>
    </row>
    <row r="1278">
      <c r="A1278" s="5">
        <v>40856.0</v>
      </c>
      <c r="B1278" s="21">
        <f>IFERROR(__xludf.DUMMYFUNCTION("YEAR(TO_DATE(A1278))"),2011.0)</f>
        <v>2011</v>
      </c>
      <c r="C1278" s="4" t="s">
        <v>122</v>
      </c>
      <c r="D1278" s="9">
        <v>22792.350000000002</v>
      </c>
    </row>
    <row r="1279">
      <c r="A1279" s="5">
        <v>41615.0</v>
      </c>
      <c r="B1279" s="21">
        <f>IFERROR(__xludf.DUMMYFUNCTION("YEAR(TO_DATE(A1279))"),2013.0)</f>
        <v>2013</v>
      </c>
      <c r="C1279" s="4" t="s">
        <v>122</v>
      </c>
      <c r="D1279" s="9">
        <v>3080640.78</v>
      </c>
    </row>
    <row r="1280">
      <c r="A1280" s="5">
        <v>41930.0</v>
      </c>
      <c r="B1280" s="21">
        <f>IFERROR(__xludf.DUMMYFUNCTION("YEAR(TO_DATE(A1280))"),2014.0)</f>
        <v>2014</v>
      </c>
      <c r="C1280" s="4" t="s">
        <v>122</v>
      </c>
      <c r="D1280" s="9">
        <v>928601.8800000001</v>
      </c>
    </row>
    <row r="1281">
      <c r="A1281" s="5">
        <v>41582.0</v>
      </c>
      <c r="B1281" s="21">
        <f>IFERROR(__xludf.DUMMYFUNCTION("YEAR(TO_DATE(A1281))"),2013.0)</f>
        <v>2013</v>
      </c>
      <c r="C1281" s="4" t="s">
        <v>122</v>
      </c>
      <c r="D1281" s="9">
        <v>18458.050000000003</v>
      </c>
    </row>
    <row r="1282">
      <c r="A1282" s="5">
        <v>41716.0</v>
      </c>
      <c r="B1282" s="21">
        <f>IFERROR(__xludf.DUMMYFUNCTION("YEAR(TO_DATE(A1282))"),2014.0)</f>
        <v>2014</v>
      </c>
      <c r="C1282" s="4" t="s">
        <v>122</v>
      </c>
      <c r="D1282" s="9">
        <v>206440.4</v>
      </c>
    </row>
    <row r="1283">
      <c r="A1283" s="5">
        <v>42098.0</v>
      </c>
      <c r="B1283" s="21">
        <f>IFERROR(__xludf.DUMMYFUNCTION("YEAR(TO_DATE(A1283))"),2015.0)</f>
        <v>2015</v>
      </c>
      <c r="C1283" s="4" t="s">
        <v>122</v>
      </c>
      <c r="D1283" s="9">
        <v>1833156.1500000001</v>
      </c>
    </row>
    <row r="1284">
      <c r="A1284" s="5">
        <v>42417.0</v>
      </c>
      <c r="B1284" s="21">
        <f>IFERROR(__xludf.DUMMYFUNCTION("YEAR(TO_DATE(A1284))"),2016.0)</f>
        <v>2016</v>
      </c>
      <c r="C1284" s="4" t="s">
        <v>122</v>
      </c>
      <c r="D1284" s="9">
        <v>75191.6</v>
      </c>
    </row>
    <row r="1285">
      <c r="A1285" s="5">
        <v>41344.0</v>
      </c>
      <c r="B1285" s="21">
        <f>IFERROR(__xludf.DUMMYFUNCTION("YEAR(TO_DATE(A1285))"),2013.0)</f>
        <v>2013</v>
      </c>
      <c r="C1285" s="4" t="s">
        <v>122</v>
      </c>
      <c r="D1285" s="9">
        <v>661359.16</v>
      </c>
    </row>
    <row r="1286">
      <c r="A1286" s="5">
        <v>42934.0</v>
      </c>
      <c r="B1286" s="21">
        <f>IFERROR(__xludf.DUMMYFUNCTION("YEAR(TO_DATE(A1286))"),2017.0)</f>
        <v>2017</v>
      </c>
      <c r="C1286" s="4" t="s">
        <v>122</v>
      </c>
      <c r="D1286" s="9">
        <v>688272.2</v>
      </c>
    </row>
    <row r="1287">
      <c r="A1287" s="5">
        <v>40299.0</v>
      </c>
      <c r="B1287" s="21">
        <f>IFERROR(__xludf.DUMMYFUNCTION("YEAR(TO_DATE(A1287))"),2010.0)</f>
        <v>2010</v>
      </c>
      <c r="C1287" s="4" t="s">
        <v>122</v>
      </c>
      <c r="D1287" s="9">
        <v>880691.7600000001</v>
      </c>
    </row>
    <row r="1288">
      <c r="A1288" s="5">
        <v>41950.0</v>
      </c>
      <c r="B1288" s="21">
        <f>IFERROR(__xludf.DUMMYFUNCTION("YEAR(TO_DATE(A1288))"),2014.0)</f>
        <v>2014</v>
      </c>
      <c r="C1288" s="4" t="s">
        <v>122</v>
      </c>
      <c r="D1288" s="9">
        <v>1336624.56</v>
      </c>
    </row>
    <row r="1289">
      <c r="A1289" s="5">
        <v>40737.0</v>
      </c>
      <c r="B1289" s="21">
        <f>IFERROR(__xludf.DUMMYFUNCTION("YEAR(TO_DATE(A1289))"),2011.0)</f>
        <v>2011</v>
      </c>
      <c r="C1289" s="4" t="s">
        <v>122</v>
      </c>
      <c r="D1289" s="9">
        <v>619627.38</v>
      </c>
    </row>
    <row r="1290">
      <c r="A1290" s="5">
        <v>41709.0</v>
      </c>
      <c r="B1290" s="21">
        <f>IFERROR(__xludf.DUMMYFUNCTION("YEAR(TO_DATE(A1290))"),2014.0)</f>
        <v>2014</v>
      </c>
      <c r="C1290" s="4" t="s">
        <v>122</v>
      </c>
      <c r="D1290" s="9">
        <v>179437.76</v>
      </c>
    </row>
    <row r="1291">
      <c r="A1291" s="5">
        <v>40851.0</v>
      </c>
      <c r="B1291" s="21">
        <f>IFERROR(__xludf.DUMMYFUNCTION("YEAR(TO_DATE(A1291))"),2011.0)</f>
        <v>2011</v>
      </c>
      <c r="C1291" s="4" t="s">
        <v>122</v>
      </c>
      <c r="D1291" s="9">
        <v>233643.80000000002</v>
      </c>
    </row>
    <row r="1292">
      <c r="A1292" s="5">
        <v>40575.0</v>
      </c>
      <c r="B1292" s="21">
        <f>IFERROR(__xludf.DUMMYFUNCTION("YEAR(TO_DATE(A1292))"),2011.0)</f>
        <v>2011</v>
      </c>
      <c r="C1292" s="4" t="s">
        <v>122</v>
      </c>
      <c r="D1292" s="9">
        <v>3207629.67</v>
      </c>
    </row>
    <row r="1293">
      <c r="A1293" s="5">
        <v>40697.0</v>
      </c>
      <c r="B1293" s="21">
        <f>IFERROR(__xludf.DUMMYFUNCTION("YEAR(TO_DATE(A1293))"),2011.0)</f>
        <v>2011</v>
      </c>
      <c r="C1293" s="4" t="s">
        <v>122</v>
      </c>
      <c r="D1293" s="9">
        <v>4100498.8</v>
      </c>
    </row>
    <row r="1294">
      <c r="A1294" s="5">
        <v>40703.0</v>
      </c>
      <c r="B1294" s="21">
        <f>IFERROR(__xludf.DUMMYFUNCTION("YEAR(TO_DATE(A1294))"),2011.0)</f>
        <v>2011</v>
      </c>
      <c r="C1294" s="4" t="s">
        <v>122</v>
      </c>
      <c r="D1294" s="9">
        <v>426416.1</v>
      </c>
    </row>
    <row r="1295">
      <c r="A1295" s="5">
        <v>42051.0</v>
      </c>
      <c r="B1295" s="21">
        <f>IFERROR(__xludf.DUMMYFUNCTION("YEAR(TO_DATE(A1295))"),2015.0)</f>
        <v>2015</v>
      </c>
      <c r="C1295" s="4" t="s">
        <v>122</v>
      </c>
      <c r="D1295" s="9">
        <v>3397362.5700000003</v>
      </c>
    </row>
    <row r="1296">
      <c r="A1296" s="5">
        <v>40574.0</v>
      </c>
      <c r="B1296" s="21">
        <f>IFERROR(__xludf.DUMMYFUNCTION("YEAR(TO_DATE(A1296))"),2011.0)</f>
        <v>2011</v>
      </c>
      <c r="C1296" s="4" t="s">
        <v>122</v>
      </c>
      <c r="D1296" s="9">
        <v>1589146.06</v>
      </c>
    </row>
    <row r="1297">
      <c r="A1297" s="5">
        <v>42380.0</v>
      </c>
      <c r="B1297" s="21">
        <f>IFERROR(__xludf.DUMMYFUNCTION("YEAR(TO_DATE(A1297))"),2016.0)</f>
        <v>2016</v>
      </c>
      <c r="C1297" s="4" t="s">
        <v>122</v>
      </c>
      <c r="D1297" s="9">
        <v>802570.8</v>
      </c>
    </row>
    <row r="1298">
      <c r="A1298" s="5">
        <v>41946.0</v>
      </c>
      <c r="B1298" s="21">
        <f>IFERROR(__xludf.DUMMYFUNCTION("YEAR(TO_DATE(A1298))"),2014.0)</f>
        <v>2014</v>
      </c>
      <c r="C1298" s="4" t="s">
        <v>122</v>
      </c>
      <c r="D1298" s="9">
        <v>92637.57</v>
      </c>
    </row>
    <row r="1299">
      <c r="A1299" s="5">
        <v>40952.0</v>
      </c>
      <c r="B1299" s="21">
        <f>IFERROR(__xludf.DUMMYFUNCTION("YEAR(TO_DATE(A1299))"),2012.0)</f>
        <v>2012</v>
      </c>
      <c r="C1299" s="4" t="s">
        <v>122</v>
      </c>
      <c r="D1299" s="9">
        <v>69514.25</v>
      </c>
    </row>
    <row r="1300">
      <c r="A1300" s="5">
        <v>41518.0</v>
      </c>
      <c r="B1300" s="21">
        <f>IFERROR(__xludf.DUMMYFUNCTION("YEAR(TO_DATE(A1300))"),2013.0)</f>
        <v>2013</v>
      </c>
      <c r="C1300" s="4" t="s">
        <v>122</v>
      </c>
      <c r="D1300" s="9">
        <v>258556.48</v>
      </c>
    </row>
    <row r="1301">
      <c r="A1301" s="5">
        <v>40433.0</v>
      </c>
      <c r="B1301" s="21">
        <f>IFERROR(__xludf.DUMMYFUNCTION("YEAR(TO_DATE(A1301))"),2010.0)</f>
        <v>2010</v>
      </c>
      <c r="C1301" s="4" t="s">
        <v>122</v>
      </c>
      <c r="D1301" s="9">
        <v>346195.2</v>
      </c>
    </row>
    <row r="1302">
      <c r="A1302" s="5">
        <v>41666.0</v>
      </c>
      <c r="B1302" s="21">
        <f>IFERROR(__xludf.DUMMYFUNCTION("YEAR(TO_DATE(A1302))"),2014.0)</f>
        <v>2014</v>
      </c>
      <c r="C1302" s="4" t="s">
        <v>122</v>
      </c>
      <c r="D1302" s="9">
        <v>839105.36</v>
      </c>
    </row>
    <row r="1303">
      <c r="A1303" s="5">
        <v>40670.0</v>
      </c>
      <c r="B1303" s="21">
        <f>IFERROR(__xludf.DUMMYFUNCTION("YEAR(TO_DATE(A1303))"),2011.0)</f>
        <v>2011</v>
      </c>
      <c r="C1303" s="4" t="s">
        <v>122</v>
      </c>
      <c r="D1303" s="9">
        <v>4151463.75</v>
      </c>
    </row>
    <row r="1304">
      <c r="A1304" s="5">
        <v>42475.0</v>
      </c>
      <c r="B1304" s="21">
        <f>IFERROR(__xludf.DUMMYFUNCTION("YEAR(TO_DATE(A1304))"),2016.0)</f>
        <v>2016</v>
      </c>
      <c r="C1304" s="4" t="s">
        <v>122</v>
      </c>
      <c r="D1304" s="9">
        <v>124965.17000000001</v>
      </c>
    </row>
    <row r="1305">
      <c r="A1305" s="5">
        <v>41169.0</v>
      </c>
      <c r="B1305" s="21">
        <f>IFERROR(__xludf.DUMMYFUNCTION("YEAR(TO_DATE(A1305))"),2012.0)</f>
        <v>2012</v>
      </c>
      <c r="C1305" s="4" t="s">
        <v>122</v>
      </c>
      <c r="D1305" s="9">
        <v>129098.34</v>
      </c>
    </row>
    <row r="1306">
      <c r="A1306" s="5">
        <v>41817.0</v>
      </c>
      <c r="B1306" s="21">
        <f>IFERROR(__xludf.DUMMYFUNCTION("YEAR(TO_DATE(A1306))"),2014.0)</f>
        <v>2014</v>
      </c>
      <c r="C1306" s="4" t="s">
        <v>122</v>
      </c>
      <c r="D1306" s="9">
        <v>1397352.57</v>
      </c>
    </row>
    <row r="1307">
      <c r="A1307" s="5">
        <v>41073.0</v>
      </c>
      <c r="B1307" s="21">
        <f>IFERROR(__xludf.DUMMYFUNCTION("YEAR(TO_DATE(A1307))"),2012.0)</f>
        <v>2012</v>
      </c>
      <c r="C1307" s="4" t="s">
        <v>122</v>
      </c>
      <c r="D1307" s="9">
        <v>3957750.09</v>
      </c>
    </row>
    <row r="1308">
      <c r="A1308" s="5">
        <v>42379.0</v>
      </c>
      <c r="B1308" s="21">
        <f>IFERROR(__xludf.DUMMYFUNCTION("YEAR(TO_DATE(A1308))"),2016.0)</f>
        <v>2016</v>
      </c>
      <c r="C1308" s="4" t="s">
        <v>122</v>
      </c>
      <c r="D1308" s="9">
        <v>776000.22</v>
      </c>
    </row>
    <row r="1309">
      <c r="A1309" s="5">
        <v>42070.0</v>
      </c>
      <c r="B1309" s="21">
        <f>IFERROR(__xludf.DUMMYFUNCTION("YEAR(TO_DATE(A1309))"),2015.0)</f>
        <v>2015</v>
      </c>
      <c r="C1309" s="4" t="s">
        <v>122</v>
      </c>
      <c r="D1309" s="9">
        <v>7491.99</v>
      </c>
    </row>
    <row r="1310">
      <c r="A1310" s="5">
        <v>41122.0</v>
      </c>
      <c r="B1310" s="21">
        <f>IFERROR(__xludf.DUMMYFUNCTION("YEAR(TO_DATE(A1310))"),2012.0)</f>
        <v>2012</v>
      </c>
      <c r="C1310" s="4" t="s">
        <v>122</v>
      </c>
      <c r="D1310" s="9">
        <v>1763476.6800000002</v>
      </c>
    </row>
    <row r="1311">
      <c r="A1311" s="5">
        <v>42181.0</v>
      </c>
      <c r="B1311" s="21">
        <f>IFERROR(__xludf.DUMMYFUNCTION("YEAR(TO_DATE(A1311))"),2015.0)</f>
        <v>2015</v>
      </c>
      <c r="C1311" s="4" t="s">
        <v>122</v>
      </c>
      <c r="D1311" s="9">
        <v>470846.35000000003</v>
      </c>
    </row>
    <row r="1312">
      <c r="A1312" s="5">
        <v>41846.0</v>
      </c>
      <c r="B1312" s="21">
        <f>IFERROR(__xludf.DUMMYFUNCTION("YEAR(TO_DATE(A1312))"),2014.0)</f>
        <v>2014</v>
      </c>
      <c r="C1312" s="4" t="s">
        <v>122</v>
      </c>
      <c r="D1312" s="9">
        <v>1375355.52</v>
      </c>
    </row>
    <row r="1313">
      <c r="A1313" s="5">
        <v>41310.0</v>
      </c>
      <c r="B1313" s="21">
        <f>IFERROR(__xludf.DUMMYFUNCTION("YEAR(TO_DATE(A1313))"),2013.0)</f>
        <v>2013</v>
      </c>
      <c r="C1313" s="4" t="s">
        <v>122</v>
      </c>
      <c r="D1313" s="9">
        <v>973460.4</v>
      </c>
    </row>
    <row r="1314">
      <c r="A1314" s="5">
        <v>42333.0</v>
      </c>
      <c r="B1314" s="21">
        <f>IFERROR(__xludf.DUMMYFUNCTION("YEAR(TO_DATE(A1314))"),2015.0)</f>
        <v>2015</v>
      </c>
      <c r="C1314" s="4" t="s">
        <v>122</v>
      </c>
      <c r="D1314" s="9">
        <v>2540094.27</v>
      </c>
    </row>
    <row r="1315">
      <c r="A1315" s="5">
        <v>42701.0</v>
      </c>
      <c r="B1315" s="21">
        <f>IFERROR(__xludf.DUMMYFUNCTION("YEAR(TO_DATE(A1315))"),2016.0)</f>
        <v>2016</v>
      </c>
      <c r="C1315" s="4" t="s">
        <v>122</v>
      </c>
      <c r="D1315" s="9">
        <v>1407916.02</v>
      </c>
    </row>
    <row r="1316">
      <c r="A1316" s="5">
        <v>40191.0</v>
      </c>
      <c r="B1316" s="21">
        <f>IFERROR(__xludf.DUMMYFUNCTION("YEAR(TO_DATE(A1316))"),2010.0)</f>
        <v>2010</v>
      </c>
      <c r="C1316" s="4" t="s">
        <v>122</v>
      </c>
      <c r="D1316" s="9">
        <v>677247.76</v>
      </c>
    </row>
    <row r="1317">
      <c r="A1317" s="5">
        <v>42457.0</v>
      </c>
      <c r="B1317" s="21">
        <f>IFERROR(__xludf.DUMMYFUNCTION("YEAR(TO_DATE(A1317))"),2016.0)</f>
        <v>2016</v>
      </c>
      <c r="C1317" s="4" t="s">
        <v>122</v>
      </c>
      <c r="D1317" s="9">
        <v>1303039.48</v>
      </c>
    </row>
    <row r="1318">
      <c r="A1318" s="5">
        <v>41214.0</v>
      </c>
      <c r="B1318" s="21">
        <f>IFERROR(__xludf.DUMMYFUNCTION("YEAR(TO_DATE(A1318))"),2012.0)</f>
        <v>2012</v>
      </c>
      <c r="C1318" s="4" t="s">
        <v>122</v>
      </c>
      <c r="D1318" s="9">
        <v>794829.6</v>
      </c>
    </row>
    <row r="1319">
      <c r="A1319" s="5">
        <v>42503.0</v>
      </c>
      <c r="B1319" s="21">
        <f>IFERROR(__xludf.DUMMYFUNCTION("YEAR(TO_DATE(A1319))"),2016.0)</f>
        <v>2016</v>
      </c>
      <c r="C1319" s="4" t="s">
        <v>122</v>
      </c>
      <c r="D1319" s="9">
        <v>3787728.42</v>
      </c>
    </row>
    <row r="1320">
      <c r="A1320" s="5">
        <v>41261.0</v>
      </c>
      <c r="B1320" s="21">
        <f>IFERROR(__xludf.DUMMYFUNCTION("YEAR(TO_DATE(A1320))"),2012.0)</f>
        <v>2012</v>
      </c>
      <c r="C1320" s="4" t="s">
        <v>122</v>
      </c>
      <c r="D1320" s="9">
        <v>360038.22000000003</v>
      </c>
    </row>
    <row r="1321">
      <c r="A1321" s="5">
        <v>40852.0</v>
      </c>
      <c r="B1321" s="21">
        <f>IFERROR(__xludf.DUMMYFUNCTION("YEAR(TO_DATE(A1321))"),2011.0)</f>
        <v>2011</v>
      </c>
      <c r="C1321" s="4" t="s">
        <v>122</v>
      </c>
      <c r="D1321" s="9">
        <v>458655.48000000004</v>
      </c>
    </row>
    <row r="1322">
      <c r="A1322" s="5">
        <v>41438.0</v>
      </c>
      <c r="B1322" s="21">
        <f>IFERROR(__xludf.DUMMYFUNCTION("YEAR(TO_DATE(A1322))"),2013.0)</f>
        <v>2013</v>
      </c>
      <c r="C1322" s="4" t="s">
        <v>122</v>
      </c>
      <c r="D1322" s="9">
        <v>2309727.6</v>
      </c>
    </row>
    <row r="1323">
      <c r="A1323" s="5">
        <v>41687.0</v>
      </c>
      <c r="B1323" s="21">
        <f>IFERROR(__xludf.DUMMYFUNCTION("YEAR(TO_DATE(A1323))"),2014.0)</f>
        <v>2014</v>
      </c>
      <c r="C1323" s="4" t="s">
        <v>122</v>
      </c>
      <c r="D1323" s="9">
        <v>539826.65</v>
      </c>
    </row>
    <row r="1324">
      <c r="A1324" s="5">
        <v>40447.0</v>
      </c>
      <c r="B1324" s="21">
        <f>IFERROR(__xludf.DUMMYFUNCTION("YEAR(TO_DATE(A1324))"),2010.0)</f>
        <v>2010</v>
      </c>
      <c r="C1324" s="4" t="s">
        <v>122</v>
      </c>
      <c r="D1324" s="9">
        <v>680720.4</v>
      </c>
    </row>
    <row r="1325">
      <c r="A1325" s="5">
        <v>40970.0</v>
      </c>
      <c r="B1325" s="21">
        <f>IFERROR(__xludf.DUMMYFUNCTION("YEAR(TO_DATE(A1325))"),2012.0)</f>
        <v>2012</v>
      </c>
      <c r="C1325" s="4" t="s">
        <v>122</v>
      </c>
      <c r="D1325" s="9">
        <v>91629.93000000001</v>
      </c>
    </row>
    <row r="1326">
      <c r="A1326" s="5">
        <v>40342.0</v>
      </c>
      <c r="B1326" s="21">
        <f>IFERROR(__xludf.DUMMYFUNCTION("YEAR(TO_DATE(A1326))"),2010.0)</f>
        <v>2010</v>
      </c>
      <c r="C1326" s="4" t="s">
        <v>122</v>
      </c>
      <c r="D1326" s="9">
        <v>1830158.8199999998</v>
      </c>
    </row>
    <row r="1327">
      <c r="A1327" s="5">
        <v>40782.0</v>
      </c>
      <c r="B1327" s="21">
        <f>IFERROR(__xludf.DUMMYFUNCTION("YEAR(TO_DATE(A1327))"),2011.0)</f>
        <v>2011</v>
      </c>
      <c r="C1327" s="4" t="s">
        <v>122</v>
      </c>
      <c r="D1327" s="9">
        <v>39363.27</v>
      </c>
    </row>
    <row r="1328">
      <c r="A1328" s="5">
        <v>42811.0</v>
      </c>
      <c r="B1328" s="21">
        <f>IFERROR(__xludf.DUMMYFUNCTION("YEAR(TO_DATE(A1328))"),2017.0)</f>
        <v>2017</v>
      </c>
      <c r="C1328" s="4" t="s">
        <v>122</v>
      </c>
      <c r="D1328" s="9">
        <v>4099168.1799999997</v>
      </c>
    </row>
    <row r="1329">
      <c r="A1329" s="5">
        <v>42802.0</v>
      </c>
      <c r="B1329" s="21">
        <f>IFERROR(__xludf.DUMMYFUNCTION("YEAR(TO_DATE(A1329))"),2017.0)</f>
        <v>2017</v>
      </c>
      <c r="C1329" s="4" t="s">
        <v>122</v>
      </c>
      <c r="D1329" s="9">
        <v>1527813.02</v>
      </c>
    </row>
    <row r="1330">
      <c r="A1330" s="5">
        <v>42939.0</v>
      </c>
      <c r="B1330" s="21">
        <f>IFERROR(__xludf.DUMMYFUNCTION("YEAR(TO_DATE(A1330))"),2017.0)</f>
        <v>2017</v>
      </c>
      <c r="C1330" s="4" t="s">
        <v>122</v>
      </c>
      <c r="D1330" s="9">
        <v>1061935.58</v>
      </c>
    </row>
    <row r="1331">
      <c r="A1331" s="5">
        <v>41071.0</v>
      </c>
      <c r="B1331" s="21">
        <f>IFERROR(__xludf.DUMMYFUNCTION("YEAR(TO_DATE(A1331))"),2012.0)</f>
        <v>2012</v>
      </c>
      <c r="C1331" s="4" t="s">
        <v>122</v>
      </c>
      <c r="D1331" s="9">
        <v>59357.46</v>
      </c>
    </row>
    <row r="1332">
      <c r="A1332" s="20"/>
      <c r="B1332" s="20"/>
    </row>
    <row r="1333">
      <c r="A1333" s="20"/>
      <c r="B1333" s="2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16.0"/>
    <col customWidth="1" min="4" max="4" width="16.13"/>
  </cols>
  <sheetData>
    <row r="1"/>
    <row r="2"/>
    <row r="3"/>
    <row r="4"/>
    <row r="5"/>
    <row r="6"/>
    <row r="7"/>
    <row r="8"/>
    <row r="9"/>
    <row r="10"/>
  </sheetData>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3" max="5" width="15.25"/>
    <col customWidth="1" min="6" max="6" width="16.75"/>
  </cols>
  <sheetData>
    <row r="1">
      <c r="A1" s="2" t="s">
        <v>1</v>
      </c>
      <c r="B1" s="1" t="s">
        <v>219</v>
      </c>
      <c r="C1" s="46" t="s">
        <v>220</v>
      </c>
      <c r="D1" s="1" t="s">
        <v>9</v>
      </c>
      <c r="E1" s="1" t="s">
        <v>221</v>
      </c>
      <c r="F1" s="1" t="s">
        <v>16</v>
      </c>
    </row>
    <row r="2">
      <c r="A2" s="5">
        <v>40931.0</v>
      </c>
      <c r="B2" s="21" t="str">
        <f t="shared" ref="B2:B1331" si="1">TEXT(A2,"MMMM")</f>
        <v>January</v>
      </c>
      <c r="C2" s="47">
        <f t="shared" ref="C2:C1331" si="2">MONTH(A2)</f>
        <v>1</v>
      </c>
      <c r="D2" s="4" t="s">
        <v>36</v>
      </c>
      <c r="E2" s="4" t="str">
        <f t="shared" ref="E2:E1331" si="3">C2 &amp; " " &amp; B2</f>
        <v>1 January</v>
      </c>
      <c r="F2" s="9">
        <v>201926.48</v>
      </c>
    </row>
    <row r="3">
      <c r="A3" s="5">
        <v>42016.0</v>
      </c>
      <c r="B3" s="21" t="str">
        <f t="shared" si="1"/>
        <v>January</v>
      </c>
      <c r="C3" s="47">
        <f t="shared" si="2"/>
        <v>1</v>
      </c>
      <c r="D3" s="4" t="s">
        <v>23</v>
      </c>
      <c r="E3" s="4" t="str">
        <f t="shared" si="3"/>
        <v>1 January</v>
      </c>
      <c r="F3" s="9">
        <v>763662.9</v>
      </c>
    </row>
    <row r="4">
      <c r="A4" s="5">
        <v>41652.0</v>
      </c>
      <c r="B4" s="21" t="str">
        <f t="shared" si="1"/>
        <v>January</v>
      </c>
      <c r="C4" s="47">
        <f t="shared" si="2"/>
        <v>1</v>
      </c>
      <c r="D4" s="4" t="s">
        <v>23</v>
      </c>
      <c r="E4" s="4" t="str">
        <f t="shared" si="3"/>
        <v>1 January</v>
      </c>
      <c r="F4" s="9">
        <v>541810.24</v>
      </c>
    </row>
    <row r="5">
      <c r="A5" s="5">
        <v>40196.0</v>
      </c>
      <c r="B5" s="21" t="str">
        <f t="shared" si="1"/>
        <v>January</v>
      </c>
      <c r="C5" s="47">
        <f t="shared" si="2"/>
        <v>1</v>
      </c>
      <c r="D5" s="4" t="s">
        <v>36</v>
      </c>
      <c r="E5" s="4" t="str">
        <f t="shared" si="3"/>
        <v>1 January</v>
      </c>
      <c r="F5" s="9">
        <v>165676.72</v>
      </c>
    </row>
    <row r="6">
      <c r="A6" s="5">
        <v>40931.0</v>
      </c>
      <c r="B6" s="21" t="str">
        <f t="shared" si="1"/>
        <v>January</v>
      </c>
      <c r="C6" s="47">
        <f t="shared" si="2"/>
        <v>1</v>
      </c>
      <c r="D6" s="4" t="s">
        <v>23</v>
      </c>
      <c r="E6" s="4" t="str">
        <f t="shared" si="3"/>
        <v>1 January</v>
      </c>
      <c r="F6" s="9">
        <v>6111997.42</v>
      </c>
    </row>
    <row r="7">
      <c r="A7" s="5">
        <v>41645.0</v>
      </c>
      <c r="B7" s="21" t="str">
        <f t="shared" si="1"/>
        <v>January</v>
      </c>
      <c r="C7" s="47">
        <f t="shared" si="2"/>
        <v>1</v>
      </c>
      <c r="D7" s="4" t="s">
        <v>23</v>
      </c>
      <c r="E7" s="4" t="str">
        <f t="shared" si="3"/>
        <v>1 January</v>
      </c>
      <c r="F7" s="9">
        <v>1118321.54</v>
      </c>
    </row>
    <row r="8">
      <c r="A8" s="5">
        <v>41666.0</v>
      </c>
      <c r="B8" s="21" t="str">
        <f t="shared" si="1"/>
        <v>January</v>
      </c>
      <c r="C8" s="47">
        <f t="shared" si="2"/>
        <v>1</v>
      </c>
      <c r="D8" s="4" t="s">
        <v>23</v>
      </c>
      <c r="E8" s="4" t="str">
        <f t="shared" si="3"/>
        <v>1 January</v>
      </c>
      <c r="F8" s="9">
        <v>64730.16</v>
      </c>
    </row>
    <row r="9">
      <c r="A9" s="5">
        <v>42016.0</v>
      </c>
      <c r="B9" s="21" t="str">
        <f t="shared" si="1"/>
        <v>January</v>
      </c>
      <c r="C9" s="47">
        <f t="shared" si="2"/>
        <v>1</v>
      </c>
      <c r="D9" s="4" t="s">
        <v>23</v>
      </c>
      <c r="E9" s="4" t="str">
        <f t="shared" si="3"/>
        <v>1 January</v>
      </c>
      <c r="F9" s="9">
        <v>3872280.4</v>
      </c>
    </row>
    <row r="10">
      <c r="A10" s="5">
        <v>40938.0</v>
      </c>
      <c r="B10" s="21" t="str">
        <f t="shared" si="1"/>
        <v>January</v>
      </c>
      <c r="C10" s="47">
        <f t="shared" si="2"/>
        <v>1</v>
      </c>
      <c r="D10" s="4" t="s">
        <v>23</v>
      </c>
      <c r="E10" s="4" t="str">
        <f t="shared" si="3"/>
        <v>1 January</v>
      </c>
      <c r="F10" s="9">
        <v>5159536.83</v>
      </c>
    </row>
    <row r="11">
      <c r="A11" s="5">
        <v>40189.0</v>
      </c>
      <c r="B11" s="21" t="str">
        <f t="shared" si="1"/>
        <v>January</v>
      </c>
      <c r="C11" s="47">
        <f t="shared" si="2"/>
        <v>1</v>
      </c>
      <c r="D11" s="4" t="s">
        <v>23</v>
      </c>
      <c r="E11" s="4" t="str">
        <f t="shared" si="3"/>
        <v>1 January</v>
      </c>
      <c r="F11" s="9">
        <v>1592436.64</v>
      </c>
    </row>
    <row r="12">
      <c r="A12" s="5">
        <v>40189.0</v>
      </c>
      <c r="B12" s="21" t="str">
        <f t="shared" si="1"/>
        <v>January</v>
      </c>
      <c r="C12" s="47">
        <f t="shared" si="2"/>
        <v>1</v>
      </c>
      <c r="D12" s="4" t="s">
        <v>23</v>
      </c>
      <c r="E12" s="4" t="str">
        <f t="shared" si="3"/>
        <v>1 January</v>
      </c>
      <c r="F12" s="9">
        <v>1299523.86</v>
      </c>
    </row>
    <row r="13">
      <c r="A13" s="5">
        <v>40910.0</v>
      </c>
      <c r="B13" s="21" t="str">
        <f t="shared" si="1"/>
        <v>January</v>
      </c>
      <c r="C13" s="47">
        <f t="shared" si="2"/>
        <v>1</v>
      </c>
      <c r="D13" s="4" t="s">
        <v>23</v>
      </c>
      <c r="E13" s="4" t="str">
        <f t="shared" si="3"/>
        <v>1 January</v>
      </c>
      <c r="F13" s="9">
        <v>243038.90000000002</v>
      </c>
    </row>
    <row r="14">
      <c r="A14" s="5">
        <v>40196.0</v>
      </c>
      <c r="B14" s="21" t="str">
        <f t="shared" si="1"/>
        <v>January</v>
      </c>
      <c r="C14" s="47">
        <f t="shared" si="2"/>
        <v>1</v>
      </c>
      <c r="D14" s="4" t="s">
        <v>23</v>
      </c>
      <c r="E14" s="4" t="str">
        <f t="shared" si="3"/>
        <v>1 January</v>
      </c>
      <c r="F14" s="9">
        <v>6745.59</v>
      </c>
    </row>
    <row r="15">
      <c r="A15" s="5">
        <v>42394.0</v>
      </c>
      <c r="B15" s="21" t="str">
        <f t="shared" si="1"/>
        <v>January</v>
      </c>
      <c r="C15" s="47">
        <f t="shared" si="2"/>
        <v>1</v>
      </c>
      <c r="D15" s="4" t="s">
        <v>23</v>
      </c>
      <c r="E15" s="4" t="str">
        <f t="shared" si="3"/>
        <v>1 January</v>
      </c>
      <c r="F15" s="9">
        <v>220172.94000000003</v>
      </c>
    </row>
    <row r="16">
      <c r="A16" s="5">
        <v>40574.0</v>
      </c>
      <c r="B16" s="21" t="str">
        <f t="shared" si="1"/>
        <v>January</v>
      </c>
      <c r="C16" s="47">
        <f t="shared" si="2"/>
        <v>1</v>
      </c>
      <c r="D16" s="4" t="s">
        <v>122</v>
      </c>
      <c r="E16" s="4" t="str">
        <f t="shared" si="3"/>
        <v>1 January</v>
      </c>
      <c r="F16" s="9">
        <v>1589146.06</v>
      </c>
    </row>
    <row r="17">
      <c r="A17" s="5">
        <v>42380.0</v>
      </c>
      <c r="B17" s="21" t="str">
        <f t="shared" si="1"/>
        <v>January</v>
      </c>
      <c r="C17" s="47">
        <f t="shared" si="2"/>
        <v>1</v>
      </c>
      <c r="D17" s="4" t="s">
        <v>122</v>
      </c>
      <c r="E17" s="4" t="str">
        <f t="shared" si="3"/>
        <v>1 January</v>
      </c>
      <c r="F17" s="9">
        <v>802570.8</v>
      </c>
    </row>
    <row r="18">
      <c r="A18" s="5">
        <v>41666.0</v>
      </c>
      <c r="B18" s="21" t="str">
        <f t="shared" si="1"/>
        <v>January</v>
      </c>
      <c r="C18" s="47">
        <f t="shared" si="2"/>
        <v>1</v>
      </c>
      <c r="D18" s="4" t="s">
        <v>122</v>
      </c>
      <c r="E18" s="4" t="str">
        <f t="shared" si="3"/>
        <v>1 January</v>
      </c>
      <c r="F18" s="9">
        <v>839105.36</v>
      </c>
    </row>
    <row r="19">
      <c r="A19" s="5">
        <v>40918.0</v>
      </c>
      <c r="B19" s="21" t="str">
        <f t="shared" si="1"/>
        <v>January</v>
      </c>
      <c r="C19" s="47">
        <f t="shared" si="2"/>
        <v>1</v>
      </c>
      <c r="D19" s="4" t="s">
        <v>23</v>
      </c>
      <c r="E19" s="4" t="str">
        <f t="shared" si="3"/>
        <v>1 January</v>
      </c>
      <c r="F19" s="9">
        <v>1159737.04</v>
      </c>
    </row>
    <row r="20">
      <c r="A20" s="5">
        <v>42374.0</v>
      </c>
      <c r="B20" s="21" t="str">
        <f t="shared" si="1"/>
        <v>January</v>
      </c>
      <c r="C20" s="47">
        <f t="shared" si="2"/>
        <v>1</v>
      </c>
      <c r="D20" s="4" t="s">
        <v>23</v>
      </c>
      <c r="E20" s="4" t="str">
        <f t="shared" si="3"/>
        <v>1 January</v>
      </c>
      <c r="F20" s="9">
        <v>5904521.07</v>
      </c>
    </row>
    <row r="21">
      <c r="A21" s="5">
        <v>40190.0</v>
      </c>
      <c r="B21" s="21" t="str">
        <f t="shared" si="1"/>
        <v>January</v>
      </c>
      <c r="C21" s="47">
        <f t="shared" si="2"/>
        <v>1</v>
      </c>
      <c r="D21" s="4" t="s">
        <v>23</v>
      </c>
      <c r="E21" s="4" t="str">
        <f t="shared" si="3"/>
        <v>1 January</v>
      </c>
      <c r="F21" s="9">
        <v>778723.4400000001</v>
      </c>
    </row>
    <row r="22">
      <c r="A22" s="5">
        <v>40204.0</v>
      </c>
      <c r="B22" s="21" t="str">
        <f t="shared" si="1"/>
        <v>January</v>
      </c>
      <c r="C22" s="47">
        <f t="shared" si="2"/>
        <v>1</v>
      </c>
      <c r="D22" s="4" t="s">
        <v>23</v>
      </c>
      <c r="E22" s="4" t="str">
        <f t="shared" si="3"/>
        <v>1 January</v>
      </c>
      <c r="F22" s="9">
        <v>836083.62</v>
      </c>
    </row>
    <row r="23">
      <c r="A23" s="5">
        <v>42381.0</v>
      </c>
      <c r="B23" s="21" t="str">
        <f t="shared" si="1"/>
        <v>January</v>
      </c>
      <c r="C23" s="47">
        <f t="shared" si="2"/>
        <v>1</v>
      </c>
      <c r="D23" s="4" t="s">
        <v>23</v>
      </c>
      <c r="E23" s="4" t="str">
        <f t="shared" si="3"/>
        <v>1 January</v>
      </c>
      <c r="F23" s="9">
        <v>503.82</v>
      </c>
    </row>
    <row r="24">
      <c r="A24" s="5">
        <v>41660.0</v>
      </c>
      <c r="B24" s="21" t="str">
        <f t="shared" si="1"/>
        <v>January</v>
      </c>
      <c r="C24" s="47">
        <f t="shared" si="2"/>
        <v>1</v>
      </c>
      <c r="D24" s="4" t="s">
        <v>36</v>
      </c>
      <c r="E24" s="4" t="str">
        <f t="shared" si="3"/>
        <v>1 January</v>
      </c>
      <c r="F24" s="9">
        <v>16187.55</v>
      </c>
    </row>
    <row r="25">
      <c r="A25" s="5">
        <v>40568.0</v>
      </c>
      <c r="B25" s="21" t="str">
        <f t="shared" si="1"/>
        <v>January</v>
      </c>
      <c r="C25" s="47">
        <f t="shared" si="2"/>
        <v>1</v>
      </c>
      <c r="D25" s="4" t="s">
        <v>23</v>
      </c>
      <c r="E25" s="4" t="str">
        <f t="shared" si="3"/>
        <v>1 January</v>
      </c>
      <c r="F25" s="9">
        <v>2544631.04</v>
      </c>
    </row>
    <row r="26">
      <c r="A26" s="5">
        <v>41646.0</v>
      </c>
      <c r="B26" s="21" t="str">
        <f t="shared" si="1"/>
        <v>January</v>
      </c>
      <c r="C26" s="47">
        <f t="shared" si="2"/>
        <v>1</v>
      </c>
      <c r="D26" s="4" t="s">
        <v>23</v>
      </c>
      <c r="E26" s="4" t="str">
        <f t="shared" si="3"/>
        <v>1 January</v>
      </c>
      <c r="F26" s="9">
        <v>978495.54</v>
      </c>
    </row>
    <row r="27">
      <c r="A27" s="5">
        <v>42374.0</v>
      </c>
      <c r="B27" s="21" t="str">
        <f t="shared" si="1"/>
        <v>January</v>
      </c>
      <c r="C27" s="47">
        <f t="shared" si="2"/>
        <v>1</v>
      </c>
      <c r="D27" s="4" t="s">
        <v>23</v>
      </c>
      <c r="E27" s="4" t="str">
        <f t="shared" si="3"/>
        <v>1 January</v>
      </c>
      <c r="F27" s="9">
        <v>1111489.12</v>
      </c>
    </row>
    <row r="28">
      <c r="A28" s="5">
        <v>41653.0</v>
      </c>
      <c r="B28" s="21" t="str">
        <f t="shared" si="1"/>
        <v>January</v>
      </c>
      <c r="C28" s="47">
        <f t="shared" si="2"/>
        <v>1</v>
      </c>
      <c r="D28" s="4" t="s">
        <v>23</v>
      </c>
      <c r="E28" s="4" t="str">
        <f t="shared" si="3"/>
        <v>1 January</v>
      </c>
      <c r="F28" s="9">
        <v>277391.62</v>
      </c>
    </row>
    <row r="29">
      <c r="A29" s="5">
        <v>40925.0</v>
      </c>
      <c r="B29" s="21" t="str">
        <f t="shared" si="1"/>
        <v>January</v>
      </c>
      <c r="C29" s="47">
        <f t="shared" si="2"/>
        <v>1</v>
      </c>
      <c r="D29" s="4" t="s">
        <v>23</v>
      </c>
      <c r="E29" s="4" t="str">
        <f t="shared" si="3"/>
        <v>1 January</v>
      </c>
      <c r="F29" s="9">
        <v>779871.09</v>
      </c>
    </row>
    <row r="30">
      <c r="A30" s="5">
        <v>41660.0</v>
      </c>
      <c r="B30" s="21" t="str">
        <f t="shared" si="1"/>
        <v>January</v>
      </c>
      <c r="C30" s="47">
        <f t="shared" si="2"/>
        <v>1</v>
      </c>
      <c r="D30" s="4" t="s">
        <v>23</v>
      </c>
      <c r="E30" s="4" t="str">
        <f t="shared" si="3"/>
        <v>1 January</v>
      </c>
      <c r="F30" s="9">
        <v>6483446.760000001</v>
      </c>
    </row>
    <row r="31">
      <c r="A31" s="5">
        <v>42024.0</v>
      </c>
      <c r="B31" s="21" t="str">
        <f t="shared" si="1"/>
        <v>January</v>
      </c>
      <c r="C31" s="47">
        <f t="shared" si="2"/>
        <v>1</v>
      </c>
      <c r="D31" s="4" t="s">
        <v>23</v>
      </c>
      <c r="E31" s="4" t="str">
        <f t="shared" si="3"/>
        <v>1 January</v>
      </c>
      <c r="F31" s="9">
        <v>369236.07</v>
      </c>
    </row>
    <row r="32">
      <c r="A32" s="5">
        <v>40190.0</v>
      </c>
      <c r="B32" s="21" t="str">
        <f t="shared" si="1"/>
        <v>January</v>
      </c>
      <c r="C32" s="47">
        <f t="shared" si="2"/>
        <v>1</v>
      </c>
      <c r="D32" s="4" t="s">
        <v>23</v>
      </c>
      <c r="E32" s="4" t="str">
        <f t="shared" si="3"/>
        <v>1 January</v>
      </c>
      <c r="F32" s="9">
        <v>627485.76</v>
      </c>
    </row>
    <row r="33">
      <c r="A33" s="5">
        <v>41667.0</v>
      </c>
      <c r="B33" s="21" t="str">
        <f t="shared" si="1"/>
        <v>January</v>
      </c>
      <c r="C33" s="47">
        <f t="shared" si="2"/>
        <v>1</v>
      </c>
      <c r="D33" s="4" t="s">
        <v>23</v>
      </c>
      <c r="E33" s="4" t="str">
        <f t="shared" si="3"/>
        <v>1 January</v>
      </c>
      <c r="F33" s="9">
        <v>1097809.2</v>
      </c>
    </row>
    <row r="34">
      <c r="A34" s="5">
        <v>42759.0</v>
      </c>
      <c r="B34" s="21" t="str">
        <f t="shared" si="1"/>
        <v>January</v>
      </c>
      <c r="C34" s="47">
        <f t="shared" si="2"/>
        <v>1</v>
      </c>
      <c r="D34" s="4" t="s">
        <v>23</v>
      </c>
      <c r="E34" s="4" t="str">
        <f t="shared" si="3"/>
        <v>1 January</v>
      </c>
      <c r="F34" s="9">
        <v>4026612.0</v>
      </c>
    </row>
    <row r="35">
      <c r="A35" s="5">
        <v>42738.0</v>
      </c>
      <c r="B35" s="21" t="str">
        <f t="shared" si="1"/>
        <v>January</v>
      </c>
      <c r="C35" s="47">
        <f t="shared" si="2"/>
        <v>1</v>
      </c>
      <c r="D35" s="4" t="s">
        <v>23</v>
      </c>
      <c r="E35" s="4" t="str">
        <f t="shared" si="3"/>
        <v>1 January</v>
      </c>
      <c r="F35" s="9">
        <v>1046656.7999999999</v>
      </c>
    </row>
    <row r="36">
      <c r="A36" s="5">
        <v>42745.0</v>
      </c>
      <c r="B36" s="21" t="str">
        <f t="shared" si="1"/>
        <v>January</v>
      </c>
      <c r="C36" s="47">
        <f t="shared" si="2"/>
        <v>1</v>
      </c>
      <c r="D36" s="4" t="s">
        <v>23</v>
      </c>
      <c r="E36" s="4" t="str">
        <f t="shared" si="3"/>
        <v>1 January</v>
      </c>
      <c r="F36" s="9">
        <v>44168.22</v>
      </c>
    </row>
    <row r="37">
      <c r="A37" s="5">
        <v>40561.0</v>
      </c>
      <c r="B37" s="21" t="str">
        <f t="shared" si="1"/>
        <v>January</v>
      </c>
      <c r="C37" s="47">
        <f t="shared" si="2"/>
        <v>1</v>
      </c>
      <c r="D37" s="4" t="s">
        <v>23</v>
      </c>
      <c r="E37" s="4" t="str">
        <f t="shared" si="3"/>
        <v>1 January</v>
      </c>
      <c r="F37" s="9">
        <v>1743553.5999999999</v>
      </c>
    </row>
    <row r="38">
      <c r="A38" s="5">
        <v>40191.0</v>
      </c>
      <c r="B38" s="21" t="str">
        <f t="shared" si="1"/>
        <v>January</v>
      </c>
      <c r="C38" s="47">
        <f t="shared" si="2"/>
        <v>1</v>
      </c>
      <c r="D38" s="4" t="s">
        <v>23</v>
      </c>
      <c r="E38" s="4" t="str">
        <f t="shared" si="3"/>
        <v>1 January</v>
      </c>
      <c r="F38" s="9">
        <v>59549.75</v>
      </c>
    </row>
    <row r="39">
      <c r="A39" s="5">
        <v>40198.0</v>
      </c>
      <c r="B39" s="21" t="str">
        <f t="shared" si="1"/>
        <v>January</v>
      </c>
      <c r="C39" s="47">
        <f t="shared" si="2"/>
        <v>1</v>
      </c>
      <c r="D39" s="4" t="s">
        <v>36</v>
      </c>
      <c r="E39" s="4" t="str">
        <f t="shared" si="3"/>
        <v>1 January</v>
      </c>
      <c r="F39" s="9">
        <v>1533493.5</v>
      </c>
    </row>
    <row r="40">
      <c r="A40" s="5">
        <v>40926.0</v>
      </c>
      <c r="B40" s="21" t="str">
        <f t="shared" si="1"/>
        <v>January</v>
      </c>
      <c r="C40" s="47">
        <f t="shared" si="2"/>
        <v>1</v>
      </c>
      <c r="D40" s="4" t="s">
        <v>23</v>
      </c>
      <c r="E40" s="4" t="str">
        <f t="shared" si="3"/>
        <v>1 January</v>
      </c>
      <c r="F40" s="9">
        <v>168600.90000000002</v>
      </c>
    </row>
    <row r="41">
      <c r="A41" s="5">
        <v>40548.0</v>
      </c>
      <c r="B41" s="21" t="str">
        <f t="shared" si="1"/>
        <v>January</v>
      </c>
      <c r="C41" s="47">
        <f t="shared" si="2"/>
        <v>1</v>
      </c>
      <c r="D41" s="4" t="s">
        <v>23</v>
      </c>
      <c r="E41" s="4" t="str">
        <f t="shared" si="3"/>
        <v>1 January</v>
      </c>
      <c r="F41" s="9">
        <v>1038364.4</v>
      </c>
    </row>
    <row r="42">
      <c r="A42" s="5">
        <v>40184.0</v>
      </c>
      <c r="B42" s="21" t="str">
        <f t="shared" si="1"/>
        <v>January</v>
      </c>
      <c r="C42" s="47">
        <f t="shared" si="2"/>
        <v>1</v>
      </c>
      <c r="D42" s="4" t="s">
        <v>23</v>
      </c>
      <c r="E42" s="4" t="str">
        <f t="shared" si="3"/>
        <v>1 January</v>
      </c>
      <c r="F42" s="9">
        <v>1302418.8</v>
      </c>
    </row>
    <row r="43">
      <c r="A43" s="5">
        <v>41283.0</v>
      </c>
      <c r="B43" s="21" t="str">
        <f t="shared" si="1"/>
        <v>January</v>
      </c>
      <c r="C43" s="47">
        <f t="shared" si="2"/>
        <v>1</v>
      </c>
      <c r="D43" s="4" t="s">
        <v>36</v>
      </c>
      <c r="E43" s="4" t="str">
        <f t="shared" si="3"/>
        <v>1 January</v>
      </c>
      <c r="F43" s="9">
        <v>415482.56</v>
      </c>
    </row>
    <row r="44">
      <c r="A44" s="5">
        <v>42739.0</v>
      </c>
      <c r="B44" s="21" t="str">
        <f t="shared" si="1"/>
        <v>January</v>
      </c>
      <c r="C44" s="47">
        <f t="shared" si="2"/>
        <v>1</v>
      </c>
      <c r="D44" s="4" t="s">
        <v>23</v>
      </c>
      <c r="E44" s="4" t="str">
        <f t="shared" si="3"/>
        <v>1 January</v>
      </c>
      <c r="F44" s="9">
        <v>1641686.0</v>
      </c>
    </row>
    <row r="45">
      <c r="A45" s="5">
        <v>42025.0</v>
      </c>
      <c r="B45" s="21" t="str">
        <f t="shared" si="1"/>
        <v>January</v>
      </c>
      <c r="C45" s="47">
        <f t="shared" si="2"/>
        <v>1</v>
      </c>
      <c r="D45" s="4" t="s">
        <v>23</v>
      </c>
      <c r="E45" s="4" t="str">
        <f t="shared" si="3"/>
        <v>1 January</v>
      </c>
      <c r="F45" s="9">
        <v>257791.52</v>
      </c>
    </row>
    <row r="46">
      <c r="A46" s="5">
        <v>40926.0</v>
      </c>
      <c r="B46" s="21" t="str">
        <f t="shared" si="1"/>
        <v>January</v>
      </c>
      <c r="C46" s="47">
        <f t="shared" si="2"/>
        <v>1</v>
      </c>
      <c r="D46" s="4" t="s">
        <v>23</v>
      </c>
      <c r="E46" s="4" t="str">
        <f t="shared" si="3"/>
        <v>1 January</v>
      </c>
      <c r="F46" s="9">
        <v>5374436.13</v>
      </c>
    </row>
    <row r="47">
      <c r="A47" s="5">
        <v>40912.0</v>
      </c>
      <c r="B47" s="21" t="str">
        <f t="shared" si="1"/>
        <v>January</v>
      </c>
      <c r="C47" s="47">
        <f t="shared" si="2"/>
        <v>1</v>
      </c>
      <c r="D47" s="4" t="s">
        <v>23</v>
      </c>
      <c r="E47" s="4" t="str">
        <f t="shared" si="3"/>
        <v>1 January</v>
      </c>
      <c r="F47" s="9">
        <v>554047.67</v>
      </c>
    </row>
    <row r="48">
      <c r="A48" s="5">
        <v>40933.0</v>
      </c>
      <c r="B48" s="21" t="str">
        <f t="shared" si="1"/>
        <v>January</v>
      </c>
      <c r="C48" s="47">
        <f t="shared" si="2"/>
        <v>1</v>
      </c>
      <c r="D48" s="4" t="s">
        <v>23</v>
      </c>
      <c r="E48" s="4" t="str">
        <f t="shared" si="3"/>
        <v>1 January</v>
      </c>
      <c r="F48" s="9">
        <v>1829723.26</v>
      </c>
    </row>
    <row r="49">
      <c r="A49" s="5">
        <v>41304.0</v>
      </c>
      <c r="B49" s="21" t="str">
        <f t="shared" si="1"/>
        <v>January</v>
      </c>
      <c r="C49" s="47">
        <f t="shared" si="2"/>
        <v>1</v>
      </c>
      <c r="D49" s="4" t="s">
        <v>23</v>
      </c>
      <c r="E49" s="4" t="str">
        <f t="shared" si="3"/>
        <v>1 January</v>
      </c>
      <c r="F49" s="9">
        <v>44476.96</v>
      </c>
    </row>
    <row r="50">
      <c r="A50" s="5">
        <v>41647.0</v>
      </c>
      <c r="B50" s="21" t="str">
        <f t="shared" si="1"/>
        <v>January</v>
      </c>
      <c r="C50" s="47">
        <f t="shared" si="2"/>
        <v>1</v>
      </c>
      <c r="D50" s="4" t="s">
        <v>23</v>
      </c>
      <c r="E50" s="4" t="str">
        <f t="shared" si="3"/>
        <v>1 January</v>
      </c>
      <c r="F50" s="9">
        <v>301212.60000000003</v>
      </c>
    </row>
    <row r="51">
      <c r="A51" s="5">
        <v>41283.0</v>
      </c>
      <c r="B51" s="21" t="str">
        <f t="shared" si="1"/>
        <v>January</v>
      </c>
      <c r="C51" s="47">
        <f t="shared" si="2"/>
        <v>1</v>
      </c>
      <c r="D51" s="4" t="s">
        <v>23</v>
      </c>
      <c r="E51" s="4" t="str">
        <f t="shared" si="3"/>
        <v>1 January</v>
      </c>
      <c r="F51" s="9">
        <v>983835.8400000001</v>
      </c>
    </row>
    <row r="52">
      <c r="A52" s="5">
        <v>42389.0</v>
      </c>
      <c r="B52" s="21" t="str">
        <f t="shared" si="1"/>
        <v>January</v>
      </c>
      <c r="C52" s="47">
        <f t="shared" si="2"/>
        <v>1</v>
      </c>
      <c r="D52" s="4" t="s">
        <v>23</v>
      </c>
      <c r="E52" s="4" t="str">
        <f t="shared" si="3"/>
        <v>1 January</v>
      </c>
      <c r="F52" s="9">
        <v>154497.2</v>
      </c>
    </row>
    <row r="53">
      <c r="A53" s="5">
        <v>42018.0</v>
      </c>
      <c r="B53" s="21" t="str">
        <f t="shared" si="1"/>
        <v>January</v>
      </c>
      <c r="C53" s="47">
        <f t="shared" si="2"/>
        <v>1</v>
      </c>
      <c r="D53" s="4" t="s">
        <v>23</v>
      </c>
      <c r="E53" s="4" t="str">
        <f t="shared" si="3"/>
        <v>1 January</v>
      </c>
      <c r="F53" s="9">
        <v>42417.87</v>
      </c>
    </row>
    <row r="54">
      <c r="A54" s="5">
        <v>41283.0</v>
      </c>
      <c r="B54" s="21" t="str">
        <f t="shared" si="1"/>
        <v>January</v>
      </c>
      <c r="C54" s="47">
        <f t="shared" si="2"/>
        <v>1</v>
      </c>
      <c r="D54" s="4" t="s">
        <v>23</v>
      </c>
      <c r="E54" s="4" t="str">
        <f t="shared" si="3"/>
        <v>1 January</v>
      </c>
      <c r="F54" s="9">
        <v>961559.16</v>
      </c>
    </row>
    <row r="55">
      <c r="A55" s="5">
        <v>42739.0</v>
      </c>
      <c r="B55" s="21" t="str">
        <f t="shared" si="1"/>
        <v>January</v>
      </c>
      <c r="C55" s="47">
        <f t="shared" si="2"/>
        <v>1</v>
      </c>
      <c r="D55" s="4" t="s">
        <v>23</v>
      </c>
      <c r="E55" s="4" t="str">
        <f t="shared" si="3"/>
        <v>1 January</v>
      </c>
      <c r="F55" s="9">
        <v>442787.16000000003</v>
      </c>
    </row>
    <row r="56">
      <c r="A56" s="5">
        <v>42018.0</v>
      </c>
      <c r="B56" s="21" t="str">
        <f t="shared" si="1"/>
        <v>January</v>
      </c>
      <c r="C56" s="47">
        <f t="shared" si="2"/>
        <v>1</v>
      </c>
      <c r="D56" s="4" t="s">
        <v>23</v>
      </c>
      <c r="E56" s="4" t="str">
        <f t="shared" si="3"/>
        <v>1 January</v>
      </c>
      <c r="F56" s="9">
        <v>473727.1</v>
      </c>
    </row>
    <row r="57">
      <c r="A57" s="5">
        <v>42018.0</v>
      </c>
      <c r="B57" s="21" t="str">
        <f t="shared" si="1"/>
        <v>January</v>
      </c>
      <c r="C57" s="47">
        <f t="shared" si="2"/>
        <v>1</v>
      </c>
      <c r="D57" s="4" t="s">
        <v>23</v>
      </c>
      <c r="E57" s="4" t="str">
        <f t="shared" si="3"/>
        <v>1 January</v>
      </c>
      <c r="F57" s="9">
        <v>49504.98</v>
      </c>
    </row>
    <row r="58">
      <c r="A58" s="5">
        <v>41640.0</v>
      </c>
      <c r="B58" s="21" t="str">
        <f t="shared" si="1"/>
        <v>January</v>
      </c>
      <c r="C58" s="47">
        <f t="shared" si="2"/>
        <v>1</v>
      </c>
      <c r="D58" s="4" t="s">
        <v>122</v>
      </c>
      <c r="E58" s="4" t="str">
        <f t="shared" si="3"/>
        <v>1 January</v>
      </c>
      <c r="F58" s="9">
        <v>1806361.28</v>
      </c>
    </row>
    <row r="59">
      <c r="A59" s="5">
        <v>42396.0</v>
      </c>
      <c r="B59" s="21" t="str">
        <f t="shared" si="1"/>
        <v>January</v>
      </c>
      <c r="C59" s="47">
        <f t="shared" si="2"/>
        <v>1</v>
      </c>
      <c r="D59" s="4" t="s">
        <v>122</v>
      </c>
      <c r="E59" s="4" t="str">
        <f t="shared" si="3"/>
        <v>1 January</v>
      </c>
      <c r="F59" s="9">
        <v>679830.14</v>
      </c>
    </row>
    <row r="60">
      <c r="A60" s="5">
        <v>40191.0</v>
      </c>
      <c r="B60" s="21" t="str">
        <f t="shared" si="1"/>
        <v>January</v>
      </c>
      <c r="C60" s="47">
        <f t="shared" si="2"/>
        <v>1</v>
      </c>
      <c r="D60" s="4" t="s">
        <v>122</v>
      </c>
      <c r="E60" s="4" t="str">
        <f t="shared" si="3"/>
        <v>1 January</v>
      </c>
      <c r="F60" s="9">
        <v>677247.76</v>
      </c>
    </row>
    <row r="61">
      <c r="A61" s="5">
        <v>41305.0</v>
      </c>
      <c r="B61" s="21" t="str">
        <f t="shared" si="1"/>
        <v>January</v>
      </c>
      <c r="C61" s="47">
        <f t="shared" si="2"/>
        <v>1</v>
      </c>
      <c r="D61" s="4" t="s">
        <v>23</v>
      </c>
      <c r="E61" s="4" t="str">
        <f t="shared" si="3"/>
        <v>1 January</v>
      </c>
      <c r="F61" s="9">
        <v>536644.08</v>
      </c>
    </row>
    <row r="62">
      <c r="A62" s="5">
        <v>41641.0</v>
      </c>
      <c r="B62" s="21" t="str">
        <f t="shared" si="1"/>
        <v>January</v>
      </c>
      <c r="C62" s="47">
        <f t="shared" si="2"/>
        <v>1</v>
      </c>
      <c r="D62" s="4" t="s">
        <v>36</v>
      </c>
      <c r="E62" s="4" t="str">
        <f t="shared" si="3"/>
        <v>1 January</v>
      </c>
      <c r="F62" s="9">
        <v>771939.8500000001</v>
      </c>
    </row>
    <row r="63">
      <c r="A63" s="5">
        <v>42026.0</v>
      </c>
      <c r="B63" s="21" t="str">
        <f t="shared" si="1"/>
        <v>January</v>
      </c>
      <c r="C63" s="47">
        <f t="shared" si="2"/>
        <v>1</v>
      </c>
      <c r="D63" s="4" t="s">
        <v>23</v>
      </c>
      <c r="E63" s="4" t="str">
        <f t="shared" si="3"/>
        <v>1 January</v>
      </c>
      <c r="F63" s="9">
        <v>1271154.57</v>
      </c>
    </row>
    <row r="64">
      <c r="A64" s="5">
        <v>41641.0</v>
      </c>
      <c r="B64" s="21" t="str">
        <f t="shared" si="1"/>
        <v>January</v>
      </c>
      <c r="C64" s="47">
        <f t="shared" si="2"/>
        <v>1</v>
      </c>
      <c r="D64" s="4" t="s">
        <v>23</v>
      </c>
      <c r="E64" s="4" t="str">
        <f t="shared" si="3"/>
        <v>1 January</v>
      </c>
      <c r="F64" s="9">
        <v>714018.16</v>
      </c>
    </row>
    <row r="65">
      <c r="A65" s="5">
        <v>41655.0</v>
      </c>
      <c r="B65" s="21" t="str">
        <f t="shared" si="1"/>
        <v>January</v>
      </c>
      <c r="C65" s="47">
        <f t="shared" si="2"/>
        <v>1</v>
      </c>
      <c r="D65" s="4" t="s">
        <v>23</v>
      </c>
      <c r="E65" s="4" t="str">
        <f t="shared" si="3"/>
        <v>1 January</v>
      </c>
      <c r="F65" s="9">
        <v>357017.76</v>
      </c>
    </row>
    <row r="66">
      <c r="A66" s="5">
        <v>40927.0</v>
      </c>
      <c r="B66" s="21" t="str">
        <f t="shared" si="1"/>
        <v>January</v>
      </c>
      <c r="C66" s="47">
        <f t="shared" si="2"/>
        <v>1</v>
      </c>
      <c r="D66" s="4" t="s">
        <v>23</v>
      </c>
      <c r="E66" s="4" t="str">
        <f t="shared" si="3"/>
        <v>1 January</v>
      </c>
      <c r="F66" s="9">
        <v>2492180.67</v>
      </c>
    </row>
    <row r="67">
      <c r="A67" s="5">
        <v>42019.0</v>
      </c>
      <c r="B67" s="21" t="str">
        <f t="shared" si="1"/>
        <v>January</v>
      </c>
      <c r="C67" s="47">
        <f t="shared" si="2"/>
        <v>1</v>
      </c>
      <c r="D67" s="4" t="s">
        <v>23</v>
      </c>
      <c r="E67" s="4" t="str">
        <f t="shared" si="3"/>
        <v>1 January</v>
      </c>
      <c r="F67" s="9">
        <v>1575332.8800000001</v>
      </c>
    </row>
    <row r="68">
      <c r="A68" s="5">
        <v>41298.0</v>
      </c>
      <c r="B68" s="21" t="str">
        <f t="shared" si="1"/>
        <v>January</v>
      </c>
      <c r="C68" s="47">
        <f t="shared" si="2"/>
        <v>1</v>
      </c>
      <c r="D68" s="4" t="s">
        <v>23</v>
      </c>
      <c r="E68" s="4" t="str">
        <f t="shared" si="3"/>
        <v>1 January</v>
      </c>
      <c r="F68" s="9">
        <v>528443.2999999999</v>
      </c>
    </row>
    <row r="69">
      <c r="A69" s="5">
        <v>40570.0</v>
      </c>
      <c r="B69" s="21" t="str">
        <f t="shared" si="1"/>
        <v>January</v>
      </c>
      <c r="C69" s="47">
        <f t="shared" si="2"/>
        <v>1</v>
      </c>
      <c r="D69" s="4" t="s">
        <v>23</v>
      </c>
      <c r="E69" s="4" t="str">
        <f t="shared" si="3"/>
        <v>1 January</v>
      </c>
      <c r="F69" s="9">
        <v>149522.4</v>
      </c>
    </row>
    <row r="70">
      <c r="A70" s="5">
        <v>40549.0</v>
      </c>
      <c r="B70" s="21" t="str">
        <f t="shared" si="1"/>
        <v>January</v>
      </c>
      <c r="C70" s="47">
        <f t="shared" si="2"/>
        <v>1</v>
      </c>
      <c r="D70" s="4" t="s">
        <v>23</v>
      </c>
      <c r="E70" s="4" t="str">
        <f t="shared" si="3"/>
        <v>1 January</v>
      </c>
      <c r="F70" s="9">
        <v>811407.66</v>
      </c>
    </row>
    <row r="71">
      <c r="A71" s="5">
        <v>42390.0</v>
      </c>
      <c r="B71" s="21" t="str">
        <f t="shared" si="1"/>
        <v>January</v>
      </c>
      <c r="C71" s="47">
        <f t="shared" si="2"/>
        <v>1</v>
      </c>
      <c r="D71" s="4" t="s">
        <v>23</v>
      </c>
      <c r="E71" s="4" t="str">
        <f t="shared" si="3"/>
        <v>1 January</v>
      </c>
      <c r="F71" s="9">
        <v>86061.69</v>
      </c>
    </row>
    <row r="72">
      <c r="A72" s="5">
        <v>41648.0</v>
      </c>
      <c r="B72" s="21" t="str">
        <f t="shared" si="1"/>
        <v>January</v>
      </c>
      <c r="C72" s="47">
        <f t="shared" si="2"/>
        <v>1</v>
      </c>
      <c r="D72" s="4" t="s">
        <v>23</v>
      </c>
      <c r="E72" s="4" t="str">
        <f t="shared" si="3"/>
        <v>1 January</v>
      </c>
      <c r="F72" s="9">
        <v>98174.05</v>
      </c>
    </row>
    <row r="73">
      <c r="A73" s="5">
        <v>42761.0</v>
      </c>
      <c r="B73" s="21" t="str">
        <f t="shared" si="1"/>
        <v>January</v>
      </c>
      <c r="C73" s="47">
        <f t="shared" si="2"/>
        <v>1</v>
      </c>
      <c r="D73" s="4" t="s">
        <v>23</v>
      </c>
      <c r="E73" s="4" t="str">
        <f t="shared" si="3"/>
        <v>1 January</v>
      </c>
      <c r="F73" s="9">
        <v>2219664.4</v>
      </c>
    </row>
    <row r="74">
      <c r="A74" s="5">
        <v>40556.0</v>
      </c>
      <c r="B74" s="21" t="str">
        <f t="shared" si="1"/>
        <v>January</v>
      </c>
      <c r="C74" s="47">
        <f t="shared" si="2"/>
        <v>1</v>
      </c>
      <c r="D74" s="4" t="s">
        <v>23</v>
      </c>
      <c r="E74" s="4" t="str">
        <f t="shared" si="3"/>
        <v>1 January</v>
      </c>
      <c r="F74" s="9">
        <v>784165.4</v>
      </c>
    </row>
    <row r="75">
      <c r="A75" s="5">
        <v>41669.0</v>
      </c>
      <c r="B75" s="21" t="str">
        <f t="shared" si="1"/>
        <v>January</v>
      </c>
      <c r="C75" s="47">
        <f t="shared" si="2"/>
        <v>1</v>
      </c>
      <c r="D75" s="4" t="s">
        <v>23</v>
      </c>
      <c r="E75" s="4" t="str">
        <f t="shared" si="3"/>
        <v>1 January</v>
      </c>
      <c r="F75" s="9">
        <v>4077988.7399999998</v>
      </c>
    </row>
    <row r="76">
      <c r="A76" s="5">
        <v>42747.0</v>
      </c>
      <c r="B76" s="21" t="str">
        <f t="shared" si="1"/>
        <v>January</v>
      </c>
      <c r="C76" s="47">
        <f t="shared" si="2"/>
        <v>1</v>
      </c>
      <c r="D76" s="4" t="s">
        <v>23</v>
      </c>
      <c r="E76" s="4" t="str">
        <f t="shared" si="3"/>
        <v>1 January</v>
      </c>
      <c r="F76" s="9">
        <v>1050180.8</v>
      </c>
    </row>
    <row r="77">
      <c r="A77" s="5">
        <v>42026.0</v>
      </c>
      <c r="B77" s="21" t="str">
        <f t="shared" si="1"/>
        <v>January</v>
      </c>
      <c r="C77" s="47">
        <f t="shared" si="2"/>
        <v>1</v>
      </c>
      <c r="D77" s="4" t="s">
        <v>23</v>
      </c>
      <c r="E77" s="4" t="str">
        <f t="shared" si="3"/>
        <v>1 January</v>
      </c>
      <c r="F77" s="9">
        <v>368520.57</v>
      </c>
    </row>
    <row r="78">
      <c r="A78" s="5">
        <v>40914.0</v>
      </c>
      <c r="B78" s="21" t="str">
        <f t="shared" si="1"/>
        <v>January</v>
      </c>
      <c r="C78" s="47">
        <f t="shared" si="2"/>
        <v>1</v>
      </c>
      <c r="D78" s="4" t="s">
        <v>36</v>
      </c>
      <c r="E78" s="4" t="str">
        <f t="shared" si="3"/>
        <v>1 January</v>
      </c>
      <c r="F78" s="9">
        <v>710975.68</v>
      </c>
    </row>
    <row r="79">
      <c r="A79" s="5">
        <v>42013.0</v>
      </c>
      <c r="B79" s="21" t="str">
        <f t="shared" si="1"/>
        <v>January</v>
      </c>
      <c r="C79" s="47">
        <f t="shared" si="2"/>
        <v>1</v>
      </c>
      <c r="D79" s="4" t="s">
        <v>23</v>
      </c>
      <c r="E79" s="4" t="str">
        <f t="shared" si="3"/>
        <v>1 January</v>
      </c>
      <c r="F79" s="9">
        <v>563645.04</v>
      </c>
    </row>
    <row r="80">
      <c r="A80" s="5">
        <v>42741.0</v>
      </c>
      <c r="B80" s="21" t="str">
        <f t="shared" si="1"/>
        <v>January</v>
      </c>
      <c r="C80" s="47">
        <f t="shared" si="2"/>
        <v>1</v>
      </c>
      <c r="D80" s="4" t="s">
        <v>23</v>
      </c>
      <c r="E80" s="4" t="str">
        <f t="shared" si="3"/>
        <v>1 January</v>
      </c>
      <c r="F80" s="9">
        <v>2313092.08</v>
      </c>
    </row>
    <row r="81">
      <c r="A81" s="5">
        <v>40179.0</v>
      </c>
      <c r="B81" s="21" t="str">
        <f t="shared" si="1"/>
        <v>January</v>
      </c>
      <c r="C81" s="47">
        <f t="shared" si="2"/>
        <v>1</v>
      </c>
      <c r="D81" s="4" t="s">
        <v>23</v>
      </c>
      <c r="E81" s="4" t="str">
        <f t="shared" si="3"/>
        <v>1 January</v>
      </c>
      <c r="F81" s="9">
        <v>2391207.7600000002</v>
      </c>
    </row>
    <row r="82">
      <c r="A82" s="5">
        <v>40571.0</v>
      </c>
      <c r="B82" s="21" t="str">
        <f t="shared" si="1"/>
        <v>January</v>
      </c>
      <c r="C82" s="47">
        <f t="shared" si="2"/>
        <v>1</v>
      </c>
      <c r="D82" s="4" t="s">
        <v>23</v>
      </c>
      <c r="E82" s="4" t="str">
        <f t="shared" si="3"/>
        <v>1 January</v>
      </c>
      <c r="F82" s="9">
        <v>2997443.1999999997</v>
      </c>
    </row>
    <row r="83">
      <c r="A83" s="5">
        <v>40179.0</v>
      </c>
      <c r="B83" s="21" t="str">
        <f t="shared" si="1"/>
        <v>January</v>
      </c>
      <c r="C83" s="47">
        <f t="shared" si="2"/>
        <v>1</v>
      </c>
      <c r="D83" s="4" t="s">
        <v>23</v>
      </c>
      <c r="E83" s="4" t="str">
        <f t="shared" si="3"/>
        <v>1 January</v>
      </c>
      <c r="F83" s="9">
        <v>1574016.4</v>
      </c>
    </row>
    <row r="84">
      <c r="A84" s="5">
        <v>40914.0</v>
      </c>
      <c r="B84" s="21" t="str">
        <f t="shared" si="1"/>
        <v>January</v>
      </c>
      <c r="C84" s="47">
        <f t="shared" si="2"/>
        <v>1</v>
      </c>
      <c r="D84" s="4" t="s">
        <v>23</v>
      </c>
      <c r="E84" s="4" t="str">
        <f t="shared" si="3"/>
        <v>1 January</v>
      </c>
      <c r="F84" s="9">
        <v>2283495.6</v>
      </c>
    </row>
    <row r="85">
      <c r="A85" s="5">
        <v>42034.0</v>
      </c>
      <c r="B85" s="21" t="str">
        <f t="shared" si="1"/>
        <v>January</v>
      </c>
      <c r="C85" s="47">
        <f t="shared" si="2"/>
        <v>1</v>
      </c>
      <c r="D85" s="4" t="s">
        <v>23</v>
      </c>
      <c r="E85" s="4" t="str">
        <f t="shared" si="3"/>
        <v>1 January</v>
      </c>
      <c r="F85" s="9">
        <v>782150.7999999999</v>
      </c>
    </row>
    <row r="86">
      <c r="A86" s="5">
        <v>40935.0</v>
      </c>
      <c r="B86" s="21" t="str">
        <f t="shared" si="1"/>
        <v>January</v>
      </c>
      <c r="C86" s="47">
        <f t="shared" si="2"/>
        <v>1</v>
      </c>
      <c r="D86" s="4" t="s">
        <v>23</v>
      </c>
      <c r="E86" s="4" t="str">
        <f t="shared" si="3"/>
        <v>1 January</v>
      </c>
      <c r="F86" s="9">
        <v>1172272.1400000001</v>
      </c>
    </row>
    <row r="87">
      <c r="A87" s="5">
        <v>40564.0</v>
      </c>
      <c r="B87" s="21" t="str">
        <f t="shared" si="1"/>
        <v>January</v>
      </c>
      <c r="C87" s="47">
        <f t="shared" si="2"/>
        <v>1</v>
      </c>
      <c r="D87" s="4" t="s">
        <v>23</v>
      </c>
      <c r="E87" s="4" t="str">
        <f t="shared" si="3"/>
        <v>1 January</v>
      </c>
      <c r="F87" s="9">
        <v>1040776.56</v>
      </c>
    </row>
    <row r="88">
      <c r="A88" s="5">
        <v>41656.0</v>
      </c>
      <c r="B88" s="21" t="str">
        <f t="shared" si="1"/>
        <v>January</v>
      </c>
      <c r="C88" s="47">
        <f t="shared" si="2"/>
        <v>1</v>
      </c>
      <c r="D88" s="4" t="s">
        <v>23</v>
      </c>
      <c r="E88" s="4" t="str">
        <f t="shared" si="3"/>
        <v>1 January</v>
      </c>
      <c r="F88" s="9">
        <v>760491.26</v>
      </c>
    </row>
    <row r="89">
      <c r="A89" s="5">
        <v>41649.0</v>
      </c>
      <c r="B89" s="21" t="str">
        <f t="shared" si="1"/>
        <v>January</v>
      </c>
      <c r="C89" s="47">
        <f t="shared" si="2"/>
        <v>1</v>
      </c>
      <c r="D89" s="4" t="s">
        <v>23</v>
      </c>
      <c r="E89" s="4" t="str">
        <f t="shared" si="3"/>
        <v>1 January</v>
      </c>
      <c r="F89" s="9">
        <v>265970.1</v>
      </c>
    </row>
    <row r="90">
      <c r="A90" s="5">
        <v>40914.0</v>
      </c>
      <c r="B90" s="21" t="str">
        <f t="shared" si="1"/>
        <v>January</v>
      </c>
      <c r="C90" s="47">
        <f t="shared" si="2"/>
        <v>1</v>
      </c>
      <c r="D90" s="4" t="s">
        <v>23</v>
      </c>
      <c r="E90" s="4" t="str">
        <f t="shared" si="3"/>
        <v>1 January</v>
      </c>
      <c r="F90" s="9">
        <v>391977.08</v>
      </c>
    </row>
    <row r="91">
      <c r="A91" s="5">
        <v>42391.0</v>
      </c>
      <c r="B91" s="21" t="str">
        <f t="shared" si="1"/>
        <v>January</v>
      </c>
      <c r="C91" s="47">
        <f t="shared" si="2"/>
        <v>1</v>
      </c>
      <c r="D91" s="4" t="s">
        <v>23</v>
      </c>
      <c r="E91" s="4" t="str">
        <f t="shared" si="3"/>
        <v>1 January</v>
      </c>
      <c r="F91" s="9">
        <v>75797.52</v>
      </c>
    </row>
    <row r="92">
      <c r="A92" s="5">
        <v>41278.0</v>
      </c>
      <c r="B92" s="21" t="str">
        <f t="shared" si="1"/>
        <v>January</v>
      </c>
      <c r="C92" s="47">
        <f t="shared" si="2"/>
        <v>1</v>
      </c>
      <c r="D92" s="4" t="s">
        <v>23</v>
      </c>
      <c r="E92" s="4" t="str">
        <f t="shared" si="3"/>
        <v>1 January</v>
      </c>
      <c r="F92" s="9">
        <v>291525.99</v>
      </c>
    </row>
    <row r="93">
      <c r="A93" s="5">
        <v>42385.0</v>
      </c>
      <c r="B93" s="21" t="str">
        <f t="shared" si="1"/>
        <v>January</v>
      </c>
      <c r="C93" s="47">
        <f t="shared" si="2"/>
        <v>1</v>
      </c>
      <c r="D93" s="4" t="s">
        <v>23</v>
      </c>
      <c r="E93" s="4" t="str">
        <f t="shared" si="3"/>
        <v>1 January</v>
      </c>
      <c r="F93" s="9">
        <v>938278.08</v>
      </c>
    </row>
    <row r="94">
      <c r="A94" s="5">
        <v>40201.0</v>
      </c>
      <c r="B94" s="21" t="str">
        <f t="shared" si="1"/>
        <v>January</v>
      </c>
      <c r="C94" s="47">
        <f t="shared" si="2"/>
        <v>1</v>
      </c>
      <c r="D94" s="4" t="s">
        <v>23</v>
      </c>
      <c r="E94" s="4" t="str">
        <f t="shared" si="3"/>
        <v>1 January</v>
      </c>
      <c r="F94" s="9">
        <v>1380543.84</v>
      </c>
    </row>
    <row r="95">
      <c r="A95" s="5">
        <v>40194.0</v>
      </c>
      <c r="B95" s="21" t="str">
        <f t="shared" si="1"/>
        <v>January</v>
      </c>
      <c r="C95" s="47">
        <f t="shared" si="2"/>
        <v>1</v>
      </c>
      <c r="D95" s="4" t="s">
        <v>36</v>
      </c>
      <c r="E95" s="4" t="str">
        <f t="shared" si="3"/>
        <v>1 January</v>
      </c>
      <c r="F95" s="9">
        <v>290877.07</v>
      </c>
    </row>
    <row r="96">
      <c r="A96" s="5">
        <v>42385.0</v>
      </c>
      <c r="B96" s="21" t="str">
        <f t="shared" si="1"/>
        <v>January</v>
      </c>
      <c r="C96" s="47">
        <f t="shared" si="2"/>
        <v>1</v>
      </c>
      <c r="D96" s="4" t="s">
        <v>23</v>
      </c>
      <c r="E96" s="4" t="str">
        <f t="shared" si="3"/>
        <v>1 January</v>
      </c>
      <c r="F96" s="9">
        <v>350934.0</v>
      </c>
    </row>
    <row r="97">
      <c r="A97" s="5">
        <v>41279.0</v>
      </c>
      <c r="B97" s="21" t="str">
        <f t="shared" si="1"/>
        <v>January</v>
      </c>
      <c r="C97" s="47">
        <f t="shared" si="2"/>
        <v>1</v>
      </c>
      <c r="D97" s="4" t="s">
        <v>23</v>
      </c>
      <c r="E97" s="4" t="str">
        <f t="shared" si="3"/>
        <v>1 January</v>
      </c>
      <c r="F97" s="9">
        <v>25237.65</v>
      </c>
    </row>
    <row r="98">
      <c r="A98" s="5">
        <v>42763.0</v>
      </c>
      <c r="B98" s="21" t="str">
        <f t="shared" si="1"/>
        <v>January</v>
      </c>
      <c r="C98" s="47">
        <f t="shared" si="2"/>
        <v>1</v>
      </c>
      <c r="D98" s="4" t="s">
        <v>36</v>
      </c>
      <c r="E98" s="4" t="str">
        <f t="shared" si="3"/>
        <v>1 January</v>
      </c>
      <c r="F98" s="9">
        <v>76216.77</v>
      </c>
    </row>
    <row r="99">
      <c r="A99" s="5">
        <v>42749.0</v>
      </c>
      <c r="B99" s="21" t="str">
        <f t="shared" si="1"/>
        <v>January</v>
      </c>
      <c r="C99" s="47">
        <f t="shared" si="2"/>
        <v>1</v>
      </c>
      <c r="D99" s="4" t="s">
        <v>23</v>
      </c>
      <c r="E99" s="4" t="str">
        <f t="shared" si="3"/>
        <v>1 January</v>
      </c>
      <c r="F99" s="9">
        <v>2886571.38</v>
      </c>
    </row>
    <row r="100">
      <c r="A100" s="5">
        <v>42035.0</v>
      </c>
      <c r="B100" s="21" t="str">
        <f t="shared" si="1"/>
        <v>January</v>
      </c>
      <c r="C100" s="47">
        <f t="shared" si="2"/>
        <v>1</v>
      </c>
      <c r="D100" s="4" t="s">
        <v>23</v>
      </c>
      <c r="E100" s="4" t="str">
        <f t="shared" si="3"/>
        <v>1 January</v>
      </c>
      <c r="F100" s="9">
        <v>1031603.2</v>
      </c>
    </row>
    <row r="101">
      <c r="A101" s="5">
        <v>40551.0</v>
      </c>
      <c r="B101" s="21" t="str">
        <f t="shared" si="1"/>
        <v>January</v>
      </c>
      <c r="C101" s="47">
        <f t="shared" si="2"/>
        <v>1</v>
      </c>
      <c r="D101" s="4" t="s">
        <v>23</v>
      </c>
      <c r="E101" s="4" t="str">
        <f t="shared" si="3"/>
        <v>1 January</v>
      </c>
      <c r="F101" s="9">
        <v>623326.76</v>
      </c>
    </row>
    <row r="102">
      <c r="A102" s="5">
        <v>41643.0</v>
      </c>
      <c r="B102" s="21" t="str">
        <f t="shared" si="1"/>
        <v>January</v>
      </c>
      <c r="C102" s="47">
        <f t="shared" si="2"/>
        <v>1</v>
      </c>
      <c r="D102" s="4" t="s">
        <v>23</v>
      </c>
      <c r="E102" s="4" t="str">
        <f t="shared" si="3"/>
        <v>1 January</v>
      </c>
      <c r="F102" s="9">
        <v>13584.48</v>
      </c>
    </row>
    <row r="103">
      <c r="A103" s="5">
        <v>40558.0</v>
      </c>
      <c r="B103" s="21" t="str">
        <f t="shared" si="1"/>
        <v>January</v>
      </c>
      <c r="C103" s="47">
        <f t="shared" si="2"/>
        <v>1</v>
      </c>
      <c r="D103" s="4" t="s">
        <v>23</v>
      </c>
      <c r="E103" s="4" t="str">
        <f t="shared" si="3"/>
        <v>1 January</v>
      </c>
      <c r="F103" s="9">
        <v>1903878.24</v>
      </c>
    </row>
    <row r="104">
      <c r="A104" s="5">
        <v>42385.0</v>
      </c>
      <c r="B104" s="21" t="str">
        <f t="shared" si="1"/>
        <v>January</v>
      </c>
      <c r="C104" s="47">
        <f t="shared" si="2"/>
        <v>1</v>
      </c>
      <c r="D104" s="4" t="s">
        <v>23</v>
      </c>
      <c r="E104" s="4" t="str">
        <f t="shared" si="3"/>
        <v>1 January</v>
      </c>
      <c r="F104" s="9">
        <v>695895.04</v>
      </c>
    </row>
    <row r="105">
      <c r="A105" s="5">
        <v>41643.0</v>
      </c>
      <c r="B105" s="21" t="str">
        <f t="shared" si="1"/>
        <v>January</v>
      </c>
      <c r="C105" s="47">
        <f t="shared" si="2"/>
        <v>1</v>
      </c>
      <c r="D105" s="4" t="s">
        <v>23</v>
      </c>
      <c r="E105" s="4" t="str">
        <f t="shared" si="3"/>
        <v>1 January</v>
      </c>
      <c r="F105" s="9">
        <v>3170272.88</v>
      </c>
    </row>
    <row r="106">
      <c r="A106" s="5">
        <v>42385.0</v>
      </c>
      <c r="B106" s="21" t="str">
        <f t="shared" si="1"/>
        <v>January</v>
      </c>
      <c r="C106" s="47">
        <f t="shared" si="2"/>
        <v>1</v>
      </c>
      <c r="D106" s="4" t="s">
        <v>23</v>
      </c>
      <c r="E106" s="4" t="str">
        <f t="shared" si="3"/>
        <v>1 January</v>
      </c>
      <c r="F106" s="9">
        <v>2477759.9699999997</v>
      </c>
    </row>
    <row r="107">
      <c r="A107" s="5">
        <v>41279.0</v>
      </c>
      <c r="B107" s="21" t="str">
        <f t="shared" si="1"/>
        <v>January</v>
      </c>
      <c r="C107" s="47">
        <f t="shared" si="2"/>
        <v>1</v>
      </c>
      <c r="D107" s="4" t="s">
        <v>23</v>
      </c>
      <c r="E107" s="4" t="str">
        <f t="shared" si="3"/>
        <v>1 January</v>
      </c>
      <c r="F107" s="9">
        <v>1197142.6800000002</v>
      </c>
    </row>
    <row r="108">
      <c r="A108" s="5">
        <v>42399.0</v>
      </c>
      <c r="B108" s="21" t="str">
        <f t="shared" si="1"/>
        <v>January</v>
      </c>
      <c r="C108" s="47">
        <f t="shared" si="2"/>
        <v>1</v>
      </c>
      <c r="D108" s="4" t="s">
        <v>23</v>
      </c>
      <c r="E108" s="4" t="str">
        <f t="shared" si="3"/>
        <v>1 January</v>
      </c>
      <c r="F108" s="9">
        <v>3424215.48</v>
      </c>
    </row>
    <row r="109">
      <c r="A109" s="5">
        <v>40194.0</v>
      </c>
      <c r="B109" s="21" t="str">
        <f t="shared" si="1"/>
        <v>January</v>
      </c>
      <c r="C109" s="47">
        <f t="shared" si="2"/>
        <v>1</v>
      </c>
      <c r="D109" s="4" t="s">
        <v>23</v>
      </c>
      <c r="E109" s="4" t="str">
        <f t="shared" si="3"/>
        <v>1 January</v>
      </c>
      <c r="F109" s="9">
        <v>4149902.4</v>
      </c>
    </row>
    <row r="110">
      <c r="A110" s="5">
        <v>40915.0</v>
      </c>
      <c r="B110" s="21" t="str">
        <f t="shared" si="1"/>
        <v>January</v>
      </c>
      <c r="C110" s="47">
        <f t="shared" si="2"/>
        <v>1</v>
      </c>
      <c r="D110" s="4" t="s">
        <v>23</v>
      </c>
      <c r="E110" s="4" t="str">
        <f t="shared" si="3"/>
        <v>1 January</v>
      </c>
      <c r="F110" s="9">
        <v>1366820.32</v>
      </c>
    </row>
    <row r="111">
      <c r="A111" s="5">
        <v>40208.0</v>
      </c>
      <c r="B111" s="21" t="str">
        <f t="shared" si="1"/>
        <v>January</v>
      </c>
      <c r="C111" s="47">
        <f t="shared" si="2"/>
        <v>1</v>
      </c>
      <c r="D111" s="4" t="s">
        <v>23</v>
      </c>
      <c r="E111" s="4" t="str">
        <f t="shared" si="3"/>
        <v>1 January</v>
      </c>
      <c r="F111" s="9">
        <v>255802.95</v>
      </c>
    </row>
    <row r="112">
      <c r="A112" s="5">
        <v>40565.0</v>
      </c>
      <c r="B112" s="21" t="str">
        <f t="shared" si="1"/>
        <v>January</v>
      </c>
      <c r="C112" s="47">
        <f t="shared" si="2"/>
        <v>1</v>
      </c>
      <c r="D112" s="4" t="s">
        <v>23</v>
      </c>
      <c r="E112" s="4" t="str">
        <f t="shared" si="3"/>
        <v>1 January</v>
      </c>
      <c r="F112" s="9">
        <v>3442075.6</v>
      </c>
    </row>
    <row r="113">
      <c r="A113" s="5">
        <v>42028.0</v>
      </c>
      <c r="B113" s="21" t="str">
        <f t="shared" si="1"/>
        <v>January</v>
      </c>
      <c r="C113" s="47">
        <f t="shared" si="2"/>
        <v>1</v>
      </c>
      <c r="D113" s="4" t="s">
        <v>122</v>
      </c>
      <c r="E113" s="4" t="str">
        <f t="shared" si="3"/>
        <v>1 January</v>
      </c>
      <c r="F113" s="9">
        <v>63565.29</v>
      </c>
    </row>
    <row r="114">
      <c r="A114" s="5">
        <v>40181.0</v>
      </c>
      <c r="B114" s="21" t="str">
        <f t="shared" si="1"/>
        <v>January</v>
      </c>
      <c r="C114" s="47">
        <f t="shared" si="2"/>
        <v>1</v>
      </c>
      <c r="D114" s="4" t="s">
        <v>36</v>
      </c>
      <c r="E114" s="4" t="str">
        <f t="shared" si="3"/>
        <v>1 January</v>
      </c>
      <c r="F114" s="9">
        <v>34204.64</v>
      </c>
    </row>
    <row r="115">
      <c r="A115" s="5">
        <v>42393.0</v>
      </c>
      <c r="B115" s="21" t="str">
        <f t="shared" si="1"/>
        <v>January</v>
      </c>
      <c r="C115" s="47">
        <f t="shared" si="2"/>
        <v>1</v>
      </c>
      <c r="D115" s="4" t="s">
        <v>23</v>
      </c>
      <c r="E115" s="4" t="str">
        <f t="shared" si="3"/>
        <v>1 January</v>
      </c>
      <c r="F115" s="9">
        <v>781024.16</v>
      </c>
    </row>
    <row r="116">
      <c r="A116" s="5">
        <v>42757.0</v>
      </c>
      <c r="B116" s="21" t="str">
        <f t="shared" si="1"/>
        <v>January</v>
      </c>
      <c r="C116" s="47">
        <f t="shared" si="2"/>
        <v>1</v>
      </c>
      <c r="D116" s="4" t="s">
        <v>36</v>
      </c>
      <c r="E116" s="4" t="str">
        <f t="shared" si="3"/>
        <v>1 January</v>
      </c>
      <c r="F116" s="9">
        <v>944622.78</v>
      </c>
    </row>
    <row r="117">
      <c r="A117" s="5">
        <v>41665.0</v>
      </c>
      <c r="B117" s="21" t="str">
        <f t="shared" si="1"/>
        <v>January</v>
      </c>
      <c r="C117" s="47">
        <f t="shared" si="2"/>
        <v>1</v>
      </c>
      <c r="D117" s="4" t="s">
        <v>36</v>
      </c>
      <c r="E117" s="4" t="str">
        <f t="shared" si="3"/>
        <v>1 January</v>
      </c>
      <c r="F117" s="9">
        <v>855698.56</v>
      </c>
    </row>
    <row r="118">
      <c r="A118" s="5">
        <v>40566.0</v>
      </c>
      <c r="B118" s="21" t="str">
        <f t="shared" si="1"/>
        <v>January</v>
      </c>
      <c r="C118" s="47">
        <f t="shared" si="2"/>
        <v>1</v>
      </c>
      <c r="D118" s="4" t="s">
        <v>23</v>
      </c>
      <c r="E118" s="4" t="str">
        <f t="shared" si="3"/>
        <v>1 January</v>
      </c>
      <c r="F118" s="9">
        <v>1504695.5</v>
      </c>
    </row>
    <row r="119">
      <c r="A119" s="5">
        <v>40188.0</v>
      </c>
      <c r="B119" s="21" t="str">
        <f t="shared" si="1"/>
        <v>January</v>
      </c>
      <c r="C119" s="47">
        <f t="shared" si="2"/>
        <v>1</v>
      </c>
      <c r="D119" s="4" t="s">
        <v>23</v>
      </c>
      <c r="E119" s="4" t="str">
        <f t="shared" si="3"/>
        <v>1 January</v>
      </c>
      <c r="F119" s="9">
        <v>1721091.9</v>
      </c>
    </row>
    <row r="120">
      <c r="A120" s="5">
        <v>41644.0</v>
      </c>
      <c r="B120" s="21" t="str">
        <f t="shared" si="1"/>
        <v>January</v>
      </c>
      <c r="C120" s="47">
        <f t="shared" si="2"/>
        <v>1</v>
      </c>
      <c r="D120" s="4" t="s">
        <v>23</v>
      </c>
      <c r="E120" s="4" t="str">
        <f t="shared" si="3"/>
        <v>1 January</v>
      </c>
      <c r="F120" s="9">
        <v>178089.67</v>
      </c>
    </row>
    <row r="121">
      <c r="A121" s="5">
        <v>40188.0</v>
      </c>
      <c r="B121" s="21" t="str">
        <f t="shared" si="1"/>
        <v>January</v>
      </c>
      <c r="C121" s="47">
        <f t="shared" si="2"/>
        <v>1</v>
      </c>
      <c r="D121" s="4" t="s">
        <v>23</v>
      </c>
      <c r="E121" s="4" t="str">
        <f t="shared" si="3"/>
        <v>1 January</v>
      </c>
      <c r="F121" s="9">
        <v>438322.08</v>
      </c>
    </row>
    <row r="122">
      <c r="A122" s="5">
        <v>41280.0</v>
      </c>
      <c r="B122" s="21" t="str">
        <f t="shared" si="1"/>
        <v>January</v>
      </c>
      <c r="C122" s="47">
        <f t="shared" si="2"/>
        <v>1</v>
      </c>
      <c r="D122" s="4" t="s">
        <v>23</v>
      </c>
      <c r="E122" s="4" t="str">
        <f t="shared" si="3"/>
        <v>1 January</v>
      </c>
      <c r="F122" s="9">
        <v>1012044.0</v>
      </c>
    </row>
    <row r="123">
      <c r="A123" s="5">
        <v>42022.0</v>
      </c>
      <c r="B123" s="21" t="str">
        <f t="shared" si="1"/>
        <v>January</v>
      </c>
      <c r="C123" s="47">
        <f t="shared" si="2"/>
        <v>1</v>
      </c>
      <c r="D123" s="4" t="s">
        <v>23</v>
      </c>
      <c r="E123" s="4" t="str">
        <f t="shared" si="3"/>
        <v>1 January</v>
      </c>
      <c r="F123" s="9">
        <v>2310794.56</v>
      </c>
    </row>
    <row r="124">
      <c r="A124" s="5">
        <v>40545.0</v>
      </c>
      <c r="B124" s="21" t="str">
        <f t="shared" si="1"/>
        <v>January</v>
      </c>
      <c r="C124" s="47">
        <f t="shared" si="2"/>
        <v>1</v>
      </c>
      <c r="D124" s="4" t="s">
        <v>23</v>
      </c>
      <c r="E124" s="4" t="str">
        <f t="shared" si="3"/>
        <v>1 January</v>
      </c>
      <c r="F124" s="9">
        <v>1061218.08</v>
      </c>
    </row>
    <row r="125">
      <c r="A125" s="5">
        <v>42400.0</v>
      </c>
      <c r="B125" s="21" t="str">
        <f t="shared" si="1"/>
        <v>January</v>
      </c>
      <c r="C125" s="47">
        <f t="shared" si="2"/>
        <v>1</v>
      </c>
      <c r="D125" s="4" t="s">
        <v>23</v>
      </c>
      <c r="E125" s="4" t="str">
        <f t="shared" si="3"/>
        <v>1 January</v>
      </c>
      <c r="F125" s="9">
        <v>68538.18000000001</v>
      </c>
    </row>
    <row r="126">
      <c r="A126" s="5">
        <v>42379.0</v>
      </c>
      <c r="B126" s="21" t="str">
        <f t="shared" si="1"/>
        <v>January</v>
      </c>
      <c r="C126" s="47">
        <f t="shared" si="2"/>
        <v>1</v>
      </c>
      <c r="D126" s="4" t="s">
        <v>23</v>
      </c>
      <c r="E126" s="4" t="str">
        <f t="shared" si="3"/>
        <v>1 January</v>
      </c>
      <c r="F126" s="9">
        <v>76062.35</v>
      </c>
    </row>
    <row r="127">
      <c r="A127" s="5">
        <v>42008.0</v>
      </c>
      <c r="B127" s="21" t="str">
        <f t="shared" si="1"/>
        <v>January</v>
      </c>
      <c r="C127" s="47">
        <f t="shared" si="2"/>
        <v>1</v>
      </c>
      <c r="D127" s="4" t="s">
        <v>23</v>
      </c>
      <c r="E127" s="4" t="str">
        <f t="shared" si="3"/>
        <v>1 January</v>
      </c>
      <c r="F127" s="9">
        <v>1074165.4</v>
      </c>
    </row>
    <row r="128">
      <c r="A128" s="5">
        <v>42022.0</v>
      </c>
      <c r="B128" s="21" t="str">
        <f t="shared" si="1"/>
        <v>January</v>
      </c>
      <c r="C128" s="47">
        <f t="shared" si="2"/>
        <v>1</v>
      </c>
      <c r="D128" s="4" t="s">
        <v>23</v>
      </c>
      <c r="E128" s="4" t="str">
        <f t="shared" si="3"/>
        <v>1 January</v>
      </c>
      <c r="F128" s="9">
        <v>625240.98</v>
      </c>
    </row>
    <row r="129">
      <c r="A129" s="5">
        <v>40937.0</v>
      </c>
      <c r="B129" s="21" t="str">
        <f t="shared" si="1"/>
        <v>January</v>
      </c>
      <c r="C129" s="47">
        <f t="shared" si="2"/>
        <v>1</v>
      </c>
      <c r="D129" s="4" t="s">
        <v>23</v>
      </c>
      <c r="E129" s="4" t="str">
        <f t="shared" si="3"/>
        <v>1 January</v>
      </c>
      <c r="F129" s="9">
        <v>3957971.6</v>
      </c>
    </row>
    <row r="130">
      <c r="A130" s="5">
        <v>42379.0</v>
      </c>
      <c r="B130" s="21" t="str">
        <f t="shared" si="1"/>
        <v>January</v>
      </c>
      <c r="C130" s="47">
        <f t="shared" si="2"/>
        <v>1</v>
      </c>
      <c r="D130" s="4" t="s">
        <v>122</v>
      </c>
      <c r="E130" s="4" t="str">
        <f t="shared" si="3"/>
        <v>1 January</v>
      </c>
      <c r="F130" s="9">
        <v>776000.22</v>
      </c>
    </row>
    <row r="131">
      <c r="A131" s="5">
        <v>40819.0</v>
      </c>
      <c r="B131" s="21" t="str">
        <f t="shared" si="1"/>
        <v>October</v>
      </c>
      <c r="C131" s="47">
        <f t="shared" si="2"/>
        <v>10</v>
      </c>
      <c r="D131" s="4" t="s">
        <v>23</v>
      </c>
      <c r="E131" s="4" t="str">
        <f t="shared" si="3"/>
        <v>10 October</v>
      </c>
      <c r="F131" s="9">
        <v>791043.75</v>
      </c>
    </row>
    <row r="132">
      <c r="A132" s="5">
        <v>42667.0</v>
      </c>
      <c r="B132" s="21" t="str">
        <f t="shared" si="1"/>
        <v>October</v>
      </c>
      <c r="C132" s="47">
        <f t="shared" si="2"/>
        <v>10</v>
      </c>
      <c r="D132" s="4" t="s">
        <v>23</v>
      </c>
      <c r="E132" s="4" t="str">
        <f t="shared" si="3"/>
        <v>10 October</v>
      </c>
      <c r="F132" s="9">
        <v>1830357.6</v>
      </c>
    </row>
    <row r="133">
      <c r="A133" s="5">
        <v>40826.0</v>
      </c>
      <c r="B133" s="21" t="str">
        <f t="shared" si="1"/>
        <v>October</v>
      </c>
      <c r="C133" s="47">
        <f t="shared" si="2"/>
        <v>10</v>
      </c>
      <c r="D133" s="4" t="s">
        <v>23</v>
      </c>
      <c r="E133" s="4" t="str">
        <f t="shared" si="3"/>
        <v>10 October</v>
      </c>
      <c r="F133" s="9">
        <v>195501.92</v>
      </c>
    </row>
    <row r="134">
      <c r="A134" s="5">
        <v>42296.0</v>
      </c>
      <c r="B134" s="21" t="str">
        <f t="shared" si="1"/>
        <v>October</v>
      </c>
      <c r="C134" s="47">
        <f t="shared" si="2"/>
        <v>10</v>
      </c>
      <c r="D134" s="4" t="s">
        <v>23</v>
      </c>
      <c r="E134" s="4" t="str">
        <f t="shared" si="3"/>
        <v>10 October</v>
      </c>
      <c r="F134" s="9">
        <v>3813485.7600000002</v>
      </c>
    </row>
    <row r="135">
      <c r="A135" s="5">
        <v>41561.0</v>
      </c>
      <c r="B135" s="21" t="str">
        <f t="shared" si="1"/>
        <v>October</v>
      </c>
      <c r="C135" s="47">
        <f t="shared" si="2"/>
        <v>10</v>
      </c>
      <c r="D135" s="4" t="s">
        <v>23</v>
      </c>
      <c r="E135" s="4" t="str">
        <f t="shared" si="3"/>
        <v>10 October</v>
      </c>
      <c r="F135" s="9">
        <v>101302.56</v>
      </c>
    </row>
    <row r="136">
      <c r="A136" s="5">
        <v>41575.0</v>
      </c>
      <c r="B136" s="21" t="str">
        <f t="shared" si="1"/>
        <v>October</v>
      </c>
      <c r="C136" s="47">
        <f t="shared" si="2"/>
        <v>10</v>
      </c>
      <c r="D136" s="4" t="s">
        <v>23</v>
      </c>
      <c r="E136" s="4" t="str">
        <f t="shared" si="3"/>
        <v>10 October</v>
      </c>
      <c r="F136" s="9">
        <v>3513763.6599999997</v>
      </c>
    </row>
    <row r="137">
      <c r="A137" s="5">
        <v>41183.0</v>
      </c>
      <c r="B137" s="21" t="str">
        <f t="shared" si="1"/>
        <v>October</v>
      </c>
      <c r="C137" s="47">
        <f t="shared" si="2"/>
        <v>10</v>
      </c>
      <c r="D137" s="4" t="s">
        <v>36</v>
      </c>
      <c r="E137" s="4" t="str">
        <f t="shared" si="3"/>
        <v>10 October</v>
      </c>
      <c r="F137" s="9">
        <v>467505.12000000005</v>
      </c>
    </row>
    <row r="138">
      <c r="A138" s="5">
        <v>41939.0</v>
      </c>
      <c r="B138" s="21" t="str">
        <f t="shared" si="1"/>
        <v>October</v>
      </c>
      <c r="C138" s="47">
        <f t="shared" si="2"/>
        <v>10</v>
      </c>
      <c r="D138" s="4" t="s">
        <v>23</v>
      </c>
      <c r="E138" s="4" t="str">
        <f t="shared" si="3"/>
        <v>10 October</v>
      </c>
      <c r="F138" s="9">
        <v>470013.28</v>
      </c>
    </row>
    <row r="139">
      <c r="A139" s="5">
        <v>41561.0</v>
      </c>
      <c r="B139" s="21" t="str">
        <f t="shared" si="1"/>
        <v>October</v>
      </c>
      <c r="C139" s="47">
        <f t="shared" si="2"/>
        <v>10</v>
      </c>
      <c r="D139" s="4" t="s">
        <v>23</v>
      </c>
      <c r="E139" s="4" t="str">
        <f t="shared" si="3"/>
        <v>10 October</v>
      </c>
      <c r="F139" s="9">
        <v>309372.8</v>
      </c>
    </row>
    <row r="140">
      <c r="A140" s="5">
        <v>40476.0</v>
      </c>
      <c r="B140" s="21" t="str">
        <f t="shared" si="1"/>
        <v>October</v>
      </c>
      <c r="C140" s="47">
        <f t="shared" si="2"/>
        <v>10</v>
      </c>
      <c r="D140" s="4" t="s">
        <v>23</v>
      </c>
      <c r="E140" s="4" t="str">
        <f t="shared" si="3"/>
        <v>10 October</v>
      </c>
      <c r="F140" s="9">
        <v>66056.4</v>
      </c>
    </row>
    <row r="141">
      <c r="A141" s="5">
        <v>41568.0</v>
      </c>
      <c r="B141" s="21" t="str">
        <f t="shared" si="1"/>
        <v>October</v>
      </c>
      <c r="C141" s="47">
        <f t="shared" si="2"/>
        <v>10</v>
      </c>
      <c r="D141" s="4" t="s">
        <v>23</v>
      </c>
      <c r="E141" s="4" t="str">
        <f t="shared" si="3"/>
        <v>10 October</v>
      </c>
      <c r="F141" s="9">
        <v>104342.55</v>
      </c>
    </row>
    <row r="142">
      <c r="A142" s="5">
        <v>41918.0</v>
      </c>
      <c r="B142" s="21" t="str">
        <f t="shared" si="1"/>
        <v>October</v>
      </c>
      <c r="C142" s="47">
        <f t="shared" si="2"/>
        <v>10</v>
      </c>
      <c r="D142" s="4" t="s">
        <v>23</v>
      </c>
      <c r="E142" s="4" t="str">
        <f t="shared" si="3"/>
        <v>10 October</v>
      </c>
      <c r="F142" s="9">
        <v>41854.38</v>
      </c>
    </row>
    <row r="143">
      <c r="A143" s="5">
        <v>40476.0</v>
      </c>
      <c r="B143" s="21" t="str">
        <f t="shared" si="1"/>
        <v>October</v>
      </c>
      <c r="C143" s="47">
        <f t="shared" si="2"/>
        <v>10</v>
      </c>
      <c r="D143" s="4" t="s">
        <v>23</v>
      </c>
      <c r="E143" s="4" t="str">
        <f t="shared" si="3"/>
        <v>10 October</v>
      </c>
      <c r="F143" s="9">
        <v>55326.9</v>
      </c>
    </row>
    <row r="144">
      <c r="A144" s="5">
        <v>41204.0</v>
      </c>
      <c r="B144" s="21" t="str">
        <f t="shared" si="1"/>
        <v>October</v>
      </c>
      <c r="C144" s="47">
        <f t="shared" si="2"/>
        <v>10</v>
      </c>
      <c r="D144" s="4" t="s">
        <v>23</v>
      </c>
      <c r="E144" s="4" t="str">
        <f t="shared" si="3"/>
        <v>10 October</v>
      </c>
      <c r="F144" s="9">
        <v>60113.19</v>
      </c>
    </row>
    <row r="145">
      <c r="A145" s="5">
        <v>40826.0</v>
      </c>
      <c r="B145" s="21" t="str">
        <f t="shared" si="1"/>
        <v>October</v>
      </c>
      <c r="C145" s="47">
        <f t="shared" si="2"/>
        <v>10</v>
      </c>
      <c r="D145" s="4" t="s">
        <v>23</v>
      </c>
      <c r="E145" s="4" t="str">
        <f t="shared" si="3"/>
        <v>10 October</v>
      </c>
      <c r="F145" s="9">
        <v>176696.3</v>
      </c>
    </row>
    <row r="146">
      <c r="A146" s="5">
        <v>41191.0</v>
      </c>
      <c r="B146" s="21" t="str">
        <f t="shared" si="1"/>
        <v>October</v>
      </c>
      <c r="C146" s="47">
        <f t="shared" si="2"/>
        <v>10</v>
      </c>
      <c r="D146" s="4" t="s">
        <v>23</v>
      </c>
      <c r="E146" s="4" t="str">
        <f t="shared" si="3"/>
        <v>10 October</v>
      </c>
      <c r="F146" s="9">
        <v>53333.8</v>
      </c>
    </row>
    <row r="147">
      <c r="A147" s="5">
        <v>40477.0</v>
      </c>
      <c r="B147" s="21" t="str">
        <f t="shared" si="1"/>
        <v>October</v>
      </c>
      <c r="C147" s="47">
        <f t="shared" si="2"/>
        <v>10</v>
      </c>
      <c r="D147" s="4" t="s">
        <v>36</v>
      </c>
      <c r="E147" s="4" t="str">
        <f t="shared" si="3"/>
        <v>10 October</v>
      </c>
      <c r="F147" s="9">
        <v>4166163.75</v>
      </c>
    </row>
    <row r="148">
      <c r="A148" s="5">
        <v>41191.0</v>
      </c>
      <c r="B148" s="21" t="str">
        <f t="shared" si="1"/>
        <v>October</v>
      </c>
      <c r="C148" s="47">
        <f t="shared" si="2"/>
        <v>10</v>
      </c>
      <c r="D148" s="4" t="s">
        <v>23</v>
      </c>
      <c r="E148" s="4" t="str">
        <f t="shared" si="3"/>
        <v>10 October</v>
      </c>
      <c r="F148" s="9">
        <v>2402184.8</v>
      </c>
    </row>
    <row r="149">
      <c r="A149" s="5">
        <v>41555.0</v>
      </c>
      <c r="B149" s="21" t="str">
        <f t="shared" si="1"/>
        <v>October</v>
      </c>
      <c r="C149" s="47">
        <f t="shared" si="2"/>
        <v>10</v>
      </c>
      <c r="D149" s="4" t="s">
        <v>23</v>
      </c>
      <c r="E149" s="4" t="str">
        <f t="shared" si="3"/>
        <v>10 October</v>
      </c>
      <c r="F149" s="9">
        <v>72232.86</v>
      </c>
    </row>
    <row r="150">
      <c r="A150" s="5">
        <v>41933.0</v>
      </c>
      <c r="B150" s="21" t="str">
        <f t="shared" si="1"/>
        <v>October</v>
      </c>
      <c r="C150" s="47">
        <f t="shared" si="2"/>
        <v>10</v>
      </c>
      <c r="D150" s="4" t="s">
        <v>23</v>
      </c>
      <c r="E150" s="4" t="str">
        <f t="shared" si="3"/>
        <v>10 October</v>
      </c>
      <c r="F150" s="9">
        <v>1044.96</v>
      </c>
    </row>
    <row r="151">
      <c r="A151" s="5">
        <v>41212.0</v>
      </c>
      <c r="B151" s="21" t="str">
        <f t="shared" si="1"/>
        <v>October</v>
      </c>
      <c r="C151" s="47">
        <f t="shared" si="2"/>
        <v>10</v>
      </c>
      <c r="D151" s="4" t="s">
        <v>23</v>
      </c>
      <c r="E151" s="4" t="str">
        <f t="shared" si="3"/>
        <v>10 October</v>
      </c>
      <c r="F151" s="9">
        <v>1287927.78</v>
      </c>
    </row>
    <row r="152">
      <c r="A152" s="5">
        <v>41184.0</v>
      </c>
      <c r="B152" s="21" t="str">
        <f t="shared" si="1"/>
        <v>October</v>
      </c>
      <c r="C152" s="47">
        <f t="shared" si="2"/>
        <v>10</v>
      </c>
      <c r="D152" s="4" t="s">
        <v>23</v>
      </c>
      <c r="E152" s="4" t="str">
        <f t="shared" si="3"/>
        <v>10 October</v>
      </c>
      <c r="F152" s="9">
        <v>1092362.8800000001</v>
      </c>
    </row>
    <row r="153">
      <c r="A153" s="5">
        <v>41926.0</v>
      </c>
      <c r="B153" s="21" t="str">
        <f t="shared" si="1"/>
        <v>October</v>
      </c>
      <c r="C153" s="47">
        <f t="shared" si="2"/>
        <v>10</v>
      </c>
      <c r="D153" s="4" t="s">
        <v>23</v>
      </c>
      <c r="E153" s="4" t="str">
        <f t="shared" si="3"/>
        <v>10 October</v>
      </c>
      <c r="F153" s="9">
        <v>3233758.53</v>
      </c>
    </row>
    <row r="154">
      <c r="A154" s="5">
        <v>42290.0</v>
      </c>
      <c r="B154" s="21" t="str">
        <f t="shared" si="1"/>
        <v>October</v>
      </c>
      <c r="C154" s="47">
        <f t="shared" si="2"/>
        <v>10</v>
      </c>
      <c r="D154" s="4" t="s">
        <v>23</v>
      </c>
      <c r="E154" s="4" t="str">
        <f t="shared" si="3"/>
        <v>10 October</v>
      </c>
      <c r="F154" s="9">
        <v>6222261.97</v>
      </c>
    </row>
    <row r="155">
      <c r="A155" s="5">
        <v>42304.0</v>
      </c>
      <c r="B155" s="21" t="str">
        <f t="shared" si="1"/>
        <v>October</v>
      </c>
      <c r="C155" s="47">
        <f t="shared" si="2"/>
        <v>10</v>
      </c>
      <c r="D155" s="4" t="s">
        <v>23</v>
      </c>
      <c r="E155" s="4" t="str">
        <f t="shared" si="3"/>
        <v>10 October</v>
      </c>
      <c r="F155" s="9">
        <v>148708.30000000002</v>
      </c>
    </row>
    <row r="156">
      <c r="A156" s="5">
        <v>40463.0</v>
      </c>
      <c r="B156" s="21" t="str">
        <f t="shared" si="1"/>
        <v>October</v>
      </c>
      <c r="C156" s="47">
        <f t="shared" si="2"/>
        <v>10</v>
      </c>
      <c r="D156" s="4" t="s">
        <v>23</v>
      </c>
      <c r="E156" s="4" t="str">
        <f t="shared" si="3"/>
        <v>10 October</v>
      </c>
      <c r="F156" s="9">
        <v>218981.75</v>
      </c>
    </row>
    <row r="157">
      <c r="A157" s="5">
        <v>41576.0</v>
      </c>
      <c r="B157" s="21" t="str">
        <f t="shared" si="1"/>
        <v>October</v>
      </c>
      <c r="C157" s="47">
        <f t="shared" si="2"/>
        <v>10</v>
      </c>
      <c r="D157" s="4" t="s">
        <v>23</v>
      </c>
      <c r="E157" s="4" t="str">
        <f t="shared" si="3"/>
        <v>10 October</v>
      </c>
      <c r="F157" s="9">
        <v>3332775.6</v>
      </c>
    </row>
    <row r="158">
      <c r="A158" s="5">
        <v>41556.0</v>
      </c>
      <c r="B158" s="21" t="str">
        <f t="shared" si="1"/>
        <v>October</v>
      </c>
      <c r="C158" s="47">
        <f t="shared" si="2"/>
        <v>10</v>
      </c>
      <c r="D158" s="4" t="s">
        <v>23</v>
      </c>
      <c r="E158" s="4" t="str">
        <f t="shared" si="3"/>
        <v>10 October</v>
      </c>
      <c r="F158" s="9">
        <v>432127.15</v>
      </c>
    </row>
    <row r="159">
      <c r="A159" s="5">
        <v>41206.0</v>
      </c>
      <c r="B159" s="21" t="str">
        <f t="shared" si="1"/>
        <v>October</v>
      </c>
      <c r="C159" s="47">
        <f t="shared" si="2"/>
        <v>10</v>
      </c>
      <c r="D159" s="4" t="s">
        <v>23</v>
      </c>
      <c r="E159" s="4" t="str">
        <f t="shared" si="3"/>
        <v>10 October</v>
      </c>
      <c r="F159" s="9">
        <v>778886.9</v>
      </c>
    </row>
    <row r="160">
      <c r="A160" s="5">
        <v>42284.0</v>
      </c>
      <c r="B160" s="21" t="str">
        <f t="shared" si="1"/>
        <v>October</v>
      </c>
      <c r="C160" s="47">
        <f t="shared" si="2"/>
        <v>10</v>
      </c>
      <c r="D160" s="4" t="s">
        <v>23</v>
      </c>
      <c r="E160" s="4" t="str">
        <f t="shared" si="3"/>
        <v>10 October</v>
      </c>
      <c r="F160" s="9">
        <v>1449773.5999999999</v>
      </c>
    </row>
    <row r="161">
      <c r="A161" s="5">
        <v>40464.0</v>
      </c>
      <c r="B161" s="21" t="str">
        <f t="shared" si="1"/>
        <v>October</v>
      </c>
      <c r="C161" s="47">
        <f t="shared" si="2"/>
        <v>10</v>
      </c>
      <c r="D161" s="4" t="s">
        <v>23</v>
      </c>
      <c r="E161" s="4" t="str">
        <f t="shared" si="3"/>
        <v>10 October</v>
      </c>
      <c r="F161" s="9">
        <v>1306523.04</v>
      </c>
    </row>
    <row r="162">
      <c r="A162" s="5">
        <v>40457.0</v>
      </c>
      <c r="B162" s="21" t="str">
        <f t="shared" si="1"/>
        <v>October</v>
      </c>
      <c r="C162" s="47">
        <f t="shared" si="2"/>
        <v>10</v>
      </c>
      <c r="D162" s="4" t="s">
        <v>23</v>
      </c>
      <c r="E162" s="4" t="str">
        <f t="shared" si="3"/>
        <v>10 October</v>
      </c>
      <c r="F162" s="9">
        <v>4151214.0</v>
      </c>
    </row>
    <row r="163">
      <c r="A163" s="5">
        <v>42648.0</v>
      </c>
      <c r="B163" s="21" t="str">
        <f t="shared" si="1"/>
        <v>October</v>
      </c>
      <c r="C163" s="47">
        <f t="shared" si="2"/>
        <v>10</v>
      </c>
      <c r="D163" s="4" t="s">
        <v>23</v>
      </c>
      <c r="E163" s="4" t="str">
        <f t="shared" si="3"/>
        <v>10 October</v>
      </c>
      <c r="F163" s="9">
        <v>542137.14</v>
      </c>
    </row>
    <row r="164">
      <c r="A164" s="5">
        <v>40471.0</v>
      </c>
      <c r="B164" s="21" t="str">
        <f t="shared" si="1"/>
        <v>October</v>
      </c>
      <c r="C164" s="47">
        <f t="shared" si="2"/>
        <v>10</v>
      </c>
      <c r="D164" s="4" t="s">
        <v>23</v>
      </c>
      <c r="E164" s="4" t="str">
        <f t="shared" si="3"/>
        <v>10 October</v>
      </c>
      <c r="F164" s="9">
        <v>3175619.04</v>
      </c>
    </row>
    <row r="165">
      <c r="A165" s="5">
        <v>41920.0</v>
      </c>
      <c r="B165" s="21" t="str">
        <f t="shared" si="1"/>
        <v>October</v>
      </c>
      <c r="C165" s="47">
        <f t="shared" si="2"/>
        <v>10</v>
      </c>
      <c r="D165" s="4" t="s">
        <v>23</v>
      </c>
      <c r="E165" s="4" t="str">
        <f t="shared" si="3"/>
        <v>10 October</v>
      </c>
      <c r="F165" s="9">
        <v>133705.0</v>
      </c>
    </row>
    <row r="166">
      <c r="A166" s="5">
        <v>41570.0</v>
      </c>
      <c r="B166" s="21" t="str">
        <f t="shared" si="1"/>
        <v>October</v>
      </c>
      <c r="C166" s="47">
        <f t="shared" si="2"/>
        <v>10</v>
      </c>
      <c r="D166" s="4" t="s">
        <v>23</v>
      </c>
      <c r="E166" s="4" t="str">
        <f t="shared" si="3"/>
        <v>10 October</v>
      </c>
      <c r="F166" s="9">
        <v>451012.25</v>
      </c>
    </row>
    <row r="167">
      <c r="A167" s="5">
        <v>41941.0</v>
      </c>
      <c r="B167" s="21" t="str">
        <f t="shared" si="1"/>
        <v>October</v>
      </c>
      <c r="C167" s="47">
        <f t="shared" si="2"/>
        <v>10</v>
      </c>
      <c r="D167" s="4" t="s">
        <v>23</v>
      </c>
      <c r="E167" s="4" t="str">
        <f t="shared" si="3"/>
        <v>10 October</v>
      </c>
      <c r="F167" s="9">
        <v>414855.35000000003</v>
      </c>
    </row>
    <row r="168">
      <c r="A168" s="5">
        <v>42284.0</v>
      </c>
      <c r="B168" s="21" t="str">
        <f t="shared" si="1"/>
        <v>October</v>
      </c>
      <c r="C168" s="47">
        <f t="shared" si="2"/>
        <v>10</v>
      </c>
      <c r="D168" s="4" t="s">
        <v>23</v>
      </c>
      <c r="E168" s="4" t="str">
        <f t="shared" si="3"/>
        <v>10 October</v>
      </c>
      <c r="F168" s="9">
        <v>1414506.48</v>
      </c>
    </row>
    <row r="169">
      <c r="A169" s="5">
        <v>41564.0</v>
      </c>
      <c r="B169" s="21" t="str">
        <f t="shared" si="1"/>
        <v>October</v>
      </c>
      <c r="C169" s="47">
        <f t="shared" si="2"/>
        <v>10</v>
      </c>
      <c r="D169" s="4" t="s">
        <v>23</v>
      </c>
      <c r="E169" s="4" t="str">
        <f t="shared" si="3"/>
        <v>10 October</v>
      </c>
      <c r="F169" s="9">
        <v>77532.3</v>
      </c>
    </row>
    <row r="170">
      <c r="A170" s="5">
        <v>41557.0</v>
      </c>
      <c r="B170" s="21" t="str">
        <f t="shared" si="1"/>
        <v>October</v>
      </c>
      <c r="C170" s="47">
        <f t="shared" si="2"/>
        <v>10</v>
      </c>
      <c r="D170" s="4" t="s">
        <v>23</v>
      </c>
      <c r="E170" s="4" t="str">
        <f t="shared" si="3"/>
        <v>10 October</v>
      </c>
      <c r="F170" s="9">
        <v>420656.5</v>
      </c>
    </row>
    <row r="171">
      <c r="A171" s="5">
        <v>41186.0</v>
      </c>
      <c r="B171" s="21" t="str">
        <f t="shared" si="1"/>
        <v>October</v>
      </c>
      <c r="C171" s="47">
        <f t="shared" si="2"/>
        <v>10</v>
      </c>
      <c r="D171" s="4" t="s">
        <v>23</v>
      </c>
      <c r="E171" s="4" t="str">
        <f t="shared" si="3"/>
        <v>10 October</v>
      </c>
      <c r="F171" s="9">
        <v>1322759.16</v>
      </c>
    </row>
    <row r="172">
      <c r="A172" s="5">
        <v>41928.0</v>
      </c>
      <c r="B172" s="21" t="str">
        <f t="shared" si="1"/>
        <v>October</v>
      </c>
      <c r="C172" s="47">
        <f t="shared" si="2"/>
        <v>10</v>
      </c>
      <c r="D172" s="4" t="s">
        <v>23</v>
      </c>
      <c r="E172" s="4" t="str">
        <f t="shared" si="3"/>
        <v>10 October</v>
      </c>
      <c r="F172" s="9">
        <v>636268.05</v>
      </c>
    </row>
    <row r="173">
      <c r="A173" s="5">
        <v>41928.0</v>
      </c>
      <c r="B173" s="21" t="str">
        <f t="shared" si="1"/>
        <v>October</v>
      </c>
      <c r="C173" s="47">
        <f t="shared" si="2"/>
        <v>10</v>
      </c>
      <c r="D173" s="4" t="s">
        <v>23</v>
      </c>
      <c r="E173" s="4" t="str">
        <f t="shared" si="3"/>
        <v>10 October</v>
      </c>
      <c r="F173" s="9">
        <v>57596.0</v>
      </c>
    </row>
    <row r="174">
      <c r="A174" s="5">
        <v>41564.0</v>
      </c>
      <c r="B174" s="21" t="str">
        <f t="shared" si="1"/>
        <v>October</v>
      </c>
      <c r="C174" s="47">
        <f t="shared" si="2"/>
        <v>10</v>
      </c>
      <c r="D174" s="4" t="s">
        <v>23</v>
      </c>
      <c r="E174" s="4" t="str">
        <f t="shared" si="3"/>
        <v>10 October</v>
      </c>
      <c r="F174" s="9">
        <v>1006165.86</v>
      </c>
    </row>
    <row r="175">
      <c r="A175" s="5">
        <v>41914.0</v>
      </c>
      <c r="B175" s="21" t="str">
        <f t="shared" si="1"/>
        <v>October</v>
      </c>
      <c r="C175" s="47">
        <f t="shared" si="2"/>
        <v>10</v>
      </c>
      <c r="D175" s="4" t="s">
        <v>23</v>
      </c>
      <c r="E175" s="4" t="str">
        <f t="shared" si="3"/>
        <v>10 October</v>
      </c>
      <c r="F175" s="9">
        <v>19615.2</v>
      </c>
    </row>
    <row r="176">
      <c r="A176" s="5">
        <v>41200.0</v>
      </c>
      <c r="B176" s="21" t="str">
        <f t="shared" si="1"/>
        <v>October</v>
      </c>
      <c r="C176" s="47">
        <f t="shared" si="2"/>
        <v>10</v>
      </c>
      <c r="D176" s="4" t="s">
        <v>23</v>
      </c>
      <c r="E176" s="4" t="str">
        <f t="shared" si="3"/>
        <v>10 October</v>
      </c>
      <c r="F176" s="9">
        <v>317867.55000000005</v>
      </c>
    </row>
    <row r="177">
      <c r="A177" s="5">
        <v>40458.0</v>
      </c>
      <c r="B177" s="21" t="str">
        <f t="shared" si="1"/>
        <v>October</v>
      </c>
      <c r="C177" s="47">
        <f t="shared" si="2"/>
        <v>10</v>
      </c>
      <c r="D177" s="4" t="s">
        <v>23</v>
      </c>
      <c r="E177" s="4" t="str">
        <f t="shared" si="3"/>
        <v>10 October</v>
      </c>
      <c r="F177" s="9">
        <v>774343.5000000001</v>
      </c>
    </row>
    <row r="178">
      <c r="A178" s="5">
        <v>42670.0</v>
      </c>
      <c r="B178" s="21" t="str">
        <f t="shared" si="1"/>
        <v>October</v>
      </c>
      <c r="C178" s="47">
        <f t="shared" si="2"/>
        <v>10</v>
      </c>
      <c r="D178" s="4" t="s">
        <v>23</v>
      </c>
      <c r="E178" s="4" t="str">
        <f t="shared" si="3"/>
        <v>10 October</v>
      </c>
      <c r="F178" s="9">
        <v>59814.63</v>
      </c>
    </row>
    <row r="179">
      <c r="A179" s="5">
        <v>41557.0</v>
      </c>
      <c r="B179" s="21" t="str">
        <f t="shared" si="1"/>
        <v>October</v>
      </c>
      <c r="C179" s="47">
        <f t="shared" si="2"/>
        <v>10</v>
      </c>
      <c r="D179" s="4" t="s">
        <v>23</v>
      </c>
      <c r="E179" s="4" t="str">
        <f t="shared" si="3"/>
        <v>10 October</v>
      </c>
      <c r="F179" s="9">
        <v>412103.25</v>
      </c>
    </row>
    <row r="180">
      <c r="A180" s="5">
        <v>42670.0</v>
      </c>
      <c r="B180" s="21" t="str">
        <f t="shared" si="1"/>
        <v>October</v>
      </c>
      <c r="C180" s="47">
        <f t="shared" si="2"/>
        <v>10</v>
      </c>
      <c r="D180" s="4" t="s">
        <v>23</v>
      </c>
      <c r="E180" s="4" t="str">
        <f t="shared" si="3"/>
        <v>10 October</v>
      </c>
      <c r="F180" s="9">
        <v>3113738.4</v>
      </c>
    </row>
    <row r="181">
      <c r="A181" s="5">
        <v>41200.0</v>
      </c>
      <c r="B181" s="21" t="str">
        <f t="shared" si="1"/>
        <v>October</v>
      </c>
      <c r="C181" s="47">
        <f t="shared" si="2"/>
        <v>10</v>
      </c>
      <c r="D181" s="4" t="s">
        <v>23</v>
      </c>
      <c r="E181" s="4" t="str">
        <f t="shared" si="3"/>
        <v>10 October</v>
      </c>
      <c r="F181" s="9">
        <v>1272570.8</v>
      </c>
    </row>
    <row r="182">
      <c r="A182" s="5">
        <v>41578.0</v>
      </c>
      <c r="B182" s="21" t="str">
        <f t="shared" si="1"/>
        <v>October</v>
      </c>
      <c r="C182" s="47">
        <f t="shared" si="2"/>
        <v>10</v>
      </c>
      <c r="D182" s="4" t="s">
        <v>23</v>
      </c>
      <c r="E182" s="4" t="str">
        <f t="shared" si="3"/>
        <v>10 October</v>
      </c>
      <c r="F182" s="9">
        <v>1364047.24</v>
      </c>
    </row>
    <row r="183">
      <c r="A183" s="5">
        <v>41557.0</v>
      </c>
      <c r="B183" s="21" t="str">
        <f t="shared" si="1"/>
        <v>October</v>
      </c>
      <c r="C183" s="47">
        <f t="shared" si="2"/>
        <v>10</v>
      </c>
      <c r="D183" s="4" t="s">
        <v>23</v>
      </c>
      <c r="E183" s="4" t="str">
        <f t="shared" si="3"/>
        <v>10 October</v>
      </c>
      <c r="F183" s="9">
        <v>605437.4400000001</v>
      </c>
    </row>
    <row r="184">
      <c r="A184" s="5">
        <v>41186.0</v>
      </c>
      <c r="B184" s="21" t="str">
        <f t="shared" si="1"/>
        <v>October</v>
      </c>
      <c r="C184" s="47">
        <f t="shared" si="2"/>
        <v>10</v>
      </c>
      <c r="D184" s="4" t="s">
        <v>23</v>
      </c>
      <c r="E184" s="4" t="str">
        <f t="shared" si="3"/>
        <v>10 October</v>
      </c>
      <c r="F184" s="9">
        <v>1245112.92</v>
      </c>
    </row>
    <row r="185">
      <c r="A185" s="5">
        <v>41187.0</v>
      </c>
      <c r="B185" s="21" t="str">
        <f t="shared" si="1"/>
        <v>October</v>
      </c>
      <c r="C185" s="47">
        <f t="shared" si="2"/>
        <v>10</v>
      </c>
      <c r="D185" s="4" t="s">
        <v>23</v>
      </c>
      <c r="E185" s="4" t="str">
        <f t="shared" si="3"/>
        <v>10 October</v>
      </c>
      <c r="F185" s="9">
        <v>818058.6</v>
      </c>
    </row>
    <row r="186">
      <c r="A186" s="5">
        <v>41929.0</v>
      </c>
      <c r="B186" s="21" t="str">
        <f t="shared" si="1"/>
        <v>October</v>
      </c>
      <c r="C186" s="47">
        <f t="shared" si="2"/>
        <v>10</v>
      </c>
      <c r="D186" s="4" t="s">
        <v>23</v>
      </c>
      <c r="E186" s="4" t="str">
        <f t="shared" si="3"/>
        <v>10 October</v>
      </c>
      <c r="F186" s="9">
        <v>752858.4</v>
      </c>
    </row>
    <row r="187">
      <c r="A187" s="5">
        <v>41915.0</v>
      </c>
      <c r="B187" s="21" t="str">
        <f t="shared" si="1"/>
        <v>October</v>
      </c>
      <c r="C187" s="47">
        <f t="shared" si="2"/>
        <v>10</v>
      </c>
      <c r="D187" s="4" t="s">
        <v>23</v>
      </c>
      <c r="E187" s="4" t="str">
        <f t="shared" si="3"/>
        <v>10 October</v>
      </c>
      <c r="F187" s="9">
        <v>557316.87</v>
      </c>
    </row>
    <row r="188">
      <c r="A188" s="5">
        <v>41194.0</v>
      </c>
      <c r="B188" s="21" t="str">
        <f t="shared" si="1"/>
        <v>October</v>
      </c>
      <c r="C188" s="47">
        <f t="shared" si="2"/>
        <v>10</v>
      </c>
      <c r="D188" s="4" t="s">
        <v>23</v>
      </c>
      <c r="E188" s="4" t="str">
        <f t="shared" si="3"/>
        <v>10 October</v>
      </c>
      <c r="F188" s="9">
        <v>2354447.44</v>
      </c>
    </row>
    <row r="189">
      <c r="A189" s="5">
        <v>40823.0</v>
      </c>
      <c r="B189" s="21" t="str">
        <f t="shared" si="1"/>
        <v>October</v>
      </c>
      <c r="C189" s="47">
        <f t="shared" si="2"/>
        <v>10</v>
      </c>
      <c r="D189" s="4" t="s">
        <v>23</v>
      </c>
      <c r="E189" s="4" t="str">
        <f t="shared" si="3"/>
        <v>10 October</v>
      </c>
      <c r="F189" s="9">
        <v>45772.98</v>
      </c>
    </row>
    <row r="190">
      <c r="A190" s="5">
        <v>41943.0</v>
      </c>
      <c r="B190" s="21" t="str">
        <f t="shared" si="1"/>
        <v>October</v>
      </c>
      <c r="C190" s="47">
        <f t="shared" si="2"/>
        <v>10</v>
      </c>
      <c r="D190" s="4" t="s">
        <v>23</v>
      </c>
      <c r="E190" s="4" t="str">
        <f t="shared" si="3"/>
        <v>10 October</v>
      </c>
      <c r="F190" s="9">
        <v>3009892.62</v>
      </c>
    </row>
    <row r="191">
      <c r="A191" s="5">
        <v>40837.0</v>
      </c>
      <c r="B191" s="21" t="str">
        <f t="shared" si="1"/>
        <v>October</v>
      </c>
      <c r="C191" s="47">
        <f t="shared" si="2"/>
        <v>10</v>
      </c>
      <c r="D191" s="4" t="s">
        <v>23</v>
      </c>
      <c r="E191" s="4" t="str">
        <f t="shared" si="3"/>
        <v>10 October</v>
      </c>
      <c r="F191" s="9">
        <v>4037979.1999999997</v>
      </c>
    </row>
    <row r="192">
      <c r="A192" s="5">
        <v>40823.0</v>
      </c>
      <c r="B192" s="21" t="str">
        <f t="shared" si="1"/>
        <v>October</v>
      </c>
      <c r="C192" s="47">
        <f t="shared" si="2"/>
        <v>10</v>
      </c>
      <c r="D192" s="4" t="s">
        <v>23</v>
      </c>
      <c r="E192" s="4" t="str">
        <f t="shared" si="3"/>
        <v>10 October</v>
      </c>
      <c r="F192" s="9">
        <v>1671106.7999999998</v>
      </c>
    </row>
    <row r="193">
      <c r="A193" s="5">
        <v>40452.0</v>
      </c>
      <c r="B193" s="21" t="str">
        <f t="shared" si="1"/>
        <v>October</v>
      </c>
      <c r="C193" s="47">
        <f t="shared" si="2"/>
        <v>10</v>
      </c>
      <c r="D193" s="4" t="s">
        <v>23</v>
      </c>
      <c r="E193" s="4" t="str">
        <f t="shared" si="3"/>
        <v>10 October</v>
      </c>
      <c r="F193" s="9">
        <v>298880.8</v>
      </c>
    </row>
    <row r="194">
      <c r="A194" s="5">
        <v>40480.0</v>
      </c>
      <c r="B194" s="21" t="str">
        <f t="shared" si="1"/>
        <v>October</v>
      </c>
      <c r="C194" s="47">
        <f t="shared" si="2"/>
        <v>10</v>
      </c>
      <c r="D194" s="4" t="s">
        <v>23</v>
      </c>
      <c r="E194" s="4" t="str">
        <f t="shared" si="3"/>
        <v>10 October</v>
      </c>
      <c r="F194" s="9">
        <v>1453690.0</v>
      </c>
    </row>
    <row r="195">
      <c r="A195" s="5">
        <v>40473.0</v>
      </c>
      <c r="B195" s="21" t="str">
        <f t="shared" si="1"/>
        <v>October</v>
      </c>
      <c r="C195" s="47">
        <f t="shared" si="2"/>
        <v>10</v>
      </c>
      <c r="D195" s="4" t="s">
        <v>23</v>
      </c>
      <c r="E195" s="4" t="str">
        <f t="shared" si="3"/>
        <v>10 October</v>
      </c>
      <c r="F195" s="9">
        <v>1530195.03</v>
      </c>
    </row>
    <row r="196">
      <c r="A196" s="5">
        <v>42671.0</v>
      </c>
      <c r="B196" s="21" t="str">
        <f t="shared" si="1"/>
        <v>October</v>
      </c>
      <c r="C196" s="47">
        <f t="shared" si="2"/>
        <v>10</v>
      </c>
      <c r="D196" s="4" t="s">
        <v>23</v>
      </c>
      <c r="E196" s="4" t="str">
        <f t="shared" si="3"/>
        <v>10 October</v>
      </c>
      <c r="F196" s="9">
        <v>124066.08</v>
      </c>
    </row>
    <row r="197">
      <c r="A197" s="5">
        <v>41208.0</v>
      </c>
      <c r="B197" s="21" t="str">
        <f t="shared" si="1"/>
        <v>October</v>
      </c>
      <c r="C197" s="47">
        <f t="shared" si="2"/>
        <v>10</v>
      </c>
      <c r="D197" s="4" t="s">
        <v>23</v>
      </c>
      <c r="E197" s="4" t="str">
        <f t="shared" si="3"/>
        <v>10 October</v>
      </c>
      <c r="F197" s="9">
        <v>1303293.2</v>
      </c>
    </row>
    <row r="198">
      <c r="A198" s="5">
        <v>41201.0</v>
      </c>
      <c r="B198" s="21" t="str">
        <f t="shared" si="1"/>
        <v>October</v>
      </c>
      <c r="C198" s="47">
        <f t="shared" si="2"/>
        <v>10</v>
      </c>
      <c r="D198" s="4" t="s">
        <v>23</v>
      </c>
      <c r="E198" s="4" t="str">
        <f t="shared" si="3"/>
        <v>10 October</v>
      </c>
      <c r="F198" s="9">
        <v>278106.39999999997</v>
      </c>
    </row>
    <row r="199">
      <c r="A199" s="5">
        <v>42658.0</v>
      </c>
      <c r="B199" s="21" t="str">
        <f t="shared" si="1"/>
        <v>October</v>
      </c>
      <c r="C199" s="47">
        <f t="shared" si="2"/>
        <v>10</v>
      </c>
      <c r="D199" s="4" t="s">
        <v>23</v>
      </c>
      <c r="E199" s="4" t="str">
        <f t="shared" si="3"/>
        <v>10 October</v>
      </c>
      <c r="F199" s="9">
        <v>851797.74</v>
      </c>
    </row>
    <row r="200">
      <c r="A200" s="5">
        <v>42644.0</v>
      </c>
      <c r="B200" s="21" t="str">
        <f t="shared" si="1"/>
        <v>October</v>
      </c>
      <c r="C200" s="47">
        <f t="shared" si="2"/>
        <v>10</v>
      </c>
      <c r="D200" s="4" t="s">
        <v>36</v>
      </c>
      <c r="E200" s="4" t="str">
        <f t="shared" si="3"/>
        <v>10 October</v>
      </c>
      <c r="F200" s="9">
        <v>144286.38</v>
      </c>
    </row>
    <row r="201">
      <c r="A201" s="5">
        <v>42658.0</v>
      </c>
      <c r="B201" s="21" t="str">
        <f t="shared" si="1"/>
        <v>October</v>
      </c>
      <c r="C201" s="47">
        <f t="shared" si="2"/>
        <v>10</v>
      </c>
      <c r="D201" s="4" t="s">
        <v>23</v>
      </c>
      <c r="E201" s="4" t="str">
        <f t="shared" si="3"/>
        <v>10 October</v>
      </c>
      <c r="F201" s="9">
        <v>14209.59</v>
      </c>
    </row>
    <row r="202">
      <c r="A202" s="5">
        <v>41566.0</v>
      </c>
      <c r="B202" s="21" t="str">
        <f t="shared" si="1"/>
        <v>October</v>
      </c>
      <c r="C202" s="47">
        <f t="shared" si="2"/>
        <v>10</v>
      </c>
      <c r="D202" s="4" t="s">
        <v>23</v>
      </c>
      <c r="E202" s="4" t="str">
        <f t="shared" si="3"/>
        <v>10 October</v>
      </c>
      <c r="F202" s="9">
        <v>246028.25000000003</v>
      </c>
    </row>
    <row r="203">
      <c r="A203" s="5">
        <v>40467.0</v>
      </c>
      <c r="B203" s="21" t="str">
        <f t="shared" si="1"/>
        <v>October</v>
      </c>
      <c r="C203" s="47">
        <f t="shared" si="2"/>
        <v>10</v>
      </c>
      <c r="D203" s="4" t="s">
        <v>23</v>
      </c>
      <c r="E203" s="4" t="str">
        <f t="shared" si="3"/>
        <v>10 October</v>
      </c>
      <c r="F203" s="9">
        <v>449841.92000000004</v>
      </c>
    </row>
    <row r="204">
      <c r="A204" s="5">
        <v>42308.0</v>
      </c>
      <c r="B204" s="21" t="str">
        <f t="shared" si="1"/>
        <v>October</v>
      </c>
      <c r="C204" s="47">
        <f t="shared" si="2"/>
        <v>10</v>
      </c>
      <c r="D204" s="4" t="s">
        <v>23</v>
      </c>
      <c r="E204" s="4" t="str">
        <f t="shared" si="3"/>
        <v>10 October</v>
      </c>
      <c r="F204" s="9">
        <v>23539.59</v>
      </c>
    </row>
    <row r="205">
      <c r="A205" s="5">
        <v>40845.0</v>
      </c>
      <c r="B205" s="21" t="str">
        <f t="shared" si="1"/>
        <v>October</v>
      </c>
      <c r="C205" s="47">
        <f t="shared" si="2"/>
        <v>10</v>
      </c>
      <c r="D205" s="4" t="s">
        <v>23</v>
      </c>
      <c r="E205" s="4" t="str">
        <f t="shared" si="3"/>
        <v>10 October</v>
      </c>
      <c r="F205" s="9">
        <v>713666.36</v>
      </c>
    </row>
    <row r="206">
      <c r="A206" s="5">
        <v>41202.0</v>
      </c>
      <c r="B206" s="21" t="str">
        <f t="shared" si="1"/>
        <v>October</v>
      </c>
      <c r="C206" s="47">
        <f t="shared" si="2"/>
        <v>10</v>
      </c>
      <c r="D206" s="4" t="s">
        <v>23</v>
      </c>
      <c r="E206" s="4" t="str">
        <f t="shared" si="3"/>
        <v>10 October</v>
      </c>
      <c r="F206" s="9">
        <v>930579.0900000001</v>
      </c>
    </row>
    <row r="207">
      <c r="A207" s="5">
        <v>40460.0</v>
      </c>
      <c r="B207" s="21" t="str">
        <f t="shared" si="1"/>
        <v>October</v>
      </c>
      <c r="C207" s="47">
        <f t="shared" si="2"/>
        <v>10</v>
      </c>
      <c r="D207" s="4" t="s">
        <v>23</v>
      </c>
      <c r="E207" s="4" t="str">
        <f t="shared" si="3"/>
        <v>10 October</v>
      </c>
      <c r="F207" s="9">
        <v>1545804.96</v>
      </c>
    </row>
    <row r="208">
      <c r="A208" s="5">
        <v>42665.0</v>
      </c>
      <c r="B208" s="21" t="str">
        <f t="shared" si="1"/>
        <v>October</v>
      </c>
      <c r="C208" s="47">
        <f t="shared" si="2"/>
        <v>10</v>
      </c>
      <c r="D208" s="4" t="s">
        <v>23</v>
      </c>
      <c r="E208" s="4" t="str">
        <f t="shared" si="3"/>
        <v>10 October</v>
      </c>
      <c r="F208" s="9">
        <v>266587.2</v>
      </c>
    </row>
    <row r="209">
      <c r="A209" s="5">
        <v>42287.0</v>
      </c>
      <c r="B209" s="21" t="str">
        <f t="shared" si="1"/>
        <v>October</v>
      </c>
      <c r="C209" s="47">
        <f t="shared" si="2"/>
        <v>10</v>
      </c>
      <c r="D209" s="4" t="s">
        <v>23</v>
      </c>
      <c r="E209" s="4" t="str">
        <f t="shared" si="3"/>
        <v>10 October</v>
      </c>
      <c r="F209" s="9">
        <v>3224083.38</v>
      </c>
    </row>
    <row r="210">
      <c r="A210" s="5">
        <v>42301.0</v>
      </c>
      <c r="B210" s="21" t="str">
        <f t="shared" si="1"/>
        <v>October</v>
      </c>
      <c r="C210" s="47">
        <f t="shared" si="2"/>
        <v>10</v>
      </c>
      <c r="D210" s="4" t="s">
        <v>23</v>
      </c>
      <c r="E210" s="4" t="str">
        <f t="shared" si="3"/>
        <v>10 October</v>
      </c>
      <c r="F210" s="9">
        <v>33028.2</v>
      </c>
    </row>
    <row r="211">
      <c r="A211" s="5">
        <v>40838.0</v>
      </c>
      <c r="B211" s="21" t="str">
        <f t="shared" si="1"/>
        <v>October</v>
      </c>
      <c r="C211" s="47">
        <f t="shared" si="2"/>
        <v>10</v>
      </c>
      <c r="D211" s="4" t="s">
        <v>23</v>
      </c>
      <c r="E211" s="4" t="str">
        <f t="shared" si="3"/>
        <v>10 October</v>
      </c>
      <c r="F211" s="9">
        <v>85574.76</v>
      </c>
    </row>
    <row r="212">
      <c r="A212" s="5">
        <v>41209.0</v>
      </c>
      <c r="B212" s="21" t="str">
        <f t="shared" si="1"/>
        <v>October</v>
      </c>
      <c r="C212" s="47">
        <f t="shared" si="2"/>
        <v>10</v>
      </c>
      <c r="D212" s="4" t="s">
        <v>23</v>
      </c>
      <c r="E212" s="4" t="str">
        <f t="shared" si="3"/>
        <v>10 October</v>
      </c>
      <c r="F212" s="9">
        <v>1338279.1800000002</v>
      </c>
    </row>
    <row r="213">
      <c r="A213" s="5">
        <v>40460.0</v>
      </c>
      <c r="B213" s="21" t="str">
        <f t="shared" si="1"/>
        <v>October</v>
      </c>
      <c r="C213" s="47">
        <f t="shared" si="2"/>
        <v>10</v>
      </c>
      <c r="D213" s="4" t="s">
        <v>23</v>
      </c>
      <c r="E213" s="4" t="str">
        <f t="shared" si="3"/>
        <v>10 October</v>
      </c>
      <c r="F213" s="9">
        <v>157043.44999999998</v>
      </c>
    </row>
    <row r="214">
      <c r="A214" s="5">
        <v>42658.0</v>
      </c>
      <c r="B214" s="21" t="str">
        <f t="shared" si="1"/>
        <v>October</v>
      </c>
      <c r="C214" s="47">
        <f t="shared" si="2"/>
        <v>10</v>
      </c>
      <c r="D214" s="4" t="s">
        <v>23</v>
      </c>
      <c r="E214" s="4" t="str">
        <f t="shared" si="3"/>
        <v>10 October</v>
      </c>
      <c r="F214" s="9">
        <v>37590.64</v>
      </c>
    </row>
    <row r="215">
      <c r="A215" s="5">
        <v>40817.0</v>
      </c>
      <c r="B215" s="21" t="str">
        <f t="shared" si="1"/>
        <v>October</v>
      </c>
      <c r="C215" s="47">
        <f t="shared" si="2"/>
        <v>10</v>
      </c>
      <c r="D215" s="4" t="s">
        <v>23</v>
      </c>
      <c r="E215" s="4" t="str">
        <f t="shared" si="3"/>
        <v>10 October</v>
      </c>
      <c r="F215" s="9">
        <v>1176604.0</v>
      </c>
    </row>
    <row r="216">
      <c r="A216" s="5">
        <v>41930.0</v>
      </c>
      <c r="B216" s="21" t="str">
        <f t="shared" si="1"/>
        <v>October</v>
      </c>
      <c r="C216" s="47">
        <f t="shared" si="2"/>
        <v>10</v>
      </c>
      <c r="D216" s="4" t="s">
        <v>122</v>
      </c>
      <c r="E216" s="4" t="str">
        <f t="shared" si="3"/>
        <v>10 October</v>
      </c>
      <c r="F216" s="9">
        <v>928601.8800000001</v>
      </c>
    </row>
    <row r="217">
      <c r="A217" s="5">
        <v>40454.0</v>
      </c>
      <c r="B217" s="21" t="str">
        <f t="shared" si="1"/>
        <v>October</v>
      </c>
      <c r="C217" s="47">
        <f t="shared" si="2"/>
        <v>10</v>
      </c>
      <c r="D217" s="4" t="s">
        <v>23</v>
      </c>
      <c r="E217" s="4" t="str">
        <f t="shared" si="3"/>
        <v>10 October</v>
      </c>
      <c r="F217" s="9">
        <v>469660.10000000003</v>
      </c>
    </row>
    <row r="218">
      <c r="A218" s="5">
        <v>40482.0</v>
      </c>
      <c r="B218" s="21" t="str">
        <f t="shared" si="1"/>
        <v>October</v>
      </c>
      <c r="C218" s="47">
        <f t="shared" si="2"/>
        <v>10</v>
      </c>
      <c r="D218" s="4" t="s">
        <v>23</v>
      </c>
      <c r="E218" s="4" t="str">
        <f t="shared" si="3"/>
        <v>10 October</v>
      </c>
      <c r="F218" s="9">
        <v>4080481.8600000003</v>
      </c>
    </row>
    <row r="219">
      <c r="A219" s="5">
        <v>41574.0</v>
      </c>
      <c r="B219" s="21" t="str">
        <f t="shared" si="1"/>
        <v>October</v>
      </c>
      <c r="C219" s="47">
        <f t="shared" si="2"/>
        <v>10</v>
      </c>
      <c r="D219" s="4" t="s">
        <v>23</v>
      </c>
      <c r="E219" s="4" t="str">
        <f t="shared" si="3"/>
        <v>10 October</v>
      </c>
      <c r="F219" s="9">
        <v>1277674.02</v>
      </c>
    </row>
    <row r="220">
      <c r="A220" s="5">
        <v>41210.0</v>
      </c>
      <c r="B220" s="21" t="str">
        <f t="shared" si="1"/>
        <v>October</v>
      </c>
      <c r="C220" s="47">
        <f t="shared" si="2"/>
        <v>10</v>
      </c>
      <c r="D220" s="4" t="s">
        <v>36</v>
      </c>
      <c r="E220" s="4" t="str">
        <f t="shared" si="3"/>
        <v>10 October</v>
      </c>
      <c r="F220" s="9">
        <v>7977.15</v>
      </c>
    </row>
    <row r="221">
      <c r="A221" s="5">
        <v>40839.0</v>
      </c>
      <c r="B221" s="21" t="str">
        <f t="shared" si="1"/>
        <v>October</v>
      </c>
      <c r="C221" s="47">
        <f t="shared" si="2"/>
        <v>10</v>
      </c>
      <c r="D221" s="4" t="s">
        <v>23</v>
      </c>
      <c r="E221" s="4" t="str">
        <f t="shared" si="3"/>
        <v>10 October</v>
      </c>
      <c r="F221" s="9">
        <v>1741867.5999999999</v>
      </c>
    </row>
    <row r="222">
      <c r="A222" s="5">
        <v>40825.0</v>
      </c>
      <c r="B222" s="21" t="str">
        <f t="shared" si="1"/>
        <v>October</v>
      </c>
      <c r="C222" s="47">
        <f t="shared" si="2"/>
        <v>10</v>
      </c>
      <c r="D222" s="4" t="s">
        <v>23</v>
      </c>
      <c r="E222" s="4" t="str">
        <f t="shared" si="3"/>
        <v>10 October</v>
      </c>
      <c r="F222" s="9">
        <v>28633.77</v>
      </c>
    </row>
    <row r="223">
      <c r="A223" s="5">
        <v>40832.0</v>
      </c>
      <c r="B223" s="21" t="str">
        <f t="shared" si="1"/>
        <v>October</v>
      </c>
      <c r="C223" s="47">
        <f t="shared" si="2"/>
        <v>10</v>
      </c>
      <c r="D223" s="4" t="s">
        <v>23</v>
      </c>
      <c r="E223" s="4" t="str">
        <f t="shared" si="3"/>
        <v>10 October</v>
      </c>
      <c r="F223" s="9">
        <v>6036716.7</v>
      </c>
    </row>
    <row r="224">
      <c r="A224" s="5">
        <v>41196.0</v>
      </c>
      <c r="B224" s="21" t="str">
        <f t="shared" si="1"/>
        <v>October</v>
      </c>
      <c r="C224" s="47">
        <f t="shared" si="2"/>
        <v>10</v>
      </c>
      <c r="D224" s="4" t="s">
        <v>23</v>
      </c>
      <c r="E224" s="4" t="str">
        <f t="shared" si="3"/>
        <v>10 October</v>
      </c>
      <c r="F224" s="9">
        <v>818058.6</v>
      </c>
    </row>
    <row r="225">
      <c r="A225" s="5">
        <v>40846.0</v>
      </c>
      <c r="B225" s="21" t="str">
        <f t="shared" si="1"/>
        <v>October</v>
      </c>
      <c r="C225" s="47">
        <f t="shared" si="2"/>
        <v>10</v>
      </c>
      <c r="D225" s="4" t="s">
        <v>23</v>
      </c>
      <c r="E225" s="4" t="str">
        <f t="shared" si="3"/>
        <v>10 October</v>
      </c>
      <c r="F225" s="9">
        <v>775669.4400000001</v>
      </c>
    </row>
    <row r="226">
      <c r="A226" s="5">
        <v>40825.0</v>
      </c>
      <c r="B226" s="21" t="str">
        <f t="shared" si="1"/>
        <v>October</v>
      </c>
      <c r="C226" s="47">
        <f t="shared" si="2"/>
        <v>10</v>
      </c>
      <c r="D226" s="4" t="s">
        <v>23</v>
      </c>
      <c r="E226" s="4" t="str">
        <f t="shared" si="3"/>
        <v>10 October</v>
      </c>
      <c r="F226" s="9">
        <v>69928.35</v>
      </c>
    </row>
    <row r="227">
      <c r="A227" s="5">
        <v>42295.0</v>
      </c>
      <c r="B227" s="21" t="str">
        <f t="shared" si="1"/>
        <v>October</v>
      </c>
      <c r="C227" s="47">
        <f t="shared" si="2"/>
        <v>10</v>
      </c>
      <c r="D227" s="4" t="s">
        <v>23</v>
      </c>
      <c r="E227" s="4" t="str">
        <f t="shared" si="3"/>
        <v>10 October</v>
      </c>
      <c r="F227" s="9">
        <v>939020.5</v>
      </c>
    </row>
    <row r="228">
      <c r="A228" s="5">
        <v>42317.0</v>
      </c>
      <c r="B228" s="21" t="str">
        <f t="shared" si="1"/>
        <v>November</v>
      </c>
      <c r="C228" s="47">
        <f t="shared" si="2"/>
        <v>11</v>
      </c>
      <c r="D228" s="4" t="s">
        <v>36</v>
      </c>
      <c r="E228" s="4" t="str">
        <f t="shared" si="3"/>
        <v>11 November</v>
      </c>
      <c r="F228" s="9">
        <v>3117767.1</v>
      </c>
    </row>
    <row r="229">
      <c r="A229" s="5">
        <v>42688.0</v>
      </c>
      <c r="B229" s="21" t="str">
        <f t="shared" si="1"/>
        <v>November</v>
      </c>
      <c r="C229" s="47">
        <f t="shared" si="2"/>
        <v>11</v>
      </c>
      <c r="D229" s="4" t="s">
        <v>23</v>
      </c>
      <c r="E229" s="4" t="str">
        <f t="shared" si="3"/>
        <v>11 November</v>
      </c>
      <c r="F229" s="9">
        <v>439814.05000000005</v>
      </c>
    </row>
    <row r="230">
      <c r="A230" s="5">
        <v>40504.0</v>
      </c>
      <c r="B230" s="21" t="str">
        <f t="shared" si="1"/>
        <v>November</v>
      </c>
      <c r="C230" s="47">
        <f t="shared" si="2"/>
        <v>11</v>
      </c>
      <c r="D230" s="4" t="s">
        <v>23</v>
      </c>
      <c r="E230" s="4" t="str">
        <f t="shared" si="3"/>
        <v>11 November</v>
      </c>
      <c r="F230" s="9">
        <v>1300591.9200000002</v>
      </c>
    </row>
    <row r="231">
      <c r="A231" s="5">
        <v>42338.0</v>
      </c>
      <c r="B231" s="21" t="str">
        <f t="shared" si="1"/>
        <v>November</v>
      </c>
      <c r="C231" s="47">
        <f t="shared" si="2"/>
        <v>11</v>
      </c>
      <c r="D231" s="4" t="s">
        <v>23</v>
      </c>
      <c r="E231" s="4" t="str">
        <f t="shared" si="3"/>
        <v>11 November</v>
      </c>
      <c r="F231" s="9">
        <v>5621244.720000001</v>
      </c>
    </row>
    <row r="232">
      <c r="A232" s="5">
        <v>41603.0</v>
      </c>
      <c r="B232" s="21" t="str">
        <f t="shared" si="1"/>
        <v>November</v>
      </c>
      <c r="C232" s="47">
        <f t="shared" si="2"/>
        <v>11</v>
      </c>
      <c r="D232" s="4" t="s">
        <v>23</v>
      </c>
      <c r="E232" s="4" t="str">
        <f t="shared" si="3"/>
        <v>11 November</v>
      </c>
      <c r="F232" s="9">
        <v>867819.98</v>
      </c>
    </row>
    <row r="233">
      <c r="A233" s="5">
        <v>42310.0</v>
      </c>
      <c r="B233" s="21" t="str">
        <f t="shared" si="1"/>
        <v>November</v>
      </c>
      <c r="C233" s="47">
        <f t="shared" si="2"/>
        <v>11</v>
      </c>
      <c r="D233" s="4" t="s">
        <v>23</v>
      </c>
      <c r="E233" s="4" t="str">
        <f t="shared" si="3"/>
        <v>11 November</v>
      </c>
      <c r="F233" s="9">
        <v>2635446.87</v>
      </c>
    </row>
    <row r="234">
      <c r="A234" s="5">
        <v>41218.0</v>
      </c>
      <c r="B234" s="21" t="str">
        <f t="shared" si="1"/>
        <v>November</v>
      </c>
      <c r="C234" s="47">
        <f t="shared" si="2"/>
        <v>11</v>
      </c>
      <c r="D234" s="4" t="s">
        <v>36</v>
      </c>
      <c r="E234" s="4" t="str">
        <f t="shared" si="3"/>
        <v>11 November</v>
      </c>
      <c r="F234" s="9">
        <v>935010.2400000001</v>
      </c>
    </row>
    <row r="235">
      <c r="A235" s="5">
        <v>41967.0</v>
      </c>
      <c r="B235" s="21" t="str">
        <f t="shared" si="1"/>
        <v>November</v>
      </c>
      <c r="C235" s="47">
        <f t="shared" si="2"/>
        <v>11</v>
      </c>
      <c r="D235" s="4" t="s">
        <v>23</v>
      </c>
      <c r="E235" s="4" t="str">
        <f t="shared" si="3"/>
        <v>11 November</v>
      </c>
      <c r="F235" s="9">
        <v>64899.48</v>
      </c>
    </row>
    <row r="236">
      <c r="A236" s="5">
        <v>42695.0</v>
      </c>
      <c r="B236" s="21" t="str">
        <f t="shared" si="1"/>
        <v>November</v>
      </c>
      <c r="C236" s="47">
        <f t="shared" si="2"/>
        <v>11</v>
      </c>
      <c r="D236" s="4" t="s">
        <v>23</v>
      </c>
      <c r="E236" s="4" t="str">
        <f t="shared" si="3"/>
        <v>11 November</v>
      </c>
      <c r="F236" s="9">
        <v>412198.15</v>
      </c>
    </row>
    <row r="237">
      <c r="A237" s="5">
        <v>42338.0</v>
      </c>
      <c r="B237" s="21" t="str">
        <f t="shared" si="1"/>
        <v>November</v>
      </c>
      <c r="C237" s="47">
        <f t="shared" si="2"/>
        <v>11</v>
      </c>
      <c r="D237" s="4" t="s">
        <v>23</v>
      </c>
      <c r="E237" s="4" t="str">
        <f t="shared" si="3"/>
        <v>11 November</v>
      </c>
      <c r="F237" s="9">
        <v>1819827.9</v>
      </c>
    </row>
    <row r="238">
      <c r="A238" s="5">
        <v>42702.0</v>
      </c>
      <c r="B238" s="21" t="str">
        <f t="shared" si="1"/>
        <v>November</v>
      </c>
      <c r="C238" s="47">
        <f t="shared" si="2"/>
        <v>11</v>
      </c>
      <c r="D238" s="4" t="s">
        <v>23</v>
      </c>
      <c r="E238" s="4" t="str">
        <f t="shared" si="3"/>
        <v>11 November</v>
      </c>
      <c r="F238" s="9">
        <v>48731.15</v>
      </c>
    </row>
    <row r="239">
      <c r="A239" s="5">
        <v>41582.0</v>
      </c>
      <c r="B239" s="21" t="str">
        <f t="shared" si="1"/>
        <v>November</v>
      </c>
      <c r="C239" s="47">
        <f t="shared" si="2"/>
        <v>11</v>
      </c>
      <c r="D239" s="4" t="s">
        <v>23</v>
      </c>
      <c r="E239" s="4" t="str">
        <f t="shared" si="3"/>
        <v>11 November</v>
      </c>
      <c r="F239" s="9">
        <v>5087903.73</v>
      </c>
    </row>
    <row r="240">
      <c r="A240" s="5">
        <v>41953.0</v>
      </c>
      <c r="B240" s="21" t="str">
        <f t="shared" si="1"/>
        <v>November</v>
      </c>
      <c r="C240" s="47">
        <f t="shared" si="2"/>
        <v>11</v>
      </c>
      <c r="D240" s="4" t="s">
        <v>23</v>
      </c>
      <c r="E240" s="4" t="str">
        <f t="shared" si="3"/>
        <v>11 November</v>
      </c>
      <c r="F240" s="9">
        <v>408108.8</v>
      </c>
    </row>
    <row r="241">
      <c r="A241" s="5">
        <v>40875.0</v>
      </c>
      <c r="B241" s="21" t="str">
        <f t="shared" si="1"/>
        <v>November</v>
      </c>
      <c r="C241" s="47">
        <f t="shared" si="2"/>
        <v>11</v>
      </c>
      <c r="D241" s="4" t="s">
        <v>23</v>
      </c>
      <c r="E241" s="4" t="str">
        <f t="shared" si="3"/>
        <v>11 November</v>
      </c>
      <c r="F241" s="9">
        <v>29579.52</v>
      </c>
    </row>
    <row r="242">
      <c r="A242" s="5">
        <v>42695.0</v>
      </c>
      <c r="B242" s="21" t="str">
        <f t="shared" si="1"/>
        <v>November</v>
      </c>
      <c r="C242" s="47">
        <f t="shared" si="2"/>
        <v>11</v>
      </c>
      <c r="D242" s="4" t="s">
        <v>23</v>
      </c>
      <c r="E242" s="4" t="str">
        <f t="shared" si="3"/>
        <v>11 November</v>
      </c>
      <c r="F242" s="9">
        <v>75712.95</v>
      </c>
    </row>
    <row r="243">
      <c r="A243" s="5">
        <v>42688.0</v>
      </c>
      <c r="B243" s="21" t="str">
        <f t="shared" si="1"/>
        <v>November</v>
      </c>
      <c r="C243" s="47">
        <f t="shared" si="2"/>
        <v>11</v>
      </c>
      <c r="D243" s="4" t="s">
        <v>23</v>
      </c>
      <c r="E243" s="4" t="str">
        <f t="shared" si="3"/>
        <v>11 November</v>
      </c>
      <c r="F243" s="9">
        <v>302319.27</v>
      </c>
    </row>
    <row r="244">
      <c r="A244" s="5">
        <v>42695.0</v>
      </c>
      <c r="B244" s="21" t="str">
        <f t="shared" si="1"/>
        <v>November</v>
      </c>
      <c r="C244" s="47">
        <f t="shared" si="2"/>
        <v>11</v>
      </c>
      <c r="D244" s="4" t="s">
        <v>23</v>
      </c>
      <c r="E244" s="4" t="str">
        <f t="shared" si="3"/>
        <v>11 November</v>
      </c>
      <c r="F244" s="9">
        <v>3146646.72</v>
      </c>
    </row>
    <row r="245">
      <c r="A245" s="5">
        <v>40868.0</v>
      </c>
      <c r="B245" s="21" t="str">
        <f t="shared" si="1"/>
        <v>November</v>
      </c>
      <c r="C245" s="47">
        <f t="shared" si="2"/>
        <v>11</v>
      </c>
      <c r="D245" s="4" t="s">
        <v>23</v>
      </c>
      <c r="E245" s="4" t="str">
        <f t="shared" si="3"/>
        <v>11 November</v>
      </c>
      <c r="F245" s="9">
        <v>3794478.6599999997</v>
      </c>
    </row>
    <row r="246">
      <c r="A246" s="5">
        <v>42324.0</v>
      </c>
      <c r="B246" s="21" t="str">
        <f t="shared" si="1"/>
        <v>November</v>
      </c>
      <c r="C246" s="47">
        <f t="shared" si="2"/>
        <v>11</v>
      </c>
      <c r="D246" s="4" t="s">
        <v>23</v>
      </c>
      <c r="E246" s="4" t="str">
        <f t="shared" si="3"/>
        <v>11 November</v>
      </c>
      <c r="F246" s="9">
        <v>649560.32</v>
      </c>
    </row>
    <row r="247">
      <c r="A247" s="5">
        <v>41596.0</v>
      </c>
      <c r="B247" s="21" t="str">
        <f t="shared" si="1"/>
        <v>November</v>
      </c>
      <c r="C247" s="47">
        <f t="shared" si="2"/>
        <v>11</v>
      </c>
      <c r="D247" s="4" t="s">
        <v>23</v>
      </c>
      <c r="E247" s="4" t="str">
        <f t="shared" si="3"/>
        <v>11 November</v>
      </c>
      <c r="F247" s="9">
        <v>1264583.04</v>
      </c>
    </row>
    <row r="248">
      <c r="A248" s="5">
        <v>41232.0</v>
      </c>
      <c r="B248" s="21" t="str">
        <f t="shared" si="1"/>
        <v>November</v>
      </c>
      <c r="C248" s="47">
        <f t="shared" si="2"/>
        <v>11</v>
      </c>
      <c r="D248" s="4" t="s">
        <v>122</v>
      </c>
      <c r="E248" s="4" t="str">
        <f t="shared" si="3"/>
        <v>11 November</v>
      </c>
      <c r="F248" s="9">
        <v>3779712.51</v>
      </c>
    </row>
    <row r="249">
      <c r="A249" s="5">
        <v>41582.0</v>
      </c>
      <c r="B249" s="21" t="str">
        <f t="shared" si="1"/>
        <v>November</v>
      </c>
      <c r="C249" s="47">
        <f t="shared" si="2"/>
        <v>11</v>
      </c>
      <c r="D249" s="4" t="s">
        <v>122</v>
      </c>
      <c r="E249" s="4" t="str">
        <f t="shared" si="3"/>
        <v>11 November</v>
      </c>
      <c r="F249" s="9">
        <v>18458.050000000003</v>
      </c>
    </row>
    <row r="250">
      <c r="A250" s="5">
        <v>41946.0</v>
      </c>
      <c r="B250" s="21" t="str">
        <f t="shared" si="1"/>
        <v>November</v>
      </c>
      <c r="C250" s="47">
        <f t="shared" si="2"/>
        <v>11</v>
      </c>
      <c r="D250" s="4" t="s">
        <v>122</v>
      </c>
      <c r="E250" s="4" t="str">
        <f t="shared" si="3"/>
        <v>11 November</v>
      </c>
      <c r="F250" s="9">
        <v>92637.57</v>
      </c>
    </row>
    <row r="251">
      <c r="A251" s="5">
        <v>42689.0</v>
      </c>
      <c r="B251" s="21" t="str">
        <f t="shared" si="1"/>
        <v>November</v>
      </c>
      <c r="C251" s="47">
        <f t="shared" si="2"/>
        <v>11</v>
      </c>
      <c r="D251" s="4" t="s">
        <v>23</v>
      </c>
      <c r="E251" s="4" t="str">
        <f t="shared" si="3"/>
        <v>11 November</v>
      </c>
      <c r="F251" s="9">
        <v>2905637.96</v>
      </c>
    </row>
    <row r="252">
      <c r="A252" s="5">
        <v>40876.0</v>
      </c>
      <c r="B252" s="21" t="str">
        <f t="shared" si="1"/>
        <v>November</v>
      </c>
      <c r="C252" s="47">
        <f t="shared" si="2"/>
        <v>11</v>
      </c>
      <c r="D252" s="4" t="s">
        <v>23</v>
      </c>
      <c r="E252" s="4" t="str">
        <f t="shared" si="3"/>
        <v>11 November</v>
      </c>
      <c r="F252" s="9">
        <v>3386943.21</v>
      </c>
    </row>
    <row r="253">
      <c r="A253" s="5">
        <v>41590.0</v>
      </c>
      <c r="B253" s="21" t="str">
        <f t="shared" si="1"/>
        <v>November</v>
      </c>
      <c r="C253" s="47">
        <f t="shared" si="2"/>
        <v>11</v>
      </c>
      <c r="D253" s="4" t="s">
        <v>23</v>
      </c>
      <c r="E253" s="4" t="str">
        <f t="shared" si="3"/>
        <v>11 November</v>
      </c>
      <c r="F253" s="9">
        <v>2812318.7399999998</v>
      </c>
    </row>
    <row r="254">
      <c r="A254" s="5">
        <v>40498.0</v>
      </c>
      <c r="B254" s="21" t="str">
        <f t="shared" si="1"/>
        <v>November</v>
      </c>
      <c r="C254" s="47">
        <f t="shared" si="2"/>
        <v>11</v>
      </c>
      <c r="D254" s="4" t="s">
        <v>23</v>
      </c>
      <c r="E254" s="4" t="str">
        <f t="shared" si="3"/>
        <v>11 November</v>
      </c>
      <c r="F254" s="9">
        <v>513173.86</v>
      </c>
    </row>
    <row r="255">
      <c r="A255" s="5">
        <v>41968.0</v>
      </c>
      <c r="B255" s="21" t="str">
        <f t="shared" si="1"/>
        <v>November</v>
      </c>
      <c r="C255" s="47">
        <f t="shared" si="2"/>
        <v>11</v>
      </c>
      <c r="D255" s="4" t="s">
        <v>23</v>
      </c>
      <c r="E255" s="4" t="str">
        <f t="shared" si="3"/>
        <v>11 November</v>
      </c>
      <c r="F255" s="9">
        <v>1945334.79</v>
      </c>
    </row>
    <row r="256">
      <c r="A256" s="5">
        <v>41604.0</v>
      </c>
      <c r="B256" s="21" t="str">
        <f t="shared" si="1"/>
        <v>November</v>
      </c>
      <c r="C256" s="47">
        <f t="shared" si="2"/>
        <v>11</v>
      </c>
      <c r="D256" s="4" t="s">
        <v>23</v>
      </c>
      <c r="E256" s="4" t="str">
        <f t="shared" si="3"/>
        <v>11 November</v>
      </c>
      <c r="F256" s="9">
        <v>309399.36</v>
      </c>
    </row>
    <row r="257">
      <c r="A257" s="5">
        <v>41219.0</v>
      </c>
      <c r="B257" s="21" t="str">
        <f t="shared" si="1"/>
        <v>November</v>
      </c>
      <c r="C257" s="47">
        <f t="shared" si="2"/>
        <v>11</v>
      </c>
      <c r="D257" s="4" t="s">
        <v>23</v>
      </c>
      <c r="E257" s="4" t="str">
        <f t="shared" si="3"/>
        <v>11 November</v>
      </c>
      <c r="F257" s="9">
        <v>781392.3200000001</v>
      </c>
    </row>
    <row r="258">
      <c r="A258" s="5">
        <v>42689.0</v>
      </c>
      <c r="B258" s="21" t="str">
        <f t="shared" si="1"/>
        <v>November</v>
      </c>
      <c r="C258" s="47">
        <f t="shared" si="2"/>
        <v>11</v>
      </c>
      <c r="D258" s="4" t="s">
        <v>23</v>
      </c>
      <c r="E258" s="4" t="str">
        <f t="shared" si="3"/>
        <v>11 November</v>
      </c>
      <c r="F258" s="9">
        <v>85749.96</v>
      </c>
    </row>
    <row r="259">
      <c r="A259" s="5">
        <v>42675.0</v>
      </c>
      <c r="B259" s="21" t="str">
        <f t="shared" si="1"/>
        <v>November</v>
      </c>
      <c r="C259" s="47">
        <f t="shared" si="2"/>
        <v>11</v>
      </c>
      <c r="D259" s="4" t="s">
        <v>23</v>
      </c>
      <c r="E259" s="4" t="str">
        <f t="shared" si="3"/>
        <v>11 November</v>
      </c>
      <c r="F259" s="9">
        <v>1899433.7999999998</v>
      </c>
    </row>
    <row r="260">
      <c r="A260" s="5">
        <v>41583.0</v>
      </c>
      <c r="B260" s="21" t="str">
        <f t="shared" si="1"/>
        <v>November</v>
      </c>
      <c r="C260" s="47">
        <f t="shared" si="2"/>
        <v>11</v>
      </c>
      <c r="D260" s="4" t="s">
        <v>23</v>
      </c>
      <c r="E260" s="4" t="str">
        <f t="shared" si="3"/>
        <v>11 November</v>
      </c>
      <c r="F260" s="9">
        <v>2584652.49</v>
      </c>
    </row>
    <row r="261">
      <c r="A261" s="5">
        <v>42703.0</v>
      </c>
      <c r="B261" s="21" t="str">
        <f t="shared" si="1"/>
        <v>November</v>
      </c>
      <c r="C261" s="47">
        <f t="shared" si="2"/>
        <v>11</v>
      </c>
      <c r="D261" s="4" t="s">
        <v>23</v>
      </c>
      <c r="E261" s="4" t="str">
        <f t="shared" si="3"/>
        <v>11 November</v>
      </c>
      <c r="F261" s="9">
        <v>117011.70000000001</v>
      </c>
    </row>
    <row r="262">
      <c r="A262" s="5">
        <v>40876.0</v>
      </c>
      <c r="B262" s="21" t="str">
        <f t="shared" si="1"/>
        <v>November</v>
      </c>
      <c r="C262" s="47">
        <f t="shared" si="2"/>
        <v>11</v>
      </c>
      <c r="D262" s="4" t="s">
        <v>23</v>
      </c>
      <c r="E262" s="4" t="str">
        <f t="shared" si="3"/>
        <v>11 November</v>
      </c>
      <c r="F262" s="9">
        <v>3248974.8899999997</v>
      </c>
    </row>
    <row r="263">
      <c r="A263" s="5">
        <v>41584.0</v>
      </c>
      <c r="B263" s="21" t="str">
        <f t="shared" si="1"/>
        <v>November</v>
      </c>
      <c r="C263" s="47">
        <f t="shared" si="2"/>
        <v>11</v>
      </c>
      <c r="D263" s="4" t="s">
        <v>23</v>
      </c>
      <c r="E263" s="4" t="str">
        <f t="shared" si="3"/>
        <v>11 November</v>
      </c>
      <c r="F263" s="9">
        <v>2010305.8499999999</v>
      </c>
    </row>
    <row r="264">
      <c r="A264" s="5">
        <v>41227.0</v>
      </c>
      <c r="B264" s="21" t="str">
        <f t="shared" si="1"/>
        <v>November</v>
      </c>
      <c r="C264" s="47">
        <f t="shared" si="2"/>
        <v>11</v>
      </c>
      <c r="D264" s="4" t="s">
        <v>23</v>
      </c>
      <c r="E264" s="4" t="str">
        <f t="shared" si="3"/>
        <v>11 November</v>
      </c>
      <c r="F264" s="9">
        <v>762118.5</v>
      </c>
    </row>
    <row r="265">
      <c r="A265" s="5">
        <v>41234.0</v>
      </c>
      <c r="B265" s="21" t="str">
        <f t="shared" si="1"/>
        <v>November</v>
      </c>
      <c r="C265" s="47">
        <f t="shared" si="2"/>
        <v>11</v>
      </c>
      <c r="D265" s="4" t="s">
        <v>23</v>
      </c>
      <c r="E265" s="4" t="str">
        <f t="shared" si="3"/>
        <v>11 November</v>
      </c>
      <c r="F265" s="9">
        <v>1893718.6800000002</v>
      </c>
    </row>
    <row r="266">
      <c r="A266" s="5">
        <v>42704.0</v>
      </c>
      <c r="B266" s="21" t="str">
        <f t="shared" si="1"/>
        <v>November</v>
      </c>
      <c r="C266" s="47">
        <f t="shared" si="2"/>
        <v>11</v>
      </c>
      <c r="D266" s="4" t="s">
        <v>36</v>
      </c>
      <c r="E266" s="4" t="str">
        <f t="shared" si="3"/>
        <v>11 November</v>
      </c>
      <c r="F266" s="9">
        <v>1228440.4</v>
      </c>
    </row>
    <row r="267">
      <c r="A267" s="5">
        <v>41605.0</v>
      </c>
      <c r="B267" s="21" t="str">
        <f t="shared" si="1"/>
        <v>November</v>
      </c>
      <c r="C267" s="47">
        <f t="shared" si="2"/>
        <v>11</v>
      </c>
      <c r="D267" s="4" t="s">
        <v>23</v>
      </c>
      <c r="E267" s="4" t="str">
        <f t="shared" si="3"/>
        <v>11 November</v>
      </c>
      <c r="F267" s="9">
        <v>1951360.32</v>
      </c>
    </row>
    <row r="268">
      <c r="A268" s="5">
        <v>41227.0</v>
      </c>
      <c r="B268" s="21" t="str">
        <f t="shared" si="1"/>
        <v>November</v>
      </c>
      <c r="C268" s="47">
        <f t="shared" si="2"/>
        <v>11</v>
      </c>
      <c r="D268" s="4" t="s">
        <v>23</v>
      </c>
      <c r="E268" s="4" t="str">
        <f t="shared" si="3"/>
        <v>11 November</v>
      </c>
      <c r="F268" s="9">
        <v>571537.89</v>
      </c>
    </row>
    <row r="269">
      <c r="A269" s="5">
        <v>41605.0</v>
      </c>
      <c r="B269" s="21" t="str">
        <f t="shared" si="1"/>
        <v>November</v>
      </c>
      <c r="C269" s="47">
        <f t="shared" si="2"/>
        <v>11</v>
      </c>
      <c r="D269" s="4" t="s">
        <v>23</v>
      </c>
      <c r="E269" s="4" t="str">
        <f t="shared" si="3"/>
        <v>11 November</v>
      </c>
      <c r="F269" s="9">
        <v>224106.35</v>
      </c>
    </row>
    <row r="270">
      <c r="A270" s="5">
        <v>42690.0</v>
      </c>
      <c r="B270" s="21" t="str">
        <f t="shared" si="1"/>
        <v>November</v>
      </c>
      <c r="C270" s="47">
        <f t="shared" si="2"/>
        <v>11</v>
      </c>
      <c r="D270" s="4" t="s">
        <v>23</v>
      </c>
      <c r="E270" s="4" t="str">
        <f t="shared" si="3"/>
        <v>11 November</v>
      </c>
      <c r="F270" s="9">
        <v>960571.2</v>
      </c>
    </row>
    <row r="271">
      <c r="A271" s="5">
        <v>41591.0</v>
      </c>
      <c r="B271" s="21" t="str">
        <f t="shared" si="1"/>
        <v>November</v>
      </c>
      <c r="C271" s="47">
        <f t="shared" si="2"/>
        <v>11</v>
      </c>
      <c r="D271" s="4" t="s">
        <v>23</v>
      </c>
      <c r="E271" s="4" t="str">
        <f t="shared" si="3"/>
        <v>11 November</v>
      </c>
      <c r="F271" s="9">
        <v>95869.29000000001</v>
      </c>
    </row>
    <row r="272">
      <c r="A272" s="5">
        <v>42312.0</v>
      </c>
      <c r="B272" s="21" t="str">
        <f t="shared" si="1"/>
        <v>November</v>
      </c>
      <c r="C272" s="47">
        <f t="shared" si="2"/>
        <v>11</v>
      </c>
      <c r="D272" s="4" t="s">
        <v>23</v>
      </c>
      <c r="E272" s="4" t="str">
        <f t="shared" si="3"/>
        <v>11 November</v>
      </c>
      <c r="F272" s="9">
        <v>262473.2</v>
      </c>
    </row>
    <row r="273">
      <c r="A273" s="5">
        <v>41584.0</v>
      </c>
      <c r="B273" s="21" t="str">
        <f t="shared" si="1"/>
        <v>November</v>
      </c>
      <c r="C273" s="47">
        <f t="shared" si="2"/>
        <v>11</v>
      </c>
      <c r="D273" s="4" t="s">
        <v>23</v>
      </c>
      <c r="E273" s="4" t="str">
        <f t="shared" si="3"/>
        <v>11 November</v>
      </c>
      <c r="F273" s="9">
        <v>920918.8999999999</v>
      </c>
    </row>
    <row r="274">
      <c r="A274" s="5">
        <v>42690.0</v>
      </c>
      <c r="B274" s="21" t="str">
        <f t="shared" si="1"/>
        <v>November</v>
      </c>
      <c r="C274" s="47">
        <f t="shared" si="2"/>
        <v>11</v>
      </c>
      <c r="D274" s="4" t="s">
        <v>23</v>
      </c>
      <c r="E274" s="4" t="str">
        <f t="shared" si="3"/>
        <v>11 November</v>
      </c>
      <c r="F274" s="9">
        <v>228870.00000000003</v>
      </c>
    </row>
    <row r="275">
      <c r="A275" s="5">
        <v>41227.0</v>
      </c>
      <c r="B275" s="21" t="str">
        <f t="shared" si="1"/>
        <v>November</v>
      </c>
      <c r="C275" s="47">
        <f t="shared" si="2"/>
        <v>11</v>
      </c>
      <c r="D275" s="4" t="s">
        <v>23</v>
      </c>
      <c r="E275" s="4" t="str">
        <f t="shared" si="3"/>
        <v>11 November</v>
      </c>
      <c r="F275" s="9">
        <v>4784439.87</v>
      </c>
    </row>
    <row r="276">
      <c r="A276" s="5">
        <v>40856.0</v>
      </c>
      <c r="B276" s="21" t="str">
        <f t="shared" si="1"/>
        <v>November</v>
      </c>
      <c r="C276" s="47">
        <f t="shared" si="2"/>
        <v>11</v>
      </c>
      <c r="D276" s="4" t="s">
        <v>122</v>
      </c>
      <c r="E276" s="4" t="str">
        <f t="shared" si="3"/>
        <v>11 November</v>
      </c>
      <c r="F276" s="9">
        <v>22792.350000000002</v>
      </c>
    </row>
    <row r="277">
      <c r="A277" s="5">
        <v>42333.0</v>
      </c>
      <c r="B277" s="21" t="str">
        <f t="shared" si="1"/>
        <v>November</v>
      </c>
      <c r="C277" s="47">
        <f t="shared" si="2"/>
        <v>11</v>
      </c>
      <c r="D277" s="4" t="s">
        <v>122</v>
      </c>
      <c r="E277" s="4" t="str">
        <f t="shared" si="3"/>
        <v>11 November</v>
      </c>
      <c r="F277" s="9">
        <v>2540094.27</v>
      </c>
    </row>
    <row r="278">
      <c r="A278" s="5">
        <v>41221.0</v>
      </c>
      <c r="B278" s="21" t="str">
        <f t="shared" si="1"/>
        <v>November</v>
      </c>
      <c r="C278" s="47">
        <f t="shared" si="2"/>
        <v>11</v>
      </c>
      <c r="D278" s="4" t="s">
        <v>23</v>
      </c>
      <c r="E278" s="4" t="str">
        <f t="shared" si="3"/>
        <v>11 November</v>
      </c>
      <c r="F278" s="9">
        <v>4337058.600000001</v>
      </c>
    </row>
    <row r="279">
      <c r="A279" s="5">
        <v>41214.0</v>
      </c>
      <c r="B279" s="21" t="str">
        <f t="shared" si="1"/>
        <v>November</v>
      </c>
      <c r="C279" s="47">
        <f t="shared" si="2"/>
        <v>11</v>
      </c>
      <c r="D279" s="4" t="s">
        <v>23</v>
      </c>
      <c r="E279" s="4" t="str">
        <f t="shared" si="3"/>
        <v>11 November</v>
      </c>
      <c r="F279" s="9">
        <v>2929.62</v>
      </c>
    </row>
    <row r="280">
      <c r="A280" s="5">
        <v>41949.0</v>
      </c>
      <c r="B280" s="21" t="str">
        <f t="shared" si="1"/>
        <v>November</v>
      </c>
      <c r="C280" s="47">
        <f t="shared" si="2"/>
        <v>11</v>
      </c>
      <c r="D280" s="4" t="s">
        <v>23</v>
      </c>
      <c r="E280" s="4" t="str">
        <f t="shared" si="3"/>
        <v>11 November</v>
      </c>
      <c r="F280" s="9">
        <v>5026726.9399999995</v>
      </c>
    </row>
    <row r="281">
      <c r="A281" s="5">
        <v>42334.0</v>
      </c>
      <c r="B281" s="21" t="str">
        <f t="shared" si="1"/>
        <v>November</v>
      </c>
      <c r="C281" s="47">
        <f t="shared" si="2"/>
        <v>11</v>
      </c>
      <c r="D281" s="4" t="s">
        <v>23</v>
      </c>
      <c r="E281" s="4" t="str">
        <f t="shared" si="3"/>
        <v>11 November</v>
      </c>
      <c r="F281" s="9">
        <v>45362.200000000004</v>
      </c>
    </row>
    <row r="282">
      <c r="A282" s="5">
        <v>41585.0</v>
      </c>
      <c r="B282" s="21" t="str">
        <f t="shared" si="1"/>
        <v>November</v>
      </c>
      <c r="C282" s="47">
        <f t="shared" si="2"/>
        <v>11</v>
      </c>
      <c r="D282" s="4" t="s">
        <v>23</v>
      </c>
      <c r="E282" s="4" t="str">
        <f t="shared" si="3"/>
        <v>11 November</v>
      </c>
      <c r="F282" s="9">
        <v>314088.39</v>
      </c>
    </row>
    <row r="283">
      <c r="A283" s="5">
        <v>40493.0</v>
      </c>
      <c r="B283" s="21" t="str">
        <f t="shared" si="1"/>
        <v>November</v>
      </c>
      <c r="C283" s="47">
        <f t="shared" si="2"/>
        <v>11</v>
      </c>
      <c r="D283" s="4" t="s">
        <v>23</v>
      </c>
      <c r="E283" s="4" t="str">
        <f t="shared" si="3"/>
        <v>11 November</v>
      </c>
      <c r="F283" s="9">
        <v>109717.12</v>
      </c>
    </row>
    <row r="284">
      <c r="A284" s="5">
        <v>42691.0</v>
      </c>
      <c r="B284" s="21" t="str">
        <f t="shared" si="1"/>
        <v>November</v>
      </c>
      <c r="C284" s="47">
        <f t="shared" si="2"/>
        <v>11</v>
      </c>
      <c r="D284" s="4" t="s">
        <v>23</v>
      </c>
      <c r="E284" s="4" t="str">
        <f t="shared" si="3"/>
        <v>11 November</v>
      </c>
      <c r="F284" s="9">
        <v>66728.16</v>
      </c>
    </row>
    <row r="285">
      <c r="A285" s="5">
        <v>41585.0</v>
      </c>
      <c r="B285" s="21" t="str">
        <f t="shared" si="1"/>
        <v>November</v>
      </c>
      <c r="C285" s="47">
        <f t="shared" si="2"/>
        <v>11</v>
      </c>
      <c r="D285" s="4" t="s">
        <v>23</v>
      </c>
      <c r="E285" s="4" t="str">
        <f t="shared" si="3"/>
        <v>11 November</v>
      </c>
      <c r="F285" s="9">
        <v>732176.0</v>
      </c>
    </row>
    <row r="286">
      <c r="A286" s="5">
        <v>42334.0</v>
      </c>
      <c r="B286" s="21" t="str">
        <f t="shared" si="1"/>
        <v>November</v>
      </c>
      <c r="C286" s="47">
        <f t="shared" si="2"/>
        <v>11</v>
      </c>
      <c r="D286" s="4" t="s">
        <v>23</v>
      </c>
      <c r="E286" s="4" t="str">
        <f t="shared" si="3"/>
        <v>11 November</v>
      </c>
      <c r="F286" s="9">
        <v>917245.6</v>
      </c>
    </row>
    <row r="287">
      <c r="A287" s="5">
        <v>40507.0</v>
      </c>
      <c r="B287" s="21" t="str">
        <f t="shared" si="1"/>
        <v>November</v>
      </c>
      <c r="C287" s="47">
        <f t="shared" si="2"/>
        <v>11</v>
      </c>
      <c r="D287" s="4" t="s">
        <v>23</v>
      </c>
      <c r="E287" s="4" t="str">
        <f t="shared" si="3"/>
        <v>11 November</v>
      </c>
      <c r="F287" s="9">
        <v>2320901.71</v>
      </c>
    </row>
    <row r="288">
      <c r="A288" s="5">
        <v>41949.0</v>
      </c>
      <c r="B288" s="21" t="str">
        <f t="shared" si="1"/>
        <v>November</v>
      </c>
      <c r="C288" s="47">
        <f t="shared" si="2"/>
        <v>11</v>
      </c>
      <c r="D288" s="4" t="s">
        <v>23</v>
      </c>
      <c r="E288" s="4" t="str">
        <f t="shared" si="3"/>
        <v>11 November</v>
      </c>
      <c r="F288" s="9">
        <v>432754.54</v>
      </c>
    </row>
    <row r="289">
      <c r="A289" s="5">
        <v>42313.0</v>
      </c>
      <c r="B289" s="21" t="str">
        <f t="shared" si="1"/>
        <v>November</v>
      </c>
      <c r="C289" s="47">
        <f t="shared" si="2"/>
        <v>11</v>
      </c>
      <c r="D289" s="4" t="s">
        <v>122</v>
      </c>
      <c r="E289" s="4" t="str">
        <f t="shared" si="3"/>
        <v>11 November</v>
      </c>
      <c r="F289" s="9">
        <v>2309290.4</v>
      </c>
    </row>
    <row r="290">
      <c r="A290" s="5">
        <v>41214.0</v>
      </c>
      <c r="B290" s="21" t="str">
        <f t="shared" si="1"/>
        <v>November</v>
      </c>
      <c r="C290" s="47">
        <f t="shared" si="2"/>
        <v>11</v>
      </c>
      <c r="D290" s="4" t="s">
        <v>122</v>
      </c>
      <c r="E290" s="4" t="str">
        <f t="shared" si="3"/>
        <v>11 November</v>
      </c>
      <c r="F290" s="9">
        <v>794829.6</v>
      </c>
    </row>
    <row r="291">
      <c r="A291" s="5">
        <v>40494.0</v>
      </c>
      <c r="B291" s="21" t="str">
        <f t="shared" si="1"/>
        <v>November</v>
      </c>
      <c r="C291" s="47">
        <f t="shared" si="2"/>
        <v>11</v>
      </c>
      <c r="D291" s="4" t="s">
        <v>23</v>
      </c>
      <c r="E291" s="4" t="str">
        <f t="shared" si="3"/>
        <v>11 November</v>
      </c>
      <c r="F291" s="9">
        <v>364934.85</v>
      </c>
    </row>
    <row r="292">
      <c r="A292" s="5">
        <v>42314.0</v>
      </c>
      <c r="B292" s="21" t="str">
        <f t="shared" si="1"/>
        <v>November</v>
      </c>
      <c r="C292" s="47">
        <f t="shared" si="2"/>
        <v>11</v>
      </c>
      <c r="D292" s="4" t="s">
        <v>36</v>
      </c>
      <c r="E292" s="4" t="str">
        <f t="shared" si="3"/>
        <v>11 November</v>
      </c>
      <c r="F292" s="9">
        <v>1252140.8</v>
      </c>
    </row>
    <row r="293">
      <c r="A293" s="5">
        <v>41222.0</v>
      </c>
      <c r="B293" s="21" t="str">
        <f t="shared" si="1"/>
        <v>November</v>
      </c>
      <c r="C293" s="47">
        <f t="shared" si="2"/>
        <v>11</v>
      </c>
      <c r="D293" s="4" t="s">
        <v>23</v>
      </c>
      <c r="E293" s="4" t="str">
        <f t="shared" si="3"/>
        <v>11 November</v>
      </c>
      <c r="F293" s="9">
        <v>291340.48</v>
      </c>
    </row>
    <row r="294">
      <c r="A294" s="5">
        <v>41229.0</v>
      </c>
      <c r="B294" s="21" t="str">
        <f t="shared" si="1"/>
        <v>November</v>
      </c>
      <c r="C294" s="47">
        <f t="shared" si="2"/>
        <v>11</v>
      </c>
      <c r="D294" s="4" t="s">
        <v>23</v>
      </c>
      <c r="E294" s="4" t="str">
        <f t="shared" si="3"/>
        <v>11 November</v>
      </c>
      <c r="F294" s="9">
        <v>3936986.0</v>
      </c>
    </row>
    <row r="295">
      <c r="A295" s="5">
        <v>42678.0</v>
      </c>
      <c r="B295" s="21" t="str">
        <f t="shared" si="1"/>
        <v>November</v>
      </c>
      <c r="C295" s="47">
        <f t="shared" si="2"/>
        <v>11</v>
      </c>
      <c r="D295" s="4" t="s">
        <v>23</v>
      </c>
      <c r="E295" s="4" t="str">
        <f t="shared" si="3"/>
        <v>11 November</v>
      </c>
      <c r="F295" s="9">
        <v>318764.79</v>
      </c>
    </row>
    <row r="296">
      <c r="A296" s="5">
        <v>42335.0</v>
      </c>
      <c r="B296" s="21" t="str">
        <f t="shared" si="1"/>
        <v>November</v>
      </c>
      <c r="C296" s="47">
        <f t="shared" si="2"/>
        <v>11</v>
      </c>
      <c r="D296" s="4" t="s">
        <v>23</v>
      </c>
      <c r="E296" s="4" t="str">
        <f t="shared" si="3"/>
        <v>11 November</v>
      </c>
      <c r="F296" s="9">
        <v>5740416.15</v>
      </c>
    </row>
    <row r="297">
      <c r="A297" s="5">
        <v>41243.0</v>
      </c>
      <c r="B297" s="21" t="str">
        <f t="shared" si="1"/>
        <v>November</v>
      </c>
      <c r="C297" s="47">
        <f t="shared" si="2"/>
        <v>11</v>
      </c>
      <c r="D297" s="4" t="s">
        <v>23</v>
      </c>
      <c r="E297" s="4" t="str">
        <f t="shared" si="3"/>
        <v>11 November</v>
      </c>
      <c r="F297" s="9">
        <v>708264.0</v>
      </c>
    </row>
    <row r="298">
      <c r="A298" s="5">
        <v>41579.0</v>
      </c>
      <c r="B298" s="21" t="str">
        <f t="shared" si="1"/>
        <v>November</v>
      </c>
      <c r="C298" s="47">
        <f t="shared" si="2"/>
        <v>11</v>
      </c>
      <c r="D298" s="4" t="s">
        <v>23</v>
      </c>
      <c r="E298" s="4" t="str">
        <f t="shared" si="3"/>
        <v>11 November</v>
      </c>
      <c r="F298" s="9">
        <v>3032419.1999999997</v>
      </c>
    </row>
    <row r="299">
      <c r="A299" s="5">
        <v>41593.0</v>
      </c>
      <c r="B299" s="21" t="str">
        <f t="shared" si="1"/>
        <v>November</v>
      </c>
      <c r="C299" s="47">
        <f t="shared" si="2"/>
        <v>11</v>
      </c>
      <c r="D299" s="4" t="s">
        <v>23</v>
      </c>
      <c r="E299" s="4" t="str">
        <f t="shared" si="3"/>
        <v>11 November</v>
      </c>
      <c r="F299" s="9">
        <v>3938765.04</v>
      </c>
    </row>
    <row r="300">
      <c r="A300" s="5">
        <v>42685.0</v>
      </c>
      <c r="B300" s="21" t="str">
        <f t="shared" si="1"/>
        <v>November</v>
      </c>
      <c r="C300" s="47">
        <f t="shared" si="2"/>
        <v>11</v>
      </c>
      <c r="D300" s="4" t="s">
        <v>23</v>
      </c>
      <c r="E300" s="4" t="str">
        <f t="shared" si="3"/>
        <v>11 November</v>
      </c>
      <c r="F300" s="9">
        <v>37382.100000000006</v>
      </c>
    </row>
    <row r="301">
      <c r="A301" s="5">
        <v>41950.0</v>
      </c>
      <c r="B301" s="21" t="str">
        <f t="shared" si="1"/>
        <v>November</v>
      </c>
      <c r="C301" s="47">
        <f t="shared" si="2"/>
        <v>11</v>
      </c>
      <c r="D301" s="4" t="s">
        <v>122</v>
      </c>
      <c r="E301" s="4" t="str">
        <f t="shared" si="3"/>
        <v>11 November</v>
      </c>
      <c r="F301" s="9">
        <v>1336624.56</v>
      </c>
    </row>
    <row r="302">
      <c r="A302" s="5">
        <v>40851.0</v>
      </c>
      <c r="B302" s="21" t="str">
        <f t="shared" si="1"/>
        <v>November</v>
      </c>
      <c r="C302" s="47">
        <f t="shared" si="2"/>
        <v>11</v>
      </c>
      <c r="D302" s="4" t="s">
        <v>122</v>
      </c>
      <c r="E302" s="4" t="str">
        <f t="shared" si="3"/>
        <v>11 November</v>
      </c>
      <c r="F302" s="9">
        <v>233643.80000000002</v>
      </c>
    </row>
    <row r="303">
      <c r="A303" s="5">
        <v>41972.0</v>
      </c>
      <c r="B303" s="21" t="str">
        <f t="shared" si="1"/>
        <v>November</v>
      </c>
      <c r="C303" s="47">
        <f t="shared" si="2"/>
        <v>11</v>
      </c>
      <c r="D303" s="4" t="s">
        <v>36</v>
      </c>
      <c r="E303" s="4" t="str">
        <f t="shared" si="3"/>
        <v>11 November</v>
      </c>
      <c r="F303" s="9">
        <v>85966.62</v>
      </c>
    </row>
    <row r="304">
      <c r="A304" s="5">
        <v>42686.0</v>
      </c>
      <c r="B304" s="21" t="str">
        <f t="shared" si="1"/>
        <v>November</v>
      </c>
      <c r="C304" s="47">
        <f t="shared" si="2"/>
        <v>11</v>
      </c>
      <c r="D304" s="4" t="s">
        <v>23</v>
      </c>
      <c r="E304" s="4" t="str">
        <f t="shared" si="3"/>
        <v>11 November</v>
      </c>
      <c r="F304" s="9">
        <v>831461.8200000001</v>
      </c>
    </row>
    <row r="305">
      <c r="A305" s="5">
        <v>41608.0</v>
      </c>
      <c r="B305" s="21" t="str">
        <f t="shared" si="1"/>
        <v>November</v>
      </c>
      <c r="C305" s="47">
        <f t="shared" si="2"/>
        <v>11</v>
      </c>
      <c r="D305" s="4" t="s">
        <v>23</v>
      </c>
      <c r="E305" s="4" t="str">
        <f t="shared" si="3"/>
        <v>11 November</v>
      </c>
      <c r="F305" s="9">
        <v>4361130.02</v>
      </c>
    </row>
    <row r="306">
      <c r="A306" s="5">
        <v>41965.0</v>
      </c>
      <c r="B306" s="21" t="str">
        <f t="shared" si="1"/>
        <v>November</v>
      </c>
      <c r="C306" s="47">
        <f t="shared" si="2"/>
        <v>11</v>
      </c>
      <c r="D306" s="4" t="s">
        <v>23</v>
      </c>
      <c r="E306" s="4" t="str">
        <f t="shared" si="3"/>
        <v>11 November</v>
      </c>
      <c r="F306" s="9">
        <v>1383949.5999999999</v>
      </c>
    </row>
    <row r="307">
      <c r="A307" s="5">
        <v>40873.0</v>
      </c>
      <c r="B307" s="21" t="str">
        <f t="shared" si="1"/>
        <v>November</v>
      </c>
      <c r="C307" s="47">
        <f t="shared" si="2"/>
        <v>11</v>
      </c>
      <c r="D307" s="4" t="s">
        <v>23</v>
      </c>
      <c r="E307" s="4" t="str">
        <f t="shared" si="3"/>
        <v>11 November</v>
      </c>
      <c r="F307" s="9">
        <v>255665.34</v>
      </c>
    </row>
    <row r="308">
      <c r="A308" s="5">
        <v>42336.0</v>
      </c>
      <c r="B308" s="21" t="str">
        <f t="shared" si="1"/>
        <v>November</v>
      </c>
      <c r="C308" s="47">
        <f t="shared" si="2"/>
        <v>11</v>
      </c>
      <c r="D308" s="4" t="s">
        <v>23</v>
      </c>
      <c r="E308" s="4" t="str">
        <f t="shared" si="3"/>
        <v>11 November</v>
      </c>
      <c r="F308" s="9">
        <v>108425.73</v>
      </c>
    </row>
    <row r="309">
      <c r="A309" s="5">
        <v>41944.0</v>
      </c>
      <c r="B309" s="21" t="str">
        <f t="shared" si="1"/>
        <v>November</v>
      </c>
      <c r="C309" s="47">
        <f t="shared" si="2"/>
        <v>11</v>
      </c>
      <c r="D309" s="4" t="s">
        <v>23</v>
      </c>
      <c r="E309" s="4" t="str">
        <f t="shared" si="3"/>
        <v>11 November</v>
      </c>
      <c r="F309" s="9">
        <v>580251.4400000001</v>
      </c>
    </row>
    <row r="310">
      <c r="A310" s="5">
        <v>41580.0</v>
      </c>
      <c r="B310" s="21" t="str">
        <f t="shared" si="1"/>
        <v>November</v>
      </c>
      <c r="C310" s="47">
        <f t="shared" si="2"/>
        <v>11</v>
      </c>
      <c r="D310" s="4" t="s">
        <v>23</v>
      </c>
      <c r="E310" s="4" t="str">
        <f t="shared" si="3"/>
        <v>11 November</v>
      </c>
      <c r="F310" s="9">
        <v>643215.1</v>
      </c>
    </row>
    <row r="311">
      <c r="A311" s="5">
        <v>42329.0</v>
      </c>
      <c r="B311" s="21" t="str">
        <f t="shared" si="1"/>
        <v>November</v>
      </c>
      <c r="C311" s="47">
        <f t="shared" si="2"/>
        <v>11</v>
      </c>
      <c r="D311" s="4" t="s">
        <v>23</v>
      </c>
      <c r="E311" s="4" t="str">
        <f t="shared" si="3"/>
        <v>11 November</v>
      </c>
      <c r="F311" s="9">
        <v>2001395.2</v>
      </c>
    </row>
    <row r="312">
      <c r="A312" s="5">
        <v>40866.0</v>
      </c>
      <c r="B312" s="21" t="str">
        <f t="shared" si="1"/>
        <v>November</v>
      </c>
      <c r="C312" s="47">
        <f t="shared" si="2"/>
        <v>11</v>
      </c>
      <c r="D312" s="4" t="s">
        <v>23</v>
      </c>
      <c r="E312" s="4" t="str">
        <f t="shared" si="3"/>
        <v>11 November</v>
      </c>
      <c r="F312" s="9">
        <v>824736.16</v>
      </c>
    </row>
    <row r="313">
      <c r="A313" s="5">
        <v>40859.0</v>
      </c>
      <c r="B313" s="21" t="str">
        <f t="shared" si="1"/>
        <v>November</v>
      </c>
      <c r="C313" s="47">
        <f t="shared" si="2"/>
        <v>11</v>
      </c>
      <c r="D313" s="4" t="s">
        <v>23</v>
      </c>
      <c r="E313" s="4" t="str">
        <f t="shared" si="3"/>
        <v>11 November</v>
      </c>
      <c r="F313" s="9">
        <v>28115.120000000003</v>
      </c>
    </row>
    <row r="314">
      <c r="A314" s="5">
        <v>40859.0</v>
      </c>
      <c r="B314" s="21" t="str">
        <f t="shared" si="1"/>
        <v>November</v>
      </c>
      <c r="C314" s="47">
        <f t="shared" si="2"/>
        <v>11</v>
      </c>
      <c r="D314" s="4" t="s">
        <v>23</v>
      </c>
      <c r="E314" s="4" t="str">
        <f t="shared" si="3"/>
        <v>11 November</v>
      </c>
      <c r="F314" s="9">
        <v>680791.14</v>
      </c>
    </row>
    <row r="315">
      <c r="A315" s="5">
        <v>40852.0</v>
      </c>
      <c r="B315" s="21" t="str">
        <f t="shared" si="1"/>
        <v>November</v>
      </c>
      <c r="C315" s="47">
        <f t="shared" si="2"/>
        <v>11</v>
      </c>
      <c r="D315" s="4" t="s">
        <v>122</v>
      </c>
      <c r="E315" s="4" t="str">
        <f t="shared" si="3"/>
        <v>11 November</v>
      </c>
      <c r="F315" s="9">
        <v>458655.48000000004</v>
      </c>
    </row>
    <row r="316">
      <c r="A316" s="5">
        <v>41238.0</v>
      </c>
      <c r="B316" s="21" t="str">
        <f t="shared" si="1"/>
        <v>November</v>
      </c>
      <c r="C316" s="47">
        <f t="shared" si="2"/>
        <v>11</v>
      </c>
      <c r="D316" s="4" t="s">
        <v>23</v>
      </c>
      <c r="E316" s="4" t="str">
        <f t="shared" si="3"/>
        <v>11 November</v>
      </c>
      <c r="F316" s="9">
        <v>278341.7</v>
      </c>
    </row>
    <row r="317">
      <c r="A317" s="5">
        <v>41588.0</v>
      </c>
      <c r="B317" s="21" t="str">
        <f t="shared" si="1"/>
        <v>November</v>
      </c>
      <c r="C317" s="47">
        <f t="shared" si="2"/>
        <v>11</v>
      </c>
      <c r="D317" s="4" t="s">
        <v>23</v>
      </c>
      <c r="E317" s="4" t="str">
        <f t="shared" si="3"/>
        <v>11 November</v>
      </c>
      <c r="F317" s="9">
        <v>33420.06</v>
      </c>
    </row>
    <row r="318">
      <c r="A318" s="5">
        <v>42701.0</v>
      </c>
      <c r="B318" s="21" t="str">
        <f t="shared" si="1"/>
        <v>November</v>
      </c>
      <c r="C318" s="47">
        <f t="shared" si="2"/>
        <v>11</v>
      </c>
      <c r="D318" s="4" t="s">
        <v>23</v>
      </c>
      <c r="E318" s="4" t="str">
        <f t="shared" si="3"/>
        <v>11 November</v>
      </c>
      <c r="F318" s="9">
        <v>1256975.54</v>
      </c>
    </row>
    <row r="319">
      <c r="A319" s="5">
        <v>40874.0</v>
      </c>
      <c r="B319" s="21" t="str">
        <f t="shared" si="1"/>
        <v>November</v>
      </c>
      <c r="C319" s="47">
        <f t="shared" si="2"/>
        <v>11</v>
      </c>
      <c r="D319" s="4" t="s">
        <v>36</v>
      </c>
      <c r="E319" s="4" t="str">
        <f t="shared" si="3"/>
        <v>11 November</v>
      </c>
      <c r="F319" s="9">
        <v>53041.05</v>
      </c>
    </row>
    <row r="320">
      <c r="A320" s="5">
        <v>40489.0</v>
      </c>
      <c r="B320" s="21" t="str">
        <f t="shared" si="1"/>
        <v>November</v>
      </c>
      <c r="C320" s="47">
        <f t="shared" si="2"/>
        <v>11</v>
      </c>
      <c r="D320" s="4" t="s">
        <v>23</v>
      </c>
      <c r="E320" s="4" t="str">
        <f t="shared" si="3"/>
        <v>11 November</v>
      </c>
      <c r="F320" s="9">
        <v>1081325.6</v>
      </c>
    </row>
    <row r="321">
      <c r="A321" s="5">
        <v>42309.0</v>
      </c>
      <c r="B321" s="21" t="str">
        <f t="shared" si="1"/>
        <v>November</v>
      </c>
      <c r="C321" s="47">
        <f t="shared" si="2"/>
        <v>11</v>
      </c>
      <c r="D321" s="4" t="s">
        <v>23</v>
      </c>
      <c r="E321" s="4" t="str">
        <f t="shared" si="3"/>
        <v>11 November</v>
      </c>
      <c r="F321" s="9">
        <v>4768159.62</v>
      </c>
    </row>
    <row r="322">
      <c r="A322" s="5">
        <v>40510.0</v>
      </c>
      <c r="B322" s="21" t="str">
        <f t="shared" si="1"/>
        <v>November</v>
      </c>
      <c r="C322" s="47">
        <f t="shared" si="2"/>
        <v>11</v>
      </c>
      <c r="D322" s="4" t="s">
        <v>23</v>
      </c>
      <c r="E322" s="4" t="str">
        <f t="shared" si="3"/>
        <v>11 November</v>
      </c>
      <c r="F322" s="9">
        <v>352364.1</v>
      </c>
    </row>
    <row r="323">
      <c r="A323" s="5">
        <v>42337.0</v>
      </c>
      <c r="B323" s="21" t="str">
        <f t="shared" si="1"/>
        <v>November</v>
      </c>
      <c r="C323" s="47">
        <f t="shared" si="2"/>
        <v>11</v>
      </c>
      <c r="D323" s="4" t="s">
        <v>23</v>
      </c>
      <c r="E323" s="4" t="str">
        <f t="shared" si="3"/>
        <v>11 November</v>
      </c>
      <c r="F323" s="9">
        <v>923414.16</v>
      </c>
    </row>
    <row r="324">
      <c r="A324" s="5">
        <v>40874.0</v>
      </c>
      <c r="B324" s="21" t="str">
        <f t="shared" si="1"/>
        <v>November</v>
      </c>
      <c r="C324" s="47">
        <f t="shared" si="2"/>
        <v>11</v>
      </c>
      <c r="D324" s="4" t="s">
        <v>23</v>
      </c>
      <c r="E324" s="4" t="str">
        <f t="shared" si="3"/>
        <v>11 November</v>
      </c>
      <c r="F324" s="9">
        <v>2201739.1999999997</v>
      </c>
    </row>
    <row r="325">
      <c r="A325" s="5">
        <v>41966.0</v>
      </c>
      <c r="B325" s="21" t="str">
        <f t="shared" si="1"/>
        <v>November</v>
      </c>
      <c r="C325" s="47">
        <f t="shared" si="2"/>
        <v>11</v>
      </c>
      <c r="D325" s="4" t="s">
        <v>23</v>
      </c>
      <c r="E325" s="4" t="str">
        <f t="shared" si="3"/>
        <v>11 November</v>
      </c>
      <c r="F325" s="9">
        <v>357650.48000000004</v>
      </c>
    </row>
    <row r="326">
      <c r="A326" s="5">
        <v>42337.0</v>
      </c>
      <c r="B326" s="21" t="str">
        <f t="shared" si="1"/>
        <v>November</v>
      </c>
      <c r="C326" s="47">
        <f t="shared" si="2"/>
        <v>11</v>
      </c>
      <c r="D326" s="4" t="s">
        <v>23</v>
      </c>
      <c r="E326" s="4" t="str">
        <f t="shared" si="3"/>
        <v>11 November</v>
      </c>
      <c r="F326" s="9">
        <v>29090.94</v>
      </c>
    </row>
    <row r="327">
      <c r="A327" s="5">
        <v>40853.0</v>
      </c>
      <c r="B327" s="21" t="str">
        <f t="shared" si="1"/>
        <v>November</v>
      </c>
      <c r="C327" s="47">
        <f t="shared" si="2"/>
        <v>11</v>
      </c>
      <c r="D327" s="4" t="s">
        <v>23</v>
      </c>
      <c r="E327" s="4" t="str">
        <f t="shared" si="3"/>
        <v>11 November</v>
      </c>
      <c r="F327" s="9">
        <v>892623.64</v>
      </c>
    </row>
    <row r="328">
      <c r="A328" s="5">
        <v>42687.0</v>
      </c>
      <c r="B328" s="21" t="str">
        <f t="shared" si="1"/>
        <v>November</v>
      </c>
      <c r="C328" s="47">
        <f t="shared" si="2"/>
        <v>11</v>
      </c>
      <c r="D328" s="4" t="s">
        <v>23</v>
      </c>
      <c r="E328" s="4" t="str">
        <f t="shared" si="3"/>
        <v>11 November</v>
      </c>
      <c r="F328" s="9">
        <v>13441.44</v>
      </c>
    </row>
    <row r="329">
      <c r="A329" s="5">
        <v>42701.0</v>
      </c>
      <c r="B329" s="21" t="str">
        <f t="shared" si="1"/>
        <v>November</v>
      </c>
      <c r="C329" s="47">
        <f t="shared" si="2"/>
        <v>11</v>
      </c>
      <c r="D329" s="4" t="s">
        <v>122</v>
      </c>
      <c r="E329" s="4" t="str">
        <f t="shared" si="3"/>
        <v>11 November</v>
      </c>
      <c r="F329" s="9">
        <v>1407916.02</v>
      </c>
    </row>
    <row r="330">
      <c r="A330" s="5">
        <v>40532.0</v>
      </c>
      <c r="B330" s="21" t="str">
        <f t="shared" si="1"/>
        <v>December</v>
      </c>
      <c r="C330" s="47">
        <f t="shared" si="2"/>
        <v>12</v>
      </c>
      <c r="D330" s="4" t="s">
        <v>23</v>
      </c>
      <c r="E330" s="4" t="str">
        <f t="shared" si="3"/>
        <v>12 December</v>
      </c>
      <c r="F330" s="9">
        <v>3698206.1799999997</v>
      </c>
    </row>
    <row r="331">
      <c r="A331" s="5">
        <v>41274.0</v>
      </c>
      <c r="B331" s="21" t="str">
        <f t="shared" si="1"/>
        <v>December</v>
      </c>
      <c r="C331" s="47">
        <f t="shared" si="2"/>
        <v>12</v>
      </c>
      <c r="D331" s="4" t="s">
        <v>23</v>
      </c>
      <c r="E331" s="4" t="str">
        <f t="shared" si="3"/>
        <v>12 December</v>
      </c>
      <c r="F331" s="9">
        <v>1245729.16</v>
      </c>
    </row>
    <row r="332">
      <c r="A332" s="5">
        <v>40903.0</v>
      </c>
      <c r="B332" s="21" t="str">
        <f t="shared" si="1"/>
        <v>December</v>
      </c>
      <c r="C332" s="47">
        <f t="shared" si="2"/>
        <v>12</v>
      </c>
      <c r="D332" s="4" t="s">
        <v>23</v>
      </c>
      <c r="E332" s="4" t="str">
        <f t="shared" si="3"/>
        <v>12 December</v>
      </c>
      <c r="F332" s="9">
        <v>768451.28</v>
      </c>
    </row>
    <row r="333">
      <c r="A333" s="5">
        <v>41267.0</v>
      </c>
      <c r="B333" s="21" t="str">
        <f t="shared" si="1"/>
        <v>December</v>
      </c>
      <c r="C333" s="47">
        <f t="shared" si="2"/>
        <v>12</v>
      </c>
      <c r="D333" s="4" t="s">
        <v>23</v>
      </c>
      <c r="E333" s="4" t="str">
        <f t="shared" si="3"/>
        <v>12 December</v>
      </c>
      <c r="F333" s="9">
        <v>451331.64</v>
      </c>
    </row>
    <row r="334">
      <c r="A334" s="5">
        <v>40882.0</v>
      </c>
      <c r="B334" s="21" t="str">
        <f t="shared" si="1"/>
        <v>December</v>
      </c>
      <c r="C334" s="47">
        <f t="shared" si="2"/>
        <v>12</v>
      </c>
      <c r="D334" s="4" t="s">
        <v>23</v>
      </c>
      <c r="E334" s="4" t="str">
        <f t="shared" si="3"/>
        <v>12 December</v>
      </c>
      <c r="F334" s="9">
        <v>2423758.05</v>
      </c>
    </row>
    <row r="335">
      <c r="A335" s="5">
        <v>41246.0</v>
      </c>
      <c r="B335" s="21" t="str">
        <f t="shared" si="1"/>
        <v>December</v>
      </c>
      <c r="C335" s="47">
        <f t="shared" si="2"/>
        <v>12</v>
      </c>
      <c r="D335" s="4" t="s">
        <v>23</v>
      </c>
      <c r="E335" s="4" t="str">
        <f t="shared" si="3"/>
        <v>12 December</v>
      </c>
      <c r="F335" s="9">
        <v>5802.83</v>
      </c>
    </row>
    <row r="336">
      <c r="A336" s="5">
        <v>40525.0</v>
      </c>
      <c r="B336" s="21" t="str">
        <f t="shared" si="1"/>
        <v>December</v>
      </c>
      <c r="C336" s="47">
        <f t="shared" si="2"/>
        <v>12</v>
      </c>
      <c r="D336" s="4" t="s">
        <v>23</v>
      </c>
      <c r="E336" s="4" t="str">
        <f t="shared" si="3"/>
        <v>12 December</v>
      </c>
      <c r="F336" s="9">
        <v>10285.0</v>
      </c>
    </row>
    <row r="337">
      <c r="A337" s="5">
        <v>40889.0</v>
      </c>
      <c r="B337" s="21" t="str">
        <f t="shared" si="1"/>
        <v>December</v>
      </c>
      <c r="C337" s="47">
        <f t="shared" si="2"/>
        <v>12</v>
      </c>
      <c r="D337" s="4" t="s">
        <v>23</v>
      </c>
      <c r="E337" s="4" t="str">
        <f t="shared" si="3"/>
        <v>12 December</v>
      </c>
      <c r="F337" s="9">
        <v>3847797.1999999997</v>
      </c>
    </row>
    <row r="338">
      <c r="A338" s="5">
        <v>40532.0</v>
      </c>
      <c r="B338" s="21" t="str">
        <f t="shared" si="1"/>
        <v>December</v>
      </c>
      <c r="C338" s="47">
        <f t="shared" si="2"/>
        <v>12</v>
      </c>
      <c r="D338" s="4" t="s">
        <v>23</v>
      </c>
      <c r="E338" s="4" t="str">
        <f t="shared" si="3"/>
        <v>12 December</v>
      </c>
      <c r="F338" s="9">
        <v>3118610.88</v>
      </c>
    </row>
    <row r="339">
      <c r="A339" s="5">
        <v>40882.0</v>
      </c>
      <c r="B339" s="21" t="str">
        <f t="shared" si="1"/>
        <v>December</v>
      </c>
      <c r="C339" s="47">
        <f t="shared" si="2"/>
        <v>12</v>
      </c>
      <c r="D339" s="4" t="s">
        <v>23</v>
      </c>
      <c r="E339" s="4" t="str">
        <f t="shared" si="3"/>
        <v>12 December</v>
      </c>
      <c r="F339" s="9">
        <v>459268.55000000005</v>
      </c>
    </row>
    <row r="340">
      <c r="A340" s="5">
        <v>42716.0</v>
      </c>
      <c r="B340" s="21" t="str">
        <f t="shared" si="1"/>
        <v>December</v>
      </c>
      <c r="C340" s="47">
        <f t="shared" si="2"/>
        <v>12</v>
      </c>
      <c r="D340" s="4" t="s">
        <v>23</v>
      </c>
      <c r="E340" s="4" t="str">
        <f t="shared" si="3"/>
        <v>12 December</v>
      </c>
      <c r="F340" s="9">
        <v>4129037.4299999997</v>
      </c>
    </row>
    <row r="341">
      <c r="A341" s="5">
        <v>42352.0</v>
      </c>
      <c r="B341" s="21" t="str">
        <f t="shared" si="1"/>
        <v>December</v>
      </c>
      <c r="C341" s="47">
        <f t="shared" si="2"/>
        <v>12</v>
      </c>
      <c r="D341" s="4" t="s">
        <v>23</v>
      </c>
      <c r="E341" s="4" t="str">
        <f t="shared" si="3"/>
        <v>12 December</v>
      </c>
      <c r="F341" s="9">
        <v>197266.3</v>
      </c>
    </row>
    <row r="342">
      <c r="A342" s="5">
        <v>41631.0</v>
      </c>
      <c r="B342" s="21" t="str">
        <f t="shared" si="1"/>
        <v>December</v>
      </c>
      <c r="C342" s="47">
        <f t="shared" si="2"/>
        <v>12</v>
      </c>
      <c r="D342" s="4" t="s">
        <v>23</v>
      </c>
      <c r="E342" s="4" t="str">
        <f t="shared" si="3"/>
        <v>12 December</v>
      </c>
      <c r="F342" s="9">
        <v>817218.27</v>
      </c>
    </row>
    <row r="343">
      <c r="A343" s="5">
        <v>42710.0</v>
      </c>
      <c r="B343" s="21" t="str">
        <f t="shared" si="1"/>
        <v>December</v>
      </c>
      <c r="C343" s="47">
        <f t="shared" si="2"/>
        <v>12</v>
      </c>
      <c r="D343" s="4" t="s">
        <v>36</v>
      </c>
      <c r="E343" s="4" t="str">
        <f t="shared" si="3"/>
        <v>12 December</v>
      </c>
      <c r="F343" s="9">
        <v>526913.31</v>
      </c>
    </row>
    <row r="344">
      <c r="A344" s="5">
        <v>42731.0</v>
      </c>
      <c r="B344" s="21" t="str">
        <f t="shared" si="1"/>
        <v>December</v>
      </c>
      <c r="C344" s="47">
        <f t="shared" si="2"/>
        <v>12</v>
      </c>
      <c r="D344" s="4" t="s">
        <v>23</v>
      </c>
      <c r="E344" s="4" t="str">
        <f t="shared" si="3"/>
        <v>12 December</v>
      </c>
      <c r="F344" s="9">
        <v>684748.48</v>
      </c>
    </row>
    <row r="345">
      <c r="A345" s="5">
        <v>41996.0</v>
      </c>
      <c r="B345" s="21" t="str">
        <f t="shared" si="1"/>
        <v>December</v>
      </c>
      <c r="C345" s="47">
        <f t="shared" si="2"/>
        <v>12</v>
      </c>
      <c r="D345" s="4" t="s">
        <v>23</v>
      </c>
      <c r="E345" s="4" t="str">
        <f t="shared" si="3"/>
        <v>12 December</v>
      </c>
      <c r="F345" s="9">
        <v>778947.84</v>
      </c>
    </row>
    <row r="346">
      <c r="A346" s="5">
        <v>40533.0</v>
      </c>
      <c r="B346" s="21" t="str">
        <f t="shared" si="1"/>
        <v>December</v>
      </c>
      <c r="C346" s="47">
        <f t="shared" si="2"/>
        <v>12</v>
      </c>
      <c r="D346" s="4" t="s">
        <v>23</v>
      </c>
      <c r="E346" s="4" t="str">
        <f t="shared" si="3"/>
        <v>12 December</v>
      </c>
      <c r="F346" s="9">
        <v>3692803.17</v>
      </c>
    </row>
    <row r="347">
      <c r="A347" s="5">
        <v>40526.0</v>
      </c>
      <c r="B347" s="21" t="str">
        <f t="shared" si="1"/>
        <v>December</v>
      </c>
      <c r="C347" s="47">
        <f t="shared" si="2"/>
        <v>12</v>
      </c>
      <c r="D347" s="4" t="s">
        <v>36</v>
      </c>
      <c r="E347" s="4" t="str">
        <f t="shared" si="3"/>
        <v>12 December</v>
      </c>
      <c r="F347" s="9">
        <v>393092.69999999995</v>
      </c>
    </row>
    <row r="348">
      <c r="A348" s="5">
        <v>41982.0</v>
      </c>
      <c r="B348" s="21" t="str">
        <f t="shared" si="1"/>
        <v>December</v>
      </c>
      <c r="C348" s="47">
        <f t="shared" si="2"/>
        <v>12</v>
      </c>
      <c r="D348" s="4" t="s">
        <v>23</v>
      </c>
      <c r="E348" s="4" t="str">
        <f t="shared" si="3"/>
        <v>12 December</v>
      </c>
      <c r="F348" s="9">
        <v>2354192.16</v>
      </c>
    </row>
    <row r="349">
      <c r="A349" s="5">
        <v>42724.0</v>
      </c>
      <c r="B349" s="21" t="str">
        <f t="shared" si="1"/>
        <v>December</v>
      </c>
      <c r="C349" s="47">
        <f t="shared" si="2"/>
        <v>12</v>
      </c>
      <c r="D349" s="4" t="s">
        <v>23</v>
      </c>
      <c r="E349" s="4" t="str">
        <f t="shared" si="3"/>
        <v>12 December</v>
      </c>
      <c r="F349" s="9">
        <v>750998.76</v>
      </c>
    </row>
    <row r="350">
      <c r="A350" s="5">
        <v>40526.0</v>
      </c>
      <c r="B350" s="21" t="str">
        <f t="shared" si="1"/>
        <v>December</v>
      </c>
      <c r="C350" s="47">
        <f t="shared" si="2"/>
        <v>12</v>
      </c>
      <c r="D350" s="4" t="s">
        <v>23</v>
      </c>
      <c r="E350" s="4" t="str">
        <f t="shared" si="3"/>
        <v>12 December</v>
      </c>
      <c r="F350" s="9">
        <v>85139.64000000001</v>
      </c>
    </row>
    <row r="351">
      <c r="A351" s="5">
        <v>40883.0</v>
      </c>
      <c r="B351" s="21" t="str">
        <f t="shared" si="1"/>
        <v>December</v>
      </c>
      <c r="C351" s="47">
        <f t="shared" si="2"/>
        <v>12</v>
      </c>
      <c r="D351" s="4" t="s">
        <v>23</v>
      </c>
      <c r="E351" s="4" t="str">
        <f t="shared" si="3"/>
        <v>12 December</v>
      </c>
      <c r="F351" s="9">
        <v>5728.62</v>
      </c>
    </row>
    <row r="352">
      <c r="A352" s="5">
        <v>41261.0</v>
      </c>
      <c r="B352" s="21" t="str">
        <f t="shared" si="1"/>
        <v>December</v>
      </c>
      <c r="C352" s="47">
        <f t="shared" si="2"/>
        <v>12</v>
      </c>
      <c r="D352" s="4" t="s">
        <v>23</v>
      </c>
      <c r="E352" s="4" t="str">
        <f t="shared" si="3"/>
        <v>12 December</v>
      </c>
      <c r="F352" s="9">
        <v>378899.39999999997</v>
      </c>
    </row>
    <row r="353">
      <c r="A353" s="5">
        <v>40897.0</v>
      </c>
      <c r="B353" s="21" t="str">
        <f t="shared" si="1"/>
        <v>December</v>
      </c>
      <c r="C353" s="47">
        <f t="shared" si="2"/>
        <v>12</v>
      </c>
      <c r="D353" s="4" t="s">
        <v>23</v>
      </c>
      <c r="E353" s="4" t="str">
        <f t="shared" si="3"/>
        <v>12 December</v>
      </c>
      <c r="F353" s="9">
        <v>30126.57</v>
      </c>
    </row>
    <row r="354">
      <c r="A354" s="5">
        <v>40897.0</v>
      </c>
      <c r="B354" s="21" t="str">
        <f t="shared" si="1"/>
        <v>December</v>
      </c>
      <c r="C354" s="47">
        <f t="shared" si="2"/>
        <v>12</v>
      </c>
      <c r="D354" s="4" t="s">
        <v>23</v>
      </c>
      <c r="E354" s="4" t="str">
        <f t="shared" si="3"/>
        <v>12 December</v>
      </c>
      <c r="F354" s="9">
        <v>380359.2</v>
      </c>
    </row>
    <row r="355">
      <c r="A355" s="5">
        <v>41261.0</v>
      </c>
      <c r="B355" s="21" t="str">
        <f t="shared" si="1"/>
        <v>December</v>
      </c>
      <c r="C355" s="47">
        <f t="shared" si="2"/>
        <v>12</v>
      </c>
      <c r="D355" s="4" t="s">
        <v>122</v>
      </c>
      <c r="E355" s="4" t="str">
        <f t="shared" si="3"/>
        <v>12 December</v>
      </c>
      <c r="F355" s="9">
        <v>360038.22000000003</v>
      </c>
    </row>
    <row r="356">
      <c r="A356" s="5">
        <v>42711.0</v>
      </c>
      <c r="B356" s="21" t="str">
        <f t="shared" si="1"/>
        <v>December</v>
      </c>
      <c r="C356" s="47">
        <f t="shared" si="2"/>
        <v>12</v>
      </c>
      <c r="D356" s="4" t="s">
        <v>36</v>
      </c>
      <c r="E356" s="4" t="str">
        <f t="shared" si="3"/>
        <v>12 December</v>
      </c>
      <c r="F356" s="9">
        <v>939303.8200000001</v>
      </c>
    </row>
    <row r="357">
      <c r="A357" s="5">
        <v>42361.0</v>
      </c>
      <c r="B357" s="21" t="str">
        <f t="shared" si="1"/>
        <v>December</v>
      </c>
      <c r="C357" s="47">
        <f t="shared" si="2"/>
        <v>12</v>
      </c>
      <c r="D357" s="4" t="s">
        <v>23</v>
      </c>
      <c r="E357" s="4" t="str">
        <f t="shared" si="3"/>
        <v>12 December</v>
      </c>
      <c r="F357" s="9">
        <v>268500.96</v>
      </c>
    </row>
    <row r="358">
      <c r="A358" s="5">
        <v>42725.0</v>
      </c>
      <c r="B358" s="21" t="str">
        <f t="shared" si="1"/>
        <v>December</v>
      </c>
      <c r="C358" s="47">
        <f t="shared" si="2"/>
        <v>12</v>
      </c>
      <c r="D358" s="4" t="s">
        <v>23</v>
      </c>
      <c r="E358" s="4" t="str">
        <f t="shared" si="3"/>
        <v>12 December</v>
      </c>
      <c r="F358" s="9">
        <v>37438.05</v>
      </c>
    </row>
    <row r="359">
      <c r="A359" s="5">
        <v>42347.0</v>
      </c>
      <c r="B359" s="21" t="str">
        <f t="shared" si="1"/>
        <v>December</v>
      </c>
      <c r="C359" s="47">
        <f t="shared" si="2"/>
        <v>12</v>
      </c>
      <c r="D359" s="4" t="s">
        <v>23</v>
      </c>
      <c r="E359" s="4" t="str">
        <f t="shared" si="3"/>
        <v>12 December</v>
      </c>
      <c r="F359" s="9">
        <v>3519406.38</v>
      </c>
    </row>
    <row r="360">
      <c r="A360" s="5">
        <v>40905.0</v>
      </c>
      <c r="B360" s="21" t="str">
        <f t="shared" si="1"/>
        <v>December</v>
      </c>
      <c r="C360" s="47">
        <f t="shared" si="2"/>
        <v>12</v>
      </c>
      <c r="D360" s="4" t="s">
        <v>23</v>
      </c>
      <c r="E360" s="4" t="str">
        <f t="shared" si="3"/>
        <v>12 December</v>
      </c>
      <c r="F360" s="9">
        <v>2059608.14</v>
      </c>
    </row>
    <row r="361">
      <c r="A361" s="5">
        <v>40520.0</v>
      </c>
      <c r="B361" s="21" t="str">
        <f t="shared" si="1"/>
        <v>December</v>
      </c>
      <c r="C361" s="47">
        <f t="shared" si="2"/>
        <v>12</v>
      </c>
      <c r="D361" s="4" t="s">
        <v>36</v>
      </c>
      <c r="E361" s="4" t="str">
        <f t="shared" si="3"/>
        <v>12 December</v>
      </c>
      <c r="F361" s="9">
        <v>904178.14</v>
      </c>
    </row>
    <row r="362">
      <c r="A362" s="5">
        <v>41248.0</v>
      </c>
      <c r="B362" s="21" t="str">
        <f t="shared" si="1"/>
        <v>December</v>
      </c>
      <c r="C362" s="47">
        <f t="shared" si="2"/>
        <v>12</v>
      </c>
      <c r="D362" s="4" t="s">
        <v>23</v>
      </c>
      <c r="E362" s="4" t="str">
        <f t="shared" si="3"/>
        <v>12 December</v>
      </c>
      <c r="F362" s="9">
        <v>967654.96</v>
      </c>
    </row>
    <row r="363">
      <c r="A363" s="5">
        <v>40884.0</v>
      </c>
      <c r="B363" s="21" t="str">
        <f t="shared" si="1"/>
        <v>December</v>
      </c>
      <c r="C363" s="47">
        <f t="shared" si="2"/>
        <v>12</v>
      </c>
      <c r="D363" s="4" t="s">
        <v>23</v>
      </c>
      <c r="E363" s="4" t="str">
        <f t="shared" si="3"/>
        <v>12 December</v>
      </c>
      <c r="F363" s="9">
        <v>998462.86</v>
      </c>
    </row>
    <row r="364">
      <c r="A364" s="5">
        <v>40898.0</v>
      </c>
      <c r="B364" s="21" t="str">
        <f t="shared" si="1"/>
        <v>December</v>
      </c>
      <c r="C364" s="47">
        <f t="shared" si="2"/>
        <v>12</v>
      </c>
      <c r="D364" s="4" t="s">
        <v>23</v>
      </c>
      <c r="E364" s="4" t="str">
        <f t="shared" si="3"/>
        <v>12 December</v>
      </c>
      <c r="F364" s="9">
        <v>4290822.69</v>
      </c>
    </row>
    <row r="365">
      <c r="A365" s="5">
        <v>42340.0</v>
      </c>
      <c r="B365" s="21" t="str">
        <f t="shared" si="1"/>
        <v>December</v>
      </c>
      <c r="C365" s="47">
        <f t="shared" si="2"/>
        <v>12</v>
      </c>
      <c r="D365" s="4" t="s">
        <v>23</v>
      </c>
      <c r="E365" s="4" t="str">
        <f t="shared" si="3"/>
        <v>12 December</v>
      </c>
      <c r="F365" s="9">
        <v>429673.34</v>
      </c>
    </row>
    <row r="366">
      <c r="A366" s="5">
        <v>40884.0</v>
      </c>
      <c r="B366" s="21" t="str">
        <f t="shared" si="1"/>
        <v>December</v>
      </c>
      <c r="C366" s="47">
        <f t="shared" si="2"/>
        <v>12</v>
      </c>
      <c r="D366" s="4" t="s">
        <v>23</v>
      </c>
      <c r="E366" s="4" t="str">
        <f t="shared" si="3"/>
        <v>12 December</v>
      </c>
      <c r="F366" s="9">
        <v>552903.4500000001</v>
      </c>
    </row>
    <row r="367">
      <c r="A367" s="5">
        <v>42347.0</v>
      </c>
      <c r="B367" s="21" t="str">
        <f t="shared" si="1"/>
        <v>December</v>
      </c>
      <c r="C367" s="47">
        <f t="shared" si="2"/>
        <v>12</v>
      </c>
      <c r="D367" s="4" t="s">
        <v>23</v>
      </c>
      <c r="E367" s="4" t="str">
        <f t="shared" si="3"/>
        <v>12 December</v>
      </c>
      <c r="F367" s="9">
        <v>6672675.95</v>
      </c>
    </row>
    <row r="368">
      <c r="A368" s="5">
        <v>40898.0</v>
      </c>
      <c r="B368" s="21" t="str">
        <f t="shared" si="1"/>
        <v>December</v>
      </c>
      <c r="C368" s="47">
        <f t="shared" si="2"/>
        <v>12</v>
      </c>
      <c r="D368" s="4" t="s">
        <v>23</v>
      </c>
      <c r="E368" s="4" t="str">
        <f t="shared" si="3"/>
        <v>12 December</v>
      </c>
      <c r="F368" s="9">
        <v>4196117.9399999995</v>
      </c>
    </row>
    <row r="369">
      <c r="A369" s="5">
        <v>42711.0</v>
      </c>
      <c r="B369" s="21" t="str">
        <f t="shared" si="1"/>
        <v>December</v>
      </c>
      <c r="C369" s="47">
        <f t="shared" si="2"/>
        <v>12</v>
      </c>
      <c r="D369" s="4" t="s">
        <v>23</v>
      </c>
      <c r="E369" s="4" t="str">
        <f t="shared" si="3"/>
        <v>12 December</v>
      </c>
      <c r="F369" s="9">
        <v>15560.06</v>
      </c>
    </row>
    <row r="370">
      <c r="A370" s="5">
        <v>42718.0</v>
      </c>
      <c r="B370" s="21" t="str">
        <f t="shared" si="1"/>
        <v>December</v>
      </c>
      <c r="C370" s="47">
        <f t="shared" si="2"/>
        <v>12</v>
      </c>
      <c r="D370" s="4" t="s">
        <v>122</v>
      </c>
      <c r="E370" s="4" t="str">
        <f t="shared" si="3"/>
        <v>12 December</v>
      </c>
      <c r="F370" s="9">
        <v>1206963.84</v>
      </c>
    </row>
    <row r="371">
      <c r="A371" s="5">
        <v>41984.0</v>
      </c>
      <c r="B371" s="21" t="str">
        <f t="shared" si="1"/>
        <v>December</v>
      </c>
      <c r="C371" s="47">
        <f t="shared" si="2"/>
        <v>12</v>
      </c>
      <c r="D371" s="4" t="s">
        <v>23</v>
      </c>
      <c r="E371" s="4" t="str">
        <f t="shared" si="3"/>
        <v>12 December</v>
      </c>
      <c r="F371" s="9">
        <v>191128.6</v>
      </c>
    </row>
    <row r="372">
      <c r="A372" s="5">
        <v>40514.0</v>
      </c>
      <c r="B372" s="21" t="str">
        <f t="shared" si="1"/>
        <v>December</v>
      </c>
      <c r="C372" s="47">
        <f t="shared" si="2"/>
        <v>12</v>
      </c>
      <c r="D372" s="4" t="s">
        <v>23</v>
      </c>
      <c r="E372" s="4" t="str">
        <f t="shared" si="3"/>
        <v>12 December</v>
      </c>
      <c r="F372" s="9">
        <v>288528.78</v>
      </c>
    </row>
    <row r="373">
      <c r="A373" s="5">
        <v>42362.0</v>
      </c>
      <c r="B373" s="21" t="str">
        <f t="shared" si="1"/>
        <v>December</v>
      </c>
      <c r="C373" s="47">
        <f t="shared" si="2"/>
        <v>12</v>
      </c>
      <c r="D373" s="4" t="s">
        <v>23</v>
      </c>
      <c r="E373" s="4" t="str">
        <f t="shared" si="3"/>
        <v>12 December</v>
      </c>
      <c r="F373" s="9">
        <v>1770871.2999999998</v>
      </c>
    </row>
    <row r="374">
      <c r="A374" s="5">
        <v>41977.0</v>
      </c>
      <c r="B374" s="21" t="str">
        <f t="shared" si="1"/>
        <v>December</v>
      </c>
      <c r="C374" s="47">
        <f t="shared" si="2"/>
        <v>12</v>
      </c>
      <c r="D374" s="4" t="s">
        <v>36</v>
      </c>
      <c r="E374" s="4" t="str">
        <f t="shared" si="3"/>
        <v>12 December</v>
      </c>
      <c r="F374" s="9">
        <v>910444.8600000001</v>
      </c>
    </row>
    <row r="375">
      <c r="A375" s="5">
        <v>42341.0</v>
      </c>
      <c r="B375" s="21" t="str">
        <f t="shared" si="1"/>
        <v>December</v>
      </c>
      <c r="C375" s="47">
        <f t="shared" si="2"/>
        <v>12</v>
      </c>
      <c r="D375" s="4" t="s">
        <v>23</v>
      </c>
      <c r="E375" s="4" t="str">
        <f t="shared" si="3"/>
        <v>12 December</v>
      </c>
      <c r="F375" s="9">
        <v>873062.7600000001</v>
      </c>
    </row>
    <row r="376">
      <c r="A376" s="5">
        <v>41627.0</v>
      </c>
      <c r="B376" s="21" t="str">
        <f t="shared" si="1"/>
        <v>December</v>
      </c>
      <c r="C376" s="47">
        <f t="shared" si="2"/>
        <v>12</v>
      </c>
      <c r="D376" s="4" t="s">
        <v>23</v>
      </c>
      <c r="E376" s="4" t="str">
        <f t="shared" si="3"/>
        <v>12 December</v>
      </c>
      <c r="F376" s="9">
        <v>5889543.24</v>
      </c>
    </row>
    <row r="377">
      <c r="A377" s="5">
        <v>40885.0</v>
      </c>
      <c r="B377" s="21" t="str">
        <f t="shared" si="1"/>
        <v>December</v>
      </c>
      <c r="C377" s="47">
        <f t="shared" si="2"/>
        <v>12</v>
      </c>
      <c r="D377" s="4" t="s">
        <v>23</v>
      </c>
      <c r="E377" s="4" t="str">
        <f t="shared" si="3"/>
        <v>12 December</v>
      </c>
      <c r="F377" s="9">
        <v>705002.98</v>
      </c>
    </row>
    <row r="378">
      <c r="A378" s="5">
        <v>42719.0</v>
      </c>
      <c r="B378" s="21" t="str">
        <f t="shared" si="1"/>
        <v>December</v>
      </c>
      <c r="C378" s="47">
        <f t="shared" si="2"/>
        <v>12</v>
      </c>
      <c r="D378" s="4" t="s">
        <v>23</v>
      </c>
      <c r="E378" s="4" t="str">
        <f t="shared" si="3"/>
        <v>12 December</v>
      </c>
      <c r="F378" s="9">
        <v>3644822.37</v>
      </c>
    </row>
    <row r="379">
      <c r="A379" s="5">
        <v>40892.0</v>
      </c>
      <c r="B379" s="21" t="str">
        <f t="shared" si="1"/>
        <v>December</v>
      </c>
      <c r="C379" s="47">
        <f t="shared" si="2"/>
        <v>12</v>
      </c>
      <c r="D379" s="4" t="s">
        <v>23</v>
      </c>
      <c r="E379" s="4" t="str">
        <f t="shared" si="3"/>
        <v>12 December</v>
      </c>
      <c r="F379" s="9">
        <v>3755664.78</v>
      </c>
    </row>
    <row r="380">
      <c r="A380" s="5">
        <v>42719.0</v>
      </c>
      <c r="B380" s="21" t="str">
        <f t="shared" si="1"/>
        <v>December</v>
      </c>
      <c r="C380" s="47">
        <f t="shared" si="2"/>
        <v>12</v>
      </c>
      <c r="D380" s="4" t="s">
        <v>23</v>
      </c>
      <c r="E380" s="4" t="str">
        <f t="shared" si="3"/>
        <v>12 December</v>
      </c>
      <c r="F380" s="9">
        <v>14326.62</v>
      </c>
    </row>
    <row r="381">
      <c r="A381" s="5">
        <v>42355.0</v>
      </c>
      <c r="B381" s="21" t="str">
        <f t="shared" si="1"/>
        <v>December</v>
      </c>
      <c r="C381" s="47">
        <f t="shared" si="2"/>
        <v>12</v>
      </c>
      <c r="D381" s="4" t="s">
        <v>23</v>
      </c>
      <c r="E381" s="4" t="str">
        <f t="shared" si="3"/>
        <v>12 December</v>
      </c>
      <c r="F381" s="9">
        <v>56655.3</v>
      </c>
    </row>
    <row r="382">
      <c r="A382" s="5">
        <v>42355.0</v>
      </c>
      <c r="B382" s="21" t="str">
        <f t="shared" si="1"/>
        <v>December</v>
      </c>
      <c r="C382" s="47">
        <f t="shared" si="2"/>
        <v>12</v>
      </c>
      <c r="D382" s="4" t="s">
        <v>23</v>
      </c>
      <c r="E382" s="4" t="str">
        <f t="shared" si="3"/>
        <v>12 December</v>
      </c>
      <c r="F382" s="9">
        <v>6032809.44</v>
      </c>
    </row>
    <row r="383">
      <c r="A383" s="5">
        <v>40542.0</v>
      </c>
      <c r="B383" s="21" t="str">
        <f t="shared" si="1"/>
        <v>December</v>
      </c>
      <c r="C383" s="47">
        <f t="shared" si="2"/>
        <v>12</v>
      </c>
      <c r="D383" s="4" t="s">
        <v>23</v>
      </c>
      <c r="E383" s="4" t="str">
        <f t="shared" si="3"/>
        <v>12 December</v>
      </c>
      <c r="F383" s="9">
        <v>80368.62</v>
      </c>
    </row>
    <row r="384">
      <c r="A384" s="5">
        <v>41977.0</v>
      </c>
      <c r="B384" s="21" t="str">
        <f t="shared" si="1"/>
        <v>December</v>
      </c>
      <c r="C384" s="47">
        <f t="shared" si="2"/>
        <v>12</v>
      </c>
      <c r="D384" s="4" t="s">
        <v>23</v>
      </c>
      <c r="E384" s="4" t="str">
        <f t="shared" si="3"/>
        <v>12 December</v>
      </c>
      <c r="F384" s="9">
        <v>1470432.1800000002</v>
      </c>
    </row>
    <row r="385">
      <c r="A385" s="5">
        <v>41998.0</v>
      </c>
      <c r="B385" s="21" t="str">
        <f t="shared" si="1"/>
        <v>December</v>
      </c>
      <c r="C385" s="47">
        <f t="shared" si="2"/>
        <v>12</v>
      </c>
      <c r="D385" s="4" t="s">
        <v>23</v>
      </c>
      <c r="E385" s="4" t="str">
        <f t="shared" si="3"/>
        <v>12 December</v>
      </c>
      <c r="F385" s="9">
        <v>2097031.26</v>
      </c>
    </row>
    <row r="386">
      <c r="A386" s="5">
        <v>40528.0</v>
      </c>
      <c r="B386" s="21" t="str">
        <f t="shared" si="1"/>
        <v>December</v>
      </c>
      <c r="C386" s="47">
        <f t="shared" si="2"/>
        <v>12</v>
      </c>
      <c r="D386" s="4" t="s">
        <v>23</v>
      </c>
      <c r="E386" s="4" t="str">
        <f t="shared" si="3"/>
        <v>12 December</v>
      </c>
      <c r="F386" s="9">
        <v>6282874.08</v>
      </c>
    </row>
    <row r="387">
      <c r="A387" s="5">
        <v>41984.0</v>
      </c>
      <c r="B387" s="21" t="str">
        <f t="shared" si="1"/>
        <v>December</v>
      </c>
      <c r="C387" s="47">
        <f t="shared" si="2"/>
        <v>12</v>
      </c>
      <c r="D387" s="4" t="s">
        <v>23</v>
      </c>
      <c r="E387" s="4" t="str">
        <f t="shared" si="3"/>
        <v>12 December</v>
      </c>
      <c r="F387" s="9">
        <v>71561.1</v>
      </c>
    </row>
    <row r="388">
      <c r="A388" s="5">
        <v>41249.0</v>
      </c>
      <c r="B388" s="21" t="str">
        <f t="shared" si="1"/>
        <v>December</v>
      </c>
      <c r="C388" s="47">
        <f t="shared" si="2"/>
        <v>12</v>
      </c>
      <c r="D388" s="4" t="s">
        <v>23</v>
      </c>
      <c r="E388" s="4" t="str">
        <f t="shared" si="3"/>
        <v>12 December</v>
      </c>
      <c r="F388" s="9">
        <v>28950.99</v>
      </c>
    </row>
    <row r="389">
      <c r="A389" s="5">
        <v>40528.0</v>
      </c>
      <c r="B389" s="21" t="str">
        <f t="shared" si="1"/>
        <v>December</v>
      </c>
      <c r="C389" s="47">
        <f t="shared" si="2"/>
        <v>12</v>
      </c>
      <c r="D389" s="4" t="s">
        <v>23</v>
      </c>
      <c r="E389" s="4" t="str">
        <f t="shared" si="3"/>
        <v>12 December</v>
      </c>
      <c r="F389" s="9">
        <v>1463724.06</v>
      </c>
    </row>
    <row r="390">
      <c r="A390" s="5">
        <v>41985.0</v>
      </c>
      <c r="B390" s="21" t="str">
        <f t="shared" si="1"/>
        <v>December</v>
      </c>
      <c r="C390" s="47">
        <f t="shared" si="2"/>
        <v>12</v>
      </c>
      <c r="D390" s="4" t="s">
        <v>23</v>
      </c>
      <c r="E390" s="4" t="str">
        <f t="shared" si="3"/>
        <v>12 December</v>
      </c>
      <c r="F390" s="9">
        <v>358794.7</v>
      </c>
    </row>
    <row r="391">
      <c r="A391" s="5">
        <v>40522.0</v>
      </c>
      <c r="B391" s="21" t="str">
        <f t="shared" si="1"/>
        <v>December</v>
      </c>
      <c r="C391" s="47">
        <f t="shared" si="2"/>
        <v>12</v>
      </c>
      <c r="D391" s="4" t="s">
        <v>36</v>
      </c>
      <c r="E391" s="4" t="str">
        <f t="shared" si="3"/>
        <v>12 December</v>
      </c>
      <c r="F391" s="9">
        <v>375385.89</v>
      </c>
    </row>
    <row r="392">
      <c r="A392" s="5">
        <v>41992.0</v>
      </c>
      <c r="B392" s="21" t="str">
        <f t="shared" si="1"/>
        <v>December</v>
      </c>
      <c r="C392" s="47">
        <f t="shared" si="2"/>
        <v>12</v>
      </c>
      <c r="D392" s="4" t="s">
        <v>23</v>
      </c>
      <c r="E392" s="4" t="str">
        <f t="shared" si="3"/>
        <v>12 December</v>
      </c>
      <c r="F392" s="9">
        <v>698446.08</v>
      </c>
    </row>
    <row r="393">
      <c r="A393" s="5">
        <v>41635.0</v>
      </c>
      <c r="B393" s="21" t="str">
        <f t="shared" si="1"/>
        <v>December</v>
      </c>
      <c r="C393" s="47">
        <f t="shared" si="2"/>
        <v>12</v>
      </c>
      <c r="D393" s="4" t="s">
        <v>23</v>
      </c>
      <c r="E393" s="4" t="str">
        <f t="shared" si="3"/>
        <v>12 December</v>
      </c>
      <c r="F393" s="9">
        <v>1201862.8</v>
      </c>
    </row>
    <row r="394">
      <c r="A394" s="5">
        <v>42706.0</v>
      </c>
      <c r="B394" s="21" t="str">
        <f t="shared" si="1"/>
        <v>December</v>
      </c>
      <c r="C394" s="47">
        <f t="shared" si="2"/>
        <v>12</v>
      </c>
      <c r="D394" s="4" t="s">
        <v>36</v>
      </c>
      <c r="E394" s="4" t="str">
        <f t="shared" si="3"/>
        <v>12 December</v>
      </c>
      <c r="F394" s="9">
        <v>16560.75</v>
      </c>
    </row>
    <row r="395">
      <c r="A395" s="5">
        <v>40515.0</v>
      </c>
      <c r="B395" s="21" t="str">
        <f t="shared" si="1"/>
        <v>December</v>
      </c>
      <c r="C395" s="47">
        <f t="shared" si="2"/>
        <v>12</v>
      </c>
      <c r="D395" s="4" t="s">
        <v>23</v>
      </c>
      <c r="E395" s="4" t="str">
        <f t="shared" si="3"/>
        <v>12 December</v>
      </c>
      <c r="F395" s="9">
        <v>262873.0</v>
      </c>
    </row>
    <row r="396">
      <c r="A396" s="5">
        <v>40907.0</v>
      </c>
      <c r="B396" s="21" t="str">
        <f t="shared" si="1"/>
        <v>December</v>
      </c>
      <c r="C396" s="47">
        <f t="shared" si="2"/>
        <v>12</v>
      </c>
      <c r="D396" s="4" t="s">
        <v>23</v>
      </c>
      <c r="E396" s="4" t="str">
        <f t="shared" si="3"/>
        <v>12 December</v>
      </c>
      <c r="F396" s="9">
        <v>220935.84000000003</v>
      </c>
    </row>
    <row r="397">
      <c r="A397" s="5">
        <v>42727.0</v>
      </c>
      <c r="B397" s="21" t="str">
        <f t="shared" si="1"/>
        <v>December</v>
      </c>
      <c r="C397" s="47">
        <f t="shared" si="2"/>
        <v>12</v>
      </c>
      <c r="D397" s="4" t="s">
        <v>23</v>
      </c>
      <c r="E397" s="4" t="str">
        <f t="shared" si="3"/>
        <v>12 December</v>
      </c>
      <c r="F397" s="9">
        <v>3780403.3899999997</v>
      </c>
    </row>
    <row r="398">
      <c r="A398" s="5">
        <v>41978.0</v>
      </c>
      <c r="B398" s="21" t="str">
        <f t="shared" si="1"/>
        <v>December</v>
      </c>
      <c r="C398" s="47">
        <f t="shared" si="2"/>
        <v>12</v>
      </c>
      <c r="D398" s="4" t="s">
        <v>23</v>
      </c>
      <c r="E398" s="4" t="str">
        <f t="shared" si="3"/>
        <v>12 December</v>
      </c>
      <c r="F398" s="9">
        <v>246360.40000000002</v>
      </c>
    </row>
    <row r="399">
      <c r="A399" s="5">
        <v>41257.0</v>
      </c>
      <c r="B399" s="21" t="str">
        <f t="shared" si="1"/>
        <v>December</v>
      </c>
      <c r="C399" s="47">
        <f t="shared" si="2"/>
        <v>12</v>
      </c>
      <c r="D399" s="4" t="s">
        <v>23</v>
      </c>
      <c r="E399" s="4" t="str">
        <f t="shared" si="3"/>
        <v>12 December</v>
      </c>
      <c r="F399" s="9">
        <v>3942669.6</v>
      </c>
    </row>
    <row r="400">
      <c r="A400" s="5">
        <v>40886.0</v>
      </c>
      <c r="B400" s="21" t="str">
        <f t="shared" si="1"/>
        <v>December</v>
      </c>
      <c r="C400" s="47">
        <f t="shared" si="2"/>
        <v>12</v>
      </c>
      <c r="D400" s="4" t="s">
        <v>23</v>
      </c>
      <c r="E400" s="4" t="str">
        <f t="shared" si="3"/>
        <v>12 December</v>
      </c>
      <c r="F400" s="9">
        <v>4211984.8</v>
      </c>
    </row>
    <row r="401">
      <c r="A401" s="5">
        <v>41257.0</v>
      </c>
      <c r="B401" s="21" t="str">
        <f t="shared" si="1"/>
        <v>December</v>
      </c>
      <c r="C401" s="47">
        <f t="shared" si="2"/>
        <v>12</v>
      </c>
      <c r="D401" s="4" t="s">
        <v>23</v>
      </c>
      <c r="E401" s="4" t="str">
        <f t="shared" si="3"/>
        <v>12 December</v>
      </c>
      <c r="F401" s="9">
        <v>758008.4400000001</v>
      </c>
    </row>
    <row r="402">
      <c r="A402" s="5">
        <v>41264.0</v>
      </c>
      <c r="B402" s="21" t="str">
        <f t="shared" si="1"/>
        <v>December</v>
      </c>
      <c r="C402" s="47">
        <f t="shared" si="2"/>
        <v>12</v>
      </c>
      <c r="D402" s="4" t="s">
        <v>23</v>
      </c>
      <c r="E402" s="4" t="str">
        <f t="shared" si="3"/>
        <v>12 December</v>
      </c>
      <c r="F402" s="9">
        <v>158147.55000000002</v>
      </c>
    </row>
    <row r="403">
      <c r="A403" s="5">
        <v>42363.0</v>
      </c>
      <c r="B403" s="21" t="str">
        <f t="shared" si="1"/>
        <v>December</v>
      </c>
      <c r="C403" s="47">
        <f t="shared" si="2"/>
        <v>12</v>
      </c>
      <c r="D403" s="4" t="s">
        <v>23</v>
      </c>
      <c r="E403" s="4" t="str">
        <f t="shared" si="3"/>
        <v>12 December</v>
      </c>
      <c r="F403" s="9">
        <v>73794.74</v>
      </c>
    </row>
    <row r="404">
      <c r="A404" s="5">
        <v>42727.0</v>
      </c>
      <c r="B404" s="21" t="str">
        <f t="shared" si="1"/>
        <v>December</v>
      </c>
      <c r="C404" s="47">
        <f t="shared" si="2"/>
        <v>12</v>
      </c>
      <c r="D404" s="4" t="s">
        <v>23</v>
      </c>
      <c r="E404" s="4" t="str">
        <f t="shared" si="3"/>
        <v>12 December</v>
      </c>
      <c r="F404" s="9">
        <v>503293.34</v>
      </c>
    </row>
    <row r="405">
      <c r="A405" s="5">
        <v>42342.0</v>
      </c>
      <c r="B405" s="21" t="str">
        <f t="shared" si="1"/>
        <v>December</v>
      </c>
      <c r="C405" s="47">
        <f t="shared" si="2"/>
        <v>12</v>
      </c>
      <c r="D405" s="4" t="s">
        <v>23</v>
      </c>
      <c r="E405" s="4" t="str">
        <f t="shared" si="3"/>
        <v>12 December</v>
      </c>
      <c r="F405" s="9">
        <v>4803324.96</v>
      </c>
    </row>
    <row r="406">
      <c r="A406" s="5">
        <v>41257.0</v>
      </c>
      <c r="B406" s="21" t="str">
        <f t="shared" si="1"/>
        <v>December</v>
      </c>
      <c r="C406" s="47">
        <f t="shared" si="2"/>
        <v>12</v>
      </c>
      <c r="D406" s="4" t="s">
        <v>23</v>
      </c>
      <c r="E406" s="4" t="str">
        <f t="shared" si="3"/>
        <v>12 December</v>
      </c>
      <c r="F406" s="9">
        <v>3850420.4</v>
      </c>
    </row>
    <row r="407">
      <c r="A407" s="5">
        <v>41258.0</v>
      </c>
      <c r="B407" s="21" t="str">
        <f t="shared" si="1"/>
        <v>December</v>
      </c>
      <c r="C407" s="47">
        <f t="shared" si="2"/>
        <v>12</v>
      </c>
      <c r="D407" s="4" t="s">
        <v>23</v>
      </c>
      <c r="E407" s="4" t="str">
        <f t="shared" si="3"/>
        <v>12 December</v>
      </c>
      <c r="F407" s="9">
        <v>1710395.5</v>
      </c>
    </row>
    <row r="408">
      <c r="A408" s="5">
        <v>41244.0</v>
      </c>
      <c r="B408" s="21" t="str">
        <f t="shared" si="1"/>
        <v>December</v>
      </c>
      <c r="C408" s="47">
        <f t="shared" si="2"/>
        <v>12</v>
      </c>
      <c r="D408" s="4" t="s">
        <v>23</v>
      </c>
      <c r="E408" s="4" t="str">
        <f t="shared" si="3"/>
        <v>12 December</v>
      </c>
      <c r="F408" s="9">
        <v>3528906.99</v>
      </c>
    </row>
    <row r="409">
      <c r="A409" s="5">
        <v>40516.0</v>
      </c>
      <c r="B409" s="21" t="str">
        <f t="shared" si="1"/>
        <v>December</v>
      </c>
      <c r="C409" s="47">
        <f t="shared" si="2"/>
        <v>12</v>
      </c>
      <c r="D409" s="4" t="s">
        <v>23</v>
      </c>
      <c r="E409" s="4" t="str">
        <f t="shared" si="3"/>
        <v>12 December</v>
      </c>
      <c r="F409" s="9">
        <v>190757.82</v>
      </c>
    </row>
    <row r="410">
      <c r="A410" s="5">
        <v>40530.0</v>
      </c>
      <c r="B410" s="21" t="str">
        <f t="shared" si="1"/>
        <v>December</v>
      </c>
      <c r="C410" s="47">
        <f t="shared" si="2"/>
        <v>12</v>
      </c>
      <c r="D410" s="4" t="s">
        <v>23</v>
      </c>
      <c r="E410" s="4" t="str">
        <f t="shared" si="3"/>
        <v>12 December</v>
      </c>
      <c r="F410" s="9">
        <v>2161853.4499999997</v>
      </c>
    </row>
    <row r="411">
      <c r="A411" s="5">
        <v>42357.0</v>
      </c>
      <c r="B411" s="21" t="str">
        <f t="shared" si="1"/>
        <v>December</v>
      </c>
      <c r="C411" s="47">
        <f t="shared" si="2"/>
        <v>12</v>
      </c>
      <c r="D411" s="4" t="s">
        <v>23</v>
      </c>
      <c r="E411" s="4" t="str">
        <f t="shared" si="3"/>
        <v>12 December</v>
      </c>
      <c r="F411" s="9">
        <v>208835.55</v>
      </c>
    </row>
    <row r="412">
      <c r="A412" s="5">
        <v>40530.0</v>
      </c>
      <c r="B412" s="21" t="str">
        <f t="shared" si="1"/>
        <v>December</v>
      </c>
      <c r="C412" s="47">
        <f t="shared" si="2"/>
        <v>12</v>
      </c>
      <c r="D412" s="4" t="s">
        <v>23</v>
      </c>
      <c r="E412" s="4" t="str">
        <f t="shared" si="3"/>
        <v>12 December</v>
      </c>
      <c r="F412" s="9">
        <v>1964741.73</v>
      </c>
    </row>
    <row r="413">
      <c r="A413" s="5">
        <v>42735.0</v>
      </c>
      <c r="B413" s="21" t="str">
        <f t="shared" si="1"/>
        <v>December</v>
      </c>
      <c r="C413" s="47">
        <f t="shared" si="2"/>
        <v>12</v>
      </c>
      <c r="D413" s="4" t="s">
        <v>23</v>
      </c>
      <c r="E413" s="4" t="str">
        <f t="shared" si="3"/>
        <v>12 December</v>
      </c>
      <c r="F413" s="9">
        <v>16075.59</v>
      </c>
    </row>
    <row r="414">
      <c r="A414" s="5">
        <v>41622.0</v>
      </c>
      <c r="B414" s="21" t="str">
        <f t="shared" si="1"/>
        <v>December</v>
      </c>
      <c r="C414" s="47">
        <f t="shared" si="2"/>
        <v>12</v>
      </c>
      <c r="D414" s="4" t="s">
        <v>23</v>
      </c>
      <c r="E414" s="4" t="str">
        <f t="shared" si="3"/>
        <v>12 December</v>
      </c>
      <c r="F414" s="9">
        <v>2500963.92</v>
      </c>
    </row>
    <row r="415">
      <c r="A415" s="5">
        <v>41265.0</v>
      </c>
      <c r="B415" s="21" t="str">
        <f t="shared" si="1"/>
        <v>December</v>
      </c>
      <c r="C415" s="47">
        <f t="shared" si="2"/>
        <v>12</v>
      </c>
      <c r="D415" s="4" t="s">
        <v>23</v>
      </c>
      <c r="E415" s="4" t="str">
        <f t="shared" si="3"/>
        <v>12 December</v>
      </c>
      <c r="F415" s="9">
        <v>424392.80000000005</v>
      </c>
    </row>
    <row r="416">
      <c r="A416" s="5">
        <v>41265.0</v>
      </c>
      <c r="B416" s="21" t="str">
        <f t="shared" si="1"/>
        <v>December</v>
      </c>
      <c r="C416" s="47">
        <f t="shared" si="2"/>
        <v>12</v>
      </c>
      <c r="D416" s="4" t="s">
        <v>23</v>
      </c>
      <c r="E416" s="4" t="str">
        <f t="shared" si="3"/>
        <v>12 December</v>
      </c>
      <c r="F416" s="9">
        <v>7172.13</v>
      </c>
    </row>
    <row r="417">
      <c r="A417" s="5">
        <v>40901.0</v>
      </c>
      <c r="B417" s="21" t="str">
        <f t="shared" si="1"/>
        <v>December</v>
      </c>
      <c r="C417" s="47">
        <f t="shared" si="2"/>
        <v>12</v>
      </c>
      <c r="D417" s="4" t="s">
        <v>23</v>
      </c>
      <c r="E417" s="4" t="str">
        <f t="shared" si="3"/>
        <v>12 December</v>
      </c>
      <c r="F417" s="9">
        <v>1689443.04</v>
      </c>
    </row>
    <row r="418">
      <c r="A418" s="5">
        <v>40516.0</v>
      </c>
      <c r="B418" s="21" t="str">
        <f t="shared" si="1"/>
        <v>December</v>
      </c>
      <c r="C418" s="47">
        <f t="shared" si="2"/>
        <v>12</v>
      </c>
      <c r="D418" s="4" t="s">
        <v>23</v>
      </c>
      <c r="E418" s="4" t="str">
        <f t="shared" si="3"/>
        <v>12 December</v>
      </c>
      <c r="F418" s="9">
        <v>1683860.2</v>
      </c>
    </row>
    <row r="419">
      <c r="A419" s="5">
        <v>41615.0</v>
      </c>
      <c r="B419" s="21" t="str">
        <f t="shared" si="1"/>
        <v>December</v>
      </c>
      <c r="C419" s="47">
        <f t="shared" si="2"/>
        <v>12</v>
      </c>
      <c r="D419" s="4" t="s">
        <v>122</v>
      </c>
      <c r="E419" s="4" t="str">
        <f t="shared" si="3"/>
        <v>12 December</v>
      </c>
      <c r="F419" s="9">
        <v>3080640.78</v>
      </c>
    </row>
    <row r="420">
      <c r="A420" s="5">
        <v>41623.0</v>
      </c>
      <c r="B420" s="21" t="str">
        <f t="shared" si="1"/>
        <v>December</v>
      </c>
      <c r="C420" s="47">
        <f t="shared" si="2"/>
        <v>12</v>
      </c>
      <c r="D420" s="4" t="s">
        <v>23</v>
      </c>
      <c r="E420" s="4" t="str">
        <f t="shared" si="3"/>
        <v>12 December</v>
      </c>
      <c r="F420" s="9">
        <v>100601.18000000001</v>
      </c>
    </row>
    <row r="421">
      <c r="A421" s="5">
        <v>41994.0</v>
      </c>
      <c r="B421" s="21" t="str">
        <f t="shared" si="1"/>
        <v>December</v>
      </c>
      <c r="C421" s="47">
        <f t="shared" si="2"/>
        <v>12</v>
      </c>
      <c r="D421" s="4" t="s">
        <v>36</v>
      </c>
      <c r="E421" s="4" t="str">
        <f t="shared" si="3"/>
        <v>12 December</v>
      </c>
      <c r="F421" s="9">
        <v>470029.23000000004</v>
      </c>
    </row>
    <row r="422">
      <c r="A422" s="5">
        <v>41616.0</v>
      </c>
      <c r="B422" s="21" t="str">
        <f t="shared" si="1"/>
        <v>December</v>
      </c>
      <c r="C422" s="47">
        <f t="shared" si="2"/>
        <v>12</v>
      </c>
      <c r="D422" s="4" t="s">
        <v>36</v>
      </c>
      <c r="E422" s="4" t="str">
        <f t="shared" si="3"/>
        <v>12 December</v>
      </c>
      <c r="F422" s="9">
        <v>397773.35000000003</v>
      </c>
    </row>
    <row r="423">
      <c r="A423" s="5">
        <v>41252.0</v>
      </c>
      <c r="B423" s="21" t="str">
        <f t="shared" si="1"/>
        <v>December</v>
      </c>
      <c r="C423" s="47">
        <f t="shared" si="2"/>
        <v>12</v>
      </c>
      <c r="D423" s="4" t="s">
        <v>23</v>
      </c>
      <c r="E423" s="4" t="str">
        <f t="shared" si="3"/>
        <v>12 December</v>
      </c>
      <c r="F423" s="9">
        <v>379090.8</v>
      </c>
    </row>
    <row r="424">
      <c r="A424" s="5">
        <v>42722.0</v>
      </c>
      <c r="B424" s="21" t="str">
        <f t="shared" si="1"/>
        <v>December</v>
      </c>
      <c r="C424" s="47">
        <f t="shared" si="2"/>
        <v>12</v>
      </c>
      <c r="D424" s="4" t="s">
        <v>23</v>
      </c>
      <c r="E424" s="4" t="str">
        <f t="shared" si="3"/>
        <v>12 December</v>
      </c>
      <c r="F424" s="9">
        <v>13441.44</v>
      </c>
    </row>
    <row r="425">
      <c r="A425" s="5">
        <v>40517.0</v>
      </c>
      <c r="B425" s="21" t="str">
        <f t="shared" si="1"/>
        <v>December</v>
      </c>
      <c r="C425" s="47">
        <f t="shared" si="2"/>
        <v>12</v>
      </c>
      <c r="D425" s="4" t="s">
        <v>23</v>
      </c>
      <c r="E425" s="4" t="str">
        <f t="shared" si="3"/>
        <v>12 December</v>
      </c>
      <c r="F425" s="9">
        <v>3615517.9200000004</v>
      </c>
    </row>
    <row r="426">
      <c r="A426" s="5">
        <v>40538.0</v>
      </c>
      <c r="B426" s="21" t="str">
        <f t="shared" si="1"/>
        <v>December</v>
      </c>
      <c r="C426" s="47">
        <f t="shared" si="2"/>
        <v>12</v>
      </c>
      <c r="D426" s="4" t="s">
        <v>23</v>
      </c>
      <c r="E426" s="4" t="str">
        <f t="shared" si="3"/>
        <v>12 December</v>
      </c>
      <c r="F426" s="9">
        <v>379926.8</v>
      </c>
    </row>
    <row r="427">
      <c r="A427" s="5">
        <v>41266.0</v>
      </c>
      <c r="B427" s="21" t="str">
        <f t="shared" si="1"/>
        <v>December</v>
      </c>
      <c r="C427" s="47">
        <f t="shared" si="2"/>
        <v>12</v>
      </c>
      <c r="D427" s="4" t="s">
        <v>23</v>
      </c>
      <c r="E427" s="4" t="str">
        <f t="shared" si="3"/>
        <v>12 December</v>
      </c>
      <c r="F427" s="9">
        <v>2138991.12</v>
      </c>
    </row>
    <row r="428">
      <c r="A428" s="5">
        <v>41266.0</v>
      </c>
      <c r="B428" s="21" t="str">
        <f t="shared" si="1"/>
        <v>December</v>
      </c>
      <c r="C428" s="47">
        <f t="shared" si="2"/>
        <v>12</v>
      </c>
      <c r="D428" s="4" t="s">
        <v>23</v>
      </c>
      <c r="E428" s="4" t="str">
        <f t="shared" si="3"/>
        <v>12 December</v>
      </c>
      <c r="F428" s="9">
        <v>252054.40000000002</v>
      </c>
    </row>
    <row r="429">
      <c r="A429" s="5">
        <v>41623.0</v>
      </c>
      <c r="B429" s="21" t="str">
        <f t="shared" si="1"/>
        <v>December</v>
      </c>
      <c r="C429" s="47">
        <f t="shared" si="2"/>
        <v>12</v>
      </c>
      <c r="D429" s="4" t="s">
        <v>23</v>
      </c>
      <c r="E429" s="4" t="str">
        <f t="shared" si="3"/>
        <v>12 December</v>
      </c>
      <c r="F429" s="9">
        <v>58079.25</v>
      </c>
    </row>
    <row r="430">
      <c r="A430" s="5">
        <v>41616.0</v>
      </c>
      <c r="B430" s="21" t="str">
        <f t="shared" si="1"/>
        <v>December</v>
      </c>
      <c r="C430" s="47">
        <f t="shared" si="2"/>
        <v>12</v>
      </c>
      <c r="D430" s="4" t="s">
        <v>23</v>
      </c>
      <c r="E430" s="4" t="str">
        <f t="shared" si="3"/>
        <v>12 December</v>
      </c>
      <c r="F430" s="9">
        <v>217892.18000000002</v>
      </c>
    </row>
    <row r="431">
      <c r="A431" s="5">
        <v>42365.0</v>
      </c>
      <c r="B431" s="21" t="str">
        <f t="shared" si="1"/>
        <v>December</v>
      </c>
      <c r="C431" s="47">
        <f t="shared" si="2"/>
        <v>12</v>
      </c>
      <c r="D431" s="4" t="s">
        <v>122</v>
      </c>
      <c r="E431" s="4" t="str">
        <f t="shared" si="3"/>
        <v>12 December</v>
      </c>
      <c r="F431" s="9">
        <v>158862.6</v>
      </c>
    </row>
    <row r="432">
      <c r="A432" s="5">
        <v>40602.0</v>
      </c>
      <c r="B432" s="21" t="str">
        <f t="shared" si="1"/>
        <v>February</v>
      </c>
      <c r="C432" s="47">
        <f t="shared" si="2"/>
        <v>2</v>
      </c>
      <c r="D432" s="4" t="s">
        <v>36</v>
      </c>
      <c r="E432" s="4" t="str">
        <f t="shared" si="3"/>
        <v>2 February</v>
      </c>
      <c r="F432" s="9">
        <v>310805.46</v>
      </c>
    </row>
    <row r="433">
      <c r="A433" s="5">
        <v>40945.0</v>
      </c>
      <c r="B433" s="21" t="str">
        <f t="shared" si="1"/>
        <v>February</v>
      </c>
      <c r="C433" s="47">
        <f t="shared" si="2"/>
        <v>2</v>
      </c>
      <c r="D433" s="4" t="s">
        <v>23</v>
      </c>
      <c r="E433" s="4" t="str">
        <f t="shared" si="3"/>
        <v>2 February</v>
      </c>
      <c r="F433" s="9">
        <v>1195967.78</v>
      </c>
    </row>
    <row r="434">
      <c r="A434" s="5">
        <v>42772.0</v>
      </c>
      <c r="B434" s="21" t="str">
        <f t="shared" si="1"/>
        <v>February</v>
      </c>
      <c r="C434" s="47">
        <f t="shared" si="2"/>
        <v>2</v>
      </c>
      <c r="D434" s="4" t="s">
        <v>23</v>
      </c>
      <c r="E434" s="4" t="str">
        <f t="shared" si="3"/>
        <v>2 February</v>
      </c>
      <c r="F434" s="9">
        <v>221781.30000000002</v>
      </c>
    </row>
    <row r="435">
      <c r="A435" s="5">
        <v>40595.0</v>
      </c>
      <c r="B435" s="21" t="str">
        <f t="shared" si="1"/>
        <v>February</v>
      </c>
      <c r="C435" s="47">
        <f t="shared" si="2"/>
        <v>2</v>
      </c>
      <c r="D435" s="4" t="s">
        <v>23</v>
      </c>
      <c r="E435" s="4" t="str">
        <f t="shared" si="3"/>
        <v>2 February</v>
      </c>
      <c r="F435" s="9">
        <v>6285079.35</v>
      </c>
    </row>
    <row r="436">
      <c r="A436" s="5">
        <v>40602.0</v>
      </c>
      <c r="B436" s="21" t="str">
        <f t="shared" si="1"/>
        <v>February</v>
      </c>
      <c r="C436" s="47">
        <f t="shared" si="2"/>
        <v>2</v>
      </c>
      <c r="D436" s="4" t="s">
        <v>23</v>
      </c>
      <c r="E436" s="4" t="str">
        <f t="shared" si="3"/>
        <v>2 February</v>
      </c>
      <c r="F436" s="9">
        <v>1270378.76</v>
      </c>
    </row>
    <row r="437">
      <c r="A437" s="5">
        <v>42429.0</v>
      </c>
      <c r="B437" s="21" t="str">
        <f t="shared" si="1"/>
        <v>February</v>
      </c>
      <c r="C437" s="47">
        <f t="shared" si="2"/>
        <v>2</v>
      </c>
      <c r="D437" s="4" t="s">
        <v>23</v>
      </c>
      <c r="E437" s="4" t="str">
        <f t="shared" si="3"/>
        <v>2 February</v>
      </c>
      <c r="F437" s="9">
        <v>468568.75</v>
      </c>
    </row>
    <row r="438">
      <c r="A438" s="5">
        <v>41330.0</v>
      </c>
      <c r="B438" s="21" t="str">
        <f t="shared" si="1"/>
        <v>February</v>
      </c>
      <c r="C438" s="47">
        <f t="shared" si="2"/>
        <v>2</v>
      </c>
      <c r="D438" s="4" t="s">
        <v>23</v>
      </c>
      <c r="E438" s="4" t="str">
        <f t="shared" si="3"/>
        <v>2 February</v>
      </c>
      <c r="F438" s="9">
        <v>89717.28</v>
      </c>
    </row>
    <row r="439">
      <c r="A439" s="5">
        <v>42408.0</v>
      </c>
      <c r="B439" s="21" t="str">
        <f t="shared" si="1"/>
        <v>February</v>
      </c>
      <c r="C439" s="47">
        <f t="shared" si="2"/>
        <v>2</v>
      </c>
      <c r="D439" s="4" t="s">
        <v>23</v>
      </c>
      <c r="E439" s="4" t="str">
        <f t="shared" si="3"/>
        <v>2 February</v>
      </c>
      <c r="F439" s="9">
        <v>711214.4600000001</v>
      </c>
    </row>
    <row r="440">
      <c r="A440" s="5">
        <v>42779.0</v>
      </c>
      <c r="B440" s="21" t="str">
        <f t="shared" si="1"/>
        <v>February</v>
      </c>
      <c r="C440" s="47">
        <f t="shared" si="2"/>
        <v>2</v>
      </c>
      <c r="D440" s="4" t="s">
        <v>23</v>
      </c>
      <c r="E440" s="4" t="str">
        <f t="shared" si="3"/>
        <v>2 February</v>
      </c>
      <c r="F440" s="9">
        <v>3587273.36</v>
      </c>
    </row>
    <row r="441">
      <c r="A441" s="5">
        <v>42415.0</v>
      </c>
      <c r="B441" s="21" t="str">
        <f t="shared" si="1"/>
        <v>February</v>
      </c>
      <c r="C441" s="47">
        <f t="shared" si="2"/>
        <v>2</v>
      </c>
      <c r="D441" s="4" t="s">
        <v>23</v>
      </c>
      <c r="E441" s="4" t="str">
        <f t="shared" si="3"/>
        <v>2 February</v>
      </c>
      <c r="F441" s="9">
        <v>157252.48</v>
      </c>
    </row>
    <row r="442">
      <c r="A442" s="5">
        <v>41680.0</v>
      </c>
      <c r="B442" s="21" t="str">
        <f t="shared" si="1"/>
        <v>February</v>
      </c>
      <c r="C442" s="47">
        <f t="shared" si="2"/>
        <v>2</v>
      </c>
      <c r="D442" s="4" t="s">
        <v>23</v>
      </c>
      <c r="E442" s="4" t="str">
        <f t="shared" si="3"/>
        <v>2 February</v>
      </c>
      <c r="F442" s="9">
        <v>1067788.7</v>
      </c>
    </row>
    <row r="443">
      <c r="A443" s="5">
        <v>41316.0</v>
      </c>
      <c r="B443" s="21" t="str">
        <f t="shared" si="1"/>
        <v>February</v>
      </c>
      <c r="C443" s="47">
        <f t="shared" si="2"/>
        <v>2</v>
      </c>
      <c r="D443" s="4" t="s">
        <v>23</v>
      </c>
      <c r="E443" s="4" t="str">
        <f t="shared" si="3"/>
        <v>2 February</v>
      </c>
      <c r="F443" s="9">
        <v>3346431.48</v>
      </c>
    </row>
    <row r="444">
      <c r="A444" s="5">
        <v>41330.0</v>
      </c>
      <c r="B444" s="21" t="str">
        <f t="shared" si="1"/>
        <v>February</v>
      </c>
      <c r="C444" s="47">
        <f t="shared" si="2"/>
        <v>2</v>
      </c>
      <c r="D444" s="4" t="s">
        <v>23</v>
      </c>
      <c r="E444" s="4" t="str">
        <f t="shared" si="3"/>
        <v>2 February</v>
      </c>
      <c r="F444" s="9">
        <v>458020.38</v>
      </c>
    </row>
    <row r="445">
      <c r="A445" s="5">
        <v>40959.0</v>
      </c>
      <c r="B445" s="21" t="str">
        <f t="shared" si="1"/>
        <v>February</v>
      </c>
      <c r="C445" s="47">
        <f t="shared" si="2"/>
        <v>2</v>
      </c>
      <c r="D445" s="4" t="s">
        <v>23</v>
      </c>
      <c r="E445" s="4" t="str">
        <f t="shared" si="3"/>
        <v>2 February</v>
      </c>
      <c r="F445" s="9">
        <v>5409601.470000001</v>
      </c>
    </row>
    <row r="446">
      <c r="A446" s="5">
        <v>40945.0</v>
      </c>
      <c r="B446" s="21" t="str">
        <f t="shared" si="1"/>
        <v>February</v>
      </c>
      <c r="C446" s="47">
        <f t="shared" si="2"/>
        <v>2</v>
      </c>
      <c r="D446" s="4" t="s">
        <v>23</v>
      </c>
      <c r="E446" s="4" t="str">
        <f t="shared" si="3"/>
        <v>2 February</v>
      </c>
      <c r="F446" s="9">
        <v>254915.87000000002</v>
      </c>
    </row>
    <row r="447">
      <c r="A447" s="5">
        <v>42051.0</v>
      </c>
      <c r="B447" s="21" t="str">
        <f t="shared" si="1"/>
        <v>February</v>
      </c>
      <c r="C447" s="47">
        <f t="shared" si="2"/>
        <v>2</v>
      </c>
      <c r="D447" s="4" t="s">
        <v>122</v>
      </c>
      <c r="E447" s="4" t="str">
        <f t="shared" si="3"/>
        <v>2 February</v>
      </c>
      <c r="F447" s="9">
        <v>3397362.5700000003</v>
      </c>
    </row>
    <row r="448">
      <c r="A448" s="5">
        <v>40952.0</v>
      </c>
      <c r="B448" s="21" t="str">
        <f t="shared" si="1"/>
        <v>February</v>
      </c>
      <c r="C448" s="47">
        <f t="shared" si="2"/>
        <v>2</v>
      </c>
      <c r="D448" s="4" t="s">
        <v>122</v>
      </c>
      <c r="E448" s="4" t="str">
        <f t="shared" si="3"/>
        <v>2 February</v>
      </c>
      <c r="F448" s="9">
        <v>69514.25</v>
      </c>
    </row>
    <row r="449">
      <c r="A449" s="5">
        <v>41687.0</v>
      </c>
      <c r="B449" s="21" t="str">
        <f t="shared" si="1"/>
        <v>February</v>
      </c>
      <c r="C449" s="47">
        <f t="shared" si="2"/>
        <v>2</v>
      </c>
      <c r="D449" s="4" t="s">
        <v>122</v>
      </c>
      <c r="E449" s="4" t="str">
        <f t="shared" si="3"/>
        <v>2 February</v>
      </c>
      <c r="F449" s="9">
        <v>539826.65</v>
      </c>
    </row>
    <row r="450">
      <c r="A450" s="5">
        <v>41310.0</v>
      </c>
      <c r="B450" s="21" t="str">
        <f t="shared" si="1"/>
        <v>February</v>
      </c>
      <c r="C450" s="47">
        <f t="shared" si="2"/>
        <v>2</v>
      </c>
      <c r="D450" s="4" t="s">
        <v>36</v>
      </c>
      <c r="E450" s="4" t="str">
        <f t="shared" si="3"/>
        <v>2 February</v>
      </c>
      <c r="F450" s="9">
        <v>740520.0</v>
      </c>
    </row>
    <row r="451">
      <c r="A451" s="5">
        <v>42787.0</v>
      </c>
      <c r="B451" s="21" t="str">
        <f t="shared" si="1"/>
        <v>February</v>
      </c>
      <c r="C451" s="47">
        <f t="shared" si="2"/>
        <v>2</v>
      </c>
      <c r="D451" s="4" t="s">
        <v>36</v>
      </c>
      <c r="E451" s="4" t="str">
        <f t="shared" si="3"/>
        <v>2 February</v>
      </c>
      <c r="F451" s="9">
        <v>594046.08</v>
      </c>
    </row>
    <row r="452">
      <c r="A452" s="5">
        <v>40225.0</v>
      </c>
      <c r="B452" s="21" t="str">
        <f t="shared" si="1"/>
        <v>February</v>
      </c>
      <c r="C452" s="47">
        <f t="shared" si="2"/>
        <v>2</v>
      </c>
      <c r="D452" s="4" t="s">
        <v>23</v>
      </c>
      <c r="E452" s="4" t="str">
        <f t="shared" si="3"/>
        <v>2 February</v>
      </c>
      <c r="F452" s="9">
        <v>3879257.97</v>
      </c>
    </row>
    <row r="453">
      <c r="A453" s="5">
        <v>40596.0</v>
      </c>
      <c r="B453" s="21" t="str">
        <f t="shared" si="1"/>
        <v>February</v>
      </c>
      <c r="C453" s="47">
        <f t="shared" si="2"/>
        <v>2</v>
      </c>
      <c r="D453" s="4" t="s">
        <v>23</v>
      </c>
      <c r="E453" s="4" t="str">
        <f t="shared" si="3"/>
        <v>2 February</v>
      </c>
      <c r="F453" s="9">
        <v>132317.46</v>
      </c>
    </row>
    <row r="454">
      <c r="A454" s="5">
        <v>40575.0</v>
      </c>
      <c r="B454" s="21" t="str">
        <f t="shared" si="1"/>
        <v>February</v>
      </c>
      <c r="C454" s="47">
        <f t="shared" si="2"/>
        <v>2</v>
      </c>
      <c r="D454" s="4" t="s">
        <v>23</v>
      </c>
      <c r="E454" s="4" t="str">
        <f t="shared" si="3"/>
        <v>2 February</v>
      </c>
      <c r="F454" s="9">
        <v>145713.90000000002</v>
      </c>
    </row>
    <row r="455">
      <c r="A455" s="5">
        <v>41310.0</v>
      </c>
      <c r="B455" s="21" t="str">
        <f t="shared" si="1"/>
        <v>February</v>
      </c>
      <c r="C455" s="47">
        <f t="shared" si="2"/>
        <v>2</v>
      </c>
      <c r="D455" s="4" t="s">
        <v>23</v>
      </c>
      <c r="E455" s="4" t="str">
        <f t="shared" si="3"/>
        <v>2 February</v>
      </c>
      <c r="F455" s="9">
        <v>430530.1</v>
      </c>
    </row>
    <row r="456">
      <c r="A456" s="5">
        <v>40589.0</v>
      </c>
      <c r="B456" s="21" t="str">
        <f t="shared" si="1"/>
        <v>February</v>
      </c>
      <c r="C456" s="47">
        <f t="shared" si="2"/>
        <v>2</v>
      </c>
      <c r="D456" s="4" t="s">
        <v>23</v>
      </c>
      <c r="E456" s="4" t="str">
        <f t="shared" si="3"/>
        <v>2 February</v>
      </c>
      <c r="F456" s="9">
        <v>473799.68</v>
      </c>
    </row>
    <row r="457">
      <c r="A457" s="5">
        <v>40960.0</v>
      </c>
      <c r="B457" s="21" t="str">
        <f t="shared" si="1"/>
        <v>February</v>
      </c>
      <c r="C457" s="47">
        <f t="shared" si="2"/>
        <v>2</v>
      </c>
      <c r="D457" s="4" t="s">
        <v>23</v>
      </c>
      <c r="E457" s="4" t="str">
        <f t="shared" si="3"/>
        <v>2 February</v>
      </c>
      <c r="F457" s="9">
        <v>1783007.5999999999</v>
      </c>
    </row>
    <row r="458">
      <c r="A458" s="5">
        <v>40575.0</v>
      </c>
      <c r="B458" s="21" t="str">
        <f t="shared" si="1"/>
        <v>February</v>
      </c>
      <c r="C458" s="47">
        <f t="shared" si="2"/>
        <v>2</v>
      </c>
      <c r="D458" s="4" t="s">
        <v>122</v>
      </c>
      <c r="E458" s="4" t="str">
        <f t="shared" si="3"/>
        <v>2 February</v>
      </c>
      <c r="F458" s="9">
        <v>3207629.67</v>
      </c>
    </row>
    <row r="459">
      <c r="A459" s="5">
        <v>41310.0</v>
      </c>
      <c r="B459" s="21" t="str">
        <f t="shared" si="1"/>
        <v>February</v>
      </c>
      <c r="C459" s="47">
        <f t="shared" si="2"/>
        <v>2</v>
      </c>
      <c r="D459" s="4" t="s">
        <v>122</v>
      </c>
      <c r="E459" s="4" t="str">
        <f t="shared" si="3"/>
        <v>2 February</v>
      </c>
      <c r="F459" s="9">
        <v>973460.4</v>
      </c>
    </row>
    <row r="460">
      <c r="A460" s="5">
        <v>40219.0</v>
      </c>
      <c r="B460" s="21" t="str">
        <f t="shared" si="1"/>
        <v>February</v>
      </c>
      <c r="C460" s="47">
        <f t="shared" si="2"/>
        <v>2</v>
      </c>
      <c r="D460" s="4" t="s">
        <v>36</v>
      </c>
      <c r="E460" s="4" t="str">
        <f t="shared" si="3"/>
        <v>2 February</v>
      </c>
      <c r="F460" s="9">
        <v>1272060.24</v>
      </c>
    </row>
    <row r="461">
      <c r="A461" s="5">
        <v>41318.0</v>
      </c>
      <c r="B461" s="21" t="str">
        <f t="shared" si="1"/>
        <v>February</v>
      </c>
      <c r="C461" s="47">
        <f t="shared" si="2"/>
        <v>2</v>
      </c>
      <c r="D461" s="4" t="s">
        <v>23</v>
      </c>
      <c r="E461" s="4" t="str">
        <f t="shared" si="3"/>
        <v>2 February</v>
      </c>
      <c r="F461" s="9">
        <v>3404835.65</v>
      </c>
    </row>
    <row r="462">
      <c r="A462" s="5">
        <v>40954.0</v>
      </c>
      <c r="B462" s="21" t="str">
        <f t="shared" si="1"/>
        <v>February</v>
      </c>
      <c r="C462" s="47">
        <f t="shared" si="2"/>
        <v>2</v>
      </c>
      <c r="D462" s="4" t="s">
        <v>23</v>
      </c>
      <c r="E462" s="4" t="str">
        <f t="shared" si="3"/>
        <v>2 February</v>
      </c>
      <c r="F462" s="9">
        <v>2739932.4</v>
      </c>
    </row>
    <row r="463">
      <c r="A463" s="5">
        <v>40940.0</v>
      </c>
      <c r="B463" s="21" t="str">
        <f t="shared" si="1"/>
        <v>February</v>
      </c>
      <c r="C463" s="47">
        <f t="shared" si="2"/>
        <v>2</v>
      </c>
      <c r="D463" s="4" t="s">
        <v>23</v>
      </c>
      <c r="E463" s="4" t="str">
        <f t="shared" si="3"/>
        <v>2 February</v>
      </c>
      <c r="F463" s="9">
        <v>847946.24</v>
      </c>
    </row>
    <row r="464">
      <c r="A464" s="5">
        <v>41682.0</v>
      </c>
      <c r="B464" s="21" t="str">
        <f t="shared" si="1"/>
        <v>February</v>
      </c>
      <c r="C464" s="47">
        <f t="shared" si="2"/>
        <v>2</v>
      </c>
      <c r="D464" s="4" t="s">
        <v>23</v>
      </c>
      <c r="E464" s="4" t="str">
        <f t="shared" si="3"/>
        <v>2 February</v>
      </c>
      <c r="F464" s="9">
        <v>4599.69</v>
      </c>
    </row>
    <row r="465">
      <c r="A465" s="5">
        <v>42788.0</v>
      </c>
      <c r="B465" s="21" t="str">
        <f t="shared" si="1"/>
        <v>February</v>
      </c>
      <c r="C465" s="47">
        <f t="shared" si="2"/>
        <v>2</v>
      </c>
      <c r="D465" s="4" t="s">
        <v>36</v>
      </c>
      <c r="E465" s="4" t="str">
        <f t="shared" si="3"/>
        <v>2 February</v>
      </c>
      <c r="F465" s="9">
        <v>490236.18</v>
      </c>
    </row>
    <row r="466">
      <c r="A466" s="5">
        <v>42767.0</v>
      </c>
      <c r="B466" s="21" t="str">
        <f t="shared" si="1"/>
        <v>February</v>
      </c>
      <c r="C466" s="47">
        <f t="shared" si="2"/>
        <v>2</v>
      </c>
      <c r="D466" s="4" t="s">
        <v>23</v>
      </c>
      <c r="E466" s="4" t="str">
        <f t="shared" si="3"/>
        <v>2 February</v>
      </c>
      <c r="F466" s="9">
        <v>476965.08</v>
      </c>
    </row>
    <row r="467">
      <c r="A467" s="5">
        <v>42053.0</v>
      </c>
      <c r="B467" s="21" t="str">
        <f t="shared" si="1"/>
        <v>February</v>
      </c>
      <c r="C467" s="47">
        <f t="shared" si="2"/>
        <v>2</v>
      </c>
      <c r="D467" s="4" t="s">
        <v>23</v>
      </c>
      <c r="E467" s="4" t="str">
        <f t="shared" si="3"/>
        <v>2 February</v>
      </c>
      <c r="F467" s="9">
        <v>1222321.1700000002</v>
      </c>
    </row>
    <row r="468">
      <c r="A468" s="5">
        <v>40583.0</v>
      </c>
      <c r="B468" s="21" t="str">
        <f t="shared" si="1"/>
        <v>February</v>
      </c>
      <c r="C468" s="47">
        <f t="shared" si="2"/>
        <v>2</v>
      </c>
      <c r="D468" s="4" t="s">
        <v>23</v>
      </c>
      <c r="E468" s="4" t="str">
        <f t="shared" si="3"/>
        <v>2 February</v>
      </c>
      <c r="F468" s="9">
        <v>882706.7999999999</v>
      </c>
    </row>
    <row r="469">
      <c r="A469" s="5">
        <v>41311.0</v>
      </c>
      <c r="B469" s="21" t="str">
        <f t="shared" si="1"/>
        <v>February</v>
      </c>
      <c r="C469" s="47">
        <f t="shared" si="2"/>
        <v>2</v>
      </c>
      <c r="D469" s="4" t="s">
        <v>23</v>
      </c>
      <c r="E469" s="4" t="str">
        <f t="shared" si="3"/>
        <v>2 February</v>
      </c>
      <c r="F469" s="9">
        <v>393954.4</v>
      </c>
    </row>
    <row r="470">
      <c r="A470" s="5">
        <v>42788.0</v>
      </c>
      <c r="B470" s="21" t="str">
        <f t="shared" si="1"/>
        <v>February</v>
      </c>
      <c r="C470" s="47">
        <f t="shared" si="2"/>
        <v>2</v>
      </c>
      <c r="D470" s="4" t="s">
        <v>23</v>
      </c>
      <c r="E470" s="4" t="str">
        <f t="shared" si="3"/>
        <v>2 February</v>
      </c>
      <c r="F470" s="9">
        <v>1539694.08</v>
      </c>
    </row>
    <row r="471">
      <c r="A471" s="5">
        <v>40212.0</v>
      </c>
      <c r="B471" s="21" t="str">
        <f t="shared" si="1"/>
        <v>February</v>
      </c>
      <c r="C471" s="47">
        <f t="shared" si="2"/>
        <v>2</v>
      </c>
      <c r="D471" s="4" t="s">
        <v>23</v>
      </c>
      <c r="E471" s="4" t="str">
        <f t="shared" si="3"/>
        <v>2 February</v>
      </c>
      <c r="F471" s="9">
        <v>59236.17</v>
      </c>
    </row>
    <row r="472">
      <c r="A472" s="5">
        <v>41689.0</v>
      </c>
      <c r="B472" s="21" t="str">
        <f t="shared" si="1"/>
        <v>February</v>
      </c>
      <c r="C472" s="47">
        <f t="shared" si="2"/>
        <v>2</v>
      </c>
      <c r="D472" s="4" t="s">
        <v>23</v>
      </c>
      <c r="E472" s="4" t="str">
        <f t="shared" si="3"/>
        <v>2 February</v>
      </c>
      <c r="F472" s="9">
        <v>324876.75</v>
      </c>
    </row>
    <row r="473">
      <c r="A473" s="5">
        <v>40576.0</v>
      </c>
      <c r="B473" s="21" t="str">
        <f t="shared" si="1"/>
        <v>February</v>
      </c>
      <c r="C473" s="47">
        <f t="shared" si="2"/>
        <v>2</v>
      </c>
      <c r="D473" s="4" t="s">
        <v>23</v>
      </c>
      <c r="E473" s="4" t="str">
        <f t="shared" si="3"/>
        <v>2 February</v>
      </c>
      <c r="F473" s="9">
        <v>2490227.04</v>
      </c>
    </row>
    <row r="474">
      <c r="A474" s="5">
        <v>42053.0</v>
      </c>
      <c r="B474" s="21" t="str">
        <f t="shared" si="1"/>
        <v>February</v>
      </c>
      <c r="C474" s="47">
        <f t="shared" si="2"/>
        <v>2</v>
      </c>
      <c r="D474" s="4" t="s">
        <v>23</v>
      </c>
      <c r="E474" s="4" t="str">
        <f t="shared" si="3"/>
        <v>2 February</v>
      </c>
      <c r="F474" s="9">
        <v>1919939.71</v>
      </c>
    </row>
    <row r="475">
      <c r="A475" s="5">
        <v>42046.0</v>
      </c>
      <c r="B475" s="21" t="str">
        <f t="shared" si="1"/>
        <v>February</v>
      </c>
      <c r="C475" s="47">
        <f t="shared" si="2"/>
        <v>2</v>
      </c>
      <c r="D475" s="4" t="s">
        <v>23</v>
      </c>
      <c r="E475" s="4" t="str">
        <f t="shared" si="3"/>
        <v>2 February</v>
      </c>
      <c r="F475" s="9">
        <v>417149.92000000004</v>
      </c>
    </row>
    <row r="476">
      <c r="A476" s="5">
        <v>40954.0</v>
      </c>
      <c r="B476" s="21" t="str">
        <f t="shared" si="1"/>
        <v>February</v>
      </c>
      <c r="C476" s="47">
        <f t="shared" si="2"/>
        <v>2</v>
      </c>
      <c r="D476" s="4" t="s">
        <v>23</v>
      </c>
      <c r="E476" s="4" t="str">
        <f t="shared" si="3"/>
        <v>2 February</v>
      </c>
      <c r="F476" s="9">
        <v>247519.2</v>
      </c>
    </row>
    <row r="477">
      <c r="A477" s="5">
        <v>41689.0</v>
      </c>
      <c r="B477" s="21" t="str">
        <f t="shared" si="1"/>
        <v>February</v>
      </c>
      <c r="C477" s="47">
        <f t="shared" si="2"/>
        <v>2</v>
      </c>
      <c r="D477" s="4" t="s">
        <v>23</v>
      </c>
      <c r="E477" s="4" t="str">
        <f t="shared" si="3"/>
        <v>2 February</v>
      </c>
      <c r="F477" s="9">
        <v>161472.35</v>
      </c>
    </row>
    <row r="478">
      <c r="A478" s="5">
        <v>42417.0</v>
      </c>
      <c r="B478" s="21" t="str">
        <f t="shared" si="1"/>
        <v>February</v>
      </c>
      <c r="C478" s="47">
        <f t="shared" si="2"/>
        <v>2</v>
      </c>
      <c r="D478" s="4" t="s">
        <v>122</v>
      </c>
      <c r="E478" s="4" t="str">
        <f t="shared" si="3"/>
        <v>2 February</v>
      </c>
      <c r="F478" s="9">
        <v>75191.6</v>
      </c>
    </row>
    <row r="479">
      <c r="A479" s="5">
        <v>42061.0</v>
      </c>
      <c r="B479" s="21" t="str">
        <f t="shared" si="1"/>
        <v>February</v>
      </c>
      <c r="C479" s="47">
        <f t="shared" si="2"/>
        <v>2</v>
      </c>
      <c r="D479" s="4" t="s">
        <v>23</v>
      </c>
      <c r="E479" s="4" t="str">
        <f t="shared" si="3"/>
        <v>2 February</v>
      </c>
      <c r="F479" s="9">
        <v>758558.22</v>
      </c>
    </row>
    <row r="480">
      <c r="A480" s="5">
        <v>40234.0</v>
      </c>
      <c r="B480" s="21" t="str">
        <f t="shared" si="1"/>
        <v>February</v>
      </c>
      <c r="C480" s="47">
        <f t="shared" si="2"/>
        <v>2</v>
      </c>
      <c r="D480" s="4" t="s">
        <v>23</v>
      </c>
      <c r="E480" s="4" t="str">
        <f t="shared" si="3"/>
        <v>2 February</v>
      </c>
      <c r="F480" s="9">
        <v>4344873.12</v>
      </c>
    </row>
    <row r="481">
      <c r="A481" s="5">
        <v>42047.0</v>
      </c>
      <c r="B481" s="21" t="str">
        <f t="shared" si="1"/>
        <v>February</v>
      </c>
      <c r="C481" s="47">
        <f t="shared" si="2"/>
        <v>2</v>
      </c>
      <c r="D481" s="4" t="s">
        <v>23</v>
      </c>
      <c r="E481" s="4" t="str">
        <f t="shared" si="3"/>
        <v>2 February</v>
      </c>
      <c r="F481" s="9">
        <v>3845225.58</v>
      </c>
    </row>
    <row r="482">
      <c r="A482" s="5">
        <v>42404.0</v>
      </c>
      <c r="B482" s="21" t="str">
        <f t="shared" si="1"/>
        <v>February</v>
      </c>
      <c r="C482" s="47">
        <f t="shared" si="2"/>
        <v>2</v>
      </c>
      <c r="D482" s="4" t="s">
        <v>23</v>
      </c>
      <c r="E482" s="4" t="str">
        <f t="shared" si="3"/>
        <v>2 February</v>
      </c>
      <c r="F482" s="9">
        <v>133192.15</v>
      </c>
    </row>
    <row r="483">
      <c r="A483" s="5">
        <v>40591.0</v>
      </c>
      <c r="B483" s="21" t="str">
        <f t="shared" si="1"/>
        <v>February</v>
      </c>
      <c r="C483" s="47">
        <f t="shared" si="2"/>
        <v>2</v>
      </c>
      <c r="D483" s="4" t="s">
        <v>23</v>
      </c>
      <c r="E483" s="4" t="str">
        <f t="shared" si="3"/>
        <v>2 February</v>
      </c>
      <c r="F483" s="9">
        <v>914953.6</v>
      </c>
    </row>
    <row r="484">
      <c r="A484" s="5">
        <v>42404.0</v>
      </c>
      <c r="B484" s="21" t="str">
        <f t="shared" si="1"/>
        <v>February</v>
      </c>
      <c r="C484" s="47">
        <f t="shared" si="2"/>
        <v>2</v>
      </c>
      <c r="D484" s="4" t="s">
        <v>23</v>
      </c>
      <c r="E484" s="4" t="str">
        <f t="shared" si="3"/>
        <v>2 February</v>
      </c>
      <c r="F484" s="9">
        <v>690700.23</v>
      </c>
    </row>
    <row r="485">
      <c r="A485" s="5">
        <v>42775.0</v>
      </c>
      <c r="B485" s="21" t="str">
        <f t="shared" si="1"/>
        <v>February</v>
      </c>
      <c r="C485" s="47">
        <f t="shared" si="2"/>
        <v>2</v>
      </c>
      <c r="D485" s="4" t="s">
        <v>23</v>
      </c>
      <c r="E485" s="4" t="str">
        <f t="shared" si="3"/>
        <v>2 February</v>
      </c>
      <c r="F485" s="9">
        <v>399149.4</v>
      </c>
    </row>
    <row r="486">
      <c r="A486" s="5">
        <v>41319.0</v>
      </c>
      <c r="B486" s="21" t="str">
        <f t="shared" si="1"/>
        <v>February</v>
      </c>
      <c r="C486" s="47">
        <f t="shared" si="2"/>
        <v>2</v>
      </c>
      <c r="D486" s="4" t="s">
        <v>23</v>
      </c>
      <c r="E486" s="4" t="str">
        <f t="shared" si="3"/>
        <v>2 February</v>
      </c>
      <c r="F486" s="9">
        <v>686029.18</v>
      </c>
    </row>
    <row r="487">
      <c r="A487" s="5">
        <v>40220.0</v>
      </c>
      <c r="B487" s="21" t="str">
        <f t="shared" si="1"/>
        <v>February</v>
      </c>
      <c r="C487" s="47">
        <f t="shared" si="2"/>
        <v>2</v>
      </c>
      <c r="D487" s="4" t="s">
        <v>36</v>
      </c>
      <c r="E487" s="4" t="str">
        <f t="shared" si="3"/>
        <v>2 February</v>
      </c>
      <c r="F487" s="9">
        <v>3550626.2399999998</v>
      </c>
    </row>
    <row r="488">
      <c r="A488" s="5">
        <v>42061.0</v>
      </c>
      <c r="B488" s="21" t="str">
        <f t="shared" si="1"/>
        <v>February</v>
      </c>
      <c r="C488" s="47">
        <f t="shared" si="2"/>
        <v>2</v>
      </c>
      <c r="D488" s="4" t="s">
        <v>36</v>
      </c>
      <c r="E488" s="4" t="str">
        <f t="shared" si="3"/>
        <v>2 February</v>
      </c>
      <c r="F488" s="9">
        <v>618242.78</v>
      </c>
    </row>
    <row r="489">
      <c r="A489" s="5">
        <v>41676.0</v>
      </c>
      <c r="B489" s="21" t="str">
        <f t="shared" si="1"/>
        <v>February</v>
      </c>
      <c r="C489" s="47">
        <f t="shared" si="2"/>
        <v>2</v>
      </c>
      <c r="D489" s="4" t="s">
        <v>23</v>
      </c>
      <c r="E489" s="4" t="str">
        <f t="shared" si="3"/>
        <v>2 February</v>
      </c>
      <c r="F489" s="9">
        <v>1046190.2</v>
      </c>
    </row>
    <row r="490">
      <c r="A490" s="5">
        <v>41326.0</v>
      </c>
      <c r="B490" s="21" t="str">
        <f t="shared" si="1"/>
        <v>February</v>
      </c>
      <c r="C490" s="47">
        <f t="shared" si="2"/>
        <v>2</v>
      </c>
      <c r="D490" s="4" t="s">
        <v>23</v>
      </c>
      <c r="E490" s="4" t="str">
        <f t="shared" si="3"/>
        <v>2 February</v>
      </c>
      <c r="F490" s="9">
        <v>862839.9</v>
      </c>
    </row>
    <row r="491">
      <c r="A491" s="5">
        <v>42425.0</v>
      </c>
      <c r="B491" s="21" t="str">
        <f t="shared" si="1"/>
        <v>February</v>
      </c>
      <c r="C491" s="47">
        <f t="shared" si="2"/>
        <v>2</v>
      </c>
      <c r="D491" s="4" t="s">
        <v>23</v>
      </c>
      <c r="E491" s="4" t="str">
        <f t="shared" si="3"/>
        <v>2 February</v>
      </c>
      <c r="F491" s="9">
        <v>222777.75</v>
      </c>
    </row>
    <row r="492">
      <c r="A492" s="5">
        <v>42054.0</v>
      </c>
      <c r="B492" s="21" t="str">
        <f t="shared" si="1"/>
        <v>February</v>
      </c>
      <c r="C492" s="47">
        <f t="shared" si="2"/>
        <v>2</v>
      </c>
      <c r="D492" s="4" t="s">
        <v>23</v>
      </c>
      <c r="E492" s="4" t="str">
        <f t="shared" si="3"/>
        <v>2 February</v>
      </c>
      <c r="F492" s="9">
        <v>2303902.0</v>
      </c>
    </row>
    <row r="493">
      <c r="A493" s="5">
        <v>40577.0</v>
      </c>
      <c r="B493" s="21" t="str">
        <f t="shared" si="1"/>
        <v>February</v>
      </c>
      <c r="C493" s="47">
        <f t="shared" si="2"/>
        <v>2</v>
      </c>
      <c r="D493" s="4" t="s">
        <v>23</v>
      </c>
      <c r="E493" s="4" t="str">
        <f t="shared" si="3"/>
        <v>2 February</v>
      </c>
      <c r="F493" s="9">
        <v>351319.80000000005</v>
      </c>
    </row>
    <row r="494">
      <c r="A494" s="5">
        <v>40578.0</v>
      </c>
      <c r="B494" s="21" t="str">
        <f t="shared" si="1"/>
        <v>February</v>
      </c>
      <c r="C494" s="47">
        <f t="shared" si="2"/>
        <v>2</v>
      </c>
      <c r="D494" s="4" t="s">
        <v>23</v>
      </c>
      <c r="E494" s="4" t="str">
        <f t="shared" si="3"/>
        <v>2 February</v>
      </c>
      <c r="F494" s="9">
        <v>923719.3200000001</v>
      </c>
    </row>
    <row r="495">
      <c r="A495" s="5">
        <v>42426.0</v>
      </c>
      <c r="B495" s="21" t="str">
        <f t="shared" si="1"/>
        <v>February</v>
      </c>
      <c r="C495" s="47">
        <f t="shared" si="2"/>
        <v>2</v>
      </c>
      <c r="D495" s="4" t="s">
        <v>23</v>
      </c>
      <c r="E495" s="4" t="str">
        <f t="shared" si="3"/>
        <v>2 February</v>
      </c>
      <c r="F495" s="9">
        <v>3274190.8</v>
      </c>
    </row>
    <row r="496">
      <c r="A496" s="5">
        <v>41327.0</v>
      </c>
      <c r="B496" s="21" t="str">
        <f t="shared" si="1"/>
        <v>February</v>
      </c>
      <c r="C496" s="47">
        <f t="shared" si="2"/>
        <v>2</v>
      </c>
      <c r="D496" s="4" t="s">
        <v>23</v>
      </c>
      <c r="E496" s="4" t="str">
        <f t="shared" si="3"/>
        <v>2 February</v>
      </c>
      <c r="F496" s="9">
        <v>79146.6</v>
      </c>
    </row>
    <row r="497">
      <c r="A497" s="5">
        <v>42419.0</v>
      </c>
      <c r="B497" s="21" t="str">
        <f t="shared" si="1"/>
        <v>February</v>
      </c>
      <c r="C497" s="47">
        <f t="shared" si="2"/>
        <v>2</v>
      </c>
      <c r="D497" s="4" t="s">
        <v>23</v>
      </c>
      <c r="E497" s="4" t="str">
        <f t="shared" si="3"/>
        <v>2 February</v>
      </c>
      <c r="F497" s="9">
        <v>390133.9</v>
      </c>
    </row>
    <row r="498">
      <c r="A498" s="5">
        <v>42426.0</v>
      </c>
      <c r="B498" s="21" t="str">
        <f t="shared" si="1"/>
        <v>February</v>
      </c>
      <c r="C498" s="47">
        <f t="shared" si="2"/>
        <v>2</v>
      </c>
      <c r="D498" s="4" t="s">
        <v>23</v>
      </c>
      <c r="E498" s="4" t="str">
        <f t="shared" si="3"/>
        <v>2 February</v>
      </c>
      <c r="F498" s="9">
        <v>1849860.0999999999</v>
      </c>
    </row>
    <row r="499">
      <c r="A499" s="5">
        <v>40228.0</v>
      </c>
      <c r="B499" s="21" t="str">
        <f t="shared" si="1"/>
        <v>February</v>
      </c>
      <c r="C499" s="47">
        <f t="shared" si="2"/>
        <v>2</v>
      </c>
      <c r="D499" s="4" t="s">
        <v>23</v>
      </c>
      <c r="E499" s="4" t="str">
        <f t="shared" si="3"/>
        <v>2 February</v>
      </c>
      <c r="F499" s="9">
        <v>952185.2999999999</v>
      </c>
    </row>
    <row r="500">
      <c r="A500" s="5">
        <v>42048.0</v>
      </c>
      <c r="B500" s="21" t="str">
        <f t="shared" si="1"/>
        <v>February</v>
      </c>
      <c r="C500" s="47">
        <f t="shared" si="2"/>
        <v>2</v>
      </c>
      <c r="D500" s="4" t="s">
        <v>23</v>
      </c>
      <c r="E500" s="4" t="str">
        <f t="shared" si="3"/>
        <v>2 February</v>
      </c>
      <c r="F500" s="9">
        <v>337391.4</v>
      </c>
    </row>
    <row r="501">
      <c r="A501" s="5">
        <v>40599.0</v>
      </c>
      <c r="B501" s="21" t="str">
        <f t="shared" si="1"/>
        <v>February</v>
      </c>
      <c r="C501" s="47">
        <f t="shared" si="2"/>
        <v>2</v>
      </c>
      <c r="D501" s="4" t="s">
        <v>23</v>
      </c>
      <c r="E501" s="4" t="str">
        <f t="shared" si="3"/>
        <v>2 February</v>
      </c>
      <c r="F501" s="9">
        <v>18144.06</v>
      </c>
    </row>
    <row r="502">
      <c r="A502" s="5">
        <v>41313.0</v>
      </c>
      <c r="B502" s="21" t="str">
        <f t="shared" si="1"/>
        <v>February</v>
      </c>
      <c r="C502" s="47">
        <f t="shared" si="2"/>
        <v>2</v>
      </c>
      <c r="D502" s="4" t="s">
        <v>23</v>
      </c>
      <c r="E502" s="4" t="str">
        <f t="shared" si="3"/>
        <v>2 February</v>
      </c>
      <c r="F502" s="9">
        <v>737876.88</v>
      </c>
    </row>
    <row r="503">
      <c r="A503" s="5">
        <v>40578.0</v>
      </c>
      <c r="B503" s="21" t="str">
        <f t="shared" si="1"/>
        <v>February</v>
      </c>
      <c r="C503" s="47">
        <f t="shared" si="2"/>
        <v>2</v>
      </c>
      <c r="D503" s="4" t="s">
        <v>23</v>
      </c>
      <c r="E503" s="4" t="str">
        <f t="shared" si="3"/>
        <v>2 February</v>
      </c>
      <c r="F503" s="9">
        <v>182018.2</v>
      </c>
    </row>
    <row r="504">
      <c r="A504" s="5">
        <v>42419.0</v>
      </c>
      <c r="B504" s="21" t="str">
        <f t="shared" si="1"/>
        <v>February</v>
      </c>
      <c r="C504" s="47">
        <f t="shared" si="2"/>
        <v>2</v>
      </c>
      <c r="D504" s="4" t="s">
        <v>23</v>
      </c>
      <c r="E504" s="4" t="str">
        <f t="shared" si="3"/>
        <v>2 February</v>
      </c>
      <c r="F504" s="9">
        <v>502445.94000000006</v>
      </c>
    </row>
    <row r="505">
      <c r="A505" s="5">
        <v>42419.0</v>
      </c>
      <c r="B505" s="21" t="str">
        <f t="shared" si="1"/>
        <v>February</v>
      </c>
      <c r="C505" s="47">
        <f t="shared" si="2"/>
        <v>2</v>
      </c>
      <c r="D505" s="4" t="s">
        <v>23</v>
      </c>
      <c r="E505" s="4" t="str">
        <f t="shared" si="3"/>
        <v>2 February</v>
      </c>
      <c r="F505" s="9">
        <v>914346.1</v>
      </c>
    </row>
    <row r="506">
      <c r="A506" s="5">
        <v>40956.0</v>
      </c>
      <c r="B506" s="21" t="str">
        <f t="shared" si="1"/>
        <v>February</v>
      </c>
      <c r="C506" s="47">
        <f t="shared" si="2"/>
        <v>2</v>
      </c>
      <c r="D506" s="4" t="s">
        <v>23</v>
      </c>
      <c r="E506" s="4" t="str">
        <f t="shared" si="3"/>
        <v>2 February</v>
      </c>
      <c r="F506" s="9">
        <v>6510146.37</v>
      </c>
    </row>
    <row r="507">
      <c r="A507" s="5">
        <v>40228.0</v>
      </c>
      <c r="B507" s="21" t="str">
        <f t="shared" si="1"/>
        <v>February</v>
      </c>
      <c r="C507" s="47">
        <f t="shared" si="2"/>
        <v>2</v>
      </c>
      <c r="D507" s="4" t="s">
        <v>23</v>
      </c>
      <c r="E507" s="4" t="str">
        <f t="shared" si="3"/>
        <v>2 February</v>
      </c>
      <c r="F507" s="9">
        <v>1349626.1099999999</v>
      </c>
    </row>
    <row r="508">
      <c r="A508" s="5">
        <v>41691.0</v>
      </c>
      <c r="B508" s="21" t="str">
        <f t="shared" si="1"/>
        <v>February</v>
      </c>
      <c r="C508" s="47">
        <f t="shared" si="2"/>
        <v>2</v>
      </c>
      <c r="D508" s="4" t="s">
        <v>23</v>
      </c>
      <c r="E508" s="4" t="str">
        <f t="shared" si="3"/>
        <v>2 February</v>
      </c>
      <c r="F508" s="9">
        <v>1220238.4</v>
      </c>
    </row>
    <row r="509">
      <c r="A509" s="5">
        <v>42426.0</v>
      </c>
      <c r="B509" s="21" t="str">
        <f t="shared" si="1"/>
        <v>February</v>
      </c>
      <c r="C509" s="47">
        <f t="shared" si="2"/>
        <v>2</v>
      </c>
      <c r="D509" s="4" t="s">
        <v>23</v>
      </c>
      <c r="E509" s="4" t="str">
        <f t="shared" si="3"/>
        <v>2 February</v>
      </c>
      <c r="F509" s="9">
        <v>963588.7999999999</v>
      </c>
    </row>
    <row r="510">
      <c r="A510" s="5">
        <v>42784.0</v>
      </c>
      <c r="B510" s="21" t="str">
        <f t="shared" si="1"/>
        <v>February</v>
      </c>
      <c r="C510" s="47">
        <f t="shared" si="2"/>
        <v>2</v>
      </c>
      <c r="D510" s="4" t="s">
        <v>23</v>
      </c>
      <c r="E510" s="4" t="str">
        <f t="shared" si="3"/>
        <v>2 February</v>
      </c>
      <c r="F510" s="9">
        <v>1245764.73</v>
      </c>
    </row>
    <row r="511">
      <c r="A511" s="5">
        <v>41321.0</v>
      </c>
      <c r="B511" s="21" t="str">
        <f t="shared" si="1"/>
        <v>February</v>
      </c>
      <c r="C511" s="47">
        <f t="shared" si="2"/>
        <v>2</v>
      </c>
      <c r="D511" s="4" t="s">
        <v>23</v>
      </c>
      <c r="E511" s="4" t="str">
        <f t="shared" si="3"/>
        <v>2 February</v>
      </c>
      <c r="F511" s="9">
        <v>1419947.0999999999</v>
      </c>
    </row>
    <row r="512">
      <c r="A512" s="5">
        <v>40229.0</v>
      </c>
      <c r="B512" s="21" t="str">
        <f t="shared" si="1"/>
        <v>February</v>
      </c>
      <c r="C512" s="47">
        <f t="shared" si="2"/>
        <v>2</v>
      </c>
      <c r="D512" s="4" t="s">
        <v>23</v>
      </c>
      <c r="E512" s="4" t="str">
        <f t="shared" si="3"/>
        <v>2 February</v>
      </c>
      <c r="F512" s="9">
        <v>419932.5</v>
      </c>
    </row>
    <row r="513">
      <c r="A513" s="5">
        <v>42777.0</v>
      </c>
      <c r="B513" s="21" t="str">
        <f t="shared" si="1"/>
        <v>February</v>
      </c>
      <c r="C513" s="47">
        <f t="shared" si="2"/>
        <v>2</v>
      </c>
      <c r="D513" s="4" t="s">
        <v>23</v>
      </c>
      <c r="E513" s="4" t="str">
        <f t="shared" si="3"/>
        <v>2 February</v>
      </c>
      <c r="F513" s="9">
        <v>443657.5</v>
      </c>
    </row>
    <row r="514">
      <c r="A514" s="5">
        <v>41321.0</v>
      </c>
      <c r="B514" s="21" t="str">
        <f t="shared" si="1"/>
        <v>February</v>
      </c>
      <c r="C514" s="47">
        <f t="shared" si="2"/>
        <v>2</v>
      </c>
      <c r="D514" s="4" t="s">
        <v>23</v>
      </c>
      <c r="E514" s="4" t="str">
        <f t="shared" si="3"/>
        <v>2 February</v>
      </c>
      <c r="F514" s="9">
        <v>254343.76</v>
      </c>
    </row>
    <row r="515">
      <c r="A515" s="5">
        <v>42420.0</v>
      </c>
      <c r="B515" s="21" t="str">
        <f t="shared" si="1"/>
        <v>February</v>
      </c>
      <c r="C515" s="47">
        <f t="shared" si="2"/>
        <v>2</v>
      </c>
      <c r="D515" s="4" t="s">
        <v>23</v>
      </c>
      <c r="E515" s="4" t="str">
        <f t="shared" si="3"/>
        <v>2 February</v>
      </c>
      <c r="F515" s="9">
        <v>427714.30000000005</v>
      </c>
    </row>
    <row r="516">
      <c r="A516" s="5">
        <v>41678.0</v>
      </c>
      <c r="B516" s="21" t="str">
        <f t="shared" si="1"/>
        <v>February</v>
      </c>
      <c r="C516" s="47">
        <f t="shared" si="2"/>
        <v>2</v>
      </c>
      <c r="D516" s="4" t="s">
        <v>23</v>
      </c>
      <c r="E516" s="4" t="str">
        <f t="shared" si="3"/>
        <v>2 February</v>
      </c>
      <c r="F516" s="9">
        <v>8285.04</v>
      </c>
    </row>
    <row r="517">
      <c r="A517" s="5">
        <v>40229.0</v>
      </c>
      <c r="B517" s="21" t="str">
        <f t="shared" si="1"/>
        <v>February</v>
      </c>
      <c r="C517" s="47">
        <f t="shared" si="2"/>
        <v>2</v>
      </c>
      <c r="D517" s="4" t="s">
        <v>23</v>
      </c>
      <c r="E517" s="4" t="str">
        <f t="shared" si="3"/>
        <v>2 February</v>
      </c>
      <c r="F517" s="9">
        <v>1834377.72</v>
      </c>
    </row>
    <row r="518">
      <c r="A518" s="5">
        <v>40222.0</v>
      </c>
      <c r="B518" s="21" t="str">
        <f t="shared" si="1"/>
        <v>February</v>
      </c>
      <c r="C518" s="47">
        <f t="shared" si="2"/>
        <v>2</v>
      </c>
      <c r="D518" s="4" t="s">
        <v>23</v>
      </c>
      <c r="E518" s="4" t="str">
        <f t="shared" si="3"/>
        <v>2 February</v>
      </c>
      <c r="F518" s="9">
        <v>1123251.46</v>
      </c>
    </row>
    <row r="519">
      <c r="A519" s="5">
        <v>42420.0</v>
      </c>
      <c r="B519" s="21" t="str">
        <f t="shared" si="1"/>
        <v>February</v>
      </c>
      <c r="C519" s="47">
        <f t="shared" si="2"/>
        <v>2</v>
      </c>
      <c r="D519" s="4" t="s">
        <v>23</v>
      </c>
      <c r="E519" s="4" t="str">
        <f t="shared" si="3"/>
        <v>2 February</v>
      </c>
      <c r="F519" s="9">
        <v>440358.0</v>
      </c>
    </row>
    <row r="520">
      <c r="A520" s="5">
        <v>41314.0</v>
      </c>
      <c r="B520" s="21" t="str">
        <f t="shared" si="1"/>
        <v>February</v>
      </c>
      <c r="C520" s="47">
        <f t="shared" si="2"/>
        <v>2</v>
      </c>
      <c r="D520" s="4" t="s">
        <v>23</v>
      </c>
      <c r="E520" s="4" t="str">
        <f t="shared" si="3"/>
        <v>2 February</v>
      </c>
      <c r="F520" s="9">
        <v>1387077.3</v>
      </c>
    </row>
    <row r="521">
      <c r="A521" s="5">
        <v>40229.0</v>
      </c>
      <c r="B521" s="21" t="str">
        <f t="shared" si="1"/>
        <v>February</v>
      </c>
      <c r="C521" s="47">
        <f t="shared" si="2"/>
        <v>2</v>
      </c>
      <c r="D521" s="4" t="s">
        <v>23</v>
      </c>
      <c r="E521" s="4" t="str">
        <f t="shared" si="3"/>
        <v>2 February</v>
      </c>
      <c r="F521" s="9">
        <v>516572.70999999996</v>
      </c>
    </row>
    <row r="522">
      <c r="A522" s="5">
        <v>42777.0</v>
      </c>
      <c r="B522" s="21" t="str">
        <f t="shared" si="1"/>
        <v>February</v>
      </c>
      <c r="C522" s="47">
        <f t="shared" si="2"/>
        <v>2</v>
      </c>
      <c r="D522" s="4" t="s">
        <v>23</v>
      </c>
      <c r="E522" s="4" t="str">
        <f t="shared" si="3"/>
        <v>2 February</v>
      </c>
      <c r="F522" s="9">
        <v>5776525.88</v>
      </c>
    </row>
    <row r="523">
      <c r="A523" s="5">
        <v>40600.0</v>
      </c>
      <c r="B523" s="21" t="str">
        <f t="shared" si="1"/>
        <v>February</v>
      </c>
      <c r="C523" s="47">
        <f t="shared" si="2"/>
        <v>2</v>
      </c>
      <c r="D523" s="4" t="s">
        <v>23</v>
      </c>
      <c r="E523" s="4" t="str">
        <f t="shared" si="3"/>
        <v>2 February</v>
      </c>
      <c r="F523" s="9">
        <v>521273.94</v>
      </c>
    </row>
    <row r="524">
      <c r="A524" s="5">
        <v>40958.0</v>
      </c>
      <c r="B524" s="21" t="str">
        <f t="shared" si="1"/>
        <v>February</v>
      </c>
      <c r="C524" s="47">
        <f t="shared" si="2"/>
        <v>2</v>
      </c>
      <c r="D524" s="4" t="s">
        <v>36</v>
      </c>
      <c r="E524" s="4" t="str">
        <f t="shared" si="3"/>
        <v>2 February</v>
      </c>
      <c r="F524" s="9">
        <v>2536752.92</v>
      </c>
    </row>
    <row r="525">
      <c r="A525" s="5">
        <v>40951.0</v>
      </c>
      <c r="B525" s="21" t="str">
        <f t="shared" si="1"/>
        <v>February</v>
      </c>
      <c r="C525" s="47">
        <f t="shared" si="2"/>
        <v>2</v>
      </c>
      <c r="D525" s="4" t="s">
        <v>23</v>
      </c>
      <c r="E525" s="4" t="str">
        <f t="shared" si="3"/>
        <v>2 February</v>
      </c>
      <c r="F525" s="9">
        <v>3414969.1999999997</v>
      </c>
    </row>
    <row r="526">
      <c r="A526" s="5">
        <v>40216.0</v>
      </c>
      <c r="B526" s="21" t="str">
        <f t="shared" si="1"/>
        <v>February</v>
      </c>
      <c r="C526" s="47">
        <f t="shared" si="2"/>
        <v>2</v>
      </c>
      <c r="D526" s="4" t="s">
        <v>23</v>
      </c>
      <c r="E526" s="4" t="str">
        <f t="shared" si="3"/>
        <v>2 February</v>
      </c>
      <c r="F526" s="9">
        <v>551023.66</v>
      </c>
    </row>
    <row r="527">
      <c r="A527" s="5">
        <v>41679.0</v>
      </c>
      <c r="B527" s="21" t="str">
        <f t="shared" si="1"/>
        <v>February</v>
      </c>
      <c r="C527" s="47">
        <f t="shared" si="2"/>
        <v>2</v>
      </c>
      <c r="D527" s="4" t="s">
        <v>23</v>
      </c>
      <c r="E527" s="4" t="str">
        <f t="shared" si="3"/>
        <v>2 February</v>
      </c>
      <c r="F527" s="9">
        <v>2208253.1100000003</v>
      </c>
    </row>
    <row r="528">
      <c r="A528" s="5">
        <v>40965.0</v>
      </c>
      <c r="B528" s="21" t="str">
        <f t="shared" si="1"/>
        <v>February</v>
      </c>
      <c r="C528" s="47">
        <f t="shared" si="2"/>
        <v>2</v>
      </c>
      <c r="D528" s="4" t="s">
        <v>23</v>
      </c>
      <c r="E528" s="4" t="str">
        <f t="shared" si="3"/>
        <v>2 February</v>
      </c>
      <c r="F528" s="9">
        <v>4183566.8</v>
      </c>
    </row>
    <row r="529">
      <c r="A529" s="5">
        <v>42792.0</v>
      </c>
      <c r="B529" s="21" t="str">
        <f t="shared" si="1"/>
        <v>February</v>
      </c>
      <c r="C529" s="47">
        <f t="shared" si="2"/>
        <v>2</v>
      </c>
      <c r="D529" s="4" t="s">
        <v>23</v>
      </c>
      <c r="E529" s="4" t="str">
        <f t="shared" si="3"/>
        <v>2 February</v>
      </c>
      <c r="F529" s="9">
        <v>272242.63</v>
      </c>
    </row>
    <row r="530">
      <c r="A530" s="5">
        <v>42421.0</v>
      </c>
      <c r="B530" s="21" t="str">
        <f t="shared" si="1"/>
        <v>February</v>
      </c>
      <c r="C530" s="47">
        <f t="shared" si="2"/>
        <v>2</v>
      </c>
      <c r="D530" s="4" t="s">
        <v>23</v>
      </c>
      <c r="E530" s="4" t="str">
        <f t="shared" si="3"/>
        <v>2 February</v>
      </c>
      <c r="F530" s="9">
        <v>98300.37</v>
      </c>
    </row>
    <row r="531">
      <c r="A531" s="5">
        <v>41672.0</v>
      </c>
      <c r="B531" s="21" t="str">
        <f t="shared" si="1"/>
        <v>February</v>
      </c>
      <c r="C531" s="47">
        <f t="shared" si="2"/>
        <v>2</v>
      </c>
      <c r="D531" s="4" t="s">
        <v>23</v>
      </c>
      <c r="E531" s="4" t="str">
        <f t="shared" si="3"/>
        <v>2 February</v>
      </c>
      <c r="F531" s="9">
        <v>73119.21</v>
      </c>
    </row>
    <row r="532">
      <c r="A532" s="5">
        <v>42778.0</v>
      </c>
      <c r="B532" s="21" t="str">
        <f t="shared" si="1"/>
        <v>February</v>
      </c>
      <c r="C532" s="47">
        <f t="shared" si="2"/>
        <v>2</v>
      </c>
      <c r="D532" s="4" t="s">
        <v>23</v>
      </c>
      <c r="E532" s="4" t="str">
        <f t="shared" si="3"/>
        <v>2 February</v>
      </c>
      <c r="F532" s="9">
        <v>2865054.9899999998</v>
      </c>
    </row>
    <row r="533">
      <c r="A533" s="5">
        <v>41329.0</v>
      </c>
      <c r="B533" s="21" t="str">
        <f t="shared" si="1"/>
        <v>February</v>
      </c>
      <c r="C533" s="47">
        <f t="shared" si="2"/>
        <v>2</v>
      </c>
      <c r="D533" s="4" t="s">
        <v>23</v>
      </c>
      <c r="E533" s="4" t="str">
        <f t="shared" si="3"/>
        <v>2 February</v>
      </c>
      <c r="F533" s="9">
        <v>611650.88</v>
      </c>
    </row>
    <row r="534">
      <c r="A534" s="5">
        <v>42792.0</v>
      </c>
      <c r="B534" s="21" t="str">
        <f t="shared" si="1"/>
        <v>February</v>
      </c>
      <c r="C534" s="47">
        <f t="shared" si="2"/>
        <v>2</v>
      </c>
      <c r="D534" s="4" t="s">
        <v>23</v>
      </c>
      <c r="E534" s="4" t="str">
        <f t="shared" si="3"/>
        <v>2 February</v>
      </c>
      <c r="F534" s="9">
        <v>2039838.15</v>
      </c>
    </row>
    <row r="535">
      <c r="A535" s="5">
        <v>40958.0</v>
      </c>
      <c r="B535" s="21" t="str">
        <f t="shared" si="1"/>
        <v>February</v>
      </c>
      <c r="C535" s="47">
        <f t="shared" si="2"/>
        <v>2</v>
      </c>
      <c r="D535" s="4" t="s">
        <v>23</v>
      </c>
      <c r="E535" s="4" t="str">
        <f t="shared" si="3"/>
        <v>2 February</v>
      </c>
      <c r="F535" s="9">
        <v>1112621.32</v>
      </c>
    </row>
    <row r="536">
      <c r="A536" s="5">
        <v>41315.0</v>
      </c>
      <c r="B536" s="21" t="str">
        <f t="shared" si="1"/>
        <v>February</v>
      </c>
      <c r="C536" s="47">
        <f t="shared" si="2"/>
        <v>2</v>
      </c>
      <c r="D536" s="4" t="s">
        <v>23</v>
      </c>
      <c r="E536" s="4" t="str">
        <f t="shared" si="3"/>
        <v>2 February</v>
      </c>
      <c r="F536" s="9">
        <v>714376.22</v>
      </c>
    </row>
    <row r="537">
      <c r="A537" s="5">
        <v>42785.0</v>
      </c>
      <c r="B537" s="21" t="str">
        <f t="shared" si="1"/>
        <v>February</v>
      </c>
      <c r="C537" s="47">
        <f t="shared" si="2"/>
        <v>2</v>
      </c>
      <c r="D537" s="4" t="s">
        <v>23</v>
      </c>
      <c r="E537" s="4" t="str">
        <f t="shared" si="3"/>
        <v>2 February</v>
      </c>
      <c r="F537" s="9">
        <v>739097.52</v>
      </c>
    </row>
    <row r="538">
      <c r="A538" s="5">
        <v>40587.0</v>
      </c>
      <c r="B538" s="21" t="str">
        <f t="shared" si="1"/>
        <v>February</v>
      </c>
      <c r="C538" s="47">
        <f t="shared" si="2"/>
        <v>2</v>
      </c>
      <c r="D538" s="4" t="s">
        <v>23</v>
      </c>
      <c r="E538" s="4" t="str">
        <f t="shared" si="3"/>
        <v>2 February</v>
      </c>
      <c r="F538" s="9">
        <v>569994.7</v>
      </c>
    </row>
    <row r="539">
      <c r="A539" s="5">
        <v>42792.0</v>
      </c>
      <c r="B539" s="21" t="str">
        <f t="shared" si="1"/>
        <v>February</v>
      </c>
      <c r="C539" s="47">
        <f t="shared" si="2"/>
        <v>2</v>
      </c>
      <c r="D539" s="4" t="s">
        <v>23</v>
      </c>
      <c r="E539" s="4" t="str">
        <f t="shared" si="3"/>
        <v>2 February</v>
      </c>
      <c r="F539" s="9">
        <v>59885.44</v>
      </c>
    </row>
    <row r="540">
      <c r="A540" s="5">
        <v>40587.0</v>
      </c>
      <c r="B540" s="21" t="str">
        <f t="shared" si="1"/>
        <v>February</v>
      </c>
      <c r="C540" s="47">
        <f t="shared" si="2"/>
        <v>2</v>
      </c>
      <c r="D540" s="4" t="s">
        <v>122</v>
      </c>
      <c r="E540" s="4" t="str">
        <f t="shared" si="3"/>
        <v>2 February</v>
      </c>
      <c r="F540" s="9">
        <v>2568829.88</v>
      </c>
    </row>
    <row r="541">
      <c r="A541" s="5">
        <v>42072.0</v>
      </c>
      <c r="B541" s="21" t="str">
        <f t="shared" si="1"/>
        <v>March</v>
      </c>
      <c r="C541" s="47">
        <f t="shared" si="2"/>
        <v>3</v>
      </c>
      <c r="D541" s="4" t="s">
        <v>23</v>
      </c>
      <c r="E541" s="4" t="str">
        <f t="shared" si="3"/>
        <v>3 March</v>
      </c>
      <c r="F541" s="9">
        <v>128076.16</v>
      </c>
    </row>
    <row r="542">
      <c r="A542" s="5">
        <v>41729.0</v>
      </c>
      <c r="B542" s="21" t="str">
        <f t="shared" si="1"/>
        <v>March</v>
      </c>
      <c r="C542" s="47">
        <f t="shared" si="2"/>
        <v>3</v>
      </c>
      <c r="D542" s="4" t="s">
        <v>23</v>
      </c>
      <c r="E542" s="4" t="str">
        <f t="shared" si="3"/>
        <v>3 March</v>
      </c>
      <c r="F542" s="9">
        <v>1966654.2000000002</v>
      </c>
    </row>
    <row r="543">
      <c r="A543" s="5">
        <v>40245.0</v>
      </c>
      <c r="B543" s="21" t="str">
        <f t="shared" si="1"/>
        <v>March</v>
      </c>
      <c r="C543" s="47">
        <f t="shared" si="2"/>
        <v>3</v>
      </c>
      <c r="D543" s="4" t="s">
        <v>23</v>
      </c>
      <c r="E543" s="4" t="str">
        <f t="shared" si="3"/>
        <v>3 March</v>
      </c>
      <c r="F543" s="9">
        <v>137984.6</v>
      </c>
    </row>
    <row r="544">
      <c r="A544" s="5">
        <v>40238.0</v>
      </c>
      <c r="B544" s="21" t="str">
        <f t="shared" si="1"/>
        <v>March</v>
      </c>
      <c r="C544" s="47">
        <f t="shared" si="2"/>
        <v>3</v>
      </c>
      <c r="D544" s="4" t="s">
        <v>23</v>
      </c>
      <c r="E544" s="4" t="str">
        <f t="shared" si="3"/>
        <v>3 March</v>
      </c>
      <c r="F544" s="9">
        <v>64388.76</v>
      </c>
    </row>
    <row r="545">
      <c r="A545" s="5">
        <v>42807.0</v>
      </c>
      <c r="B545" s="21" t="str">
        <f t="shared" si="1"/>
        <v>March</v>
      </c>
      <c r="C545" s="47">
        <f t="shared" si="2"/>
        <v>3</v>
      </c>
      <c r="D545" s="4" t="s">
        <v>23</v>
      </c>
      <c r="E545" s="4" t="str">
        <f t="shared" si="3"/>
        <v>3 March</v>
      </c>
      <c r="F545" s="9">
        <v>650080.42</v>
      </c>
    </row>
    <row r="546">
      <c r="A546" s="5">
        <v>40616.0</v>
      </c>
      <c r="B546" s="21" t="str">
        <f t="shared" si="1"/>
        <v>March</v>
      </c>
      <c r="C546" s="47">
        <f t="shared" si="2"/>
        <v>3</v>
      </c>
      <c r="D546" s="4" t="s">
        <v>23</v>
      </c>
      <c r="E546" s="4" t="str">
        <f t="shared" si="3"/>
        <v>3 March</v>
      </c>
      <c r="F546" s="9">
        <v>859500.74</v>
      </c>
    </row>
    <row r="547">
      <c r="A547" s="5">
        <v>40973.0</v>
      </c>
      <c r="B547" s="21" t="str">
        <f t="shared" si="1"/>
        <v>March</v>
      </c>
      <c r="C547" s="47">
        <f t="shared" si="2"/>
        <v>3</v>
      </c>
      <c r="D547" s="4" t="s">
        <v>23</v>
      </c>
      <c r="E547" s="4" t="str">
        <f t="shared" si="3"/>
        <v>3 March</v>
      </c>
      <c r="F547" s="9">
        <v>1931112.4</v>
      </c>
    </row>
    <row r="548">
      <c r="A548" s="5">
        <v>42457.0</v>
      </c>
      <c r="B548" s="21" t="str">
        <f t="shared" si="1"/>
        <v>March</v>
      </c>
      <c r="C548" s="47">
        <f t="shared" si="2"/>
        <v>3</v>
      </c>
      <c r="D548" s="4" t="s">
        <v>23</v>
      </c>
      <c r="E548" s="4" t="str">
        <f t="shared" si="3"/>
        <v>3 March</v>
      </c>
      <c r="F548" s="9">
        <v>386484.8</v>
      </c>
    </row>
    <row r="549">
      <c r="A549" s="5">
        <v>42079.0</v>
      </c>
      <c r="B549" s="21" t="str">
        <f t="shared" si="1"/>
        <v>March</v>
      </c>
      <c r="C549" s="47">
        <f t="shared" si="2"/>
        <v>3</v>
      </c>
      <c r="D549" s="4" t="s">
        <v>23</v>
      </c>
      <c r="E549" s="4" t="str">
        <f t="shared" si="3"/>
        <v>3 March</v>
      </c>
      <c r="F549" s="9">
        <v>1121805.51</v>
      </c>
    </row>
    <row r="550">
      <c r="A550" s="5">
        <v>40980.0</v>
      </c>
      <c r="B550" s="21" t="str">
        <f t="shared" si="1"/>
        <v>March</v>
      </c>
      <c r="C550" s="47">
        <f t="shared" si="2"/>
        <v>3</v>
      </c>
      <c r="D550" s="4" t="s">
        <v>23</v>
      </c>
      <c r="E550" s="4" t="str">
        <f t="shared" si="3"/>
        <v>3 March</v>
      </c>
      <c r="F550" s="9">
        <v>536346.24</v>
      </c>
    </row>
    <row r="551">
      <c r="A551" s="5">
        <v>42443.0</v>
      </c>
      <c r="B551" s="21" t="str">
        <f t="shared" si="1"/>
        <v>March</v>
      </c>
      <c r="C551" s="47">
        <f t="shared" si="2"/>
        <v>3</v>
      </c>
      <c r="D551" s="4" t="s">
        <v>23</v>
      </c>
      <c r="E551" s="4" t="str">
        <f t="shared" si="3"/>
        <v>3 March</v>
      </c>
      <c r="F551" s="9">
        <v>863322.8999999999</v>
      </c>
    </row>
    <row r="552">
      <c r="A552" s="5">
        <v>41715.0</v>
      </c>
      <c r="B552" s="21" t="str">
        <f t="shared" si="1"/>
        <v>March</v>
      </c>
      <c r="C552" s="47">
        <f t="shared" si="2"/>
        <v>3</v>
      </c>
      <c r="D552" s="4" t="s">
        <v>23</v>
      </c>
      <c r="E552" s="4" t="str">
        <f t="shared" si="3"/>
        <v>3 March</v>
      </c>
      <c r="F552" s="9">
        <v>788633.14</v>
      </c>
    </row>
    <row r="553">
      <c r="A553" s="5">
        <v>42079.0</v>
      </c>
      <c r="B553" s="21" t="str">
        <f t="shared" si="1"/>
        <v>March</v>
      </c>
      <c r="C553" s="47">
        <f t="shared" si="2"/>
        <v>3</v>
      </c>
      <c r="D553" s="4" t="s">
        <v>23</v>
      </c>
      <c r="E553" s="4" t="str">
        <f t="shared" si="3"/>
        <v>3 March</v>
      </c>
      <c r="F553" s="9">
        <v>882917.86</v>
      </c>
    </row>
    <row r="554">
      <c r="A554" s="5">
        <v>40238.0</v>
      </c>
      <c r="B554" s="21" t="str">
        <f t="shared" si="1"/>
        <v>March</v>
      </c>
      <c r="C554" s="47">
        <f t="shared" si="2"/>
        <v>3</v>
      </c>
      <c r="D554" s="4" t="s">
        <v>23</v>
      </c>
      <c r="E554" s="4" t="str">
        <f t="shared" si="3"/>
        <v>3 March</v>
      </c>
      <c r="F554" s="9">
        <v>216851.19999999998</v>
      </c>
    </row>
    <row r="555">
      <c r="A555" s="5">
        <v>40623.0</v>
      </c>
      <c r="B555" s="21" t="str">
        <f t="shared" si="1"/>
        <v>March</v>
      </c>
      <c r="C555" s="47">
        <f t="shared" si="2"/>
        <v>3</v>
      </c>
      <c r="D555" s="4" t="s">
        <v>23</v>
      </c>
      <c r="E555" s="4" t="str">
        <f t="shared" si="3"/>
        <v>3 March</v>
      </c>
      <c r="F555" s="9">
        <v>1599934.5999999999</v>
      </c>
    </row>
    <row r="556">
      <c r="A556" s="5">
        <v>41344.0</v>
      </c>
      <c r="B556" s="21" t="str">
        <f t="shared" si="1"/>
        <v>March</v>
      </c>
      <c r="C556" s="47">
        <f t="shared" si="2"/>
        <v>3</v>
      </c>
      <c r="D556" s="4" t="s">
        <v>122</v>
      </c>
      <c r="E556" s="4" t="str">
        <f t="shared" si="3"/>
        <v>3 March</v>
      </c>
      <c r="F556" s="9">
        <v>661359.16</v>
      </c>
    </row>
    <row r="557">
      <c r="A557" s="5">
        <v>42457.0</v>
      </c>
      <c r="B557" s="21" t="str">
        <f t="shared" si="1"/>
        <v>March</v>
      </c>
      <c r="C557" s="47">
        <f t="shared" si="2"/>
        <v>3</v>
      </c>
      <c r="D557" s="4" t="s">
        <v>122</v>
      </c>
      <c r="E557" s="4" t="str">
        <f t="shared" si="3"/>
        <v>3 March</v>
      </c>
      <c r="F557" s="9">
        <v>1303039.48</v>
      </c>
    </row>
    <row r="558">
      <c r="A558" s="5">
        <v>42080.0</v>
      </c>
      <c r="B558" s="21" t="str">
        <f t="shared" si="1"/>
        <v>March</v>
      </c>
      <c r="C558" s="47">
        <f t="shared" si="2"/>
        <v>3</v>
      </c>
      <c r="D558" s="4" t="s">
        <v>36</v>
      </c>
      <c r="E558" s="4" t="str">
        <f t="shared" si="3"/>
        <v>3 March</v>
      </c>
      <c r="F558" s="9">
        <v>32878.92</v>
      </c>
    </row>
    <row r="559">
      <c r="A559" s="5">
        <v>40239.0</v>
      </c>
      <c r="B559" s="21" t="str">
        <f t="shared" si="1"/>
        <v>March</v>
      </c>
      <c r="C559" s="47">
        <f t="shared" si="2"/>
        <v>3</v>
      </c>
      <c r="D559" s="4" t="s">
        <v>23</v>
      </c>
      <c r="E559" s="4" t="str">
        <f t="shared" si="3"/>
        <v>3 March</v>
      </c>
      <c r="F559" s="9">
        <v>929317.12</v>
      </c>
    </row>
    <row r="560">
      <c r="A560" s="5">
        <v>40617.0</v>
      </c>
      <c r="B560" s="21" t="str">
        <f t="shared" si="1"/>
        <v>March</v>
      </c>
      <c r="C560" s="47">
        <f t="shared" si="2"/>
        <v>3</v>
      </c>
      <c r="D560" s="4" t="s">
        <v>23</v>
      </c>
      <c r="E560" s="4" t="str">
        <f t="shared" si="3"/>
        <v>3 March</v>
      </c>
      <c r="F560" s="9">
        <v>713421.17</v>
      </c>
    </row>
    <row r="561">
      <c r="A561" s="5">
        <v>41709.0</v>
      </c>
      <c r="B561" s="21" t="str">
        <f t="shared" si="1"/>
        <v>March</v>
      </c>
      <c r="C561" s="47">
        <f t="shared" si="2"/>
        <v>3</v>
      </c>
      <c r="D561" s="4" t="s">
        <v>23</v>
      </c>
      <c r="E561" s="4" t="str">
        <f t="shared" si="3"/>
        <v>3 March</v>
      </c>
      <c r="F561" s="9">
        <v>4460788.5</v>
      </c>
    </row>
    <row r="562">
      <c r="A562" s="5">
        <v>40631.0</v>
      </c>
      <c r="B562" s="21" t="str">
        <f t="shared" si="1"/>
        <v>March</v>
      </c>
      <c r="C562" s="47">
        <f t="shared" si="2"/>
        <v>3</v>
      </c>
      <c r="D562" s="4" t="s">
        <v>23</v>
      </c>
      <c r="E562" s="4" t="str">
        <f t="shared" si="3"/>
        <v>3 March</v>
      </c>
      <c r="F562" s="9">
        <v>483432.95</v>
      </c>
    </row>
    <row r="563">
      <c r="A563" s="5">
        <v>41338.0</v>
      </c>
      <c r="B563" s="21" t="str">
        <f t="shared" si="1"/>
        <v>March</v>
      </c>
      <c r="C563" s="47">
        <f t="shared" si="2"/>
        <v>3</v>
      </c>
      <c r="D563" s="4" t="s">
        <v>23</v>
      </c>
      <c r="E563" s="4" t="str">
        <f t="shared" si="3"/>
        <v>3 March</v>
      </c>
      <c r="F563" s="9">
        <v>4303846.890000001</v>
      </c>
    </row>
    <row r="564">
      <c r="A564" s="5">
        <v>42451.0</v>
      </c>
      <c r="B564" s="21" t="str">
        <f t="shared" si="1"/>
        <v>March</v>
      </c>
      <c r="C564" s="47">
        <f t="shared" si="2"/>
        <v>3</v>
      </c>
      <c r="D564" s="4" t="s">
        <v>23</v>
      </c>
      <c r="E564" s="4" t="str">
        <f t="shared" si="3"/>
        <v>3 March</v>
      </c>
      <c r="F564" s="9">
        <v>1227963.84</v>
      </c>
    </row>
    <row r="565">
      <c r="A565" s="5">
        <v>40253.0</v>
      </c>
      <c r="B565" s="21" t="str">
        <f t="shared" si="1"/>
        <v>March</v>
      </c>
      <c r="C565" s="47">
        <f t="shared" si="2"/>
        <v>3</v>
      </c>
      <c r="D565" s="4" t="s">
        <v>23</v>
      </c>
      <c r="E565" s="4" t="str">
        <f t="shared" si="3"/>
        <v>3 March</v>
      </c>
      <c r="F565" s="9">
        <v>1744328.24</v>
      </c>
    </row>
    <row r="566">
      <c r="A566" s="5">
        <v>41709.0</v>
      </c>
      <c r="B566" s="21" t="str">
        <f t="shared" si="1"/>
        <v>March</v>
      </c>
      <c r="C566" s="47">
        <f t="shared" si="2"/>
        <v>3</v>
      </c>
      <c r="D566" s="4" t="s">
        <v>23</v>
      </c>
      <c r="E566" s="4" t="str">
        <f t="shared" si="3"/>
        <v>3 March</v>
      </c>
      <c r="F566" s="9">
        <v>1177480.58</v>
      </c>
    </row>
    <row r="567">
      <c r="A567" s="5">
        <v>42087.0</v>
      </c>
      <c r="B567" s="21" t="str">
        <f t="shared" si="1"/>
        <v>March</v>
      </c>
      <c r="C567" s="47">
        <f t="shared" si="2"/>
        <v>3</v>
      </c>
      <c r="D567" s="4" t="s">
        <v>23</v>
      </c>
      <c r="E567" s="4" t="str">
        <f t="shared" si="3"/>
        <v>3 March</v>
      </c>
      <c r="F567" s="9">
        <v>3589862.01</v>
      </c>
    </row>
    <row r="568">
      <c r="A568" s="5">
        <v>42458.0</v>
      </c>
      <c r="B568" s="21" t="str">
        <f t="shared" si="1"/>
        <v>March</v>
      </c>
      <c r="C568" s="47">
        <f t="shared" si="2"/>
        <v>3</v>
      </c>
      <c r="D568" s="4" t="s">
        <v>23</v>
      </c>
      <c r="E568" s="4" t="str">
        <f t="shared" si="3"/>
        <v>3 March</v>
      </c>
      <c r="F568" s="9">
        <v>61297.5</v>
      </c>
    </row>
    <row r="569">
      <c r="A569" s="5">
        <v>40610.0</v>
      </c>
      <c r="B569" s="21" t="str">
        <f t="shared" si="1"/>
        <v>March</v>
      </c>
      <c r="C569" s="47">
        <f t="shared" si="2"/>
        <v>3</v>
      </c>
      <c r="D569" s="4" t="s">
        <v>23</v>
      </c>
      <c r="E569" s="4" t="str">
        <f t="shared" si="3"/>
        <v>3 March</v>
      </c>
      <c r="F569" s="9">
        <v>1148363.24</v>
      </c>
    </row>
    <row r="570">
      <c r="A570" s="5">
        <v>40239.0</v>
      </c>
      <c r="B570" s="21" t="str">
        <f t="shared" si="1"/>
        <v>March</v>
      </c>
      <c r="C570" s="47">
        <f t="shared" si="2"/>
        <v>3</v>
      </c>
      <c r="D570" s="4" t="s">
        <v>23</v>
      </c>
      <c r="E570" s="4" t="str">
        <f t="shared" si="3"/>
        <v>3 March</v>
      </c>
      <c r="F570" s="9">
        <v>1814922.27</v>
      </c>
    </row>
    <row r="571">
      <c r="A571" s="5">
        <v>41345.0</v>
      </c>
      <c r="B571" s="21" t="str">
        <f t="shared" si="1"/>
        <v>March</v>
      </c>
      <c r="C571" s="47">
        <f t="shared" si="2"/>
        <v>3</v>
      </c>
      <c r="D571" s="4" t="s">
        <v>23</v>
      </c>
      <c r="E571" s="4" t="str">
        <f t="shared" si="3"/>
        <v>3 March</v>
      </c>
      <c r="F571" s="9">
        <v>389302.0</v>
      </c>
    </row>
    <row r="572">
      <c r="A572" s="5">
        <v>40631.0</v>
      </c>
      <c r="B572" s="21" t="str">
        <f t="shared" si="1"/>
        <v>March</v>
      </c>
      <c r="C572" s="47">
        <f t="shared" si="2"/>
        <v>3</v>
      </c>
      <c r="D572" s="4" t="s">
        <v>23</v>
      </c>
      <c r="E572" s="4" t="str">
        <f t="shared" si="3"/>
        <v>3 March</v>
      </c>
      <c r="F572" s="9">
        <v>1145186.08</v>
      </c>
    </row>
    <row r="573">
      <c r="A573" s="5">
        <v>41716.0</v>
      </c>
      <c r="B573" s="21" t="str">
        <f t="shared" si="1"/>
        <v>March</v>
      </c>
      <c r="C573" s="47">
        <f t="shared" si="2"/>
        <v>3</v>
      </c>
      <c r="D573" s="4" t="s">
        <v>23</v>
      </c>
      <c r="E573" s="4" t="str">
        <f t="shared" si="3"/>
        <v>3 March</v>
      </c>
      <c r="F573" s="9">
        <v>3644936.4</v>
      </c>
    </row>
    <row r="574">
      <c r="A574" s="5">
        <v>40988.0</v>
      </c>
      <c r="B574" s="21" t="str">
        <f t="shared" si="1"/>
        <v>March</v>
      </c>
      <c r="C574" s="47">
        <f t="shared" si="2"/>
        <v>3</v>
      </c>
      <c r="D574" s="4" t="s">
        <v>23</v>
      </c>
      <c r="E574" s="4" t="str">
        <f t="shared" si="3"/>
        <v>3 March</v>
      </c>
      <c r="F574" s="9">
        <v>420815.64</v>
      </c>
    </row>
    <row r="575">
      <c r="A575" s="5">
        <v>42087.0</v>
      </c>
      <c r="B575" s="21" t="str">
        <f t="shared" si="1"/>
        <v>March</v>
      </c>
      <c r="C575" s="47">
        <f t="shared" si="2"/>
        <v>3</v>
      </c>
      <c r="D575" s="4" t="s">
        <v>23</v>
      </c>
      <c r="E575" s="4" t="str">
        <f t="shared" si="3"/>
        <v>3 March</v>
      </c>
      <c r="F575" s="9">
        <v>85267.65000000001</v>
      </c>
    </row>
    <row r="576">
      <c r="A576" s="5">
        <v>41716.0</v>
      </c>
      <c r="B576" s="21" t="str">
        <f t="shared" si="1"/>
        <v>March</v>
      </c>
      <c r="C576" s="47">
        <f t="shared" si="2"/>
        <v>3</v>
      </c>
      <c r="D576" s="4" t="s">
        <v>122</v>
      </c>
      <c r="E576" s="4" t="str">
        <f t="shared" si="3"/>
        <v>3 March</v>
      </c>
      <c r="F576" s="9">
        <v>206440.4</v>
      </c>
    </row>
    <row r="577">
      <c r="A577" s="5">
        <v>41709.0</v>
      </c>
      <c r="B577" s="21" t="str">
        <f t="shared" si="1"/>
        <v>March</v>
      </c>
      <c r="C577" s="47">
        <f t="shared" si="2"/>
        <v>3</v>
      </c>
      <c r="D577" s="4" t="s">
        <v>122</v>
      </c>
      <c r="E577" s="4" t="str">
        <f t="shared" si="3"/>
        <v>3 March</v>
      </c>
      <c r="F577" s="9">
        <v>179437.76</v>
      </c>
    </row>
    <row r="578">
      <c r="A578" s="5">
        <v>42074.0</v>
      </c>
      <c r="B578" s="21" t="str">
        <f t="shared" si="1"/>
        <v>March</v>
      </c>
      <c r="C578" s="47">
        <f t="shared" si="2"/>
        <v>3</v>
      </c>
      <c r="D578" s="4" t="s">
        <v>23</v>
      </c>
      <c r="E578" s="4" t="str">
        <f t="shared" si="3"/>
        <v>3 March</v>
      </c>
      <c r="F578" s="9">
        <v>73310.25</v>
      </c>
    </row>
    <row r="579">
      <c r="A579" s="5">
        <v>40625.0</v>
      </c>
      <c r="B579" s="21" t="str">
        <f t="shared" si="1"/>
        <v>March</v>
      </c>
      <c r="C579" s="47">
        <f t="shared" si="2"/>
        <v>3</v>
      </c>
      <c r="D579" s="4" t="s">
        <v>36</v>
      </c>
      <c r="E579" s="4" t="str">
        <f t="shared" si="3"/>
        <v>3 March</v>
      </c>
      <c r="F579" s="9">
        <v>82719.78</v>
      </c>
    </row>
    <row r="580">
      <c r="A580" s="5">
        <v>40604.0</v>
      </c>
      <c r="B580" s="21" t="str">
        <f t="shared" si="1"/>
        <v>March</v>
      </c>
      <c r="C580" s="47">
        <f t="shared" si="2"/>
        <v>3</v>
      </c>
      <c r="D580" s="4" t="s">
        <v>36</v>
      </c>
      <c r="E580" s="4" t="str">
        <f t="shared" si="3"/>
        <v>3 March</v>
      </c>
      <c r="F580" s="9">
        <v>607115.8200000001</v>
      </c>
    </row>
    <row r="581">
      <c r="A581" s="5">
        <v>41710.0</v>
      </c>
      <c r="B581" s="21" t="str">
        <f t="shared" si="1"/>
        <v>March</v>
      </c>
      <c r="C581" s="47">
        <f t="shared" si="2"/>
        <v>3</v>
      </c>
      <c r="D581" s="4" t="s">
        <v>23</v>
      </c>
      <c r="E581" s="4" t="str">
        <f t="shared" si="3"/>
        <v>3 March</v>
      </c>
      <c r="F581" s="9">
        <v>1769337.57</v>
      </c>
    </row>
    <row r="582">
      <c r="A582" s="5">
        <v>40632.0</v>
      </c>
      <c r="B582" s="21" t="str">
        <f t="shared" si="1"/>
        <v>March</v>
      </c>
      <c r="C582" s="47">
        <f t="shared" si="2"/>
        <v>3</v>
      </c>
      <c r="D582" s="4" t="s">
        <v>23</v>
      </c>
      <c r="E582" s="4" t="str">
        <f t="shared" si="3"/>
        <v>3 March</v>
      </c>
      <c r="F582" s="9">
        <v>146047.0</v>
      </c>
    </row>
    <row r="583">
      <c r="A583" s="5">
        <v>41353.0</v>
      </c>
      <c r="B583" s="21" t="str">
        <f t="shared" si="1"/>
        <v>March</v>
      </c>
      <c r="C583" s="47">
        <f t="shared" si="2"/>
        <v>3</v>
      </c>
      <c r="D583" s="4" t="s">
        <v>36</v>
      </c>
      <c r="E583" s="4" t="str">
        <f t="shared" si="3"/>
        <v>3 March</v>
      </c>
      <c r="F583" s="9">
        <v>4879707.54</v>
      </c>
    </row>
    <row r="584">
      <c r="A584" s="5">
        <v>42431.0</v>
      </c>
      <c r="B584" s="21" t="str">
        <f t="shared" si="1"/>
        <v>March</v>
      </c>
      <c r="C584" s="47">
        <f t="shared" si="2"/>
        <v>3</v>
      </c>
      <c r="D584" s="4" t="s">
        <v>36</v>
      </c>
      <c r="E584" s="4" t="str">
        <f t="shared" si="3"/>
        <v>3 March</v>
      </c>
      <c r="F584" s="9">
        <v>1942381.5599999998</v>
      </c>
    </row>
    <row r="585">
      <c r="A585" s="5">
        <v>41360.0</v>
      </c>
      <c r="B585" s="21" t="str">
        <f t="shared" si="1"/>
        <v>March</v>
      </c>
      <c r="C585" s="47">
        <f t="shared" si="2"/>
        <v>3</v>
      </c>
      <c r="D585" s="4" t="s">
        <v>36</v>
      </c>
      <c r="E585" s="4" t="str">
        <f t="shared" si="3"/>
        <v>3 March</v>
      </c>
      <c r="F585" s="9">
        <v>251571.09999999998</v>
      </c>
    </row>
    <row r="586">
      <c r="A586" s="5">
        <v>41353.0</v>
      </c>
      <c r="B586" s="21" t="str">
        <f t="shared" si="1"/>
        <v>March</v>
      </c>
      <c r="C586" s="47">
        <f t="shared" si="2"/>
        <v>3</v>
      </c>
      <c r="D586" s="4" t="s">
        <v>23</v>
      </c>
      <c r="E586" s="4" t="str">
        <f t="shared" si="3"/>
        <v>3 March</v>
      </c>
      <c r="F586" s="9">
        <v>1974080.24</v>
      </c>
    </row>
    <row r="587">
      <c r="A587" s="5">
        <v>42809.0</v>
      </c>
      <c r="B587" s="21" t="str">
        <f t="shared" si="1"/>
        <v>March</v>
      </c>
      <c r="C587" s="47">
        <f t="shared" si="2"/>
        <v>3</v>
      </c>
      <c r="D587" s="4" t="s">
        <v>23</v>
      </c>
      <c r="E587" s="4" t="str">
        <f t="shared" si="3"/>
        <v>3 March</v>
      </c>
      <c r="F587" s="9">
        <v>878097.9</v>
      </c>
    </row>
    <row r="588">
      <c r="A588" s="5">
        <v>40611.0</v>
      </c>
      <c r="B588" s="21" t="str">
        <f t="shared" si="1"/>
        <v>March</v>
      </c>
      <c r="C588" s="47">
        <f t="shared" si="2"/>
        <v>3</v>
      </c>
      <c r="D588" s="4" t="s">
        <v>23</v>
      </c>
      <c r="E588" s="4" t="str">
        <f t="shared" si="3"/>
        <v>3 March</v>
      </c>
      <c r="F588" s="9">
        <v>88271.13</v>
      </c>
    </row>
    <row r="589">
      <c r="A589" s="5">
        <v>42802.0</v>
      </c>
      <c r="B589" s="21" t="str">
        <f t="shared" si="1"/>
        <v>March</v>
      </c>
      <c r="C589" s="47">
        <f t="shared" si="2"/>
        <v>3</v>
      </c>
      <c r="D589" s="4" t="s">
        <v>23</v>
      </c>
      <c r="E589" s="4" t="str">
        <f t="shared" si="3"/>
        <v>3 March</v>
      </c>
      <c r="F589" s="9">
        <v>808341.24</v>
      </c>
    </row>
    <row r="590">
      <c r="A590" s="5">
        <v>42795.0</v>
      </c>
      <c r="B590" s="21" t="str">
        <f t="shared" si="1"/>
        <v>March</v>
      </c>
      <c r="C590" s="47">
        <f t="shared" si="2"/>
        <v>3</v>
      </c>
      <c r="D590" s="4" t="s">
        <v>23</v>
      </c>
      <c r="E590" s="4" t="str">
        <f t="shared" si="3"/>
        <v>3 March</v>
      </c>
      <c r="F590" s="9">
        <v>6045833.640000001</v>
      </c>
    </row>
    <row r="591">
      <c r="A591" s="5">
        <v>42452.0</v>
      </c>
      <c r="B591" s="21" t="str">
        <f t="shared" si="1"/>
        <v>March</v>
      </c>
      <c r="C591" s="47">
        <f t="shared" si="2"/>
        <v>3</v>
      </c>
      <c r="D591" s="4" t="s">
        <v>23</v>
      </c>
      <c r="E591" s="4" t="str">
        <f t="shared" si="3"/>
        <v>3 March</v>
      </c>
      <c r="F591" s="9">
        <v>3478763.8200000003</v>
      </c>
    </row>
    <row r="592">
      <c r="A592" s="5">
        <v>40254.0</v>
      </c>
      <c r="B592" s="21" t="str">
        <f t="shared" si="1"/>
        <v>March</v>
      </c>
      <c r="C592" s="47">
        <f t="shared" si="2"/>
        <v>3</v>
      </c>
      <c r="D592" s="4" t="s">
        <v>23</v>
      </c>
      <c r="E592" s="4" t="str">
        <f t="shared" si="3"/>
        <v>3 March</v>
      </c>
      <c r="F592" s="9">
        <v>395590.65</v>
      </c>
    </row>
    <row r="593">
      <c r="A593" s="5">
        <v>40604.0</v>
      </c>
      <c r="B593" s="21" t="str">
        <f t="shared" si="1"/>
        <v>March</v>
      </c>
      <c r="C593" s="47">
        <f t="shared" si="2"/>
        <v>3</v>
      </c>
      <c r="D593" s="4" t="s">
        <v>23</v>
      </c>
      <c r="E593" s="4" t="str">
        <f t="shared" si="3"/>
        <v>3 March</v>
      </c>
      <c r="F593" s="9">
        <v>1333460.0</v>
      </c>
    </row>
    <row r="594">
      <c r="A594" s="5">
        <v>40989.0</v>
      </c>
      <c r="B594" s="21" t="str">
        <f t="shared" si="1"/>
        <v>March</v>
      </c>
      <c r="C594" s="47">
        <f t="shared" si="2"/>
        <v>3</v>
      </c>
      <c r="D594" s="4" t="s">
        <v>23</v>
      </c>
      <c r="E594" s="4" t="str">
        <f t="shared" si="3"/>
        <v>3 March</v>
      </c>
      <c r="F594" s="9">
        <v>83130.3</v>
      </c>
    </row>
    <row r="595">
      <c r="A595" s="5">
        <v>42074.0</v>
      </c>
      <c r="B595" s="21" t="str">
        <f t="shared" si="1"/>
        <v>March</v>
      </c>
      <c r="C595" s="47">
        <f t="shared" si="2"/>
        <v>3</v>
      </c>
      <c r="D595" s="4" t="s">
        <v>23</v>
      </c>
      <c r="E595" s="4" t="str">
        <f t="shared" si="3"/>
        <v>3 March</v>
      </c>
      <c r="F595" s="9">
        <v>262272.0</v>
      </c>
    </row>
    <row r="596">
      <c r="A596" s="5">
        <v>41360.0</v>
      </c>
      <c r="B596" s="21" t="str">
        <f t="shared" si="1"/>
        <v>March</v>
      </c>
      <c r="C596" s="47">
        <f t="shared" si="2"/>
        <v>3</v>
      </c>
      <c r="D596" s="4" t="s">
        <v>23</v>
      </c>
      <c r="E596" s="4" t="str">
        <f t="shared" si="3"/>
        <v>3 March</v>
      </c>
      <c r="F596" s="9">
        <v>68015.7</v>
      </c>
    </row>
    <row r="597">
      <c r="A597" s="5">
        <v>42431.0</v>
      </c>
      <c r="B597" s="21" t="str">
        <f t="shared" si="1"/>
        <v>March</v>
      </c>
      <c r="C597" s="47">
        <f t="shared" si="2"/>
        <v>3</v>
      </c>
      <c r="D597" s="4" t="s">
        <v>23</v>
      </c>
      <c r="E597" s="4" t="str">
        <f t="shared" si="3"/>
        <v>3 March</v>
      </c>
      <c r="F597" s="9">
        <v>1137594.4</v>
      </c>
    </row>
    <row r="598">
      <c r="A598" s="5">
        <v>42802.0</v>
      </c>
      <c r="B598" s="21" t="str">
        <f t="shared" si="1"/>
        <v>March</v>
      </c>
      <c r="C598" s="47">
        <f t="shared" si="2"/>
        <v>3</v>
      </c>
      <c r="D598" s="4" t="s">
        <v>122</v>
      </c>
      <c r="E598" s="4" t="str">
        <f t="shared" si="3"/>
        <v>3 March</v>
      </c>
      <c r="F598" s="9">
        <v>1527813.02</v>
      </c>
    </row>
    <row r="599">
      <c r="A599" s="5">
        <v>41340.0</v>
      </c>
      <c r="B599" s="21" t="str">
        <f t="shared" si="1"/>
        <v>March</v>
      </c>
      <c r="C599" s="47">
        <f t="shared" si="2"/>
        <v>3</v>
      </c>
      <c r="D599" s="4" t="s">
        <v>23</v>
      </c>
      <c r="E599" s="4" t="str">
        <f t="shared" si="3"/>
        <v>3 March</v>
      </c>
      <c r="F599" s="9">
        <v>1599839.76</v>
      </c>
    </row>
    <row r="600">
      <c r="A600" s="5">
        <v>40969.0</v>
      </c>
      <c r="B600" s="21" t="str">
        <f t="shared" si="1"/>
        <v>March</v>
      </c>
      <c r="C600" s="47">
        <f t="shared" si="2"/>
        <v>3</v>
      </c>
      <c r="D600" s="4" t="s">
        <v>23</v>
      </c>
      <c r="E600" s="4" t="str">
        <f t="shared" si="3"/>
        <v>3 March</v>
      </c>
      <c r="F600" s="9">
        <v>4841616.149999999</v>
      </c>
    </row>
    <row r="601">
      <c r="A601" s="5">
        <v>40605.0</v>
      </c>
      <c r="B601" s="21" t="str">
        <f t="shared" si="1"/>
        <v>March</v>
      </c>
      <c r="C601" s="47">
        <f t="shared" si="2"/>
        <v>3</v>
      </c>
      <c r="D601" s="4" t="s">
        <v>23</v>
      </c>
      <c r="E601" s="4" t="str">
        <f t="shared" si="3"/>
        <v>3 March</v>
      </c>
      <c r="F601" s="9">
        <v>52945.26</v>
      </c>
    </row>
    <row r="602">
      <c r="A602" s="5">
        <v>42446.0</v>
      </c>
      <c r="B602" s="21" t="str">
        <f t="shared" si="1"/>
        <v>March</v>
      </c>
      <c r="C602" s="47">
        <f t="shared" si="2"/>
        <v>3</v>
      </c>
      <c r="D602" s="4" t="s">
        <v>36</v>
      </c>
      <c r="E602" s="4" t="str">
        <f t="shared" si="3"/>
        <v>3 March</v>
      </c>
      <c r="F602" s="9">
        <v>39057.840000000004</v>
      </c>
    </row>
    <row r="603">
      <c r="A603" s="5">
        <v>42439.0</v>
      </c>
      <c r="B603" s="21" t="str">
        <f t="shared" si="1"/>
        <v>March</v>
      </c>
      <c r="C603" s="47">
        <f t="shared" si="2"/>
        <v>3</v>
      </c>
      <c r="D603" s="4" t="s">
        <v>23</v>
      </c>
      <c r="E603" s="4" t="str">
        <f t="shared" si="3"/>
        <v>3 March</v>
      </c>
      <c r="F603" s="9">
        <v>1775727.68</v>
      </c>
    </row>
    <row r="604">
      <c r="A604" s="5">
        <v>41340.0</v>
      </c>
      <c r="B604" s="21" t="str">
        <f t="shared" si="1"/>
        <v>March</v>
      </c>
      <c r="C604" s="47">
        <f t="shared" si="2"/>
        <v>3</v>
      </c>
      <c r="D604" s="4" t="s">
        <v>23</v>
      </c>
      <c r="E604" s="4" t="str">
        <f t="shared" si="3"/>
        <v>3 March</v>
      </c>
      <c r="F604" s="9">
        <v>3340056.0900000003</v>
      </c>
    </row>
    <row r="605">
      <c r="A605" s="5">
        <v>41718.0</v>
      </c>
      <c r="B605" s="21" t="str">
        <f t="shared" si="1"/>
        <v>March</v>
      </c>
      <c r="C605" s="47">
        <f t="shared" si="2"/>
        <v>3</v>
      </c>
      <c r="D605" s="4" t="s">
        <v>23</v>
      </c>
      <c r="E605" s="4" t="str">
        <f t="shared" si="3"/>
        <v>3 March</v>
      </c>
      <c r="F605" s="9">
        <v>3090566.8</v>
      </c>
    </row>
    <row r="606">
      <c r="A606" s="5">
        <v>40983.0</v>
      </c>
      <c r="B606" s="21" t="str">
        <f t="shared" si="1"/>
        <v>March</v>
      </c>
      <c r="C606" s="47">
        <f t="shared" si="2"/>
        <v>3</v>
      </c>
      <c r="D606" s="4" t="s">
        <v>36</v>
      </c>
      <c r="E606" s="4" t="str">
        <f t="shared" si="3"/>
        <v>3 March</v>
      </c>
      <c r="F606" s="9">
        <v>2831303.79</v>
      </c>
    </row>
    <row r="607">
      <c r="A607" s="5">
        <v>42075.0</v>
      </c>
      <c r="B607" s="21" t="str">
        <f t="shared" si="1"/>
        <v>March</v>
      </c>
      <c r="C607" s="47">
        <f t="shared" si="2"/>
        <v>3</v>
      </c>
      <c r="D607" s="4" t="s">
        <v>23</v>
      </c>
      <c r="E607" s="4" t="str">
        <f t="shared" si="3"/>
        <v>3 March</v>
      </c>
      <c r="F607" s="9">
        <v>69844.38</v>
      </c>
    </row>
    <row r="608">
      <c r="A608" s="5">
        <v>40969.0</v>
      </c>
      <c r="B608" s="21" t="str">
        <f t="shared" si="1"/>
        <v>March</v>
      </c>
      <c r="C608" s="47">
        <f t="shared" si="2"/>
        <v>3</v>
      </c>
      <c r="D608" s="4" t="s">
        <v>23</v>
      </c>
      <c r="E608" s="4" t="str">
        <f t="shared" si="3"/>
        <v>3 March</v>
      </c>
      <c r="F608" s="9">
        <v>1922003.12</v>
      </c>
    </row>
    <row r="609">
      <c r="A609" s="5">
        <v>42817.0</v>
      </c>
      <c r="B609" s="21" t="str">
        <f t="shared" si="1"/>
        <v>March</v>
      </c>
      <c r="C609" s="47">
        <f t="shared" si="2"/>
        <v>3</v>
      </c>
      <c r="D609" s="4" t="s">
        <v>23</v>
      </c>
      <c r="E609" s="4" t="str">
        <f t="shared" si="3"/>
        <v>3 March</v>
      </c>
      <c r="F609" s="9">
        <v>1213856.4</v>
      </c>
    </row>
    <row r="610">
      <c r="A610" s="5">
        <v>41347.0</v>
      </c>
      <c r="B610" s="21" t="str">
        <f t="shared" si="1"/>
        <v>March</v>
      </c>
      <c r="C610" s="47">
        <f t="shared" si="2"/>
        <v>3</v>
      </c>
      <c r="D610" s="4" t="s">
        <v>23</v>
      </c>
      <c r="E610" s="4" t="str">
        <f t="shared" si="3"/>
        <v>3 March</v>
      </c>
      <c r="F610" s="9">
        <v>347838.24</v>
      </c>
    </row>
    <row r="611">
      <c r="A611" s="5">
        <v>41347.0</v>
      </c>
      <c r="B611" s="21" t="str">
        <f t="shared" si="1"/>
        <v>March</v>
      </c>
      <c r="C611" s="47">
        <f t="shared" si="2"/>
        <v>3</v>
      </c>
      <c r="D611" s="4" t="s">
        <v>23</v>
      </c>
      <c r="E611" s="4" t="str">
        <f t="shared" si="3"/>
        <v>3 March</v>
      </c>
      <c r="F611" s="9">
        <v>35919.65</v>
      </c>
    </row>
    <row r="612">
      <c r="A612" s="5">
        <v>40241.0</v>
      </c>
      <c r="B612" s="21" t="str">
        <f t="shared" si="1"/>
        <v>March</v>
      </c>
      <c r="C612" s="47">
        <f t="shared" si="2"/>
        <v>3</v>
      </c>
      <c r="D612" s="4" t="s">
        <v>23</v>
      </c>
      <c r="E612" s="4" t="str">
        <f t="shared" si="3"/>
        <v>3 March</v>
      </c>
      <c r="F612" s="9">
        <v>146715.40000000002</v>
      </c>
    </row>
    <row r="613">
      <c r="A613" s="5">
        <v>41718.0</v>
      </c>
      <c r="B613" s="21" t="str">
        <f t="shared" si="1"/>
        <v>March</v>
      </c>
      <c r="C613" s="47">
        <f t="shared" si="2"/>
        <v>3</v>
      </c>
      <c r="D613" s="4" t="s">
        <v>23</v>
      </c>
      <c r="E613" s="4" t="str">
        <f t="shared" si="3"/>
        <v>3 March</v>
      </c>
      <c r="F613" s="9">
        <v>2623200.0</v>
      </c>
    </row>
    <row r="614">
      <c r="A614" s="5">
        <v>42082.0</v>
      </c>
      <c r="B614" s="21" t="str">
        <f t="shared" si="1"/>
        <v>March</v>
      </c>
      <c r="C614" s="47">
        <f t="shared" si="2"/>
        <v>3</v>
      </c>
      <c r="D614" s="4" t="s">
        <v>23</v>
      </c>
      <c r="E614" s="4" t="str">
        <f t="shared" si="3"/>
        <v>3 March</v>
      </c>
      <c r="F614" s="9">
        <v>283323.95</v>
      </c>
    </row>
    <row r="615">
      <c r="A615" s="5">
        <v>42083.0</v>
      </c>
      <c r="B615" s="21" t="str">
        <f t="shared" si="1"/>
        <v>March</v>
      </c>
      <c r="C615" s="47">
        <f t="shared" si="2"/>
        <v>3</v>
      </c>
      <c r="D615" s="4" t="s">
        <v>23</v>
      </c>
      <c r="E615" s="4" t="str">
        <f t="shared" si="3"/>
        <v>3 March</v>
      </c>
      <c r="F615" s="9">
        <v>1052361.2</v>
      </c>
    </row>
    <row r="616">
      <c r="A616" s="5">
        <v>40256.0</v>
      </c>
      <c r="B616" s="21" t="str">
        <f t="shared" si="1"/>
        <v>March</v>
      </c>
      <c r="C616" s="47">
        <f t="shared" si="2"/>
        <v>3</v>
      </c>
      <c r="D616" s="4" t="s">
        <v>23</v>
      </c>
      <c r="E616" s="4" t="str">
        <f t="shared" si="3"/>
        <v>3 March</v>
      </c>
      <c r="F616" s="9">
        <v>1908484.5999999999</v>
      </c>
    </row>
    <row r="617">
      <c r="A617" s="5">
        <v>42433.0</v>
      </c>
      <c r="B617" s="21" t="str">
        <f t="shared" si="1"/>
        <v>March</v>
      </c>
      <c r="C617" s="47">
        <f t="shared" si="2"/>
        <v>3</v>
      </c>
      <c r="D617" s="4" t="s">
        <v>23</v>
      </c>
      <c r="E617" s="4" t="str">
        <f t="shared" si="3"/>
        <v>3 March</v>
      </c>
      <c r="F617" s="9">
        <v>49057.14</v>
      </c>
    </row>
    <row r="618">
      <c r="A618" s="5">
        <v>42818.0</v>
      </c>
      <c r="B618" s="21" t="str">
        <f t="shared" si="1"/>
        <v>March</v>
      </c>
      <c r="C618" s="47">
        <f t="shared" si="2"/>
        <v>3</v>
      </c>
      <c r="D618" s="4" t="s">
        <v>23</v>
      </c>
      <c r="E618" s="4" t="str">
        <f t="shared" si="3"/>
        <v>3 March</v>
      </c>
      <c r="F618" s="9">
        <v>361521.55000000005</v>
      </c>
    </row>
    <row r="619">
      <c r="A619" s="5">
        <v>40970.0</v>
      </c>
      <c r="B619" s="21" t="str">
        <f t="shared" si="1"/>
        <v>March</v>
      </c>
      <c r="C619" s="47">
        <f t="shared" si="2"/>
        <v>3</v>
      </c>
      <c r="D619" s="4" t="s">
        <v>23</v>
      </c>
      <c r="E619" s="4" t="str">
        <f t="shared" si="3"/>
        <v>3 March</v>
      </c>
      <c r="F619" s="9">
        <v>467572.10000000003</v>
      </c>
    </row>
    <row r="620">
      <c r="A620" s="5">
        <v>41719.0</v>
      </c>
      <c r="B620" s="21" t="str">
        <f t="shared" si="1"/>
        <v>March</v>
      </c>
      <c r="C620" s="47">
        <f t="shared" si="2"/>
        <v>3</v>
      </c>
      <c r="D620" s="4" t="s">
        <v>23</v>
      </c>
      <c r="E620" s="4" t="str">
        <f t="shared" si="3"/>
        <v>3 March</v>
      </c>
      <c r="F620" s="9">
        <v>1336.54</v>
      </c>
    </row>
    <row r="621">
      <c r="A621" s="5">
        <v>41362.0</v>
      </c>
      <c r="B621" s="21" t="str">
        <f t="shared" si="1"/>
        <v>March</v>
      </c>
      <c r="C621" s="47">
        <f t="shared" si="2"/>
        <v>3</v>
      </c>
      <c r="D621" s="4" t="s">
        <v>23</v>
      </c>
      <c r="E621" s="4" t="str">
        <f t="shared" si="3"/>
        <v>3 March</v>
      </c>
      <c r="F621" s="9">
        <v>42744.79</v>
      </c>
    </row>
    <row r="622">
      <c r="A622" s="5">
        <v>40606.0</v>
      </c>
      <c r="B622" s="21" t="str">
        <f t="shared" si="1"/>
        <v>March</v>
      </c>
      <c r="C622" s="47">
        <f t="shared" si="2"/>
        <v>3</v>
      </c>
      <c r="D622" s="4" t="s">
        <v>23</v>
      </c>
      <c r="E622" s="4" t="str">
        <f t="shared" si="3"/>
        <v>3 March</v>
      </c>
      <c r="F622" s="9">
        <v>52630.53</v>
      </c>
    </row>
    <row r="623">
      <c r="A623" s="5">
        <v>40984.0</v>
      </c>
      <c r="B623" s="21" t="str">
        <f t="shared" si="1"/>
        <v>March</v>
      </c>
      <c r="C623" s="47">
        <f t="shared" si="2"/>
        <v>3</v>
      </c>
      <c r="D623" s="4" t="s">
        <v>23</v>
      </c>
      <c r="E623" s="4" t="str">
        <f t="shared" si="3"/>
        <v>3 March</v>
      </c>
      <c r="F623" s="9">
        <v>359718.45</v>
      </c>
    </row>
    <row r="624">
      <c r="A624" s="5">
        <v>42440.0</v>
      </c>
      <c r="B624" s="21" t="str">
        <f t="shared" si="1"/>
        <v>March</v>
      </c>
      <c r="C624" s="47">
        <f t="shared" si="2"/>
        <v>3</v>
      </c>
      <c r="D624" s="4" t="s">
        <v>23</v>
      </c>
      <c r="E624" s="4" t="str">
        <f t="shared" si="3"/>
        <v>3 March</v>
      </c>
      <c r="F624" s="9">
        <v>1164794.6099999999</v>
      </c>
    </row>
    <row r="625">
      <c r="A625" s="5">
        <v>41712.0</v>
      </c>
      <c r="B625" s="21" t="str">
        <f t="shared" si="1"/>
        <v>March</v>
      </c>
      <c r="C625" s="47">
        <f t="shared" si="2"/>
        <v>3</v>
      </c>
      <c r="D625" s="4" t="s">
        <v>23</v>
      </c>
      <c r="E625" s="4" t="str">
        <f t="shared" si="3"/>
        <v>3 March</v>
      </c>
      <c r="F625" s="9">
        <v>4101810.4</v>
      </c>
    </row>
    <row r="626">
      <c r="A626" s="5">
        <v>40620.0</v>
      </c>
      <c r="B626" s="21" t="str">
        <f t="shared" si="1"/>
        <v>March</v>
      </c>
      <c r="C626" s="47">
        <f t="shared" si="2"/>
        <v>3</v>
      </c>
      <c r="D626" s="4" t="s">
        <v>23</v>
      </c>
      <c r="E626" s="4" t="str">
        <f t="shared" si="3"/>
        <v>3 March</v>
      </c>
      <c r="F626" s="9">
        <v>853338.34</v>
      </c>
    </row>
    <row r="627">
      <c r="A627" s="5">
        <v>42797.0</v>
      </c>
      <c r="B627" s="21" t="str">
        <f t="shared" si="1"/>
        <v>March</v>
      </c>
      <c r="C627" s="47">
        <f t="shared" si="2"/>
        <v>3</v>
      </c>
      <c r="D627" s="4" t="s">
        <v>23</v>
      </c>
      <c r="E627" s="4" t="str">
        <f t="shared" si="3"/>
        <v>3 March</v>
      </c>
      <c r="F627" s="9">
        <v>278869.29</v>
      </c>
    </row>
    <row r="628">
      <c r="A628" s="5">
        <v>41712.0</v>
      </c>
      <c r="B628" s="21" t="str">
        <f t="shared" si="1"/>
        <v>March</v>
      </c>
      <c r="C628" s="47">
        <f t="shared" si="2"/>
        <v>3</v>
      </c>
      <c r="D628" s="4" t="s">
        <v>23</v>
      </c>
      <c r="E628" s="4" t="str">
        <f t="shared" si="3"/>
        <v>3 March</v>
      </c>
      <c r="F628" s="9">
        <v>1600589.2</v>
      </c>
    </row>
    <row r="629">
      <c r="A629" s="5">
        <v>40991.0</v>
      </c>
      <c r="B629" s="21" t="str">
        <f t="shared" si="1"/>
        <v>March</v>
      </c>
      <c r="C629" s="47">
        <f t="shared" si="2"/>
        <v>3</v>
      </c>
      <c r="D629" s="4" t="s">
        <v>23</v>
      </c>
      <c r="E629" s="4" t="str">
        <f t="shared" si="3"/>
        <v>3 March</v>
      </c>
      <c r="F629" s="9">
        <v>630303.66</v>
      </c>
    </row>
    <row r="630">
      <c r="A630" s="5">
        <v>41348.0</v>
      </c>
      <c r="B630" s="21" t="str">
        <f t="shared" si="1"/>
        <v>March</v>
      </c>
      <c r="C630" s="47">
        <f t="shared" si="2"/>
        <v>3</v>
      </c>
      <c r="D630" s="4" t="s">
        <v>23</v>
      </c>
      <c r="E630" s="4" t="str">
        <f t="shared" si="3"/>
        <v>3 March</v>
      </c>
      <c r="F630" s="9">
        <v>6359716.86</v>
      </c>
    </row>
    <row r="631">
      <c r="A631" s="5">
        <v>40991.0</v>
      </c>
      <c r="B631" s="21" t="str">
        <f t="shared" si="1"/>
        <v>March</v>
      </c>
      <c r="C631" s="47">
        <f t="shared" si="2"/>
        <v>3</v>
      </c>
      <c r="D631" s="4" t="s">
        <v>23</v>
      </c>
      <c r="E631" s="4" t="str">
        <f t="shared" si="3"/>
        <v>3 March</v>
      </c>
      <c r="F631" s="9">
        <v>2558762.85</v>
      </c>
    </row>
    <row r="632">
      <c r="A632" s="5">
        <v>42825.0</v>
      </c>
      <c r="B632" s="21" t="str">
        <f t="shared" si="1"/>
        <v>March</v>
      </c>
      <c r="C632" s="47">
        <f t="shared" si="2"/>
        <v>3</v>
      </c>
      <c r="D632" s="4" t="s">
        <v>23</v>
      </c>
      <c r="E632" s="4" t="str">
        <f t="shared" si="3"/>
        <v>3 March</v>
      </c>
      <c r="F632" s="9">
        <v>577262.8200000001</v>
      </c>
    </row>
    <row r="633">
      <c r="A633" s="5">
        <v>41719.0</v>
      </c>
      <c r="B633" s="21" t="str">
        <f t="shared" si="1"/>
        <v>March</v>
      </c>
      <c r="C633" s="47">
        <f t="shared" si="2"/>
        <v>3</v>
      </c>
      <c r="D633" s="4" t="s">
        <v>23</v>
      </c>
      <c r="E633" s="4" t="str">
        <f t="shared" si="3"/>
        <v>3 March</v>
      </c>
      <c r="F633" s="9">
        <v>784715.4</v>
      </c>
    </row>
    <row r="634">
      <c r="A634" s="5">
        <v>42440.0</v>
      </c>
      <c r="B634" s="21" t="str">
        <f t="shared" si="1"/>
        <v>March</v>
      </c>
      <c r="C634" s="47">
        <f t="shared" si="2"/>
        <v>3</v>
      </c>
      <c r="D634" s="4" t="s">
        <v>23</v>
      </c>
      <c r="E634" s="4" t="str">
        <f t="shared" si="3"/>
        <v>3 March</v>
      </c>
      <c r="F634" s="9">
        <v>21489.93</v>
      </c>
    </row>
    <row r="635">
      <c r="A635" s="5">
        <v>40991.0</v>
      </c>
      <c r="B635" s="21" t="str">
        <f t="shared" si="1"/>
        <v>March</v>
      </c>
      <c r="C635" s="47">
        <f t="shared" si="2"/>
        <v>3</v>
      </c>
      <c r="D635" s="4" t="s">
        <v>23</v>
      </c>
      <c r="E635" s="4" t="str">
        <f t="shared" si="3"/>
        <v>3 March</v>
      </c>
      <c r="F635" s="9">
        <v>2334267.11</v>
      </c>
    </row>
    <row r="636">
      <c r="A636" s="5">
        <v>40991.0</v>
      </c>
      <c r="B636" s="21" t="str">
        <f t="shared" si="1"/>
        <v>March</v>
      </c>
      <c r="C636" s="47">
        <f t="shared" si="2"/>
        <v>3</v>
      </c>
      <c r="D636" s="4" t="s">
        <v>122</v>
      </c>
      <c r="E636" s="4" t="str">
        <f t="shared" si="3"/>
        <v>3 March</v>
      </c>
      <c r="F636" s="9">
        <v>881233.92</v>
      </c>
    </row>
    <row r="637">
      <c r="A637" s="5">
        <v>40970.0</v>
      </c>
      <c r="B637" s="21" t="str">
        <f t="shared" si="1"/>
        <v>March</v>
      </c>
      <c r="C637" s="47">
        <f t="shared" si="2"/>
        <v>3</v>
      </c>
      <c r="D637" s="4" t="s">
        <v>122</v>
      </c>
      <c r="E637" s="4" t="str">
        <f t="shared" si="3"/>
        <v>3 March</v>
      </c>
      <c r="F637" s="9">
        <v>91629.93000000001</v>
      </c>
    </row>
    <row r="638">
      <c r="A638" s="5">
        <v>42811.0</v>
      </c>
      <c r="B638" s="21" t="str">
        <f t="shared" si="1"/>
        <v>March</v>
      </c>
      <c r="C638" s="47">
        <f t="shared" si="2"/>
        <v>3</v>
      </c>
      <c r="D638" s="4" t="s">
        <v>122</v>
      </c>
      <c r="E638" s="4" t="str">
        <f t="shared" si="3"/>
        <v>3 March</v>
      </c>
      <c r="F638" s="9">
        <v>4099168.1799999997</v>
      </c>
    </row>
    <row r="639">
      <c r="A639" s="5">
        <v>40999.0</v>
      </c>
      <c r="B639" s="21" t="str">
        <f t="shared" si="1"/>
        <v>March</v>
      </c>
      <c r="C639" s="47">
        <f t="shared" si="2"/>
        <v>3</v>
      </c>
      <c r="D639" s="4" t="s">
        <v>23</v>
      </c>
      <c r="E639" s="4" t="str">
        <f t="shared" si="3"/>
        <v>3 March</v>
      </c>
      <c r="F639" s="9">
        <v>3666129.2199999997</v>
      </c>
    </row>
    <row r="640">
      <c r="A640" s="5">
        <v>42084.0</v>
      </c>
      <c r="B640" s="21" t="str">
        <f t="shared" si="1"/>
        <v>March</v>
      </c>
      <c r="C640" s="47">
        <f t="shared" si="2"/>
        <v>3</v>
      </c>
      <c r="D640" s="4" t="s">
        <v>23</v>
      </c>
      <c r="E640" s="4" t="str">
        <f t="shared" si="3"/>
        <v>3 March</v>
      </c>
      <c r="F640" s="9">
        <v>3802415.1900000004</v>
      </c>
    </row>
    <row r="641">
      <c r="A641" s="5">
        <v>40999.0</v>
      </c>
      <c r="B641" s="21" t="str">
        <f t="shared" si="1"/>
        <v>March</v>
      </c>
      <c r="C641" s="47">
        <f t="shared" si="2"/>
        <v>3</v>
      </c>
      <c r="D641" s="4" t="s">
        <v>23</v>
      </c>
      <c r="E641" s="4" t="str">
        <f t="shared" si="3"/>
        <v>3 March</v>
      </c>
      <c r="F641" s="9">
        <v>336133.74000000005</v>
      </c>
    </row>
    <row r="642">
      <c r="A642" s="5">
        <v>42805.0</v>
      </c>
      <c r="B642" s="21" t="str">
        <f t="shared" si="1"/>
        <v>March</v>
      </c>
      <c r="C642" s="47">
        <f t="shared" si="2"/>
        <v>3</v>
      </c>
      <c r="D642" s="4" t="s">
        <v>23</v>
      </c>
      <c r="E642" s="4" t="str">
        <f t="shared" si="3"/>
        <v>3 March</v>
      </c>
      <c r="F642" s="9">
        <v>186910.50000000003</v>
      </c>
    </row>
    <row r="643">
      <c r="A643" s="5">
        <v>42441.0</v>
      </c>
      <c r="B643" s="21" t="str">
        <f t="shared" si="1"/>
        <v>March</v>
      </c>
      <c r="C643" s="47">
        <f t="shared" si="2"/>
        <v>3</v>
      </c>
      <c r="D643" s="4" t="s">
        <v>23</v>
      </c>
      <c r="E643" s="4" t="str">
        <f t="shared" si="3"/>
        <v>3 March</v>
      </c>
      <c r="F643" s="9">
        <v>87646.02</v>
      </c>
    </row>
    <row r="644">
      <c r="A644" s="5">
        <v>42805.0</v>
      </c>
      <c r="B644" s="21" t="str">
        <f t="shared" si="1"/>
        <v>March</v>
      </c>
      <c r="C644" s="47">
        <f t="shared" si="2"/>
        <v>3</v>
      </c>
      <c r="D644" s="4" t="s">
        <v>23</v>
      </c>
      <c r="E644" s="4" t="str">
        <f t="shared" si="3"/>
        <v>3 March</v>
      </c>
      <c r="F644" s="9">
        <v>275020.2</v>
      </c>
    </row>
    <row r="645">
      <c r="A645" s="5">
        <v>41706.0</v>
      </c>
      <c r="B645" s="21" t="str">
        <f t="shared" si="1"/>
        <v>March</v>
      </c>
      <c r="C645" s="47">
        <f t="shared" si="2"/>
        <v>3</v>
      </c>
      <c r="D645" s="4" t="s">
        <v>36</v>
      </c>
      <c r="E645" s="4" t="str">
        <f t="shared" si="3"/>
        <v>3 March</v>
      </c>
      <c r="F645" s="9">
        <v>816103.04</v>
      </c>
    </row>
    <row r="646">
      <c r="A646" s="5">
        <v>40999.0</v>
      </c>
      <c r="B646" s="21" t="str">
        <f t="shared" si="1"/>
        <v>March</v>
      </c>
      <c r="C646" s="47">
        <f t="shared" si="2"/>
        <v>3</v>
      </c>
      <c r="D646" s="4" t="s">
        <v>36</v>
      </c>
      <c r="E646" s="4" t="str">
        <f t="shared" si="3"/>
        <v>3 March</v>
      </c>
      <c r="F646" s="9">
        <v>51837.48</v>
      </c>
    </row>
    <row r="647">
      <c r="A647" s="5">
        <v>41720.0</v>
      </c>
      <c r="B647" s="21" t="str">
        <f t="shared" si="1"/>
        <v>March</v>
      </c>
      <c r="C647" s="47">
        <f t="shared" si="2"/>
        <v>3</v>
      </c>
      <c r="D647" s="4" t="s">
        <v>23</v>
      </c>
      <c r="E647" s="4" t="str">
        <f t="shared" si="3"/>
        <v>3 March</v>
      </c>
      <c r="F647" s="9">
        <v>601775.52</v>
      </c>
    </row>
    <row r="648">
      <c r="A648" s="5">
        <v>42084.0</v>
      </c>
      <c r="B648" s="21" t="str">
        <f t="shared" si="1"/>
        <v>March</v>
      </c>
      <c r="C648" s="47">
        <f t="shared" si="2"/>
        <v>3</v>
      </c>
      <c r="D648" s="4" t="s">
        <v>23</v>
      </c>
      <c r="E648" s="4" t="str">
        <f t="shared" si="3"/>
        <v>3 March</v>
      </c>
      <c r="F648" s="9">
        <v>591532.64</v>
      </c>
    </row>
    <row r="649">
      <c r="A649" s="5">
        <v>42077.0</v>
      </c>
      <c r="B649" s="21" t="str">
        <f t="shared" si="1"/>
        <v>March</v>
      </c>
      <c r="C649" s="47">
        <f t="shared" si="2"/>
        <v>3</v>
      </c>
      <c r="D649" s="4" t="s">
        <v>23</v>
      </c>
      <c r="E649" s="4" t="str">
        <f t="shared" si="3"/>
        <v>3 March</v>
      </c>
      <c r="F649" s="9">
        <v>5010688.46</v>
      </c>
    </row>
    <row r="650">
      <c r="A650" s="5">
        <v>42812.0</v>
      </c>
      <c r="B650" s="21" t="str">
        <f t="shared" si="1"/>
        <v>March</v>
      </c>
      <c r="C650" s="47">
        <f t="shared" si="2"/>
        <v>3</v>
      </c>
      <c r="D650" s="4" t="s">
        <v>23</v>
      </c>
      <c r="E650" s="4" t="str">
        <f t="shared" si="3"/>
        <v>3 March</v>
      </c>
      <c r="F650" s="9">
        <v>1470871.2000000002</v>
      </c>
    </row>
    <row r="651">
      <c r="A651" s="5">
        <v>41727.0</v>
      </c>
      <c r="B651" s="21" t="str">
        <f t="shared" si="1"/>
        <v>March</v>
      </c>
      <c r="C651" s="47">
        <f t="shared" si="2"/>
        <v>3</v>
      </c>
      <c r="D651" s="4" t="s">
        <v>23</v>
      </c>
      <c r="E651" s="4" t="str">
        <f t="shared" si="3"/>
        <v>3 March</v>
      </c>
      <c r="F651" s="9">
        <v>1247768.8</v>
      </c>
    </row>
    <row r="652">
      <c r="A652" s="5">
        <v>41363.0</v>
      </c>
      <c r="B652" s="21" t="str">
        <f t="shared" si="1"/>
        <v>March</v>
      </c>
      <c r="C652" s="47">
        <f t="shared" si="2"/>
        <v>3</v>
      </c>
      <c r="D652" s="4" t="s">
        <v>23</v>
      </c>
      <c r="E652" s="4" t="str">
        <f t="shared" si="3"/>
        <v>3 March</v>
      </c>
      <c r="F652" s="9">
        <v>676015.28</v>
      </c>
    </row>
    <row r="653">
      <c r="A653" s="5">
        <v>41727.0</v>
      </c>
      <c r="B653" s="21" t="str">
        <f t="shared" si="1"/>
        <v>March</v>
      </c>
      <c r="C653" s="47">
        <f t="shared" si="2"/>
        <v>3</v>
      </c>
      <c r="D653" s="4" t="s">
        <v>23</v>
      </c>
      <c r="E653" s="4" t="str">
        <f t="shared" si="3"/>
        <v>3 March</v>
      </c>
      <c r="F653" s="9">
        <v>873088.4</v>
      </c>
    </row>
    <row r="654">
      <c r="A654" s="5">
        <v>40978.0</v>
      </c>
      <c r="B654" s="21" t="str">
        <f t="shared" si="1"/>
        <v>March</v>
      </c>
      <c r="C654" s="47">
        <f t="shared" si="2"/>
        <v>3</v>
      </c>
      <c r="D654" s="4" t="s">
        <v>23</v>
      </c>
      <c r="E654" s="4" t="str">
        <f t="shared" si="3"/>
        <v>3 March</v>
      </c>
      <c r="F654" s="9">
        <v>814275.99</v>
      </c>
    </row>
    <row r="655">
      <c r="A655" s="5">
        <v>41349.0</v>
      </c>
      <c r="B655" s="21" t="str">
        <f t="shared" si="1"/>
        <v>March</v>
      </c>
      <c r="C655" s="47">
        <f t="shared" si="2"/>
        <v>3</v>
      </c>
      <c r="D655" s="4" t="s">
        <v>23</v>
      </c>
      <c r="E655" s="4" t="str">
        <f t="shared" si="3"/>
        <v>3 March</v>
      </c>
      <c r="F655" s="9">
        <v>1855885.6</v>
      </c>
    </row>
    <row r="656">
      <c r="A656" s="5">
        <v>40257.0</v>
      </c>
      <c r="B656" s="21" t="str">
        <f t="shared" si="1"/>
        <v>March</v>
      </c>
      <c r="C656" s="47">
        <f t="shared" si="2"/>
        <v>3</v>
      </c>
      <c r="D656" s="4" t="s">
        <v>23</v>
      </c>
      <c r="E656" s="4" t="str">
        <f t="shared" si="3"/>
        <v>3 March</v>
      </c>
      <c r="F656" s="9">
        <v>623495.91</v>
      </c>
    </row>
    <row r="657">
      <c r="A657" s="5">
        <v>42441.0</v>
      </c>
      <c r="B657" s="21" t="str">
        <f t="shared" si="1"/>
        <v>March</v>
      </c>
      <c r="C657" s="47">
        <f t="shared" si="2"/>
        <v>3</v>
      </c>
      <c r="D657" s="4" t="s">
        <v>23</v>
      </c>
      <c r="E657" s="4" t="str">
        <f t="shared" si="3"/>
        <v>3 March</v>
      </c>
      <c r="F657" s="9">
        <v>714226.9800000001</v>
      </c>
    </row>
    <row r="658">
      <c r="A658" s="5">
        <v>42798.0</v>
      </c>
      <c r="B658" s="21" t="str">
        <f t="shared" si="1"/>
        <v>March</v>
      </c>
      <c r="C658" s="47">
        <f t="shared" si="2"/>
        <v>3</v>
      </c>
      <c r="D658" s="4" t="s">
        <v>23</v>
      </c>
      <c r="E658" s="4" t="str">
        <f t="shared" si="3"/>
        <v>3 March</v>
      </c>
      <c r="F658" s="9">
        <v>5598452.37</v>
      </c>
    </row>
    <row r="659">
      <c r="A659" s="5">
        <v>41720.0</v>
      </c>
      <c r="B659" s="21" t="str">
        <f t="shared" si="1"/>
        <v>March</v>
      </c>
      <c r="C659" s="47">
        <f t="shared" si="2"/>
        <v>3</v>
      </c>
      <c r="D659" s="4" t="s">
        <v>23</v>
      </c>
      <c r="E659" s="4" t="str">
        <f t="shared" si="3"/>
        <v>3 March</v>
      </c>
      <c r="F659" s="9">
        <v>515155.04</v>
      </c>
    </row>
    <row r="660">
      <c r="A660" s="5">
        <v>41720.0</v>
      </c>
      <c r="B660" s="21" t="str">
        <f t="shared" si="1"/>
        <v>March</v>
      </c>
      <c r="C660" s="47">
        <f t="shared" si="2"/>
        <v>3</v>
      </c>
      <c r="D660" s="4" t="s">
        <v>23</v>
      </c>
      <c r="E660" s="4" t="str">
        <f t="shared" si="3"/>
        <v>3 March</v>
      </c>
      <c r="F660" s="9">
        <v>255277.42</v>
      </c>
    </row>
    <row r="661">
      <c r="A661" s="5">
        <v>42070.0</v>
      </c>
      <c r="B661" s="21" t="str">
        <f t="shared" si="1"/>
        <v>March</v>
      </c>
      <c r="C661" s="47">
        <f t="shared" si="2"/>
        <v>3</v>
      </c>
      <c r="D661" s="4" t="s">
        <v>122</v>
      </c>
      <c r="E661" s="4" t="str">
        <f t="shared" si="3"/>
        <v>3 March</v>
      </c>
      <c r="F661" s="9">
        <v>7491.99</v>
      </c>
    </row>
    <row r="662">
      <c r="A662" s="5">
        <v>41336.0</v>
      </c>
      <c r="B662" s="21" t="str">
        <f t="shared" si="1"/>
        <v>March</v>
      </c>
      <c r="C662" s="47">
        <f t="shared" si="2"/>
        <v>3</v>
      </c>
      <c r="D662" s="4" t="s">
        <v>23</v>
      </c>
      <c r="E662" s="4" t="str">
        <f t="shared" si="3"/>
        <v>3 March</v>
      </c>
      <c r="F662" s="9">
        <v>1015563.52</v>
      </c>
    </row>
    <row r="663">
      <c r="A663" s="5">
        <v>42085.0</v>
      </c>
      <c r="B663" s="21" t="str">
        <f t="shared" si="1"/>
        <v>March</v>
      </c>
      <c r="C663" s="47">
        <f t="shared" si="2"/>
        <v>3</v>
      </c>
      <c r="D663" s="4" t="s">
        <v>23</v>
      </c>
      <c r="E663" s="4" t="str">
        <f t="shared" si="3"/>
        <v>3 March</v>
      </c>
      <c r="F663" s="9">
        <v>2921166.36</v>
      </c>
    </row>
    <row r="664">
      <c r="A664" s="5">
        <v>41343.0</v>
      </c>
      <c r="B664" s="21" t="str">
        <f t="shared" si="1"/>
        <v>March</v>
      </c>
      <c r="C664" s="47">
        <f t="shared" si="2"/>
        <v>3</v>
      </c>
      <c r="D664" s="4" t="s">
        <v>23</v>
      </c>
      <c r="E664" s="4" t="str">
        <f t="shared" si="3"/>
        <v>3 March</v>
      </c>
      <c r="F664" s="9">
        <v>491765.34</v>
      </c>
    </row>
    <row r="665">
      <c r="A665" s="5">
        <v>42806.0</v>
      </c>
      <c r="B665" s="21" t="str">
        <f t="shared" si="1"/>
        <v>March</v>
      </c>
      <c r="C665" s="47">
        <f t="shared" si="2"/>
        <v>3</v>
      </c>
      <c r="D665" s="4" t="s">
        <v>23</v>
      </c>
      <c r="E665" s="4" t="str">
        <f t="shared" si="3"/>
        <v>3 March</v>
      </c>
      <c r="F665" s="9">
        <v>59460.090000000004</v>
      </c>
    </row>
    <row r="666">
      <c r="A666" s="5">
        <v>40251.0</v>
      </c>
      <c r="B666" s="21" t="str">
        <f t="shared" si="1"/>
        <v>March</v>
      </c>
      <c r="C666" s="47">
        <f t="shared" si="2"/>
        <v>3</v>
      </c>
      <c r="D666" s="4" t="s">
        <v>23</v>
      </c>
      <c r="E666" s="4" t="str">
        <f t="shared" si="3"/>
        <v>3 March</v>
      </c>
      <c r="F666" s="9">
        <v>492668.44</v>
      </c>
    </row>
    <row r="667">
      <c r="A667" s="5">
        <v>42813.0</v>
      </c>
      <c r="B667" s="21" t="str">
        <f t="shared" si="1"/>
        <v>March</v>
      </c>
      <c r="C667" s="47">
        <f t="shared" si="2"/>
        <v>3</v>
      </c>
      <c r="D667" s="4" t="s">
        <v>23</v>
      </c>
      <c r="E667" s="4" t="str">
        <f t="shared" si="3"/>
        <v>3 March</v>
      </c>
      <c r="F667" s="9">
        <v>54039.36</v>
      </c>
    </row>
    <row r="668">
      <c r="A668" s="5">
        <v>41364.0</v>
      </c>
      <c r="B668" s="21" t="str">
        <f t="shared" si="1"/>
        <v>March</v>
      </c>
      <c r="C668" s="47">
        <f t="shared" si="2"/>
        <v>3</v>
      </c>
      <c r="D668" s="4" t="s">
        <v>23</v>
      </c>
      <c r="E668" s="4" t="str">
        <f t="shared" si="3"/>
        <v>3 March</v>
      </c>
      <c r="F668" s="9">
        <v>627931.5900000001</v>
      </c>
    </row>
    <row r="669">
      <c r="A669" s="5">
        <v>41707.0</v>
      </c>
      <c r="B669" s="21" t="str">
        <f t="shared" si="1"/>
        <v>March</v>
      </c>
      <c r="C669" s="47">
        <f t="shared" si="2"/>
        <v>3</v>
      </c>
      <c r="D669" s="4" t="s">
        <v>23</v>
      </c>
      <c r="E669" s="4" t="str">
        <f t="shared" si="3"/>
        <v>3 March</v>
      </c>
      <c r="F669" s="9">
        <v>989311.84</v>
      </c>
    </row>
    <row r="670">
      <c r="A670" s="5">
        <v>40972.0</v>
      </c>
      <c r="B670" s="21" t="str">
        <f t="shared" si="1"/>
        <v>March</v>
      </c>
      <c r="C670" s="47">
        <f t="shared" si="2"/>
        <v>3</v>
      </c>
      <c r="D670" s="4" t="s">
        <v>23</v>
      </c>
      <c r="E670" s="4" t="str">
        <f t="shared" si="3"/>
        <v>3 March</v>
      </c>
      <c r="F670" s="9">
        <v>1083401.92</v>
      </c>
    </row>
    <row r="671">
      <c r="A671" s="5">
        <v>41336.0</v>
      </c>
      <c r="B671" s="21" t="str">
        <f t="shared" si="1"/>
        <v>March</v>
      </c>
      <c r="C671" s="47">
        <f t="shared" si="2"/>
        <v>3</v>
      </c>
      <c r="D671" s="4" t="s">
        <v>23</v>
      </c>
      <c r="E671" s="4" t="str">
        <f t="shared" si="3"/>
        <v>3 March</v>
      </c>
      <c r="F671" s="9">
        <v>1427781.04</v>
      </c>
    </row>
    <row r="672">
      <c r="A672" s="5">
        <v>42806.0</v>
      </c>
      <c r="B672" s="21" t="str">
        <f t="shared" si="1"/>
        <v>March</v>
      </c>
      <c r="C672" s="47">
        <f t="shared" si="2"/>
        <v>3</v>
      </c>
      <c r="D672" s="4" t="s">
        <v>23</v>
      </c>
      <c r="E672" s="4" t="str">
        <f t="shared" si="3"/>
        <v>3 March</v>
      </c>
      <c r="F672" s="9">
        <v>3389.32</v>
      </c>
    </row>
    <row r="673">
      <c r="A673" s="5">
        <v>40615.0</v>
      </c>
      <c r="B673" s="21" t="str">
        <f t="shared" si="1"/>
        <v>March</v>
      </c>
      <c r="C673" s="47">
        <f t="shared" si="2"/>
        <v>3</v>
      </c>
      <c r="D673" s="4" t="s">
        <v>23</v>
      </c>
      <c r="E673" s="4" t="str">
        <f t="shared" si="3"/>
        <v>3 March</v>
      </c>
      <c r="F673" s="9">
        <v>2048247.55</v>
      </c>
    </row>
    <row r="674">
      <c r="A674" s="5">
        <v>41707.0</v>
      </c>
      <c r="B674" s="21" t="str">
        <f t="shared" si="1"/>
        <v>March</v>
      </c>
      <c r="C674" s="47">
        <f t="shared" si="2"/>
        <v>3</v>
      </c>
      <c r="D674" s="4" t="s">
        <v>23</v>
      </c>
      <c r="E674" s="4" t="str">
        <f t="shared" si="3"/>
        <v>3 March</v>
      </c>
      <c r="F674" s="9">
        <v>422188.86000000004</v>
      </c>
    </row>
    <row r="675">
      <c r="A675" s="5">
        <v>42456.0</v>
      </c>
      <c r="B675" s="21" t="str">
        <f t="shared" si="1"/>
        <v>March</v>
      </c>
      <c r="C675" s="47">
        <f t="shared" si="2"/>
        <v>3</v>
      </c>
      <c r="D675" s="4" t="s">
        <v>23</v>
      </c>
      <c r="E675" s="4" t="str">
        <f t="shared" si="3"/>
        <v>3 March</v>
      </c>
      <c r="F675" s="9">
        <v>332629.84</v>
      </c>
    </row>
    <row r="676">
      <c r="A676" s="5">
        <v>41357.0</v>
      </c>
      <c r="B676" s="21" t="str">
        <f t="shared" si="1"/>
        <v>March</v>
      </c>
      <c r="C676" s="47">
        <f t="shared" si="2"/>
        <v>3</v>
      </c>
      <c r="D676" s="4" t="s">
        <v>23</v>
      </c>
      <c r="E676" s="4" t="str">
        <f t="shared" si="3"/>
        <v>3 March</v>
      </c>
      <c r="F676" s="9">
        <v>85154.91</v>
      </c>
    </row>
    <row r="677">
      <c r="A677" s="5">
        <v>40993.0</v>
      </c>
      <c r="B677" s="21" t="str">
        <f t="shared" si="1"/>
        <v>March</v>
      </c>
      <c r="C677" s="47">
        <f t="shared" si="2"/>
        <v>3</v>
      </c>
      <c r="D677" s="4" t="s">
        <v>23</v>
      </c>
      <c r="E677" s="4" t="str">
        <f t="shared" si="3"/>
        <v>3 March</v>
      </c>
      <c r="F677" s="9">
        <v>1970897.5999999999</v>
      </c>
    </row>
    <row r="678">
      <c r="A678" s="5">
        <v>42078.0</v>
      </c>
      <c r="B678" s="21" t="str">
        <f t="shared" si="1"/>
        <v>March</v>
      </c>
      <c r="C678" s="47">
        <f t="shared" si="2"/>
        <v>3</v>
      </c>
      <c r="D678" s="4" t="s">
        <v>23</v>
      </c>
      <c r="E678" s="4" t="str">
        <f t="shared" si="3"/>
        <v>3 March</v>
      </c>
      <c r="F678" s="9">
        <v>1445686.2000000002</v>
      </c>
    </row>
    <row r="679">
      <c r="A679" s="5">
        <v>42064.0</v>
      </c>
      <c r="B679" s="21" t="str">
        <f t="shared" si="1"/>
        <v>March</v>
      </c>
      <c r="C679" s="47">
        <f t="shared" si="2"/>
        <v>3</v>
      </c>
      <c r="D679" s="4" t="s">
        <v>122</v>
      </c>
      <c r="E679" s="4" t="str">
        <f t="shared" si="3"/>
        <v>3 March</v>
      </c>
      <c r="F679" s="9">
        <v>604369.38</v>
      </c>
    </row>
    <row r="680">
      <c r="A680" s="5">
        <v>41001.0</v>
      </c>
      <c r="B680" s="21" t="str">
        <f t="shared" si="1"/>
        <v>April</v>
      </c>
      <c r="C680" s="47">
        <f t="shared" si="2"/>
        <v>4</v>
      </c>
      <c r="D680" s="4" t="s">
        <v>23</v>
      </c>
      <c r="E680" s="4" t="str">
        <f t="shared" si="3"/>
        <v>4 April</v>
      </c>
      <c r="F680" s="9">
        <v>420549.35000000003</v>
      </c>
    </row>
    <row r="681">
      <c r="A681" s="5">
        <v>40651.0</v>
      </c>
      <c r="B681" s="21" t="str">
        <f t="shared" si="1"/>
        <v>April</v>
      </c>
      <c r="C681" s="47">
        <f t="shared" si="2"/>
        <v>4</v>
      </c>
      <c r="D681" s="4" t="s">
        <v>36</v>
      </c>
      <c r="E681" s="4" t="str">
        <f t="shared" si="3"/>
        <v>4 April</v>
      </c>
      <c r="F681" s="9">
        <v>1068975.48</v>
      </c>
    </row>
    <row r="682">
      <c r="A682" s="5">
        <v>42842.0</v>
      </c>
      <c r="B682" s="21" t="str">
        <f t="shared" si="1"/>
        <v>April</v>
      </c>
      <c r="C682" s="47">
        <f t="shared" si="2"/>
        <v>4</v>
      </c>
      <c r="D682" s="4" t="s">
        <v>23</v>
      </c>
      <c r="E682" s="4" t="str">
        <f t="shared" si="3"/>
        <v>4 April</v>
      </c>
      <c r="F682" s="9">
        <v>2949330.0900000003</v>
      </c>
    </row>
    <row r="683">
      <c r="A683" s="5">
        <v>40651.0</v>
      </c>
      <c r="B683" s="21" t="str">
        <f t="shared" si="1"/>
        <v>April</v>
      </c>
      <c r="C683" s="47">
        <f t="shared" si="2"/>
        <v>4</v>
      </c>
      <c r="D683" s="4" t="s">
        <v>36</v>
      </c>
      <c r="E683" s="4" t="str">
        <f t="shared" si="3"/>
        <v>4 April</v>
      </c>
      <c r="F683" s="9">
        <v>756448.77</v>
      </c>
    </row>
    <row r="684">
      <c r="A684" s="5">
        <v>41001.0</v>
      </c>
      <c r="B684" s="21" t="str">
        <f t="shared" si="1"/>
        <v>April</v>
      </c>
      <c r="C684" s="47">
        <f t="shared" si="2"/>
        <v>4</v>
      </c>
      <c r="D684" s="4" t="s">
        <v>23</v>
      </c>
      <c r="E684" s="4" t="str">
        <f t="shared" si="3"/>
        <v>4 April</v>
      </c>
      <c r="F684" s="9">
        <v>695020.8</v>
      </c>
    </row>
    <row r="685">
      <c r="A685" s="5">
        <v>42471.0</v>
      </c>
      <c r="B685" s="21" t="str">
        <f t="shared" si="1"/>
        <v>April</v>
      </c>
      <c r="C685" s="47">
        <f t="shared" si="2"/>
        <v>4</v>
      </c>
      <c r="D685" s="4" t="s">
        <v>23</v>
      </c>
      <c r="E685" s="4" t="str">
        <f t="shared" si="3"/>
        <v>4 April</v>
      </c>
      <c r="F685" s="9">
        <v>65937.68000000001</v>
      </c>
    </row>
    <row r="686">
      <c r="A686" s="5">
        <v>42121.0</v>
      </c>
      <c r="B686" s="21" t="str">
        <f t="shared" si="1"/>
        <v>April</v>
      </c>
      <c r="C686" s="47">
        <f t="shared" si="2"/>
        <v>4</v>
      </c>
      <c r="D686" s="4" t="s">
        <v>23</v>
      </c>
      <c r="E686" s="4" t="str">
        <f t="shared" si="3"/>
        <v>4 April</v>
      </c>
      <c r="F686" s="9">
        <v>894501.12</v>
      </c>
    </row>
    <row r="687">
      <c r="A687" s="5">
        <v>41393.0</v>
      </c>
      <c r="B687" s="21" t="str">
        <f t="shared" si="1"/>
        <v>April</v>
      </c>
      <c r="C687" s="47">
        <f t="shared" si="2"/>
        <v>4</v>
      </c>
      <c r="D687" s="4" t="s">
        <v>23</v>
      </c>
      <c r="E687" s="4" t="str">
        <f t="shared" si="3"/>
        <v>4 April</v>
      </c>
      <c r="F687" s="9">
        <v>1570434.5</v>
      </c>
    </row>
    <row r="688">
      <c r="A688" s="5">
        <v>41743.0</v>
      </c>
      <c r="B688" s="21" t="str">
        <f t="shared" si="1"/>
        <v>April</v>
      </c>
      <c r="C688" s="47">
        <f t="shared" si="2"/>
        <v>4</v>
      </c>
      <c r="D688" s="4" t="s">
        <v>23</v>
      </c>
      <c r="E688" s="4" t="str">
        <f t="shared" si="3"/>
        <v>4 April</v>
      </c>
      <c r="F688" s="9">
        <v>943195.68</v>
      </c>
    </row>
    <row r="689">
      <c r="A689" s="5">
        <v>41750.0</v>
      </c>
      <c r="B689" s="21" t="str">
        <f t="shared" si="1"/>
        <v>April</v>
      </c>
      <c r="C689" s="47">
        <f t="shared" si="2"/>
        <v>4</v>
      </c>
      <c r="D689" s="4" t="s">
        <v>23</v>
      </c>
      <c r="E689" s="4" t="str">
        <f t="shared" si="3"/>
        <v>4 April</v>
      </c>
      <c r="F689" s="9">
        <v>5409.3</v>
      </c>
    </row>
    <row r="690">
      <c r="A690" s="5">
        <v>42828.0</v>
      </c>
      <c r="B690" s="21" t="str">
        <f t="shared" si="1"/>
        <v>April</v>
      </c>
      <c r="C690" s="47">
        <f t="shared" si="2"/>
        <v>4</v>
      </c>
      <c r="D690" s="4" t="s">
        <v>23</v>
      </c>
      <c r="E690" s="4" t="str">
        <f t="shared" si="3"/>
        <v>4 April</v>
      </c>
      <c r="F690" s="9">
        <v>4955890.32</v>
      </c>
    </row>
    <row r="691">
      <c r="A691" s="5">
        <v>41022.0</v>
      </c>
      <c r="B691" s="21" t="str">
        <f t="shared" si="1"/>
        <v>April</v>
      </c>
      <c r="C691" s="47">
        <f t="shared" si="2"/>
        <v>4</v>
      </c>
      <c r="D691" s="4" t="s">
        <v>23</v>
      </c>
      <c r="E691" s="4" t="str">
        <f t="shared" si="3"/>
        <v>4 April</v>
      </c>
      <c r="F691" s="9">
        <v>1883853.13</v>
      </c>
    </row>
    <row r="692">
      <c r="A692" s="5">
        <v>42471.0</v>
      </c>
      <c r="B692" s="21" t="str">
        <f t="shared" si="1"/>
        <v>April</v>
      </c>
      <c r="C692" s="47">
        <f t="shared" si="2"/>
        <v>4</v>
      </c>
      <c r="D692" s="4" t="s">
        <v>23</v>
      </c>
      <c r="E692" s="4" t="str">
        <f t="shared" si="3"/>
        <v>4 April</v>
      </c>
      <c r="F692" s="9">
        <v>57939.3</v>
      </c>
    </row>
    <row r="693">
      <c r="A693" s="5">
        <v>42842.0</v>
      </c>
      <c r="B693" s="21" t="str">
        <f t="shared" si="1"/>
        <v>April</v>
      </c>
      <c r="C693" s="47">
        <f t="shared" si="2"/>
        <v>4</v>
      </c>
      <c r="D693" s="4" t="s">
        <v>23</v>
      </c>
      <c r="E693" s="4" t="str">
        <f t="shared" si="3"/>
        <v>4 April</v>
      </c>
      <c r="F693" s="9">
        <v>504355.83</v>
      </c>
    </row>
    <row r="694">
      <c r="A694" s="5">
        <v>41743.0</v>
      </c>
      <c r="B694" s="21" t="str">
        <f t="shared" si="1"/>
        <v>April</v>
      </c>
      <c r="C694" s="47">
        <f t="shared" si="2"/>
        <v>4</v>
      </c>
      <c r="D694" s="4" t="s">
        <v>23</v>
      </c>
      <c r="E694" s="4" t="str">
        <f t="shared" si="3"/>
        <v>4 April</v>
      </c>
      <c r="F694" s="9">
        <v>747308.1</v>
      </c>
    </row>
    <row r="695">
      <c r="A695" s="5">
        <v>41009.0</v>
      </c>
      <c r="B695" s="21" t="str">
        <f t="shared" si="1"/>
        <v>April</v>
      </c>
      <c r="C695" s="47">
        <f t="shared" si="2"/>
        <v>4</v>
      </c>
      <c r="D695" s="4" t="s">
        <v>23</v>
      </c>
      <c r="E695" s="4" t="str">
        <f t="shared" si="3"/>
        <v>4 April</v>
      </c>
      <c r="F695" s="9">
        <v>4275816.0</v>
      </c>
    </row>
    <row r="696">
      <c r="A696" s="5">
        <v>40638.0</v>
      </c>
      <c r="B696" s="21" t="str">
        <f t="shared" si="1"/>
        <v>April</v>
      </c>
      <c r="C696" s="47">
        <f t="shared" si="2"/>
        <v>4</v>
      </c>
      <c r="D696" s="4" t="s">
        <v>23</v>
      </c>
      <c r="E696" s="4" t="str">
        <f t="shared" si="3"/>
        <v>4 April</v>
      </c>
      <c r="F696" s="9">
        <v>434232.69999999995</v>
      </c>
    </row>
    <row r="697">
      <c r="A697" s="5">
        <v>42486.0</v>
      </c>
      <c r="B697" s="21" t="str">
        <f t="shared" si="1"/>
        <v>April</v>
      </c>
      <c r="C697" s="47">
        <f t="shared" si="2"/>
        <v>4</v>
      </c>
      <c r="D697" s="4" t="s">
        <v>23</v>
      </c>
      <c r="E697" s="4" t="str">
        <f t="shared" si="3"/>
        <v>4 April</v>
      </c>
      <c r="F697" s="9">
        <v>2825600.19</v>
      </c>
    </row>
    <row r="698">
      <c r="A698" s="5">
        <v>41751.0</v>
      </c>
      <c r="B698" s="21" t="str">
        <f t="shared" si="1"/>
        <v>April</v>
      </c>
      <c r="C698" s="47">
        <f t="shared" si="2"/>
        <v>4</v>
      </c>
      <c r="D698" s="4" t="s">
        <v>23</v>
      </c>
      <c r="E698" s="4" t="str">
        <f t="shared" si="3"/>
        <v>4 April</v>
      </c>
      <c r="F698" s="9">
        <v>1028324.8</v>
      </c>
    </row>
    <row r="699">
      <c r="A699" s="5">
        <v>41744.0</v>
      </c>
      <c r="B699" s="21" t="str">
        <f t="shared" si="1"/>
        <v>April</v>
      </c>
      <c r="C699" s="47">
        <f t="shared" si="2"/>
        <v>4</v>
      </c>
      <c r="D699" s="4" t="s">
        <v>23</v>
      </c>
      <c r="E699" s="4" t="str">
        <f t="shared" si="3"/>
        <v>4 April</v>
      </c>
      <c r="F699" s="9">
        <v>678956.64</v>
      </c>
    </row>
    <row r="700">
      <c r="A700" s="5">
        <v>41366.0</v>
      </c>
      <c r="B700" s="21" t="str">
        <f t="shared" si="1"/>
        <v>April</v>
      </c>
      <c r="C700" s="47">
        <f t="shared" si="2"/>
        <v>4</v>
      </c>
      <c r="D700" s="4" t="s">
        <v>23</v>
      </c>
      <c r="E700" s="4" t="str">
        <f t="shared" si="3"/>
        <v>4 April</v>
      </c>
      <c r="F700" s="9">
        <v>1430708.37</v>
      </c>
    </row>
    <row r="701">
      <c r="A701" s="5">
        <v>40659.0</v>
      </c>
      <c r="B701" s="21" t="str">
        <f t="shared" si="1"/>
        <v>April</v>
      </c>
      <c r="C701" s="47">
        <f t="shared" si="2"/>
        <v>4</v>
      </c>
      <c r="D701" s="4" t="s">
        <v>23</v>
      </c>
      <c r="E701" s="4" t="str">
        <f t="shared" si="3"/>
        <v>4 April</v>
      </c>
      <c r="F701" s="9">
        <v>14676.09</v>
      </c>
    </row>
    <row r="702">
      <c r="A702" s="5">
        <v>40652.0</v>
      </c>
      <c r="B702" s="21" t="str">
        <f t="shared" si="1"/>
        <v>April</v>
      </c>
      <c r="C702" s="47">
        <f t="shared" si="2"/>
        <v>4</v>
      </c>
      <c r="D702" s="4" t="s">
        <v>23</v>
      </c>
      <c r="E702" s="4" t="str">
        <f t="shared" si="3"/>
        <v>4 April</v>
      </c>
      <c r="F702" s="9">
        <v>153243.75</v>
      </c>
    </row>
    <row r="703">
      <c r="A703" s="5">
        <v>41730.0</v>
      </c>
      <c r="B703" s="21" t="str">
        <f t="shared" si="1"/>
        <v>April</v>
      </c>
      <c r="C703" s="47">
        <f t="shared" si="2"/>
        <v>4</v>
      </c>
      <c r="D703" s="4" t="s">
        <v>23</v>
      </c>
      <c r="E703" s="4" t="str">
        <f t="shared" si="3"/>
        <v>4 April</v>
      </c>
      <c r="F703" s="9">
        <v>2120610.96</v>
      </c>
    </row>
    <row r="704">
      <c r="A704" s="5">
        <v>41394.0</v>
      </c>
      <c r="B704" s="21" t="str">
        <f t="shared" si="1"/>
        <v>April</v>
      </c>
      <c r="C704" s="47">
        <f t="shared" si="2"/>
        <v>4</v>
      </c>
      <c r="D704" s="4" t="s">
        <v>23</v>
      </c>
      <c r="E704" s="4" t="str">
        <f t="shared" si="3"/>
        <v>4 April</v>
      </c>
      <c r="F704" s="9">
        <v>2772239.19</v>
      </c>
    </row>
    <row r="705">
      <c r="A705" s="5">
        <v>41366.0</v>
      </c>
      <c r="B705" s="21" t="str">
        <f t="shared" si="1"/>
        <v>April</v>
      </c>
      <c r="C705" s="47">
        <f t="shared" si="2"/>
        <v>4</v>
      </c>
      <c r="D705" s="4" t="s">
        <v>23</v>
      </c>
      <c r="E705" s="4" t="str">
        <f t="shared" si="3"/>
        <v>4 April</v>
      </c>
      <c r="F705" s="9">
        <v>414717.87</v>
      </c>
    </row>
    <row r="706">
      <c r="A706" s="5">
        <v>40659.0</v>
      </c>
      <c r="B706" s="21" t="str">
        <f t="shared" si="1"/>
        <v>April</v>
      </c>
      <c r="C706" s="47">
        <f t="shared" si="2"/>
        <v>4</v>
      </c>
      <c r="D706" s="4" t="s">
        <v>23</v>
      </c>
      <c r="E706" s="4" t="str">
        <f t="shared" si="3"/>
        <v>4 April</v>
      </c>
      <c r="F706" s="9">
        <v>455399.56</v>
      </c>
    </row>
    <row r="707">
      <c r="A707" s="5">
        <v>42829.0</v>
      </c>
      <c r="B707" s="21" t="str">
        <f t="shared" si="1"/>
        <v>April</v>
      </c>
      <c r="C707" s="47">
        <f t="shared" si="2"/>
        <v>4</v>
      </c>
      <c r="D707" s="4" t="s">
        <v>23</v>
      </c>
      <c r="E707" s="4" t="str">
        <f t="shared" si="3"/>
        <v>4 April</v>
      </c>
      <c r="F707" s="9">
        <v>196110.85</v>
      </c>
    </row>
    <row r="708">
      <c r="A708" s="5">
        <v>42850.0</v>
      </c>
      <c r="B708" s="21" t="str">
        <f t="shared" si="1"/>
        <v>April</v>
      </c>
      <c r="C708" s="47">
        <f t="shared" si="2"/>
        <v>4</v>
      </c>
      <c r="D708" s="4" t="s">
        <v>23</v>
      </c>
      <c r="E708" s="4" t="str">
        <f t="shared" si="3"/>
        <v>4 April</v>
      </c>
      <c r="F708" s="9">
        <v>853061.58</v>
      </c>
    </row>
    <row r="709">
      <c r="A709" s="5">
        <v>40653.0</v>
      </c>
      <c r="B709" s="21" t="str">
        <f t="shared" si="1"/>
        <v>April</v>
      </c>
      <c r="C709" s="47">
        <f t="shared" si="2"/>
        <v>4</v>
      </c>
      <c r="D709" s="4" t="s">
        <v>23</v>
      </c>
      <c r="E709" s="4" t="str">
        <f t="shared" si="3"/>
        <v>4 April</v>
      </c>
      <c r="F709" s="9">
        <v>81478.89</v>
      </c>
    </row>
    <row r="710">
      <c r="A710" s="5">
        <v>42102.0</v>
      </c>
      <c r="B710" s="21" t="str">
        <f t="shared" si="1"/>
        <v>April</v>
      </c>
      <c r="C710" s="47">
        <f t="shared" si="2"/>
        <v>4</v>
      </c>
      <c r="D710" s="4" t="s">
        <v>23</v>
      </c>
      <c r="E710" s="4" t="str">
        <f t="shared" si="3"/>
        <v>4 April</v>
      </c>
      <c r="F710" s="9">
        <v>137663.62</v>
      </c>
    </row>
    <row r="711">
      <c r="A711" s="5">
        <v>42095.0</v>
      </c>
      <c r="B711" s="21" t="str">
        <f t="shared" si="1"/>
        <v>April</v>
      </c>
      <c r="C711" s="47">
        <f t="shared" si="2"/>
        <v>4</v>
      </c>
      <c r="D711" s="4" t="s">
        <v>23</v>
      </c>
      <c r="E711" s="4" t="str">
        <f t="shared" si="3"/>
        <v>4 April</v>
      </c>
      <c r="F711" s="9">
        <v>1696846.16</v>
      </c>
    </row>
    <row r="712">
      <c r="A712" s="5">
        <v>41759.0</v>
      </c>
      <c r="B712" s="21" t="str">
        <f t="shared" si="1"/>
        <v>April</v>
      </c>
      <c r="C712" s="47">
        <f t="shared" si="2"/>
        <v>4</v>
      </c>
      <c r="D712" s="4" t="s">
        <v>23</v>
      </c>
      <c r="E712" s="4" t="str">
        <f t="shared" si="3"/>
        <v>4 April</v>
      </c>
      <c r="F712" s="9">
        <v>121002.72</v>
      </c>
    </row>
    <row r="713">
      <c r="A713" s="5">
        <v>41738.0</v>
      </c>
      <c r="B713" s="21" t="str">
        <f t="shared" si="1"/>
        <v>April</v>
      </c>
      <c r="C713" s="47">
        <f t="shared" si="2"/>
        <v>4</v>
      </c>
      <c r="D713" s="4" t="s">
        <v>23</v>
      </c>
      <c r="E713" s="4" t="str">
        <f t="shared" si="3"/>
        <v>4 April</v>
      </c>
      <c r="F713" s="9">
        <v>3489.42</v>
      </c>
    </row>
    <row r="714">
      <c r="A714" s="5">
        <v>40282.0</v>
      </c>
      <c r="B714" s="21" t="str">
        <f t="shared" si="1"/>
        <v>April</v>
      </c>
      <c r="C714" s="47">
        <f t="shared" si="2"/>
        <v>4</v>
      </c>
      <c r="D714" s="4" t="s">
        <v>23</v>
      </c>
      <c r="E714" s="4" t="str">
        <f t="shared" si="3"/>
        <v>4 April</v>
      </c>
      <c r="F714" s="9">
        <v>42610.11</v>
      </c>
    </row>
    <row r="715">
      <c r="A715" s="5">
        <v>42116.0</v>
      </c>
      <c r="B715" s="21" t="str">
        <f t="shared" si="1"/>
        <v>April</v>
      </c>
      <c r="C715" s="47">
        <f t="shared" si="2"/>
        <v>4</v>
      </c>
      <c r="D715" s="4" t="s">
        <v>23</v>
      </c>
      <c r="E715" s="4" t="str">
        <f t="shared" si="3"/>
        <v>4 April</v>
      </c>
      <c r="F715" s="9">
        <v>588582.08</v>
      </c>
    </row>
    <row r="716">
      <c r="A716" s="5">
        <v>41759.0</v>
      </c>
      <c r="B716" s="21" t="str">
        <f t="shared" si="1"/>
        <v>April</v>
      </c>
      <c r="C716" s="47">
        <f t="shared" si="2"/>
        <v>4</v>
      </c>
      <c r="D716" s="4" t="s">
        <v>23</v>
      </c>
      <c r="E716" s="4" t="str">
        <f t="shared" si="3"/>
        <v>4 April</v>
      </c>
      <c r="F716" s="9">
        <v>319433.06</v>
      </c>
    </row>
    <row r="717">
      <c r="A717" s="5">
        <v>40660.0</v>
      </c>
      <c r="B717" s="21" t="str">
        <f t="shared" si="1"/>
        <v>April</v>
      </c>
      <c r="C717" s="47">
        <f t="shared" si="2"/>
        <v>4</v>
      </c>
      <c r="D717" s="4" t="s">
        <v>23</v>
      </c>
      <c r="E717" s="4" t="str">
        <f t="shared" si="3"/>
        <v>4 April</v>
      </c>
      <c r="F717" s="9">
        <v>3918735.28</v>
      </c>
    </row>
    <row r="718">
      <c r="A718" s="5">
        <v>40646.0</v>
      </c>
      <c r="B718" s="21" t="str">
        <f t="shared" si="1"/>
        <v>April</v>
      </c>
      <c r="C718" s="47">
        <f t="shared" si="2"/>
        <v>4</v>
      </c>
      <c r="D718" s="4" t="s">
        <v>23</v>
      </c>
      <c r="E718" s="4" t="str">
        <f t="shared" si="3"/>
        <v>4 April</v>
      </c>
      <c r="F718" s="9">
        <v>1825310.0</v>
      </c>
    </row>
    <row r="719">
      <c r="A719" s="5">
        <v>40289.0</v>
      </c>
      <c r="B719" s="21" t="str">
        <f t="shared" si="1"/>
        <v>April</v>
      </c>
      <c r="C719" s="47">
        <f t="shared" si="2"/>
        <v>4</v>
      </c>
      <c r="D719" s="4" t="s">
        <v>23</v>
      </c>
      <c r="E719" s="4" t="str">
        <f t="shared" si="3"/>
        <v>4 April</v>
      </c>
      <c r="F719" s="9">
        <v>599734.74</v>
      </c>
    </row>
    <row r="720">
      <c r="A720" s="5">
        <v>40282.0</v>
      </c>
      <c r="B720" s="21" t="str">
        <f t="shared" si="1"/>
        <v>April</v>
      </c>
      <c r="C720" s="47">
        <f t="shared" si="2"/>
        <v>4</v>
      </c>
      <c r="D720" s="4" t="s">
        <v>23</v>
      </c>
      <c r="E720" s="4" t="str">
        <f t="shared" si="3"/>
        <v>4 April</v>
      </c>
      <c r="F720" s="9">
        <v>2047010.28</v>
      </c>
    </row>
    <row r="721">
      <c r="A721" s="5">
        <v>41367.0</v>
      </c>
      <c r="B721" s="21" t="str">
        <f t="shared" si="1"/>
        <v>April</v>
      </c>
      <c r="C721" s="47">
        <f t="shared" si="2"/>
        <v>4</v>
      </c>
      <c r="D721" s="4" t="s">
        <v>23</v>
      </c>
      <c r="E721" s="4" t="str">
        <f t="shared" si="3"/>
        <v>4 April</v>
      </c>
      <c r="F721" s="9">
        <v>1420888.48</v>
      </c>
    </row>
    <row r="722">
      <c r="A722" s="5">
        <v>42109.0</v>
      </c>
      <c r="B722" s="21" t="str">
        <f t="shared" si="1"/>
        <v>April</v>
      </c>
      <c r="C722" s="47">
        <f t="shared" si="2"/>
        <v>4</v>
      </c>
      <c r="D722" s="4" t="s">
        <v>23</v>
      </c>
      <c r="E722" s="4" t="str">
        <f t="shared" si="3"/>
        <v>4 April</v>
      </c>
      <c r="F722" s="9">
        <v>395666.0</v>
      </c>
    </row>
    <row r="723">
      <c r="A723" s="5">
        <v>40640.0</v>
      </c>
      <c r="B723" s="21" t="str">
        <f t="shared" si="1"/>
        <v>April</v>
      </c>
      <c r="C723" s="47">
        <f t="shared" si="2"/>
        <v>4</v>
      </c>
      <c r="D723" s="4" t="s">
        <v>23</v>
      </c>
      <c r="E723" s="4" t="str">
        <f t="shared" si="3"/>
        <v>4 April</v>
      </c>
      <c r="F723" s="9">
        <v>1075643.04</v>
      </c>
    </row>
    <row r="724">
      <c r="A724" s="5">
        <v>40661.0</v>
      </c>
      <c r="B724" s="21" t="str">
        <f t="shared" si="1"/>
        <v>April</v>
      </c>
      <c r="C724" s="47">
        <f t="shared" si="2"/>
        <v>4</v>
      </c>
      <c r="D724" s="4" t="s">
        <v>23</v>
      </c>
      <c r="E724" s="4" t="str">
        <f t="shared" si="3"/>
        <v>4 April</v>
      </c>
      <c r="F724" s="9">
        <v>28129.95</v>
      </c>
    </row>
    <row r="725">
      <c r="A725" s="5">
        <v>41753.0</v>
      </c>
      <c r="B725" s="21" t="str">
        <f t="shared" si="1"/>
        <v>April</v>
      </c>
      <c r="C725" s="47">
        <f t="shared" si="2"/>
        <v>4</v>
      </c>
      <c r="D725" s="4" t="s">
        <v>23</v>
      </c>
      <c r="E725" s="4" t="str">
        <f t="shared" si="3"/>
        <v>4 April</v>
      </c>
      <c r="F725" s="9">
        <v>756982.56</v>
      </c>
    </row>
    <row r="726">
      <c r="A726" s="5">
        <v>41004.0</v>
      </c>
      <c r="B726" s="21" t="str">
        <f t="shared" si="1"/>
        <v>April</v>
      </c>
      <c r="C726" s="47">
        <f t="shared" si="2"/>
        <v>4</v>
      </c>
      <c r="D726" s="4" t="s">
        <v>23</v>
      </c>
      <c r="E726" s="4" t="str">
        <f t="shared" si="3"/>
        <v>4 April</v>
      </c>
      <c r="F726" s="9">
        <v>1636439.5999999999</v>
      </c>
    </row>
    <row r="727">
      <c r="A727" s="5">
        <v>42124.0</v>
      </c>
      <c r="B727" s="21" t="str">
        <f t="shared" si="1"/>
        <v>April</v>
      </c>
      <c r="C727" s="47">
        <f t="shared" si="2"/>
        <v>4</v>
      </c>
      <c r="D727" s="4" t="s">
        <v>23</v>
      </c>
      <c r="E727" s="4" t="str">
        <f t="shared" si="3"/>
        <v>4 April</v>
      </c>
      <c r="F727" s="9">
        <v>425009.65</v>
      </c>
    </row>
    <row r="728">
      <c r="A728" s="5">
        <v>41011.0</v>
      </c>
      <c r="B728" s="21" t="str">
        <f t="shared" si="1"/>
        <v>April</v>
      </c>
      <c r="C728" s="47">
        <f t="shared" si="2"/>
        <v>4</v>
      </c>
      <c r="D728" s="4" t="s">
        <v>23</v>
      </c>
      <c r="E728" s="4" t="str">
        <f t="shared" si="3"/>
        <v>4 April</v>
      </c>
      <c r="F728" s="9">
        <v>1377296.4</v>
      </c>
    </row>
    <row r="729">
      <c r="A729" s="5">
        <v>42838.0</v>
      </c>
      <c r="B729" s="21" t="str">
        <f t="shared" si="1"/>
        <v>April</v>
      </c>
      <c r="C729" s="47">
        <f t="shared" si="2"/>
        <v>4</v>
      </c>
      <c r="D729" s="4" t="s">
        <v>23</v>
      </c>
      <c r="E729" s="4" t="str">
        <f t="shared" si="3"/>
        <v>4 April</v>
      </c>
      <c r="F729" s="9">
        <v>577749.37</v>
      </c>
    </row>
    <row r="730">
      <c r="A730" s="5">
        <v>42852.0</v>
      </c>
      <c r="B730" s="21" t="str">
        <f t="shared" si="1"/>
        <v>April</v>
      </c>
      <c r="C730" s="47">
        <f t="shared" si="2"/>
        <v>4</v>
      </c>
      <c r="D730" s="4" t="s">
        <v>23</v>
      </c>
      <c r="E730" s="4" t="str">
        <f t="shared" si="3"/>
        <v>4 April</v>
      </c>
      <c r="F730" s="9">
        <v>191745.45</v>
      </c>
    </row>
    <row r="731">
      <c r="A731" s="5">
        <v>41018.0</v>
      </c>
      <c r="B731" s="21" t="str">
        <f t="shared" si="1"/>
        <v>April</v>
      </c>
      <c r="C731" s="47">
        <f t="shared" si="2"/>
        <v>4</v>
      </c>
      <c r="D731" s="4" t="s">
        <v>23</v>
      </c>
      <c r="E731" s="4" t="str">
        <f t="shared" si="3"/>
        <v>4 April</v>
      </c>
      <c r="F731" s="9">
        <v>349967.86000000004</v>
      </c>
    </row>
    <row r="732">
      <c r="A732" s="5">
        <v>40647.0</v>
      </c>
      <c r="B732" s="21" t="str">
        <f t="shared" si="1"/>
        <v>April</v>
      </c>
      <c r="C732" s="47">
        <f t="shared" si="2"/>
        <v>4</v>
      </c>
      <c r="D732" s="4" t="s">
        <v>23</v>
      </c>
      <c r="E732" s="4" t="str">
        <f t="shared" si="3"/>
        <v>4 April</v>
      </c>
      <c r="F732" s="9">
        <v>546142.7</v>
      </c>
    </row>
    <row r="733">
      <c r="A733" s="5">
        <v>41025.0</v>
      </c>
      <c r="B733" s="21" t="str">
        <f t="shared" si="1"/>
        <v>April</v>
      </c>
      <c r="C733" s="47">
        <f t="shared" si="2"/>
        <v>4</v>
      </c>
      <c r="D733" s="4" t="s">
        <v>23</v>
      </c>
      <c r="E733" s="4" t="str">
        <f t="shared" si="3"/>
        <v>4 April</v>
      </c>
      <c r="F733" s="9">
        <v>1499818.95</v>
      </c>
    </row>
    <row r="734">
      <c r="A734" s="5">
        <v>42097.0</v>
      </c>
      <c r="B734" s="21" t="str">
        <f t="shared" si="1"/>
        <v>April</v>
      </c>
      <c r="C734" s="47">
        <f t="shared" si="2"/>
        <v>4</v>
      </c>
      <c r="D734" s="4" t="s">
        <v>23</v>
      </c>
      <c r="E734" s="4" t="str">
        <f t="shared" si="3"/>
        <v>4 April</v>
      </c>
      <c r="F734" s="9">
        <v>4894494.36</v>
      </c>
    </row>
    <row r="735">
      <c r="A735" s="5">
        <v>41390.0</v>
      </c>
      <c r="B735" s="21" t="str">
        <f t="shared" si="1"/>
        <v>April</v>
      </c>
      <c r="C735" s="47">
        <f t="shared" si="2"/>
        <v>4</v>
      </c>
      <c r="D735" s="4" t="s">
        <v>23</v>
      </c>
      <c r="E735" s="4" t="str">
        <f t="shared" si="3"/>
        <v>4 April</v>
      </c>
      <c r="F735" s="9">
        <v>6468853.6</v>
      </c>
    </row>
    <row r="736">
      <c r="A736" s="5">
        <v>41012.0</v>
      </c>
      <c r="B736" s="21" t="str">
        <f t="shared" si="1"/>
        <v>April</v>
      </c>
      <c r="C736" s="47">
        <f t="shared" si="2"/>
        <v>4</v>
      </c>
      <c r="D736" s="4" t="s">
        <v>23</v>
      </c>
      <c r="E736" s="4" t="str">
        <f t="shared" si="3"/>
        <v>4 April</v>
      </c>
      <c r="F736" s="9">
        <v>569733.7200000001</v>
      </c>
    </row>
    <row r="737">
      <c r="A737" s="5">
        <v>42846.0</v>
      </c>
      <c r="B737" s="21" t="str">
        <f t="shared" si="1"/>
        <v>April</v>
      </c>
      <c r="C737" s="47">
        <f t="shared" si="2"/>
        <v>4</v>
      </c>
      <c r="D737" s="4" t="s">
        <v>23</v>
      </c>
      <c r="E737" s="4" t="str">
        <f t="shared" si="3"/>
        <v>4 April</v>
      </c>
      <c r="F737" s="9">
        <v>87561.04</v>
      </c>
    </row>
    <row r="738">
      <c r="A738" s="5">
        <v>42832.0</v>
      </c>
      <c r="B738" s="21" t="str">
        <f t="shared" si="1"/>
        <v>April</v>
      </c>
      <c r="C738" s="47">
        <f t="shared" si="2"/>
        <v>4</v>
      </c>
      <c r="D738" s="4" t="s">
        <v>23</v>
      </c>
      <c r="E738" s="4" t="str">
        <f t="shared" si="3"/>
        <v>4 April</v>
      </c>
      <c r="F738" s="9">
        <v>1386189.3</v>
      </c>
    </row>
    <row r="739">
      <c r="A739" s="5">
        <v>42489.0</v>
      </c>
      <c r="B739" s="21" t="str">
        <f t="shared" si="1"/>
        <v>April</v>
      </c>
      <c r="C739" s="47">
        <f t="shared" si="2"/>
        <v>4</v>
      </c>
      <c r="D739" s="4" t="s">
        <v>23</v>
      </c>
      <c r="E739" s="4" t="str">
        <f t="shared" si="3"/>
        <v>4 April</v>
      </c>
      <c r="F739" s="9">
        <v>242820.16</v>
      </c>
    </row>
    <row r="740">
      <c r="A740" s="5">
        <v>42118.0</v>
      </c>
      <c r="B740" s="21" t="str">
        <f t="shared" si="1"/>
        <v>April</v>
      </c>
      <c r="C740" s="47">
        <f t="shared" si="2"/>
        <v>4</v>
      </c>
      <c r="D740" s="4" t="s">
        <v>23</v>
      </c>
      <c r="E740" s="4" t="str">
        <f t="shared" si="3"/>
        <v>4 April</v>
      </c>
      <c r="F740" s="9">
        <v>791881.9700000001</v>
      </c>
    </row>
    <row r="741">
      <c r="A741" s="5">
        <v>40277.0</v>
      </c>
      <c r="B741" s="21" t="str">
        <f t="shared" si="1"/>
        <v>April</v>
      </c>
      <c r="C741" s="47">
        <f t="shared" si="2"/>
        <v>4</v>
      </c>
      <c r="D741" s="4" t="s">
        <v>23</v>
      </c>
      <c r="E741" s="4" t="str">
        <f t="shared" si="3"/>
        <v>4 April</v>
      </c>
      <c r="F741" s="9">
        <v>6340180.5600000005</v>
      </c>
    </row>
    <row r="742">
      <c r="A742" s="5">
        <v>41369.0</v>
      </c>
      <c r="B742" s="21" t="str">
        <f t="shared" si="1"/>
        <v>April</v>
      </c>
      <c r="C742" s="47">
        <f t="shared" si="2"/>
        <v>4</v>
      </c>
      <c r="D742" s="4" t="s">
        <v>23</v>
      </c>
      <c r="E742" s="4" t="str">
        <f t="shared" si="3"/>
        <v>4 April</v>
      </c>
      <c r="F742" s="9">
        <v>97681.5</v>
      </c>
    </row>
    <row r="743">
      <c r="A743" s="5">
        <v>41005.0</v>
      </c>
      <c r="B743" s="21" t="str">
        <f t="shared" si="1"/>
        <v>April</v>
      </c>
      <c r="C743" s="47">
        <f t="shared" si="2"/>
        <v>4</v>
      </c>
      <c r="D743" s="4" t="s">
        <v>23</v>
      </c>
      <c r="E743" s="4" t="str">
        <f t="shared" si="3"/>
        <v>4 April</v>
      </c>
      <c r="F743" s="9">
        <v>1269313.02</v>
      </c>
    </row>
    <row r="744">
      <c r="A744" s="5">
        <v>42475.0</v>
      </c>
      <c r="B744" s="21" t="str">
        <f t="shared" si="1"/>
        <v>April</v>
      </c>
      <c r="C744" s="47">
        <f t="shared" si="2"/>
        <v>4</v>
      </c>
      <c r="D744" s="4" t="s">
        <v>122</v>
      </c>
      <c r="E744" s="4" t="str">
        <f t="shared" si="3"/>
        <v>4 April</v>
      </c>
      <c r="F744" s="9">
        <v>124965.17000000001</v>
      </c>
    </row>
    <row r="745">
      <c r="A745" s="5">
        <v>42098.0</v>
      </c>
      <c r="B745" s="21" t="str">
        <f t="shared" si="1"/>
        <v>April</v>
      </c>
      <c r="C745" s="47">
        <f t="shared" si="2"/>
        <v>4</v>
      </c>
      <c r="D745" s="4" t="s">
        <v>23</v>
      </c>
      <c r="E745" s="4" t="str">
        <f t="shared" si="3"/>
        <v>4 April</v>
      </c>
      <c r="F745" s="9">
        <v>135553.68</v>
      </c>
    </row>
    <row r="746">
      <c r="A746" s="5">
        <v>41020.0</v>
      </c>
      <c r="B746" s="21" t="str">
        <f t="shared" si="1"/>
        <v>April</v>
      </c>
      <c r="C746" s="47">
        <f t="shared" si="2"/>
        <v>4</v>
      </c>
      <c r="D746" s="4" t="s">
        <v>23</v>
      </c>
      <c r="E746" s="4" t="str">
        <f t="shared" si="3"/>
        <v>4 April</v>
      </c>
      <c r="F746" s="9">
        <v>3923413.17</v>
      </c>
    </row>
    <row r="747">
      <c r="A747" s="5">
        <v>41006.0</v>
      </c>
      <c r="B747" s="21" t="str">
        <f t="shared" si="1"/>
        <v>April</v>
      </c>
      <c r="C747" s="47">
        <f t="shared" si="2"/>
        <v>4</v>
      </c>
      <c r="D747" s="4" t="s">
        <v>23</v>
      </c>
      <c r="E747" s="4" t="str">
        <f t="shared" si="3"/>
        <v>4 April</v>
      </c>
      <c r="F747" s="9">
        <v>2730893.9699999997</v>
      </c>
    </row>
    <row r="748">
      <c r="A748" s="5">
        <v>40278.0</v>
      </c>
      <c r="B748" s="21" t="str">
        <f t="shared" si="1"/>
        <v>April</v>
      </c>
      <c r="C748" s="47">
        <f t="shared" si="2"/>
        <v>4</v>
      </c>
      <c r="D748" s="4" t="s">
        <v>23</v>
      </c>
      <c r="E748" s="4" t="str">
        <f t="shared" si="3"/>
        <v>4 April</v>
      </c>
      <c r="F748" s="9">
        <v>299910.6</v>
      </c>
    </row>
    <row r="749">
      <c r="A749" s="5">
        <v>41384.0</v>
      </c>
      <c r="B749" s="21" t="str">
        <f t="shared" si="1"/>
        <v>April</v>
      </c>
      <c r="C749" s="47">
        <f t="shared" si="2"/>
        <v>4</v>
      </c>
      <c r="D749" s="4" t="s">
        <v>23</v>
      </c>
      <c r="E749" s="4" t="str">
        <f t="shared" si="3"/>
        <v>4 April</v>
      </c>
      <c r="F749" s="9">
        <v>62492.340000000004</v>
      </c>
    </row>
    <row r="750">
      <c r="A750" s="5">
        <v>42490.0</v>
      </c>
      <c r="B750" s="21" t="str">
        <f t="shared" si="1"/>
        <v>April</v>
      </c>
      <c r="C750" s="47">
        <f t="shared" si="2"/>
        <v>4</v>
      </c>
      <c r="D750" s="4" t="s">
        <v>23</v>
      </c>
      <c r="E750" s="4" t="str">
        <f t="shared" si="3"/>
        <v>4 April</v>
      </c>
      <c r="F750" s="9">
        <v>795441.8999999999</v>
      </c>
    </row>
    <row r="751">
      <c r="A751" s="5">
        <v>42112.0</v>
      </c>
      <c r="B751" s="21" t="str">
        <f t="shared" si="1"/>
        <v>April</v>
      </c>
      <c r="C751" s="47">
        <f t="shared" si="2"/>
        <v>4</v>
      </c>
      <c r="D751" s="4" t="s">
        <v>23</v>
      </c>
      <c r="E751" s="4" t="str">
        <f t="shared" si="3"/>
        <v>4 April</v>
      </c>
      <c r="F751" s="9">
        <v>547320.32</v>
      </c>
    </row>
    <row r="752">
      <c r="A752" s="5">
        <v>41027.0</v>
      </c>
      <c r="B752" s="21" t="str">
        <f t="shared" si="1"/>
        <v>April</v>
      </c>
      <c r="C752" s="47">
        <f t="shared" si="2"/>
        <v>4</v>
      </c>
      <c r="D752" s="4" t="s">
        <v>23</v>
      </c>
      <c r="E752" s="4" t="str">
        <f t="shared" si="3"/>
        <v>4 April</v>
      </c>
      <c r="F752" s="9">
        <v>420337.39</v>
      </c>
    </row>
    <row r="753">
      <c r="A753" s="5">
        <v>40642.0</v>
      </c>
      <c r="B753" s="21" t="str">
        <f t="shared" si="1"/>
        <v>April</v>
      </c>
      <c r="C753" s="47">
        <f t="shared" si="2"/>
        <v>4</v>
      </c>
      <c r="D753" s="4" t="s">
        <v>23</v>
      </c>
      <c r="E753" s="4" t="str">
        <f t="shared" si="3"/>
        <v>4 April</v>
      </c>
      <c r="F753" s="9">
        <v>1244188.56</v>
      </c>
    </row>
    <row r="754">
      <c r="A754" s="5">
        <v>42847.0</v>
      </c>
      <c r="B754" s="21" t="str">
        <f t="shared" si="1"/>
        <v>April</v>
      </c>
      <c r="C754" s="47">
        <f t="shared" si="2"/>
        <v>4</v>
      </c>
      <c r="D754" s="4" t="s">
        <v>23</v>
      </c>
      <c r="E754" s="4" t="str">
        <f t="shared" si="3"/>
        <v>4 April</v>
      </c>
      <c r="F754" s="9">
        <v>1514966.82</v>
      </c>
    </row>
    <row r="755">
      <c r="A755" s="5">
        <v>42490.0</v>
      </c>
      <c r="B755" s="21" t="str">
        <f t="shared" si="1"/>
        <v>April</v>
      </c>
      <c r="C755" s="47">
        <f t="shared" si="2"/>
        <v>4</v>
      </c>
      <c r="D755" s="4" t="s">
        <v>23</v>
      </c>
      <c r="E755" s="4" t="str">
        <f t="shared" si="3"/>
        <v>4 April</v>
      </c>
      <c r="F755" s="9">
        <v>37960.0</v>
      </c>
    </row>
    <row r="756">
      <c r="A756" s="5">
        <v>40656.0</v>
      </c>
      <c r="B756" s="21" t="str">
        <f t="shared" si="1"/>
        <v>April</v>
      </c>
      <c r="C756" s="47">
        <f t="shared" si="2"/>
        <v>4</v>
      </c>
      <c r="D756" s="4" t="s">
        <v>23</v>
      </c>
      <c r="E756" s="4" t="str">
        <f t="shared" si="3"/>
        <v>4 April</v>
      </c>
      <c r="F756" s="9">
        <v>2869231.2600000002</v>
      </c>
    </row>
    <row r="757">
      <c r="A757" s="5">
        <v>41734.0</v>
      </c>
      <c r="B757" s="21" t="str">
        <f t="shared" si="1"/>
        <v>April</v>
      </c>
      <c r="C757" s="47">
        <f t="shared" si="2"/>
        <v>4</v>
      </c>
      <c r="D757" s="4" t="s">
        <v>23</v>
      </c>
      <c r="E757" s="4" t="str">
        <f t="shared" si="3"/>
        <v>4 April</v>
      </c>
      <c r="F757" s="9">
        <v>413553.80000000005</v>
      </c>
    </row>
    <row r="758">
      <c r="A758" s="5">
        <v>41748.0</v>
      </c>
      <c r="B758" s="21" t="str">
        <f t="shared" si="1"/>
        <v>April</v>
      </c>
      <c r="C758" s="47">
        <f t="shared" si="2"/>
        <v>4</v>
      </c>
      <c r="D758" s="4" t="s">
        <v>23</v>
      </c>
      <c r="E758" s="4" t="str">
        <f t="shared" si="3"/>
        <v>4 April</v>
      </c>
      <c r="F758" s="9">
        <v>241757.34000000003</v>
      </c>
    </row>
    <row r="759">
      <c r="A759" s="5">
        <v>41020.0</v>
      </c>
      <c r="B759" s="21" t="str">
        <f t="shared" si="1"/>
        <v>April</v>
      </c>
      <c r="C759" s="47">
        <f t="shared" si="2"/>
        <v>4</v>
      </c>
      <c r="D759" s="4" t="s">
        <v>23</v>
      </c>
      <c r="E759" s="4" t="str">
        <f t="shared" si="3"/>
        <v>4 April</v>
      </c>
      <c r="F759" s="9">
        <v>3260365.92</v>
      </c>
    </row>
    <row r="760">
      <c r="A760" s="5">
        <v>42833.0</v>
      </c>
      <c r="B760" s="21" t="str">
        <f t="shared" si="1"/>
        <v>April</v>
      </c>
      <c r="C760" s="47">
        <f t="shared" si="2"/>
        <v>4</v>
      </c>
      <c r="D760" s="4" t="s">
        <v>23</v>
      </c>
      <c r="E760" s="4" t="str">
        <f t="shared" si="3"/>
        <v>4 April</v>
      </c>
      <c r="F760" s="9">
        <v>248732.90000000002</v>
      </c>
    </row>
    <row r="761">
      <c r="A761" s="5">
        <v>42098.0</v>
      </c>
      <c r="B761" s="21" t="str">
        <f t="shared" si="1"/>
        <v>April</v>
      </c>
      <c r="C761" s="47">
        <f t="shared" si="2"/>
        <v>4</v>
      </c>
      <c r="D761" s="4" t="s">
        <v>122</v>
      </c>
      <c r="E761" s="4" t="str">
        <f t="shared" si="3"/>
        <v>4 April</v>
      </c>
      <c r="F761" s="9">
        <v>1833156.1500000001</v>
      </c>
    </row>
    <row r="762">
      <c r="A762" s="5">
        <v>41392.0</v>
      </c>
      <c r="B762" s="21" t="str">
        <f t="shared" si="1"/>
        <v>April</v>
      </c>
      <c r="C762" s="47">
        <f t="shared" si="2"/>
        <v>4</v>
      </c>
      <c r="D762" s="4" t="s">
        <v>23</v>
      </c>
      <c r="E762" s="4" t="str">
        <f t="shared" si="3"/>
        <v>4 April</v>
      </c>
      <c r="F762" s="9">
        <v>107426.8</v>
      </c>
    </row>
    <row r="763">
      <c r="A763" s="5">
        <v>42484.0</v>
      </c>
      <c r="B763" s="21" t="str">
        <f t="shared" si="1"/>
        <v>April</v>
      </c>
      <c r="C763" s="47">
        <f t="shared" si="2"/>
        <v>4</v>
      </c>
      <c r="D763" s="4" t="s">
        <v>23</v>
      </c>
      <c r="E763" s="4" t="str">
        <f t="shared" si="3"/>
        <v>4 April</v>
      </c>
      <c r="F763" s="9">
        <v>167688.30000000002</v>
      </c>
    </row>
    <row r="764">
      <c r="A764" s="5">
        <v>41021.0</v>
      </c>
      <c r="B764" s="21" t="str">
        <f t="shared" si="1"/>
        <v>April</v>
      </c>
      <c r="C764" s="47">
        <f t="shared" si="2"/>
        <v>4</v>
      </c>
      <c r="D764" s="4" t="s">
        <v>23</v>
      </c>
      <c r="E764" s="4" t="str">
        <f t="shared" si="3"/>
        <v>4 April</v>
      </c>
      <c r="F764" s="9">
        <v>252954.35</v>
      </c>
    </row>
    <row r="765">
      <c r="A765" s="5">
        <v>42855.0</v>
      </c>
      <c r="B765" s="21" t="str">
        <f t="shared" si="1"/>
        <v>April</v>
      </c>
      <c r="C765" s="47">
        <f t="shared" si="2"/>
        <v>4</v>
      </c>
      <c r="D765" s="4" t="s">
        <v>23</v>
      </c>
      <c r="E765" s="4" t="str">
        <f t="shared" si="3"/>
        <v>4 April</v>
      </c>
      <c r="F765" s="9">
        <v>379125.5</v>
      </c>
    </row>
    <row r="766">
      <c r="A766" s="5">
        <v>42841.0</v>
      </c>
      <c r="B766" s="21" t="str">
        <f t="shared" si="1"/>
        <v>April</v>
      </c>
      <c r="C766" s="47">
        <f t="shared" si="2"/>
        <v>4</v>
      </c>
      <c r="D766" s="4" t="s">
        <v>23</v>
      </c>
      <c r="E766" s="4" t="str">
        <f t="shared" si="3"/>
        <v>4 April</v>
      </c>
      <c r="F766" s="9">
        <v>13158.53</v>
      </c>
    </row>
    <row r="767">
      <c r="A767" s="5">
        <v>41385.0</v>
      </c>
      <c r="B767" s="21" t="str">
        <f t="shared" si="1"/>
        <v>April</v>
      </c>
      <c r="C767" s="47">
        <f t="shared" si="2"/>
        <v>4</v>
      </c>
      <c r="D767" s="4" t="s">
        <v>23</v>
      </c>
      <c r="E767" s="4" t="str">
        <f t="shared" si="3"/>
        <v>4 April</v>
      </c>
      <c r="F767" s="9">
        <v>203275.80000000002</v>
      </c>
    </row>
    <row r="768">
      <c r="A768" s="5">
        <v>42477.0</v>
      </c>
      <c r="B768" s="21" t="str">
        <f t="shared" si="1"/>
        <v>April</v>
      </c>
      <c r="C768" s="47">
        <f t="shared" si="2"/>
        <v>4</v>
      </c>
      <c r="D768" s="4" t="s">
        <v>23</v>
      </c>
      <c r="E768" s="4" t="str">
        <f t="shared" si="3"/>
        <v>4 April</v>
      </c>
      <c r="F768" s="9">
        <v>48450.69</v>
      </c>
    </row>
    <row r="769">
      <c r="A769" s="5">
        <v>42841.0</v>
      </c>
      <c r="B769" s="21" t="str">
        <f t="shared" si="1"/>
        <v>April</v>
      </c>
      <c r="C769" s="47">
        <f t="shared" si="2"/>
        <v>4</v>
      </c>
      <c r="D769" s="4" t="s">
        <v>23</v>
      </c>
      <c r="E769" s="4" t="str">
        <f t="shared" si="3"/>
        <v>4 April</v>
      </c>
      <c r="F769" s="9">
        <v>539504.7999999999</v>
      </c>
    </row>
    <row r="770">
      <c r="A770" s="5">
        <v>42484.0</v>
      </c>
      <c r="B770" s="21" t="str">
        <f t="shared" si="1"/>
        <v>April</v>
      </c>
      <c r="C770" s="47">
        <f t="shared" si="2"/>
        <v>4</v>
      </c>
      <c r="D770" s="4" t="s">
        <v>23</v>
      </c>
      <c r="E770" s="4" t="str">
        <f t="shared" si="3"/>
        <v>4 April</v>
      </c>
      <c r="F770" s="9">
        <v>1160533.98</v>
      </c>
    </row>
    <row r="771">
      <c r="A771" s="5">
        <v>40286.0</v>
      </c>
      <c r="B771" s="21" t="str">
        <f t="shared" si="1"/>
        <v>April</v>
      </c>
      <c r="C771" s="47">
        <f t="shared" si="2"/>
        <v>4</v>
      </c>
      <c r="D771" s="4" t="s">
        <v>23</v>
      </c>
      <c r="E771" s="4" t="str">
        <f t="shared" si="3"/>
        <v>4 April</v>
      </c>
      <c r="F771" s="9">
        <v>728569.76</v>
      </c>
    </row>
    <row r="772">
      <c r="A772" s="5">
        <v>41756.0</v>
      </c>
      <c r="B772" s="21" t="str">
        <f t="shared" si="1"/>
        <v>April</v>
      </c>
      <c r="C772" s="47">
        <f t="shared" si="2"/>
        <v>4</v>
      </c>
      <c r="D772" s="4" t="s">
        <v>23</v>
      </c>
      <c r="E772" s="4" t="str">
        <f t="shared" si="3"/>
        <v>4 April</v>
      </c>
      <c r="F772" s="9">
        <v>1449477.63</v>
      </c>
    </row>
    <row r="773">
      <c r="A773" s="5">
        <v>41028.0</v>
      </c>
      <c r="B773" s="21" t="str">
        <f t="shared" si="1"/>
        <v>April</v>
      </c>
      <c r="C773" s="47">
        <f t="shared" si="2"/>
        <v>4</v>
      </c>
      <c r="D773" s="4" t="s">
        <v>23</v>
      </c>
      <c r="E773" s="4" t="str">
        <f t="shared" si="3"/>
        <v>4 April</v>
      </c>
      <c r="F773" s="9">
        <v>586833.6</v>
      </c>
    </row>
    <row r="774">
      <c r="A774" s="5">
        <v>40650.0</v>
      </c>
      <c r="B774" s="21" t="str">
        <f t="shared" si="1"/>
        <v>April</v>
      </c>
      <c r="C774" s="47">
        <f t="shared" si="2"/>
        <v>4</v>
      </c>
      <c r="D774" s="4" t="s">
        <v>23</v>
      </c>
      <c r="E774" s="4" t="str">
        <f t="shared" si="3"/>
        <v>4 April</v>
      </c>
      <c r="F774" s="9">
        <v>1440476.52</v>
      </c>
    </row>
    <row r="775">
      <c r="A775" s="5">
        <v>40643.0</v>
      </c>
      <c r="B775" s="21" t="str">
        <f t="shared" si="1"/>
        <v>April</v>
      </c>
      <c r="C775" s="47">
        <f t="shared" si="2"/>
        <v>4</v>
      </c>
      <c r="D775" s="4" t="s">
        <v>23</v>
      </c>
      <c r="E775" s="4" t="str">
        <f t="shared" si="3"/>
        <v>4 April</v>
      </c>
      <c r="F775" s="9">
        <v>1366358.1400000001</v>
      </c>
    </row>
    <row r="776">
      <c r="A776" s="5">
        <v>41007.0</v>
      </c>
      <c r="B776" s="21" t="str">
        <f t="shared" si="1"/>
        <v>April</v>
      </c>
      <c r="C776" s="47">
        <f t="shared" si="2"/>
        <v>4</v>
      </c>
      <c r="D776" s="4" t="s">
        <v>23</v>
      </c>
      <c r="E776" s="4" t="str">
        <f t="shared" si="3"/>
        <v>4 April</v>
      </c>
      <c r="F776" s="9">
        <v>325545.12</v>
      </c>
    </row>
    <row r="777">
      <c r="A777" s="5">
        <v>41028.0</v>
      </c>
      <c r="B777" s="21" t="str">
        <f t="shared" si="1"/>
        <v>April</v>
      </c>
      <c r="C777" s="47">
        <f t="shared" si="2"/>
        <v>4</v>
      </c>
      <c r="D777" s="4" t="s">
        <v>23</v>
      </c>
      <c r="E777" s="4" t="str">
        <f t="shared" si="3"/>
        <v>4 April</v>
      </c>
      <c r="F777" s="9">
        <v>976744.64</v>
      </c>
    </row>
    <row r="778">
      <c r="A778" s="5">
        <v>41028.0</v>
      </c>
      <c r="B778" s="21" t="str">
        <f t="shared" si="1"/>
        <v>April</v>
      </c>
      <c r="C778" s="47">
        <f t="shared" si="2"/>
        <v>4</v>
      </c>
      <c r="D778" s="4" t="s">
        <v>23</v>
      </c>
      <c r="E778" s="4" t="str">
        <f t="shared" si="3"/>
        <v>4 April</v>
      </c>
      <c r="F778" s="9">
        <v>65384.64</v>
      </c>
    </row>
    <row r="779">
      <c r="A779" s="5">
        <v>42463.0</v>
      </c>
      <c r="B779" s="21" t="str">
        <f t="shared" si="1"/>
        <v>April</v>
      </c>
      <c r="C779" s="47">
        <f t="shared" si="2"/>
        <v>4</v>
      </c>
      <c r="D779" s="4" t="s">
        <v>23</v>
      </c>
      <c r="E779" s="4" t="str">
        <f t="shared" si="3"/>
        <v>4 April</v>
      </c>
      <c r="F779" s="9">
        <v>502445.94000000006</v>
      </c>
    </row>
    <row r="780">
      <c r="A780" s="5">
        <v>41742.0</v>
      </c>
      <c r="B780" s="21" t="str">
        <f t="shared" si="1"/>
        <v>April</v>
      </c>
      <c r="C780" s="47">
        <f t="shared" si="2"/>
        <v>4</v>
      </c>
      <c r="D780" s="4" t="s">
        <v>23</v>
      </c>
      <c r="E780" s="4" t="str">
        <f t="shared" si="3"/>
        <v>4 April</v>
      </c>
      <c r="F780" s="9">
        <v>4496605.05</v>
      </c>
    </row>
    <row r="781">
      <c r="A781" s="5">
        <v>41385.0</v>
      </c>
      <c r="B781" s="21" t="str">
        <f t="shared" si="1"/>
        <v>April</v>
      </c>
      <c r="C781" s="47">
        <f t="shared" si="2"/>
        <v>4</v>
      </c>
      <c r="D781" s="4" t="s">
        <v>23</v>
      </c>
      <c r="E781" s="4" t="str">
        <f t="shared" si="3"/>
        <v>4 April</v>
      </c>
      <c r="F781" s="9">
        <v>307657.82</v>
      </c>
    </row>
    <row r="782">
      <c r="A782" s="5">
        <v>40301.0</v>
      </c>
      <c r="B782" s="21" t="str">
        <f t="shared" si="1"/>
        <v>May</v>
      </c>
      <c r="C782" s="47">
        <f t="shared" si="2"/>
        <v>5</v>
      </c>
      <c r="D782" s="4" t="s">
        <v>23</v>
      </c>
      <c r="E782" s="4" t="str">
        <f t="shared" si="3"/>
        <v>5 May</v>
      </c>
      <c r="F782" s="9">
        <v>556306.68</v>
      </c>
    </row>
    <row r="783">
      <c r="A783" s="5">
        <v>40308.0</v>
      </c>
      <c r="B783" s="21" t="str">
        <f t="shared" si="1"/>
        <v>May</v>
      </c>
      <c r="C783" s="47">
        <f t="shared" si="2"/>
        <v>5</v>
      </c>
      <c r="D783" s="4" t="s">
        <v>23</v>
      </c>
      <c r="E783" s="4" t="str">
        <f t="shared" si="3"/>
        <v>5 May</v>
      </c>
      <c r="F783" s="9">
        <v>518822.04000000004</v>
      </c>
    </row>
    <row r="784">
      <c r="A784" s="5">
        <v>40329.0</v>
      </c>
      <c r="B784" s="21" t="str">
        <f t="shared" si="1"/>
        <v>May</v>
      </c>
      <c r="C784" s="47">
        <f t="shared" si="2"/>
        <v>5</v>
      </c>
      <c r="D784" s="4" t="s">
        <v>23</v>
      </c>
      <c r="E784" s="4" t="str">
        <f t="shared" si="3"/>
        <v>5 May</v>
      </c>
      <c r="F784" s="9">
        <v>810199.8</v>
      </c>
    </row>
    <row r="785">
      <c r="A785" s="5">
        <v>41764.0</v>
      </c>
      <c r="B785" s="21" t="str">
        <f t="shared" si="1"/>
        <v>May</v>
      </c>
      <c r="C785" s="47">
        <f t="shared" si="2"/>
        <v>5</v>
      </c>
      <c r="D785" s="4" t="s">
        <v>23</v>
      </c>
      <c r="E785" s="4" t="str">
        <f t="shared" si="3"/>
        <v>5 May</v>
      </c>
      <c r="F785" s="9">
        <v>0.0</v>
      </c>
    </row>
    <row r="786">
      <c r="A786" s="5">
        <v>40686.0</v>
      </c>
      <c r="B786" s="21" t="str">
        <f t="shared" si="1"/>
        <v>May</v>
      </c>
      <c r="C786" s="47">
        <f t="shared" si="2"/>
        <v>5</v>
      </c>
      <c r="D786" s="4" t="s">
        <v>23</v>
      </c>
      <c r="E786" s="4" t="str">
        <f t="shared" si="3"/>
        <v>5 May</v>
      </c>
      <c r="F786" s="9">
        <v>657986.0</v>
      </c>
    </row>
    <row r="787">
      <c r="A787" s="5">
        <v>41778.0</v>
      </c>
      <c r="B787" s="21" t="str">
        <f t="shared" si="1"/>
        <v>May</v>
      </c>
      <c r="C787" s="47">
        <f t="shared" si="2"/>
        <v>5</v>
      </c>
      <c r="D787" s="4" t="s">
        <v>23</v>
      </c>
      <c r="E787" s="4" t="str">
        <f t="shared" si="3"/>
        <v>5 May</v>
      </c>
      <c r="F787" s="9">
        <v>2947323.54</v>
      </c>
    </row>
    <row r="788">
      <c r="A788" s="5">
        <v>40329.0</v>
      </c>
      <c r="B788" s="21" t="str">
        <f t="shared" si="1"/>
        <v>May</v>
      </c>
      <c r="C788" s="47">
        <f t="shared" si="2"/>
        <v>5</v>
      </c>
      <c r="D788" s="4" t="s">
        <v>36</v>
      </c>
      <c r="E788" s="4" t="str">
        <f t="shared" si="3"/>
        <v>5 May</v>
      </c>
      <c r="F788" s="9">
        <v>1354605.2400000002</v>
      </c>
    </row>
    <row r="789">
      <c r="A789" s="5">
        <v>41050.0</v>
      </c>
      <c r="B789" s="21" t="str">
        <f t="shared" si="1"/>
        <v>May</v>
      </c>
      <c r="C789" s="47">
        <f t="shared" si="2"/>
        <v>5</v>
      </c>
      <c r="D789" s="4" t="s">
        <v>23</v>
      </c>
      <c r="E789" s="4" t="str">
        <f t="shared" si="3"/>
        <v>5 May</v>
      </c>
      <c r="F789" s="9">
        <v>5662251.71</v>
      </c>
    </row>
    <row r="790">
      <c r="A790" s="5">
        <v>40329.0</v>
      </c>
      <c r="B790" s="21" t="str">
        <f t="shared" si="1"/>
        <v>May</v>
      </c>
      <c r="C790" s="47">
        <f t="shared" si="2"/>
        <v>5</v>
      </c>
      <c r="D790" s="4" t="s">
        <v>23</v>
      </c>
      <c r="E790" s="4" t="str">
        <f t="shared" si="3"/>
        <v>5 May</v>
      </c>
      <c r="F790" s="9">
        <v>2849043.75</v>
      </c>
    </row>
    <row r="791">
      <c r="A791" s="5">
        <v>42856.0</v>
      </c>
      <c r="B791" s="21" t="str">
        <f t="shared" si="1"/>
        <v>May</v>
      </c>
      <c r="C791" s="47">
        <f t="shared" si="2"/>
        <v>5</v>
      </c>
      <c r="D791" s="4" t="s">
        <v>23</v>
      </c>
      <c r="E791" s="4" t="str">
        <f t="shared" si="3"/>
        <v>5 May</v>
      </c>
      <c r="F791" s="9">
        <v>4094157.27</v>
      </c>
    </row>
    <row r="792">
      <c r="A792" s="5">
        <v>40686.0</v>
      </c>
      <c r="B792" s="21" t="str">
        <f t="shared" si="1"/>
        <v>May</v>
      </c>
      <c r="C792" s="47">
        <f t="shared" si="2"/>
        <v>5</v>
      </c>
      <c r="D792" s="4" t="s">
        <v>23</v>
      </c>
      <c r="E792" s="4" t="str">
        <f t="shared" si="3"/>
        <v>5 May</v>
      </c>
      <c r="F792" s="9">
        <v>407796.82</v>
      </c>
    </row>
    <row r="793">
      <c r="A793" s="5">
        <v>42856.0</v>
      </c>
      <c r="B793" s="21" t="str">
        <f t="shared" si="1"/>
        <v>May</v>
      </c>
      <c r="C793" s="47">
        <f t="shared" si="2"/>
        <v>5</v>
      </c>
      <c r="D793" s="4" t="s">
        <v>23</v>
      </c>
      <c r="E793" s="4" t="str">
        <f t="shared" si="3"/>
        <v>5 May</v>
      </c>
      <c r="F793" s="9">
        <v>1078265.94</v>
      </c>
    </row>
    <row r="794">
      <c r="A794" s="5">
        <v>42499.0</v>
      </c>
      <c r="B794" s="21" t="str">
        <f t="shared" si="1"/>
        <v>May</v>
      </c>
      <c r="C794" s="47">
        <f t="shared" si="2"/>
        <v>5</v>
      </c>
      <c r="D794" s="4" t="s">
        <v>23</v>
      </c>
      <c r="E794" s="4" t="str">
        <f t="shared" si="3"/>
        <v>5 May</v>
      </c>
      <c r="F794" s="9">
        <v>26142.66</v>
      </c>
    </row>
    <row r="795">
      <c r="A795" s="5">
        <v>42877.0</v>
      </c>
      <c r="B795" s="21" t="str">
        <f t="shared" si="1"/>
        <v>May</v>
      </c>
      <c r="C795" s="47">
        <f t="shared" si="2"/>
        <v>5</v>
      </c>
      <c r="D795" s="4" t="s">
        <v>23</v>
      </c>
      <c r="E795" s="4" t="str">
        <f t="shared" si="3"/>
        <v>5 May</v>
      </c>
      <c r="F795" s="9">
        <v>462813.32999999996</v>
      </c>
    </row>
    <row r="796">
      <c r="A796" s="5">
        <v>41036.0</v>
      </c>
      <c r="B796" s="21" t="str">
        <f t="shared" si="1"/>
        <v>May</v>
      </c>
      <c r="C796" s="47">
        <f t="shared" si="2"/>
        <v>5</v>
      </c>
      <c r="D796" s="4" t="s">
        <v>23</v>
      </c>
      <c r="E796" s="4" t="str">
        <f t="shared" si="3"/>
        <v>5 May</v>
      </c>
      <c r="F796" s="9">
        <v>929207.84</v>
      </c>
    </row>
    <row r="797">
      <c r="A797" s="5">
        <v>42513.0</v>
      </c>
      <c r="B797" s="21" t="str">
        <f t="shared" si="1"/>
        <v>May</v>
      </c>
      <c r="C797" s="47">
        <f t="shared" si="2"/>
        <v>5</v>
      </c>
      <c r="D797" s="4" t="s">
        <v>23</v>
      </c>
      <c r="E797" s="4" t="str">
        <f t="shared" si="3"/>
        <v>5 May</v>
      </c>
      <c r="F797" s="9">
        <v>143020.71</v>
      </c>
    </row>
    <row r="798">
      <c r="A798" s="5">
        <v>41057.0</v>
      </c>
      <c r="B798" s="21" t="str">
        <f t="shared" si="1"/>
        <v>May</v>
      </c>
      <c r="C798" s="47">
        <f t="shared" si="2"/>
        <v>5</v>
      </c>
      <c r="D798" s="4" t="s">
        <v>23</v>
      </c>
      <c r="E798" s="4" t="str">
        <f t="shared" si="3"/>
        <v>5 May</v>
      </c>
      <c r="F798" s="9">
        <v>658535.28</v>
      </c>
    </row>
    <row r="799">
      <c r="A799" s="5">
        <v>41764.0</v>
      </c>
      <c r="B799" s="21" t="str">
        <f t="shared" si="1"/>
        <v>May</v>
      </c>
      <c r="C799" s="47">
        <f t="shared" si="2"/>
        <v>5</v>
      </c>
      <c r="D799" s="4" t="s">
        <v>23</v>
      </c>
      <c r="E799" s="4" t="str">
        <f t="shared" si="3"/>
        <v>5 May</v>
      </c>
      <c r="F799" s="9">
        <v>296380.08</v>
      </c>
    </row>
    <row r="800">
      <c r="A800" s="5">
        <v>41786.0</v>
      </c>
      <c r="B800" s="21" t="str">
        <f t="shared" si="1"/>
        <v>May</v>
      </c>
      <c r="C800" s="47">
        <f t="shared" si="2"/>
        <v>5</v>
      </c>
      <c r="D800" s="4" t="s">
        <v>23</v>
      </c>
      <c r="E800" s="4" t="str">
        <f t="shared" si="3"/>
        <v>5 May</v>
      </c>
      <c r="F800" s="9">
        <v>9171.39</v>
      </c>
    </row>
    <row r="801">
      <c r="A801" s="5">
        <v>42864.0</v>
      </c>
      <c r="B801" s="21" t="str">
        <f t="shared" si="1"/>
        <v>May</v>
      </c>
      <c r="C801" s="47">
        <f t="shared" si="2"/>
        <v>5</v>
      </c>
      <c r="D801" s="4" t="s">
        <v>23</v>
      </c>
      <c r="E801" s="4" t="str">
        <f t="shared" si="3"/>
        <v>5 May</v>
      </c>
      <c r="F801" s="9">
        <v>361886.94</v>
      </c>
    </row>
    <row r="802">
      <c r="A802" s="5">
        <v>40302.0</v>
      </c>
      <c r="B802" s="21" t="str">
        <f t="shared" si="1"/>
        <v>May</v>
      </c>
      <c r="C802" s="47">
        <f t="shared" si="2"/>
        <v>5</v>
      </c>
      <c r="D802" s="4" t="s">
        <v>23</v>
      </c>
      <c r="E802" s="4" t="str">
        <f t="shared" si="3"/>
        <v>5 May</v>
      </c>
      <c r="F802" s="9">
        <v>672399.84</v>
      </c>
    </row>
    <row r="803">
      <c r="A803" s="5">
        <v>41051.0</v>
      </c>
      <c r="B803" s="21" t="str">
        <f t="shared" si="1"/>
        <v>May</v>
      </c>
      <c r="C803" s="47">
        <f t="shared" si="2"/>
        <v>5</v>
      </c>
      <c r="D803" s="4" t="s">
        <v>23</v>
      </c>
      <c r="E803" s="4" t="str">
        <f t="shared" si="3"/>
        <v>5 May</v>
      </c>
      <c r="F803" s="9">
        <v>3061338.21</v>
      </c>
    </row>
    <row r="804">
      <c r="A804" s="5">
        <v>42864.0</v>
      </c>
      <c r="B804" s="21" t="str">
        <f t="shared" si="1"/>
        <v>May</v>
      </c>
      <c r="C804" s="47">
        <f t="shared" si="2"/>
        <v>5</v>
      </c>
      <c r="D804" s="4" t="s">
        <v>23</v>
      </c>
      <c r="E804" s="4" t="str">
        <f t="shared" si="3"/>
        <v>5 May</v>
      </c>
      <c r="F804" s="9">
        <v>267478.26</v>
      </c>
    </row>
    <row r="805">
      <c r="A805" s="5">
        <v>41051.0</v>
      </c>
      <c r="B805" s="21" t="str">
        <f t="shared" si="1"/>
        <v>May</v>
      </c>
      <c r="C805" s="47">
        <f t="shared" si="2"/>
        <v>5</v>
      </c>
      <c r="D805" s="4" t="s">
        <v>36</v>
      </c>
      <c r="E805" s="4" t="str">
        <f t="shared" si="3"/>
        <v>5 May</v>
      </c>
      <c r="F805" s="9">
        <v>174003.17</v>
      </c>
    </row>
    <row r="806">
      <c r="A806" s="5">
        <v>42857.0</v>
      </c>
      <c r="B806" s="21" t="str">
        <f t="shared" si="1"/>
        <v>May</v>
      </c>
      <c r="C806" s="47">
        <f t="shared" si="2"/>
        <v>5</v>
      </c>
      <c r="D806" s="4" t="s">
        <v>23</v>
      </c>
      <c r="E806" s="4" t="str">
        <f t="shared" si="3"/>
        <v>5 May</v>
      </c>
      <c r="F806" s="9">
        <v>485595.38999999996</v>
      </c>
    </row>
    <row r="807">
      <c r="A807" s="5">
        <v>42129.0</v>
      </c>
      <c r="B807" s="21" t="str">
        <f t="shared" si="1"/>
        <v>May</v>
      </c>
      <c r="C807" s="47">
        <f t="shared" si="2"/>
        <v>5</v>
      </c>
      <c r="D807" s="4" t="s">
        <v>23</v>
      </c>
      <c r="E807" s="4" t="str">
        <f t="shared" si="3"/>
        <v>5 May</v>
      </c>
      <c r="F807" s="9">
        <v>498205.39999999997</v>
      </c>
    </row>
    <row r="808">
      <c r="A808" s="5">
        <v>41786.0</v>
      </c>
      <c r="B808" s="21" t="str">
        <f t="shared" si="1"/>
        <v>May</v>
      </c>
      <c r="C808" s="47">
        <f t="shared" si="2"/>
        <v>5</v>
      </c>
      <c r="D808" s="4" t="s">
        <v>23</v>
      </c>
      <c r="E808" s="4" t="str">
        <f t="shared" si="3"/>
        <v>5 May</v>
      </c>
      <c r="F808" s="9">
        <v>1023485.2</v>
      </c>
    </row>
    <row r="809">
      <c r="A809" s="5">
        <v>41779.0</v>
      </c>
      <c r="B809" s="21" t="str">
        <f t="shared" si="1"/>
        <v>May</v>
      </c>
      <c r="C809" s="47">
        <f t="shared" si="2"/>
        <v>5</v>
      </c>
      <c r="D809" s="4" t="s">
        <v>23</v>
      </c>
      <c r="E809" s="4" t="str">
        <f t="shared" si="3"/>
        <v>5 May</v>
      </c>
      <c r="F809" s="9">
        <v>325127.4</v>
      </c>
    </row>
    <row r="810">
      <c r="A810" s="5">
        <v>42878.0</v>
      </c>
      <c r="B810" s="21" t="str">
        <f t="shared" si="1"/>
        <v>May</v>
      </c>
      <c r="C810" s="47">
        <f t="shared" si="2"/>
        <v>5</v>
      </c>
      <c r="D810" s="4" t="s">
        <v>23</v>
      </c>
      <c r="E810" s="4" t="str">
        <f t="shared" si="3"/>
        <v>5 May</v>
      </c>
      <c r="F810" s="9">
        <v>117939.36</v>
      </c>
    </row>
    <row r="811">
      <c r="A811" s="5">
        <v>40680.0</v>
      </c>
      <c r="B811" s="21" t="str">
        <f t="shared" si="1"/>
        <v>May</v>
      </c>
      <c r="C811" s="47">
        <f t="shared" si="2"/>
        <v>5</v>
      </c>
      <c r="D811" s="4" t="s">
        <v>23</v>
      </c>
      <c r="E811" s="4" t="str">
        <f t="shared" si="3"/>
        <v>5 May</v>
      </c>
      <c r="F811" s="9">
        <v>142373.66</v>
      </c>
    </row>
    <row r="812">
      <c r="A812" s="5">
        <v>42150.0</v>
      </c>
      <c r="B812" s="21" t="str">
        <f t="shared" si="1"/>
        <v>May</v>
      </c>
      <c r="C812" s="47">
        <f t="shared" si="2"/>
        <v>5</v>
      </c>
      <c r="D812" s="4" t="s">
        <v>23</v>
      </c>
      <c r="E812" s="4" t="str">
        <f t="shared" si="3"/>
        <v>5 May</v>
      </c>
      <c r="F812" s="9">
        <v>352612.38</v>
      </c>
    </row>
    <row r="813">
      <c r="A813" s="5">
        <v>42500.0</v>
      </c>
      <c r="B813" s="21" t="str">
        <f t="shared" si="1"/>
        <v>May</v>
      </c>
      <c r="C813" s="47">
        <f t="shared" si="2"/>
        <v>5</v>
      </c>
      <c r="D813" s="4" t="s">
        <v>23</v>
      </c>
      <c r="E813" s="4" t="str">
        <f t="shared" si="3"/>
        <v>5 May</v>
      </c>
      <c r="F813" s="9">
        <v>1026347.72</v>
      </c>
    </row>
    <row r="814">
      <c r="A814" s="5">
        <v>42521.0</v>
      </c>
      <c r="B814" s="21" t="str">
        <f t="shared" si="1"/>
        <v>May</v>
      </c>
      <c r="C814" s="47">
        <f t="shared" si="2"/>
        <v>5</v>
      </c>
      <c r="D814" s="4" t="s">
        <v>23</v>
      </c>
      <c r="E814" s="4" t="str">
        <f t="shared" si="3"/>
        <v>5 May</v>
      </c>
      <c r="F814" s="9">
        <v>168352.6</v>
      </c>
    </row>
    <row r="815">
      <c r="A815" s="5">
        <v>41408.0</v>
      </c>
      <c r="B815" s="21" t="str">
        <f t="shared" si="1"/>
        <v>May</v>
      </c>
      <c r="C815" s="47">
        <f t="shared" si="2"/>
        <v>5</v>
      </c>
      <c r="D815" s="4" t="s">
        <v>23</v>
      </c>
      <c r="E815" s="4" t="str">
        <f t="shared" si="3"/>
        <v>5 May</v>
      </c>
      <c r="F815" s="9">
        <v>102244.23000000001</v>
      </c>
    </row>
    <row r="816">
      <c r="A816" s="5">
        <v>42143.0</v>
      </c>
      <c r="B816" s="21" t="str">
        <f t="shared" si="1"/>
        <v>May</v>
      </c>
      <c r="C816" s="47">
        <f t="shared" si="2"/>
        <v>5</v>
      </c>
      <c r="D816" s="4" t="s">
        <v>23</v>
      </c>
      <c r="E816" s="4" t="str">
        <f t="shared" si="3"/>
        <v>5 May</v>
      </c>
      <c r="F816" s="9">
        <v>1670041.76</v>
      </c>
    </row>
    <row r="817">
      <c r="A817" s="5">
        <v>41779.0</v>
      </c>
      <c r="B817" s="21" t="str">
        <f t="shared" si="1"/>
        <v>May</v>
      </c>
      <c r="C817" s="47">
        <f t="shared" si="2"/>
        <v>5</v>
      </c>
      <c r="D817" s="4" t="s">
        <v>23</v>
      </c>
      <c r="E817" s="4" t="str">
        <f t="shared" si="3"/>
        <v>5 May</v>
      </c>
      <c r="F817" s="9">
        <v>0.0</v>
      </c>
    </row>
    <row r="818">
      <c r="A818" s="5">
        <v>40680.0</v>
      </c>
      <c r="B818" s="21" t="str">
        <f t="shared" si="1"/>
        <v>May</v>
      </c>
      <c r="C818" s="47">
        <f t="shared" si="2"/>
        <v>5</v>
      </c>
      <c r="D818" s="4" t="s">
        <v>23</v>
      </c>
      <c r="E818" s="4" t="str">
        <f t="shared" si="3"/>
        <v>5 May</v>
      </c>
      <c r="F818" s="9">
        <v>568840.8</v>
      </c>
    </row>
    <row r="819">
      <c r="A819" s="5">
        <v>42143.0</v>
      </c>
      <c r="B819" s="21" t="str">
        <f t="shared" si="1"/>
        <v>May</v>
      </c>
      <c r="C819" s="47">
        <f t="shared" si="2"/>
        <v>5</v>
      </c>
      <c r="D819" s="4" t="s">
        <v>122</v>
      </c>
      <c r="E819" s="4" t="str">
        <f t="shared" si="3"/>
        <v>5 May</v>
      </c>
      <c r="F819" s="9">
        <v>2582047.6500000004</v>
      </c>
    </row>
    <row r="820">
      <c r="A820" s="5">
        <v>40681.0</v>
      </c>
      <c r="B820" s="21" t="str">
        <f t="shared" si="1"/>
        <v>May</v>
      </c>
      <c r="C820" s="47">
        <f t="shared" si="2"/>
        <v>5</v>
      </c>
      <c r="D820" s="4" t="s">
        <v>23</v>
      </c>
      <c r="E820" s="4" t="str">
        <f t="shared" si="3"/>
        <v>5 May</v>
      </c>
      <c r="F820" s="9">
        <v>73982.56</v>
      </c>
    </row>
    <row r="821">
      <c r="A821" s="5">
        <v>40667.0</v>
      </c>
      <c r="B821" s="21" t="str">
        <f t="shared" si="1"/>
        <v>May</v>
      </c>
      <c r="C821" s="47">
        <f t="shared" si="2"/>
        <v>5</v>
      </c>
      <c r="D821" s="4" t="s">
        <v>23</v>
      </c>
      <c r="E821" s="4" t="str">
        <f t="shared" si="3"/>
        <v>5 May</v>
      </c>
      <c r="F821" s="9">
        <v>64600.92</v>
      </c>
    </row>
    <row r="822">
      <c r="A822" s="5">
        <v>42886.0</v>
      </c>
      <c r="B822" s="21" t="str">
        <f t="shared" si="1"/>
        <v>May</v>
      </c>
      <c r="C822" s="47">
        <f t="shared" si="2"/>
        <v>5</v>
      </c>
      <c r="D822" s="4" t="s">
        <v>23</v>
      </c>
      <c r="E822" s="4" t="str">
        <f t="shared" si="3"/>
        <v>5 May</v>
      </c>
      <c r="F822" s="9">
        <v>400962.0</v>
      </c>
    </row>
    <row r="823">
      <c r="A823" s="5">
        <v>41416.0</v>
      </c>
      <c r="B823" s="21" t="str">
        <f t="shared" si="1"/>
        <v>May</v>
      </c>
      <c r="C823" s="47">
        <f t="shared" si="2"/>
        <v>5</v>
      </c>
      <c r="D823" s="4" t="s">
        <v>23</v>
      </c>
      <c r="E823" s="4" t="str">
        <f t="shared" si="3"/>
        <v>5 May</v>
      </c>
      <c r="F823" s="9">
        <v>2996868.4200000004</v>
      </c>
    </row>
    <row r="824">
      <c r="A824" s="5">
        <v>42515.0</v>
      </c>
      <c r="B824" s="21" t="str">
        <f t="shared" si="1"/>
        <v>May</v>
      </c>
      <c r="C824" s="47">
        <f t="shared" si="2"/>
        <v>5</v>
      </c>
      <c r="D824" s="4" t="s">
        <v>23</v>
      </c>
      <c r="E824" s="4" t="str">
        <f t="shared" si="3"/>
        <v>5 May</v>
      </c>
      <c r="F824" s="9">
        <v>910183.74</v>
      </c>
    </row>
    <row r="825">
      <c r="A825" s="5">
        <v>41402.0</v>
      </c>
      <c r="B825" s="21" t="str">
        <f t="shared" si="1"/>
        <v>May</v>
      </c>
      <c r="C825" s="47">
        <f t="shared" si="2"/>
        <v>5</v>
      </c>
      <c r="D825" s="4" t="s">
        <v>36</v>
      </c>
      <c r="E825" s="4" t="str">
        <f t="shared" si="3"/>
        <v>5 May</v>
      </c>
      <c r="F825" s="9">
        <v>2367799.56</v>
      </c>
    </row>
    <row r="826">
      <c r="A826" s="5">
        <v>42144.0</v>
      </c>
      <c r="B826" s="21" t="str">
        <f t="shared" si="1"/>
        <v>May</v>
      </c>
      <c r="C826" s="47">
        <f t="shared" si="2"/>
        <v>5</v>
      </c>
      <c r="D826" s="4" t="s">
        <v>23</v>
      </c>
      <c r="E826" s="4" t="str">
        <f t="shared" si="3"/>
        <v>5 May</v>
      </c>
      <c r="F826" s="9">
        <v>186158.5</v>
      </c>
    </row>
    <row r="827">
      <c r="A827" s="5">
        <v>41038.0</v>
      </c>
      <c r="B827" s="21" t="str">
        <f t="shared" si="1"/>
        <v>May</v>
      </c>
      <c r="C827" s="47">
        <f t="shared" si="2"/>
        <v>5</v>
      </c>
      <c r="D827" s="4" t="s">
        <v>23</v>
      </c>
      <c r="E827" s="4" t="str">
        <f t="shared" si="3"/>
        <v>5 May</v>
      </c>
      <c r="F827" s="9">
        <v>774576.64</v>
      </c>
    </row>
    <row r="828">
      <c r="A828" s="5">
        <v>40688.0</v>
      </c>
      <c r="B828" s="21" t="str">
        <f t="shared" si="1"/>
        <v>May</v>
      </c>
      <c r="C828" s="47">
        <f t="shared" si="2"/>
        <v>5</v>
      </c>
      <c r="D828" s="4" t="s">
        <v>23</v>
      </c>
      <c r="E828" s="4" t="str">
        <f t="shared" si="3"/>
        <v>5 May</v>
      </c>
      <c r="F828" s="9">
        <v>356966.35000000003</v>
      </c>
    </row>
    <row r="829">
      <c r="A829" s="5">
        <v>41787.0</v>
      </c>
      <c r="B829" s="21" t="str">
        <f t="shared" si="1"/>
        <v>May</v>
      </c>
      <c r="C829" s="47">
        <f t="shared" si="2"/>
        <v>5</v>
      </c>
      <c r="D829" s="4" t="s">
        <v>23</v>
      </c>
      <c r="E829" s="4" t="str">
        <f t="shared" si="3"/>
        <v>5 May</v>
      </c>
      <c r="F829" s="9">
        <v>57855.33</v>
      </c>
    </row>
    <row r="830">
      <c r="A830" s="5">
        <v>40674.0</v>
      </c>
      <c r="B830" s="21" t="str">
        <f t="shared" si="1"/>
        <v>May</v>
      </c>
      <c r="C830" s="47">
        <f t="shared" si="2"/>
        <v>5</v>
      </c>
      <c r="D830" s="4" t="s">
        <v>23</v>
      </c>
      <c r="E830" s="4" t="str">
        <f t="shared" si="3"/>
        <v>5 May</v>
      </c>
      <c r="F830" s="9">
        <v>2099746.53</v>
      </c>
    </row>
    <row r="831">
      <c r="A831" s="5">
        <v>41031.0</v>
      </c>
      <c r="B831" s="21" t="str">
        <f t="shared" si="1"/>
        <v>May</v>
      </c>
      <c r="C831" s="47">
        <f t="shared" si="2"/>
        <v>5</v>
      </c>
      <c r="D831" s="4" t="s">
        <v>23</v>
      </c>
      <c r="E831" s="4" t="str">
        <f t="shared" si="3"/>
        <v>5 May</v>
      </c>
      <c r="F831" s="9">
        <v>21874.45</v>
      </c>
    </row>
    <row r="832">
      <c r="A832" s="5">
        <v>42886.0</v>
      </c>
      <c r="B832" s="21" t="str">
        <f t="shared" si="1"/>
        <v>May</v>
      </c>
      <c r="C832" s="47">
        <f t="shared" si="2"/>
        <v>5</v>
      </c>
      <c r="D832" s="4" t="s">
        <v>23</v>
      </c>
      <c r="E832" s="4" t="str">
        <f t="shared" si="3"/>
        <v>5 May</v>
      </c>
      <c r="F832" s="9">
        <v>825638.73</v>
      </c>
    </row>
    <row r="833">
      <c r="A833" s="5">
        <v>42137.0</v>
      </c>
      <c r="B833" s="21" t="str">
        <f t="shared" si="1"/>
        <v>May</v>
      </c>
      <c r="C833" s="47">
        <f t="shared" si="2"/>
        <v>5</v>
      </c>
      <c r="D833" s="4" t="s">
        <v>23</v>
      </c>
      <c r="E833" s="4" t="str">
        <f t="shared" si="3"/>
        <v>5 May</v>
      </c>
      <c r="F833" s="9">
        <v>308203.83</v>
      </c>
    </row>
    <row r="834">
      <c r="A834" s="5">
        <v>42501.0</v>
      </c>
      <c r="B834" s="21" t="str">
        <f t="shared" si="1"/>
        <v>May</v>
      </c>
      <c r="C834" s="47">
        <f t="shared" si="2"/>
        <v>5</v>
      </c>
      <c r="D834" s="4" t="s">
        <v>23</v>
      </c>
      <c r="E834" s="4" t="str">
        <f t="shared" si="3"/>
        <v>5 May</v>
      </c>
      <c r="F834" s="9">
        <v>4391760.24</v>
      </c>
    </row>
    <row r="835">
      <c r="A835" s="5">
        <v>42886.0</v>
      </c>
      <c r="B835" s="21" t="str">
        <f t="shared" si="1"/>
        <v>May</v>
      </c>
      <c r="C835" s="47">
        <f t="shared" si="2"/>
        <v>5</v>
      </c>
      <c r="D835" s="4" t="s">
        <v>23</v>
      </c>
      <c r="E835" s="4" t="str">
        <f t="shared" si="3"/>
        <v>5 May</v>
      </c>
      <c r="F835" s="9">
        <v>31933.850000000002</v>
      </c>
    </row>
    <row r="836">
      <c r="A836" s="5">
        <v>41059.0</v>
      </c>
      <c r="B836" s="21" t="str">
        <f t="shared" si="1"/>
        <v>May</v>
      </c>
      <c r="C836" s="47">
        <f t="shared" si="2"/>
        <v>5</v>
      </c>
      <c r="D836" s="4" t="s">
        <v>23</v>
      </c>
      <c r="E836" s="4" t="str">
        <f t="shared" si="3"/>
        <v>5 May</v>
      </c>
      <c r="F836" s="9">
        <v>1234278.8</v>
      </c>
    </row>
    <row r="837">
      <c r="A837" s="5">
        <v>40324.0</v>
      </c>
      <c r="B837" s="21" t="str">
        <f t="shared" si="1"/>
        <v>May</v>
      </c>
      <c r="C837" s="47">
        <f t="shared" si="2"/>
        <v>5</v>
      </c>
      <c r="D837" s="4" t="s">
        <v>23</v>
      </c>
      <c r="E837" s="4" t="str">
        <f t="shared" si="3"/>
        <v>5 May</v>
      </c>
      <c r="F837" s="9">
        <v>1235555.2</v>
      </c>
    </row>
    <row r="838">
      <c r="A838" s="5">
        <v>42858.0</v>
      </c>
      <c r="B838" s="21" t="str">
        <f t="shared" si="1"/>
        <v>May</v>
      </c>
      <c r="C838" s="47">
        <f t="shared" si="2"/>
        <v>5</v>
      </c>
      <c r="D838" s="4" t="s">
        <v>23</v>
      </c>
      <c r="E838" s="4" t="str">
        <f t="shared" si="3"/>
        <v>5 May</v>
      </c>
      <c r="F838" s="9">
        <v>5126325.12</v>
      </c>
    </row>
    <row r="839">
      <c r="A839" s="5">
        <v>42130.0</v>
      </c>
      <c r="B839" s="21" t="str">
        <f t="shared" si="1"/>
        <v>May</v>
      </c>
      <c r="C839" s="47">
        <f t="shared" si="2"/>
        <v>5</v>
      </c>
      <c r="D839" s="4" t="s">
        <v>23</v>
      </c>
      <c r="E839" s="4" t="str">
        <f t="shared" si="3"/>
        <v>5 May</v>
      </c>
      <c r="F839" s="9">
        <v>3000940.8</v>
      </c>
    </row>
    <row r="840">
      <c r="A840" s="5">
        <v>42879.0</v>
      </c>
      <c r="B840" s="21" t="str">
        <f t="shared" si="1"/>
        <v>May</v>
      </c>
      <c r="C840" s="47">
        <f t="shared" si="2"/>
        <v>5</v>
      </c>
      <c r="D840" s="4" t="s">
        <v>122</v>
      </c>
      <c r="E840" s="4" t="str">
        <f t="shared" si="3"/>
        <v>5 May</v>
      </c>
      <c r="F840" s="9">
        <v>1470923.36</v>
      </c>
    </row>
    <row r="841">
      <c r="A841" s="5">
        <v>41781.0</v>
      </c>
      <c r="B841" s="21" t="str">
        <f t="shared" si="1"/>
        <v>May</v>
      </c>
      <c r="C841" s="47">
        <f t="shared" si="2"/>
        <v>5</v>
      </c>
      <c r="D841" s="4" t="s">
        <v>23</v>
      </c>
      <c r="E841" s="4" t="str">
        <f t="shared" si="3"/>
        <v>5 May</v>
      </c>
      <c r="F841" s="9">
        <v>2156507.29</v>
      </c>
    </row>
    <row r="842">
      <c r="A842" s="5">
        <v>40311.0</v>
      </c>
      <c r="B842" s="21" t="str">
        <f t="shared" si="1"/>
        <v>May</v>
      </c>
      <c r="C842" s="47">
        <f t="shared" si="2"/>
        <v>5</v>
      </c>
      <c r="D842" s="4" t="s">
        <v>23</v>
      </c>
      <c r="E842" s="4" t="str">
        <f t="shared" si="3"/>
        <v>5 May</v>
      </c>
      <c r="F842" s="9">
        <v>1707721.4</v>
      </c>
    </row>
    <row r="843">
      <c r="A843" s="5">
        <v>40668.0</v>
      </c>
      <c r="B843" s="21" t="str">
        <f t="shared" si="1"/>
        <v>May</v>
      </c>
      <c r="C843" s="47">
        <f t="shared" si="2"/>
        <v>5</v>
      </c>
      <c r="D843" s="4" t="s">
        <v>23</v>
      </c>
      <c r="E843" s="4" t="str">
        <f t="shared" si="3"/>
        <v>5 May</v>
      </c>
      <c r="F843" s="9">
        <v>957020.72</v>
      </c>
    </row>
    <row r="844">
      <c r="A844" s="5">
        <v>41046.0</v>
      </c>
      <c r="B844" s="21" t="str">
        <f t="shared" si="1"/>
        <v>May</v>
      </c>
      <c r="C844" s="47">
        <f t="shared" si="2"/>
        <v>5</v>
      </c>
      <c r="D844" s="4" t="s">
        <v>36</v>
      </c>
      <c r="E844" s="4" t="str">
        <f t="shared" si="3"/>
        <v>5 May</v>
      </c>
      <c r="F844" s="9">
        <v>836647.68</v>
      </c>
    </row>
    <row r="845">
      <c r="A845" s="5">
        <v>41781.0</v>
      </c>
      <c r="B845" s="21" t="str">
        <f t="shared" si="1"/>
        <v>May</v>
      </c>
      <c r="C845" s="47">
        <f t="shared" si="2"/>
        <v>5</v>
      </c>
      <c r="D845" s="4" t="s">
        <v>23</v>
      </c>
      <c r="E845" s="4" t="str">
        <f t="shared" si="3"/>
        <v>5 May</v>
      </c>
      <c r="F845" s="9">
        <v>2100699.12</v>
      </c>
    </row>
    <row r="846">
      <c r="A846" s="5">
        <v>40668.0</v>
      </c>
      <c r="B846" s="21" t="str">
        <f t="shared" si="1"/>
        <v>May</v>
      </c>
      <c r="C846" s="47">
        <f t="shared" si="2"/>
        <v>5</v>
      </c>
      <c r="D846" s="4" t="s">
        <v>23</v>
      </c>
      <c r="E846" s="4" t="str">
        <f t="shared" si="3"/>
        <v>5 May</v>
      </c>
      <c r="F846" s="9">
        <v>5768418.180000001</v>
      </c>
    </row>
    <row r="847">
      <c r="A847" s="5">
        <v>42138.0</v>
      </c>
      <c r="B847" s="21" t="str">
        <f t="shared" si="1"/>
        <v>May</v>
      </c>
      <c r="C847" s="47">
        <f t="shared" si="2"/>
        <v>5</v>
      </c>
      <c r="D847" s="4" t="s">
        <v>23</v>
      </c>
      <c r="E847" s="4" t="str">
        <f t="shared" si="3"/>
        <v>5 May</v>
      </c>
      <c r="F847" s="9">
        <v>529449.2</v>
      </c>
    </row>
    <row r="848">
      <c r="A848" s="5">
        <v>41767.0</v>
      </c>
      <c r="B848" s="21" t="str">
        <f t="shared" si="1"/>
        <v>May</v>
      </c>
      <c r="C848" s="47">
        <f t="shared" si="2"/>
        <v>5</v>
      </c>
      <c r="D848" s="4" t="s">
        <v>23</v>
      </c>
      <c r="E848" s="4" t="str">
        <f t="shared" si="3"/>
        <v>5 May</v>
      </c>
      <c r="F848" s="9">
        <v>1003846.08</v>
      </c>
    </row>
    <row r="849">
      <c r="A849" s="5">
        <v>40325.0</v>
      </c>
      <c r="B849" s="21" t="str">
        <f t="shared" si="1"/>
        <v>May</v>
      </c>
      <c r="C849" s="47">
        <f t="shared" si="2"/>
        <v>5</v>
      </c>
      <c r="D849" s="4" t="s">
        <v>23</v>
      </c>
      <c r="E849" s="4" t="str">
        <f t="shared" si="3"/>
        <v>5 May</v>
      </c>
      <c r="F849" s="9">
        <v>565244.68</v>
      </c>
    </row>
    <row r="850">
      <c r="A850" s="5">
        <v>41767.0</v>
      </c>
      <c r="B850" s="21" t="str">
        <f t="shared" si="1"/>
        <v>May</v>
      </c>
      <c r="C850" s="47">
        <f t="shared" si="2"/>
        <v>5</v>
      </c>
      <c r="D850" s="4" t="s">
        <v>23</v>
      </c>
      <c r="E850" s="4" t="str">
        <f t="shared" si="3"/>
        <v>5 May</v>
      </c>
      <c r="F850" s="9">
        <v>1638811.9</v>
      </c>
    </row>
    <row r="851">
      <c r="A851" s="5">
        <v>41053.0</v>
      </c>
      <c r="B851" s="21" t="str">
        <f t="shared" si="1"/>
        <v>May</v>
      </c>
      <c r="C851" s="47">
        <f t="shared" si="2"/>
        <v>5</v>
      </c>
      <c r="D851" s="4" t="s">
        <v>122</v>
      </c>
      <c r="E851" s="4" t="str">
        <f t="shared" si="3"/>
        <v>5 May</v>
      </c>
      <c r="F851" s="9">
        <v>1654364.8</v>
      </c>
    </row>
    <row r="852">
      <c r="A852" s="5">
        <v>41053.0</v>
      </c>
      <c r="B852" s="21" t="str">
        <f t="shared" si="1"/>
        <v>May</v>
      </c>
      <c r="C852" s="47">
        <f t="shared" si="2"/>
        <v>5</v>
      </c>
      <c r="D852" s="4" t="s">
        <v>122</v>
      </c>
      <c r="E852" s="4" t="str">
        <f t="shared" si="3"/>
        <v>5 May</v>
      </c>
      <c r="F852" s="9">
        <v>151527.42</v>
      </c>
    </row>
    <row r="853">
      <c r="A853" s="5">
        <v>41774.0</v>
      </c>
      <c r="B853" s="21" t="str">
        <f t="shared" si="1"/>
        <v>May</v>
      </c>
      <c r="C853" s="47">
        <f t="shared" si="2"/>
        <v>5</v>
      </c>
      <c r="D853" s="4" t="s">
        <v>122</v>
      </c>
      <c r="E853" s="4" t="str">
        <f t="shared" si="3"/>
        <v>5 May</v>
      </c>
      <c r="F853" s="9">
        <v>1829248.8900000001</v>
      </c>
    </row>
    <row r="854">
      <c r="A854" s="5">
        <v>41047.0</v>
      </c>
      <c r="B854" s="21" t="str">
        <f t="shared" si="1"/>
        <v>May</v>
      </c>
      <c r="C854" s="47">
        <f t="shared" si="2"/>
        <v>5</v>
      </c>
      <c r="D854" s="4" t="s">
        <v>23</v>
      </c>
      <c r="E854" s="4" t="str">
        <f t="shared" si="3"/>
        <v>5 May</v>
      </c>
      <c r="F854" s="9">
        <v>1447182.32</v>
      </c>
    </row>
    <row r="855">
      <c r="A855" s="5">
        <v>41768.0</v>
      </c>
      <c r="B855" s="21" t="str">
        <f t="shared" si="1"/>
        <v>May</v>
      </c>
      <c r="C855" s="47">
        <f t="shared" si="2"/>
        <v>5</v>
      </c>
      <c r="D855" s="4" t="s">
        <v>23</v>
      </c>
      <c r="E855" s="4" t="str">
        <f t="shared" si="3"/>
        <v>5 May</v>
      </c>
      <c r="F855" s="9">
        <v>403945.32</v>
      </c>
    </row>
    <row r="856">
      <c r="A856" s="5">
        <v>41040.0</v>
      </c>
      <c r="B856" s="21" t="str">
        <f t="shared" si="1"/>
        <v>May</v>
      </c>
      <c r="C856" s="47">
        <f t="shared" si="2"/>
        <v>5</v>
      </c>
      <c r="D856" s="4" t="s">
        <v>23</v>
      </c>
      <c r="E856" s="4" t="str">
        <f t="shared" si="3"/>
        <v>5 May</v>
      </c>
      <c r="F856" s="9">
        <v>162151.29</v>
      </c>
    </row>
    <row r="857">
      <c r="A857" s="5">
        <v>42139.0</v>
      </c>
      <c r="B857" s="21" t="str">
        <f t="shared" si="1"/>
        <v>May</v>
      </c>
      <c r="C857" s="47">
        <f t="shared" si="2"/>
        <v>5</v>
      </c>
      <c r="D857" s="4" t="s">
        <v>23</v>
      </c>
      <c r="E857" s="4" t="str">
        <f t="shared" si="3"/>
        <v>5 May</v>
      </c>
      <c r="F857" s="9">
        <v>4683904.43</v>
      </c>
    </row>
    <row r="858">
      <c r="A858" s="5">
        <v>41768.0</v>
      </c>
      <c r="B858" s="21" t="str">
        <f t="shared" si="1"/>
        <v>May</v>
      </c>
      <c r="C858" s="47">
        <f t="shared" si="2"/>
        <v>5</v>
      </c>
      <c r="D858" s="4" t="s">
        <v>23</v>
      </c>
      <c r="E858" s="4" t="str">
        <f t="shared" si="3"/>
        <v>5 May</v>
      </c>
      <c r="F858" s="9">
        <v>3567979.5900000003</v>
      </c>
    </row>
    <row r="859">
      <c r="A859" s="5">
        <v>41782.0</v>
      </c>
      <c r="B859" s="21" t="str">
        <f t="shared" si="1"/>
        <v>May</v>
      </c>
      <c r="C859" s="47">
        <f t="shared" si="2"/>
        <v>5</v>
      </c>
      <c r="D859" s="4" t="s">
        <v>23</v>
      </c>
      <c r="E859" s="4" t="str">
        <f t="shared" si="3"/>
        <v>5 May</v>
      </c>
      <c r="F859" s="9">
        <v>1511174.54</v>
      </c>
    </row>
    <row r="860">
      <c r="A860" s="5">
        <v>40669.0</v>
      </c>
      <c r="B860" s="21" t="str">
        <f t="shared" si="1"/>
        <v>May</v>
      </c>
      <c r="C860" s="47">
        <f t="shared" si="2"/>
        <v>5</v>
      </c>
      <c r="D860" s="4" t="s">
        <v>23</v>
      </c>
      <c r="E860" s="4" t="str">
        <f t="shared" si="3"/>
        <v>5 May</v>
      </c>
      <c r="F860" s="9">
        <v>1661617.52</v>
      </c>
    </row>
    <row r="861">
      <c r="A861" s="5">
        <v>42496.0</v>
      </c>
      <c r="B861" s="21" t="str">
        <f t="shared" si="1"/>
        <v>May</v>
      </c>
      <c r="C861" s="47">
        <f t="shared" si="2"/>
        <v>5</v>
      </c>
      <c r="D861" s="4" t="s">
        <v>23</v>
      </c>
      <c r="E861" s="4" t="str">
        <f t="shared" si="3"/>
        <v>5 May</v>
      </c>
      <c r="F861" s="9">
        <v>1766027.04</v>
      </c>
    </row>
    <row r="862">
      <c r="A862" s="5">
        <v>42146.0</v>
      </c>
      <c r="B862" s="21" t="str">
        <f t="shared" si="1"/>
        <v>May</v>
      </c>
      <c r="C862" s="47">
        <f t="shared" si="2"/>
        <v>5</v>
      </c>
      <c r="D862" s="4" t="s">
        <v>23</v>
      </c>
      <c r="E862" s="4" t="str">
        <f t="shared" si="3"/>
        <v>5 May</v>
      </c>
      <c r="F862" s="9">
        <v>777778.7999999999</v>
      </c>
    </row>
    <row r="863">
      <c r="A863" s="5">
        <v>41418.0</v>
      </c>
      <c r="B863" s="21" t="str">
        <f t="shared" si="1"/>
        <v>May</v>
      </c>
      <c r="C863" s="47">
        <f t="shared" si="2"/>
        <v>5</v>
      </c>
      <c r="D863" s="4" t="s">
        <v>23</v>
      </c>
      <c r="E863" s="4" t="str">
        <f t="shared" si="3"/>
        <v>5 May</v>
      </c>
      <c r="F863" s="9">
        <v>114983.59999999999</v>
      </c>
    </row>
    <row r="864">
      <c r="A864" s="5">
        <v>41047.0</v>
      </c>
      <c r="B864" s="21" t="str">
        <f t="shared" si="1"/>
        <v>May</v>
      </c>
      <c r="C864" s="47">
        <f t="shared" si="2"/>
        <v>5</v>
      </c>
      <c r="D864" s="4" t="s">
        <v>23</v>
      </c>
      <c r="E864" s="4" t="str">
        <f t="shared" si="3"/>
        <v>5 May</v>
      </c>
      <c r="F864" s="9">
        <v>503347.89999999997</v>
      </c>
    </row>
    <row r="865">
      <c r="A865" s="5">
        <v>41775.0</v>
      </c>
      <c r="B865" s="21" t="str">
        <f t="shared" si="1"/>
        <v>May</v>
      </c>
      <c r="C865" s="47">
        <f t="shared" si="2"/>
        <v>5</v>
      </c>
      <c r="D865" s="4" t="s">
        <v>23</v>
      </c>
      <c r="E865" s="4" t="str">
        <f t="shared" si="3"/>
        <v>5 May</v>
      </c>
      <c r="F865" s="9">
        <v>956200.0</v>
      </c>
    </row>
    <row r="866">
      <c r="A866" s="5">
        <v>42860.0</v>
      </c>
      <c r="B866" s="21" t="str">
        <f t="shared" si="1"/>
        <v>May</v>
      </c>
      <c r="C866" s="47">
        <f t="shared" si="2"/>
        <v>5</v>
      </c>
      <c r="D866" s="4" t="s">
        <v>23</v>
      </c>
      <c r="E866" s="4" t="str">
        <f t="shared" si="3"/>
        <v>5 May</v>
      </c>
      <c r="F866" s="9">
        <v>76947.2</v>
      </c>
    </row>
    <row r="867">
      <c r="A867" s="5">
        <v>42503.0</v>
      </c>
      <c r="B867" s="21" t="str">
        <f t="shared" si="1"/>
        <v>May</v>
      </c>
      <c r="C867" s="47">
        <f t="shared" si="2"/>
        <v>5</v>
      </c>
      <c r="D867" s="4" t="s">
        <v>122</v>
      </c>
      <c r="E867" s="4" t="str">
        <f t="shared" si="3"/>
        <v>5 May</v>
      </c>
      <c r="F867" s="9">
        <v>3787728.42</v>
      </c>
    </row>
    <row r="868">
      <c r="A868" s="5">
        <v>40684.0</v>
      </c>
      <c r="B868" s="21" t="str">
        <f t="shared" si="1"/>
        <v>May</v>
      </c>
      <c r="C868" s="47">
        <f t="shared" si="2"/>
        <v>5</v>
      </c>
      <c r="D868" s="4" t="s">
        <v>23</v>
      </c>
      <c r="E868" s="4" t="str">
        <f t="shared" si="3"/>
        <v>5 May</v>
      </c>
      <c r="F868" s="9">
        <v>1086442.0</v>
      </c>
    </row>
    <row r="869">
      <c r="A869" s="5">
        <v>41034.0</v>
      </c>
      <c r="B869" s="21" t="str">
        <f t="shared" si="1"/>
        <v>May</v>
      </c>
      <c r="C869" s="47">
        <f t="shared" si="2"/>
        <v>5</v>
      </c>
      <c r="D869" s="4" t="s">
        <v>23</v>
      </c>
      <c r="E869" s="4" t="str">
        <f t="shared" si="3"/>
        <v>5 May</v>
      </c>
      <c r="F869" s="9">
        <v>620824.0</v>
      </c>
    </row>
    <row r="870">
      <c r="A870" s="5">
        <v>42861.0</v>
      </c>
      <c r="B870" s="21" t="str">
        <f t="shared" si="1"/>
        <v>May</v>
      </c>
      <c r="C870" s="47">
        <f t="shared" si="2"/>
        <v>5</v>
      </c>
      <c r="D870" s="4" t="s">
        <v>23</v>
      </c>
      <c r="E870" s="4" t="str">
        <f t="shared" si="3"/>
        <v>5 May</v>
      </c>
      <c r="F870" s="9">
        <v>3173197.6</v>
      </c>
    </row>
    <row r="871">
      <c r="A871" s="5">
        <v>40320.0</v>
      </c>
      <c r="B871" s="21" t="str">
        <f t="shared" si="1"/>
        <v>May</v>
      </c>
      <c r="C871" s="47">
        <f t="shared" si="2"/>
        <v>5</v>
      </c>
      <c r="D871" s="4" t="s">
        <v>23</v>
      </c>
      <c r="E871" s="4" t="str">
        <f t="shared" si="3"/>
        <v>5 May</v>
      </c>
      <c r="F871" s="9">
        <v>3474865.6</v>
      </c>
    </row>
    <row r="872">
      <c r="A872" s="5">
        <v>41776.0</v>
      </c>
      <c r="B872" s="21" t="str">
        <f t="shared" si="1"/>
        <v>May</v>
      </c>
      <c r="C872" s="47">
        <f t="shared" si="2"/>
        <v>5</v>
      </c>
      <c r="D872" s="4" t="s">
        <v>23</v>
      </c>
      <c r="E872" s="4" t="str">
        <f t="shared" si="3"/>
        <v>5 May</v>
      </c>
      <c r="F872" s="9">
        <v>1743051.84</v>
      </c>
    </row>
    <row r="873">
      <c r="A873" s="5">
        <v>41055.0</v>
      </c>
      <c r="B873" s="21" t="str">
        <f t="shared" si="1"/>
        <v>May</v>
      </c>
      <c r="C873" s="47">
        <f t="shared" si="2"/>
        <v>5</v>
      </c>
      <c r="D873" s="4" t="s">
        <v>23</v>
      </c>
      <c r="E873" s="4" t="str">
        <f t="shared" si="3"/>
        <v>5 May</v>
      </c>
      <c r="F873" s="9">
        <v>1244745.28</v>
      </c>
    </row>
    <row r="874">
      <c r="A874" s="5">
        <v>40677.0</v>
      </c>
      <c r="B874" s="21" t="str">
        <f t="shared" si="1"/>
        <v>May</v>
      </c>
      <c r="C874" s="47">
        <f t="shared" si="2"/>
        <v>5</v>
      </c>
      <c r="D874" s="4" t="s">
        <v>23</v>
      </c>
      <c r="E874" s="4" t="str">
        <f t="shared" si="3"/>
        <v>5 May</v>
      </c>
      <c r="F874" s="9">
        <v>609563.84</v>
      </c>
    </row>
    <row r="875">
      <c r="A875" s="5">
        <v>42868.0</v>
      </c>
      <c r="B875" s="21" t="str">
        <f t="shared" si="1"/>
        <v>May</v>
      </c>
      <c r="C875" s="47">
        <f t="shared" si="2"/>
        <v>5</v>
      </c>
      <c r="D875" s="4" t="s">
        <v>23</v>
      </c>
      <c r="E875" s="4" t="str">
        <f t="shared" si="3"/>
        <v>5 May</v>
      </c>
      <c r="F875" s="9">
        <v>127966.88</v>
      </c>
    </row>
    <row r="876">
      <c r="A876" s="5">
        <v>40306.0</v>
      </c>
      <c r="B876" s="21" t="str">
        <f t="shared" si="1"/>
        <v>May</v>
      </c>
      <c r="C876" s="47">
        <f t="shared" si="2"/>
        <v>5</v>
      </c>
      <c r="D876" s="4" t="s">
        <v>23</v>
      </c>
      <c r="E876" s="4" t="str">
        <f t="shared" si="3"/>
        <v>5 May</v>
      </c>
      <c r="F876" s="9">
        <v>248867.85</v>
      </c>
    </row>
    <row r="877">
      <c r="A877" s="5">
        <v>41769.0</v>
      </c>
      <c r="B877" s="21" t="str">
        <f t="shared" si="1"/>
        <v>May</v>
      </c>
      <c r="C877" s="47">
        <f t="shared" si="2"/>
        <v>5</v>
      </c>
      <c r="D877" s="4" t="s">
        <v>23</v>
      </c>
      <c r="E877" s="4" t="str">
        <f t="shared" si="3"/>
        <v>5 May</v>
      </c>
      <c r="F877" s="9">
        <v>453574.55000000005</v>
      </c>
    </row>
    <row r="878">
      <c r="A878" s="5">
        <v>41034.0</v>
      </c>
      <c r="B878" s="21" t="str">
        <f t="shared" si="1"/>
        <v>May</v>
      </c>
      <c r="C878" s="47">
        <f t="shared" si="2"/>
        <v>5</v>
      </c>
      <c r="D878" s="4" t="s">
        <v>23</v>
      </c>
      <c r="E878" s="4" t="str">
        <f t="shared" si="3"/>
        <v>5 May</v>
      </c>
      <c r="F878" s="9">
        <v>4970685.930000001</v>
      </c>
    </row>
    <row r="879">
      <c r="A879" s="5">
        <v>42133.0</v>
      </c>
      <c r="B879" s="21" t="str">
        <f t="shared" si="1"/>
        <v>May</v>
      </c>
      <c r="C879" s="47">
        <f t="shared" si="2"/>
        <v>5</v>
      </c>
      <c r="D879" s="4" t="s">
        <v>23</v>
      </c>
      <c r="E879" s="4" t="str">
        <f t="shared" si="3"/>
        <v>5 May</v>
      </c>
      <c r="F879" s="9">
        <v>689666.08</v>
      </c>
    </row>
    <row r="880">
      <c r="A880" s="5">
        <v>42154.0</v>
      </c>
      <c r="B880" s="21" t="str">
        <f t="shared" si="1"/>
        <v>May</v>
      </c>
      <c r="C880" s="47">
        <f t="shared" si="2"/>
        <v>5</v>
      </c>
      <c r="D880" s="4" t="s">
        <v>23</v>
      </c>
      <c r="E880" s="4" t="str">
        <f t="shared" si="3"/>
        <v>5 May</v>
      </c>
      <c r="F880" s="9">
        <v>2522206.8</v>
      </c>
    </row>
    <row r="881">
      <c r="A881" s="5">
        <v>42518.0</v>
      </c>
      <c r="B881" s="21" t="str">
        <f t="shared" si="1"/>
        <v>May</v>
      </c>
      <c r="C881" s="47">
        <f t="shared" si="2"/>
        <v>5</v>
      </c>
      <c r="D881" s="4" t="s">
        <v>23</v>
      </c>
      <c r="E881" s="4" t="str">
        <f t="shared" si="3"/>
        <v>5 May</v>
      </c>
      <c r="F881" s="9">
        <v>52891.77</v>
      </c>
    </row>
    <row r="882">
      <c r="A882" s="5">
        <v>41055.0</v>
      </c>
      <c r="B882" s="21" t="str">
        <f t="shared" si="1"/>
        <v>May</v>
      </c>
      <c r="C882" s="47">
        <f t="shared" si="2"/>
        <v>5</v>
      </c>
      <c r="D882" s="4" t="s">
        <v>23</v>
      </c>
      <c r="E882" s="4" t="str">
        <f t="shared" si="3"/>
        <v>5 May</v>
      </c>
      <c r="F882" s="9">
        <v>353083.68</v>
      </c>
    </row>
    <row r="883">
      <c r="A883" s="5">
        <v>40684.0</v>
      </c>
      <c r="B883" s="21" t="str">
        <f t="shared" si="1"/>
        <v>May</v>
      </c>
      <c r="C883" s="47">
        <f t="shared" si="2"/>
        <v>5</v>
      </c>
      <c r="D883" s="4" t="s">
        <v>23</v>
      </c>
      <c r="E883" s="4" t="str">
        <f t="shared" si="3"/>
        <v>5 May</v>
      </c>
      <c r="F883" s="9">
        <v>1013572.0</v>
      </c>
    </row>
    <row r="884">
      <c r="A884" s="5">
        <v>40299.0</v>
      </c>
      <c r="B884" s="21" t="str">
        <f t="shared" si="1"/>
        <v>May</v>
      </c>
      <c r="C884" s="47">
        <f t="shared" si="2"/>
        <v>5</v>
      </c>
      <c r="D884" s="4" t="s">
        <v>122</v>
      </c>
      <c r="E884" s="4" t="str">
        <f t="shared" si="3"/>
        <v>5 May</v>
      </c>
      <c r="F884" s="9">
        <v>880691.7600000001</v>
      </c>
    </row>
    <row r="885">
      <c r="A885" s="5">
        <v>40670.0</v>
      </c>
      <c r="B885" s="21" t="str">
        <f t="shared" si="1"/>
        <v>May</v>
      </c>
      <c r="C885" s="47">
        <f t="shared" si="2"/>
        <v>5</v>
      </c>
      <c r="D885" s="4" t="s">
        <v>122</v>
      </c>
      <c r="E885" s="4" t="str">
        <f t="shared" si="3"/>
        <v>5 May</v>
      </c>
      <c r="F885" s="9">
        <v>4151463.75</v>
      </c>
    </row>
    <row r="886">
      <c r="A886" s="5">
        <v>42869.0</v>
      </c>
      <c r="B886" s="21" t="str">
        <f t="shared" si="1"/>
        <v>May</v>
      </c>
      <c r="C886" s="47">
        <f t="shared" si="2"/>
        <v>5</v>
      </c>
      <c r="D886" s="4" t="s">
        <v>23</v>
      </c>
      <c r="E886" s="4" t="str">
        <f t="shared" si="3"/>
        <v>5 May</v>
      </c>
      <c r="F886" s="9">
        <v>276587.68</v>
      </c>
    </row>
    <row r="887">
      <c r="A887" s="5">
        <v>42505.0</v>
      </c>
      <c r="B887" s="21" t="str">
        <f t="shared" si="1"/>
        <v>May</v>
      </c>
      <c r="C887" s="47">
        <f t="shared" si="2"/>
        <v>5</v>
      </c>
      <c r="D887" s="4" t="s">
        <v>36</v>
      </c>
      <c r="E887" s="4" t="str">
        <f t="shared" si="3"/>
        <v>5 May</v>
      </c>
      <c r="F887" s="9">
        <v>1406875.92</v>
      </c>
    </row>
    <row r="888">
      <c r="A888" s="5">
        <v>42134.0</v>
      </c>
      <c r="B888" s="21" t="str">
        <f t="shared" si="1"/>
        <v>May</v>
      </c>
      <c r="C888" s="47">
        <f t="shared" si="2"/>
        <v>5</v>
      </c>
      <c r="D888" s="4" t="s">
        <v>23</v>
      </c>
      <c r="E888" s="4" t="str">
        <f t="shared" si="3"/>
        <v>5 May</v>
      </c>
      <c r="F888" s="9">
        <v>303442.75</v>
      </c>
    </row>
    <row r="889">
      <c r="A889" s="5">
        <v>41420.0</v>
      </c>
      <c r="B889" s="21" t="str">
        <f t="shared" si="1"/>
        <v>May</v>
      </c>
      <c r="C889" s="47">
        <f t="shared" si="2"/>
        <v>5</v>
      </c>
      <c r="D889" s="4" t="s">
        <v>23</v>
      </c>
      <c r="E889" s="4" t="str">
        <f t="shared" si="3"/>
        <v>5 May</v>
      </c>
      <c r="F889" s="9">
        <v>1144049.56</v>
      </c>
    </row>
    <row r="890">
      <c r="A890" s="5">
        <v>40300.0</v>
      </c>
      <c r="B890" s="21" t="str">
        <f t="shared" si="1"/>
        <v>May</v>
      </c>
      <c r="C890" s="47">
        <f t="shared" si="2"/>
        <v>5</v>
      </c>
      <c r="D890" s="4" t="s">
        <v>23</v>
      </c>
      <c r="E890" s="4" t="str">
        <f t="shared" si="3"/>
        <v>5 May</v>
      </c>
      <c r="F890" s="9">
        <v>1302.42</v>
      </c>
    </row>
    <row r="891">
      <c r="A891" s="5">
        <v>40300.0</v>
      </c>
      <c r="B891" s="21" t="str">
        <f t="shared" si="1"/>
        <v>May</v>
      </c>
      <c r="C891" s="47">
        <f t="shared" si="2"/>
        <v>5</v>
      </c>
      <c r="D891" s="4" t="s">
        <v>23</v>
      </c>
      <c r="E891" s="4" t="str">
        <f t="shared" si="3"/>
        <v>5 May</v>
      </c>
      <c r="F891" s="9">
        <v>84698.25</v>
      </c>
    </row>
    <row r="892">
      <c r="A892" s="5">
        <v>40314.0</v>
      </c>
      <c r="B892" s="21" t="str">
        <f t="shared" si="1"/>
        <v>May</v>
      </c>
      <c r="C892" s="47">
        <f t="shared" si="2"/>
        <v>5</v>
      </c>
      <c r="D892" s="4" t="s">
        <v>23</v>
      </c>
      <c r="E892" s="4" t="str">
        <f t="shared" si="3"/>
        <v>5 May</v>
      </c>
      <c r="F892" s="9">
        <v>5134986.68</v>
      </c>
    </row>
    <row r="893">
      <c r="A893" s="5">
        <v>42883.0</v>
      </c>
      <c r="B893" s="21" t="str">
        <f t="shared" si="1"/>
        <v>May</v>
      </c>
      <c r="C893" s="47">
        <f t="shared" si="2"/>
        <v>5</v>
      </c>
      <c r="D893" s="4" t="s">
        <v>23</v>
      </c>
      <c r="E893" s="4" t="str">
        <f t="shared" si="3"/>
        <v>5 May</v>
      </c>
      <c r="F893" s="9">
        <v>1900614.45</v>
      </c>
    </row>
    <row r="894">
      <c r="A894" s="5">
        <v>40328.0</v>
      </c>
      <c r="B894" s="21" t="str">
        <f t="shared" si="1"/>
        <v>May</v>
      </c>
      <c r="C894" s="47">
        <f t="shared" si="2"/>
        <v>5</v>
      </c>
      <c r="D894" s="4" t="s">
        <v>23</v>
      </c>
      <c r="E894" s="4" t="str">
        <f t="shared" si="3"/>
        <v>5 May</v>
      </c>
      <c r="F894" s="9">
        <v>63453.33</v>
      </c>
    </row>
    <row r="895">
      <c r="A895" s="5">
        <v>40328.0</v>
      </c>
      <c r="B895" s="21" t="str">
        <f t="shared" si="1"/>
        <v>May</v>
      </c>
      <c r="C895" s="47">
        <f t="shared" si="2"/>
        <v>5</v>
      </c>
      <c r="D895" s="4" t="s">
        <v>23</v>
      </c>
      <c r="E895" s="4" t="str">
        <f t="shared" si="3"/>
        <v>5 May</v>
      </c>
      <c r="F895" s="9">
        <v>82629.03</v>
      </c>
    </row>
    <row r="896">
      <c r="A896" s="5">
        <v>42505.0</v>
      </c>
      <c r="B896" s="21" t="str">
        <f t="shared" si="1"/>
        <v>May</v>
      </c>
      <c r="C896" s="47">
        <f t="shared" si="2"/>
        <v>5</v>
      </c>
      <c r="D896" s="4" t="s">
        <v>23</v>
      </c>
      <c r="E896" s="4" t="str">
        <f t="shared" si="3"/>
        <v>5 May</v>
      </c>
      <c r="F896" s="9">
        <v>2678579.61</v>
      </c>
    </row>
    <row r="897">
      <c r="A897" s="5">
        <v>42519.0</v>
      </c>
      <c r="B897" s="21" t="str">
        <f t="shared" si="1"/>
        <v>May</v>
      </c>
      <c r="C897" s="47">
        <f t="shared" si="2"/>
        <v>5</v>
      </c>
      <c r="D897" s="4" t="s">
        <v>23</v>
      </c>
      <c r="E897" s="4" t="str">
        <f t="shared" si="3"/>
        <v>5 May</v>
      </c>
      <c r="F897" s="9">
        <v>12968.7</v>
      </c>
    </row>
    <row r="898">
      <c r="A898" s="5">
        <v>42134.0</v>
      </c>
      <c r="B898" s="21" t="str">
        <f t="shared" si="1"/>
        <v>May</v>
      </c>
      <c r="C898" s="47">
        <f t="shared" si="2"/>
        <v>5</v>
      </c>
      <c r="D898" s="4" t="s">
        <v>23</v>
      </c>
      <c r="E898" s="4" t="str">
        <f t="shared" si="3"/>
        <v>5 May</v>
      </c>
      <c r="F898" s="9">
        <v>15041.650000000001</v>
      </c>
    </row>
    <row r="899">
      <c r="A899" s="5">
        <v>42155.0</v>
      </c>
      <c r="B899" s="21" t="str">
        <f t="shared" si="1"/>
        <v>May</v>
      </c>
      <c r="C899" s="47">
        <f t="shared" si="2"/>
        <v>5</v>
      </c>
      <c r="D899" s="4" t="s">
        <v>23</v>
      </c>
      <c r="E899" s="4" t="str">
        <f t="shared" si="3"/>
        <v>5 May</v>
      </c>
      <c r="F899" s="9">
        <v>5807490.78</v>
      </c>
    </row>
    <row r="900">
      <c r="A900" s="5">
        <v>40685.0</v>
      </c>
      <c r="B900" s="21" t="str">
        <f t="shared" si="1"/>
        <v>May</v>
      </c>
      <c r="C900" s="47">
        <f t="shared" si="2"/>
        <v>5</v>
      </c>
      <c r="D900" s="4" t="s">
        <v>23</v>
      </c>
      <c r="E900" s="4" t="str">
        <f t="shared" si="3"/>
        <v>5 May</v>
      </c>
      <c r="F900" s="9">
        <v>1604434.8</v>
      </c>
    </row>
    <row r="901">
      <c r="A901" s="5">
        <v>42519.0</v>
      </c>
      <c r="B901" s="21" t="str">
        <f t="shared" si="1"/>
        <v>May</v>
      </c>
      <c r="C901" s="47">
        <f t="shared" si="2"/>
        <v>5</v>
      </c>
      <c r="D901" s="4" t="s">
        <v>23</v>
      </c>
      <c r="E901" s="4" t="str">
        <f t="shared" si="3"/>
        <v>5 May</v>
      </c>
      <c r="F901" s="9">
        <v>918039.1</v>
      </c>
    </row>
    <row r="902">
      <c r="A902" s="5">
        <v>40300.0</v>
      </c>
      <c r="B902" s="21" t="str">
        <f t="shared" si="1"/>
        <v>May</v>
      </c>
      <c r="C902" s="47">
        <f t="shared" si="2"/>
        <v>5</v>
      </c>
      <c r="D902" s="4" t="s">
        <v>122</v>
      </c>
      <c r="E902" s="4" t="str">
        <f t="shared" si="3"/>
        <v>5 May</v>
      </c>
      <c r="F902" s="9">
        <v>63332.04</v>
      </c>
    </row>
    <row r="903">
      <c r="A903" s="5">
        <v>40721.0</v>
      </c>
      <c r="B903" s="21" t="str">
        <f t="shared" si="1"/>
        <v>June</v>
      </c>
      <c r="C903" s="47">
        <f t="shared" si="2"/>
        <v>6</v>
      </c>
      <c r="D903" s="4" t="s">
        <v>23</v>
      </c>
      <c r="E903" s="4" t="str">
        <f t="shared" si="3"/>
        <v>6 June</v>
      </c>
      <c r="F903" s="9">
        <v>2189934.8</v>
      </c>
    </row>
    <row r="904">
      <c r="A904" s="5">
        <v>41085.0</v>
      </c>
      <c r="B904" s="21" t="str">
        <f t="shared" si="1"/>
        <v>June</v>
      </c>
      <c r="C904" s="47">
        <f t="shared" si="2"/>
        <v>6</v>
      </c>
      <c r="D904" s="4" t="s">
        <v>36</v>
      </c>
      <c r="E904" s="4" t="str">
        <f t="shared" si="3"/>
        <v>6 June</v>
      </c>
      <c r="F904" s="9">
        <v>2218719.51</v>
      </c>
    </row>
    <row r="905">
      <c r="A905" s="5">
        <v>42163.0</v>
      </c>
      <c r="B905" s="21" t="str">
        <f t="shared" si="1"/>
        <v>June</v>
      </c>
      <c r="C905" s="47">
        <f t="shared" si="2"/>
        <v>6</v>
      </c>
      <c r="D905" s="4" t="s">
        <v>23</v>
      </c>
      <c r="E905" s="4" t="str">
        <f t="shared" si="3"/>
        <v>6 June</v>
      </c>
      <c r="F905" s="9">
        <v>1067993.44</v>
      </c>
    </row>
    <row r="906">
      <c r="A906" s="5">
        <v>41813.0</v>
      </c>
      <c r="B906" s="21" t="str">
        <f t="shared" si="1"/>
        <v>June</v>
      </c>
      <c r="C906" s="47">
        <f t="shared" si="2"/>
        <v>6</v>
      </c>
      <c r="D906" s="4" t="s">
        <v>23</v>
      </c>
      <c r="E906" s="4" t="str">
        <f t="shared" si="3"/>
        <v>6 June</v>
      </c>
      <c r="F906" s="9">
        <v>182255.45</v>
      </c>
    </row>
    <row r="907">
      <c r="A907" s="5">
        <v>42177.0</v>
      </c>
      <c r="B907" s="21" t="str">
        <f t="shared" si="1"/>
        <v>June</v>
      </c>
      <c r="C907" s="47">
        <f t="shared" si="2"/>
        <v>6</v>
      </c>
      <c r="D907" s="4" t="s">
        <v>23</v>
      </c>
      <c r="E907" s="4" t="str">
        <f t="shared" si="3"/>
        <v>6 June</v>
      </c>
      <c r="F907" s="9">
        <v>2742580.08</v>
      </c>
    </row>
    <row r="908">
      <c r="A908" s="5">
        <v>41078.0</v>
      </c>
      <c r="B908" s="21" t="str">
        <f t="shared" si="1"/>
        <v>June</v>
      </c>
      <c r="C908" s="47">
        <f t="shared" si="2"/>
        <v>6</v>
      </c>
      <c r="D908" s="4" t="s">
        <v>36</v>
      </c>
      <c r="E908" s="4" t="str">
        <f t="shared" si="3"/>
        <v>6 June</v>
      </c>
      <c r="F908" s="9">
        <v>5866074.06</v>
      </c>
    </row>
    <row r="909">
      <c r="A909" s="5">
        <v>41428.0</v>
      </c>
      <c r="B909" s="21" t="str">
        <f t="shared" si="1"/>
        <v>June</v>
      </c>
      <c r="C909" s="47">
        <f t="shared" si="2"/>
        <v>6</v>
      </c>
      <c r="D909" s="4" t="s">
        <v>23</v>
      </c>
      <c r="E909" s="4" t="str">
        <f t="shared" si="3"/>
        <v>6 June</v>
      </c>
      <c r="F909" s="9">
        <v>1469497.9800000002</v>
      </c>
    </row>
    <row r="910">
      <c r="A910" s="5">
        <v>41435.0</v>
      </c>
      <c r="B910" s="21" t="str">
        <f t="shared" si="1"/>
        <v>June</v>
      </c>
      <c r="C910" s="47">
        <f t="shared" si="2"/>
        <v>6</v>
      </c>
      <c r="D910" s="4" t="s">
        <v>23</v>
      </c>
      <c r="E910" s="4" t="str">
        <f t="shared" si="3"/>
        <v>6 June</v>
      </c>
      <c r="F910" s="9">
        <v>1113985.5999999999</v>
      </c>
    </row>
    <row r="911">
      <c r="A911" s="5">
        <v>40357.0</v>
      </c>
      <c r="B911" s="21" t="str">
        <f t="shared" si="1"/>
        <v>June</v>
      </c>
      <c r="C911" s="47">
        <f t="shared" si="2"/>
        <v>6</v>
      </c>
      <c r="D911" s="4" t="s">
        <v>23</v>
      </c>
      <c r="E911" s="4" t="str">
        <f t="shared" si="3"/>
        <v>6 June</v>
      </c>
      <c r="F911" s="9">
        <v>1123533.4</v>
      </c>
    </row>
    <row r="912">
      <c r="A912" s="5">
        <v>41085.0</v>
      </c>
      <c r="B912" s="21" t="str">
        <f t="shared" si="1"/>
        <v>June</v>
      </c>
      <c r="C912" s="47">
        <f t="shared" si="2"/>
        <v>6</v>
      </c>
      <c r="D912" s="4" t="s">
        <v>23</v>
      </c>
      <c r="E912" s="4" t="str">
        <f t="shared" si="3"/>
        <v>6 June</v>
      </c>
      <c r="F912" s="9">
        <v>1706802.08</v>
      </c>
    </row>
    <row r="913">
      <c r="A913" s="5">
        <v>41799.0</v>
      </c>
      <c r="B913" s="21" t="str">
        <f t="shared" si="1"/>
        <v>June</v>
      </c>
      <c r="C913" s="47">
        <f t="shared" si="2"/>
        <v>6</v>
      </c>
      <c r="D913" s="4" t="s">
        <v>23</v>
      </c>
      <c r="E913" s="4" t="str">
        <f t="shared" si="3"/>
        <v>6 June</v>
      </c>
      <c r="F913" s="9">
        <v>6261689.899999999</v>
      </c>
    </row>
    <row r="914">
      <c r="A914" s="5">
        <v>40707.0</v>
      </c>
      <c r="B914" s="21" t="str">
        <f t="shared" si="1"/>
        <v>June</v>
      </c>
      <c r="C914" s="47">
        <f t="shared" si="2"/>
        <v>6</v>
      </c>
      <c r="D914" s="4" t="s">
        <v>23</v>
      </c>
      <c r="E914" s="4" t="str">
        <f t="shared" si="3"/>
        <v>6 June</v>
      </c>
      <c r="F914" s="9">
        <v>423116.21</v>
      </c>
    </row>
    <row r="915">
      <c r="A915" s="5">
        <v>42548.0</v>
      </c>
      <c r="B915" s="21" t="str">
        <f t="shared" si="1"/>
        <v>June</v>
      </c>
      <c r="C915" s="47">
        <f t="shared" si="2"/>
        <v>6</v>
      </c>
      <c r="D915" s="4" t="s">
        <v>23</v>
      </c>
      <c r="E915" s="4" t="str">
        <f t="shared" si="3"/>
        <v>6 June</v>
      </c>
      <c r="F915" s="9">
        <v>228779.1</v>
      </c>
    </row>
    <row r="916">
      <c r="A916" s="5">
        <v>41813.0</v>
      </c>
      <c r="B916" s="21" t="str">
        <f t="shared" si="1"/>
        <v>June</v>
      </c>
      <c r="C916" s="47">
        <f t="shared" si="2"/>
        <v>6</v>
      </c>
      <c r="D916" s="4" t="s">
        <v>23</v>
      </c>
      <c r="E916" s="4" t="str">
        <f t="shared" si="3"/>
        <v>6 June</v>
      </c>
      <c r="F916" s="9">
        <v>4505070.78</v>
      </c>
    </row>
    <row r="917">
      <c r="A917" s="5">
        <v>42156.0</v>
      </c>
      <c r="B917" s="21" t="str">
        <f t="shared" si="1"/>
        <v>June</v>
      </c>
      <c r="C917" s="47">
        <f t="shared" si="2"/>
        <v>6</v>
      </c>
      <c r="D917" s="4" t="s">
        <v>23</v>
      </c>
      <c r="E917" s="4" t="str">
        <f t="shared" si="3"/>
        <v>6 June</v>
      </c>
      <c r="F917" s="9">
        <v>946236.52</v>
      </c>
    </row>
    <row r="918">
      <c r="A918" s="5">
        <v>41799.0</v>
      </c>
      <c r="B918" s="21" t="str">
        <f t="shared" si="1"/>
        <v>June</v>
      </c>
      <c r="C918" s="47">
        <f t="shared" si="2"/>
        <v>6</v>
      </c>
      <c r="D918" s="4" t="s">
        <v>23</v>
      </c>
      <c r="E918" s="4" t="str">
        <f t="shared" si="3"/>
        <v>6 June</v>
      </c>
      <c r="F918" s="9">
        <v>850791.2</v>
      </c>
    </row>
    <row r="919">
      <c r="A919" s="5">
        <v>40343.0</v>
      </c>
      <c r="B919" s="21" t="str">
        <f t="shared" si="1"/>
        <v>June</v>
      </c>
      <c r="C919" s="47">
        <f t="shared" si="2"/>
        <v>6</v>
      </c>
      <c r="D919" s="4" t="s">
        <v>122</v>
      </c>
      <c r="E919" s="4" t="str">
        <f t="shared" si="3"/>
        <v>6 June</v>
      </c>
      <c r="F919" s="9">
        <v>2649469.1999999997</v>
      </c>
    </row>
    <row r="920">
      <c r="A920" s="5">
        <v>41442.0</v>
      </c>
      <c r="B920" s="21" t="str">
        <f t="shared" si="1"/>
        <v>June</v>
      </c>
      <c r="C920" s="47">
        <f t="shared" si="2"/>
        <v>6</v>
      </c>
      <c r="D920" s="4" t="s">
        <v>122</v>
      </c>
      <c r="E920" s="4" t="str">
        <f t="shared" si="3"/>
        <v>6 June</v>
      </c>
      <c r="F920" s="9">
        <v>235257.1</v>
      </c>
    </row>
    <row r="921">
      <c r="A921" s="5">
        <v>41071.0</v>
      </c>
      <c r="B921" s="21" t="str">
        <f t="shared" si="1"/>
        <v>June</v>
      </c>
      <c r="C921" s="47">
        <f t="shared" si="2"/>
        <v>6</v>
      </c>
      <c r="D921" s="4" t="s">
        <v>122</v>
      </c>
      <c r="E921" s="4" t="str">
        <f t="shared" si="3"/>
        <v>6 June</v>
      </c>
      <c r="F921" s="9">
        <v>59357.46</v>
      </c>
    </row>
    <row r="922">
      <c r="A922" s="5">
        <v>42906.0</v>
      </c>
      <c r="B922" s="21" t="str">
        <f t="shared" si="1"/>
        <v>June</v>
      </c>
      <c r="C922" s="47">
        <f t="shared" si="2"/>
        <v>6</v>
      </c>
      <c r="D922" s="4" t="s">
        <v>23</v>
      </c>
      <c r="E922" s="4" t="str">
        <f t="shared" si="3"/>
        <v>6 June</v>
      </c>
      <c r="F922" s="9">
        <v>536455.52</v>
      </c>
    </row>
    <row r="923">
      <c r="A923" s="5">
        <v>42157.0</v>
      </c>
      <c r="B923" s="21" t="str">
        <f t="shared" si="1"/>
        <v>June</v>
      </c>
      <c r="C923" s="47">
        <f t="shared" si="2"/>
        <v>6</v>
      </c>
      <c r="D923" s="4" t="s">
        <v>36</v>
      </c>
      <c r="E923" s="4" t="str">
        <f t="shared" si="3"/>
        <v>6 June</v>
      </c>
      <c r="F923" s="9">
        <v>2988668.76</v>
      </c>
    </row>
    <row r="924">
      <c r="A924" s="5">
        <v>41814.0</v>
      </c>
      <c r="B924" s="21" t="str">
        <f t="shared" si="1"/>
        <v>June</v>
      </c>
      <c r="C924" s="47">
        <f t="shared" si="2"/>
        <v>6</v>
      </c>
      <c r="D924" s="4" t="s">
        <v>23</v>
      </c>
      <c r="E924" s="4" t="str">
        <f t="shared" si="3"/>
        <v>6 June</v>
      </c>
      <c r="F924" s="9">
        <v>50587.26</v>
      </c>
    </row>
    <row r="925">
      <c r="A925" s="5">
        <v>41793.0</v>
      </c>
      <c r="B925" s="21" t="str">
        <f t="shared" si="1"/>
        <v>June</v>
      </c>
      <c r="C925" s="47">
        <f t="shared" si="2"/>
        <v>6</v>
      </c>
      <c r="D925" s="4" t="s">
        <v>23</v>
      </c>
      <c r="E925" s="4" t="str">
        <f t="shared" si="3"/>
        <v>6 June</v>
      </c>
      <c r="F925" s="9">
        <v>208590.2</v>
      </c>
    </row>
    <row r="926">
      <c r="A926" s="5">
        <v>41800.0</v>
      </c>
      <c r="B926" s="21" t="str">
        <f t="shared" si="1"/>
        <v>June</v>
      </c>
      <c r="C926" s="47">
        <f t="shared" si="2"/>
        <v>6</v>
      </c>
      <c r="D926" s="4" t="s">
        <v>36</v>
      </c>
      <c r="E926" s="4" t="str">
        <f t="shared" si="3"/>
        <v>6 June</v>
      </c>
      <c r="F926" s="9">
        <v>681907.2</v>
      </c>
    </row>
    <row r="927">
      <c r="A927" s="5">
        <v>42157.0</v>
      </c>
      <c r="B927" s="21" t="str">
        <f t="shared" si="1"/>
        <v>June</v>
      </c>
      <c r="C927" s="47">
        <f t="shared" si="2"/>
        <v>6</v>
      </c>
      <c r="D927" s="4" t="s">
        <v>36</v>
      </c>
      <c r="E927" s="4" t="str">
        <f t="shared" si="3"/>
        <v>6 June</v>
      </c>
      <c r="F927" s="9">
        <v>812477.93</v>
      </c>
    </row>
    <row r="928">
      <c r="A928" s="5">
        <v>42892.0</v>
      </c>
      <c r="B928" s="21" t="str">
        <f t="shared" si="1"/>
        <v>June</v>
      </c>
      <c r="C928" s="47">
        <f t="shared" si="2"/>
        <v>6</v>
      </c>
      <c r="D928" s="4" t="s">
        <v>23</v>
      </c>
      <c r="E928" s="4" t="str">
        <f t="shared" si="3"/>
        <v>6 June</v>
      </c>
      <c r="F928" s="9">
        <v>2440013.1999999997</v>
      </c>
    </row>
    <row r="929">
      <c r="A929" s="5">
        <v>42906.0</v>
      </c>
      <c r="B929" s="21" t="str">
        <f t="shared" si="1"/>
        <v>June</v>
      </c>
      <c r="C929" s="47">
        <f t="shared" si="2"/>
        <v>6</v>
      </c>
      <c r="D929" s="4" t="s">
        <v>23</v>
      </c>
      <c r="E929" s="4" t="str">
        <f t="shared" si="3"/>
        <v>6 June</v>
      </c>
      <c r="F929" s="9">
        <v>334302.78</v>
      </c>
    </row>
    <row r="930">
      <c r="A930" s="5">
        <v>42906.0</v>
      </c>
      <c r="B930" s="21" t="str">
        <f t="shared" si="1"/>
        <v>June</v>
      </c>
      <c r="C930" s="47">
        <f t="shared" si="2"/>
        <v>6</v>
      </c>
      <c r="D930" s="4" t="s">
        <v>23</v>
      </c>
      <c r="E930" s="4" t="str">
        <f t="shared" si="3"/>
        <v>6 June</v>
      </c>
      <c r="F930" s="9">
        <v>3583291.1999999997</v>
      </c>
    </row>
    <row r="931">
      <c r="A931" s="5">
        <v>41065.0</v>
      </c>
      <c r="B931" s="21" t="str">
        <f t="shared" si="1"/>
        <v>June</v>
      </c>
      <c r="C931" s="47">
        <f t="shared" si="2"/>
        <v>6</v>
      </c>
      <c r="D931" s="4" t="s">
        <v>23</v>
      </c>
      <c r="E931" s="4" t="str">
        <f t="shared" si="3"/>
        <v>6 June</v>
      </c>
      <c r="F931" s="9">
        <v>1104764.26</v>
      </c>
    </row>
    <row r="932">
      <c r="A932" s="5">
        <v>41450.0</v>
      </c>
      <c r="B932" s="21" t="str">
        <f t="shared" si="1"/>
        <v>June</v>
      </c>
      <c r="C932" s="47">
        <f t="shared" si="2"/>
        <v>6</v>
      </c>
      <c r="D932" s="4" t="s">
        <v>23</v>
      </c>
      <c r="E932" s="4" t="str">
        <f t="shared" si="3"/>
        <v>6 June</v>
      </c>
      <c r="F932" s="9">
        <v>884949.4400000001</v>
      </c>
    </row>
    <row r="933">
      <c r="A933" s="5">
        <v>40344.0</v>
      </c>
      <c r="B933" s="21" t="str">
        <f t="shared" si="1"/>
        <v>June</v>
      </c>
      <c r="C933" s="47">
        <f t="shared" si="2"/>
        <v>6</v>
      </c>
      <c r="D933" s="4" t="s">
        <v>23</v>
      </c>
      <c r="E933" s="4" t="str">
        <f t="shared" si="3"/>
        <v>6 June</v>
      </c>
      <c r="F933" s="9">
        <v>808606.7</v>
      </c>
    </row>
    <row r="934">
      <c r="A934" s="5">
        <v>42549.0</v>
      </c>
      <c r="B934" s="21" t="str">
        <f t="shared" si="1"/>
        <v>June</v>
      </c>
      <c r="C934" s="47">
        <f t="shared" si="2"/>
        <v>6</v>
      </c>
      <c r="D934" s="4" t="s">
        <v>23</v>
      </c>
      <c r="E934" s="4" t="str">
        <f t="shared" si="3"/>
        <v>6 June</v>
      </c>
      <c r="F934" s="9">
        <v>170695.36000000002</v>
      </c>
    </row>
    <row r="935">
      <c r="A935" s="5">
        <v>40344.0</v>
      </c>
      <c r="B935" s="21" t="str">
        <f t="shared" si="1"/>
        <v>June</v>
      </c>
      <c r="C935" s="47">
        <f t="shared" si="2"/>
        <v>6</v>
      </c>
      <c r="D935" s="4" t="s">
        <v>23</v>
      </c>
      <c r="E935" s="4" t="str">
        <f t="shared" si="3"/>
        <v>6 June</v>
      </c>
      <c r="F935" s="9">
        <v>905004.0</v>
      </c>
    </row>
    <row r="936">
      <c r="A936" s="5">
        <v>42178.0</v>
      </c>
      <c r="B936" s="21" t="str">
        <f t="shared" si="1"/>
        <v>June</v>
      </c>
      <c r="C936" s="47">
        <f t="shared" si="2"/>
        <v>6</v>
      </c>
      <c r="D936" s="4" t="s">
        <v>23</v>
      </c>
      <c r="E936" s="4" t="str">
        <f t="shared" si="3"/>
        <v>6 June</v>
      </c>
      <c r="F936" s="9">
        <v>2270715.6</v>
      </c>
    </row>
    <row r="937">
      <c r="A937" s="5">
        <v>42550.0</v>
      </c>
      <c r="B937" s="21" t="str">
        <f t="shared" si="1"/>
        <v>June</v>
      </c>
      <c r="C937" s="47">
        <f t="shared" si="2"/>
        <v>6</v>
      </c>
      <c r="D937" s="4" t="s">
        <v>23</v>
      </c>
      <c r="E937" s="4" t="str">
        <f t="shared" si="3"/>
        <v>6 June</v>
      </c>
      <c r="F937" s="9">
        <v>68668.8</v>
      </c>
    </row>
    <row r="938">
      <c r="A938" s="5">
        <v>42893.0</v>
      </c>
      <c r="B938" s="21" t="str">
        <f t="shared" si="1"/>
        <v>June</v>
      </c>
      <c r="C938" s="47">
        <f t="shared" si="2"/>
        <v>6</v>
      </c>
      <c r="D938" s="4" t="s">
        <v>23</v>
      </c>
      <c r="E938" s="4" t="str">
        <f t="shared" si="3"/>
        <v>6 June</v>
      </c>
      <c r="F938" s="9">
        <v>772764.96</v>
      </c>
    </row>
    <row r="939">
      <c r="A939" s="5">
        <v>41801.0</v>
      </c>
      <c r="B939" s="21" t="str">
        <f t="shared" si="1"/>
        <v>June</v>
      </c>
      <c r="C939" s="47">
        <f t="shared" si="2"/>
        <v>6</v>
      </c>
      <c r="D939" s="4" t="s">
        <v>23</v>
      </c>
      <c r="E939" s="4" t="str">
        <f t="shared" si="3"/>
        <v>6 June</v>
      </c>
      <c r="F939" s="9">
        <v>1149133.54</v>
      </c>
    </row>
    <row r="940">
      <c r="A940" s="5">
        <v>40338.0</v>
      </c>
      <c r="B940" s="21" t="str">
        <f t="shared" si="1"/>
        <v>June</v>
      </c>
      <c r="C940" s="47">
        <f t="shared" si="2"/>
        <v>6</v>
      </c>
      <c r="D940" s="4" t="s">
        <v>23</v>
      </c>
      <c r="E940" s="4" t="str">
        <f t="shared" si="3"/>
        <v>6 June</v>
      </c>
      <c r="F940" s="9">
        <v>991141.6200000001</v>
      </c>
    </row>
    <row r="941">
      <c r="A941" s="5">
        <v>41808.0</v>
      </c>
      <c r="B941" s="21" t="str">
        <f t="shared" si="1"/>
        <v>June</v>
      </c>
      <c r="C941" s="47">
        <f t="shared" si="2"/>
        <v>6</v>
      </c>
      <c r="D941" s="4" t="s">
        <v>23</v>
      </c>
      <c r="E941" s="4" t="str">
        <f t="shared" si="3"/>
        <v>6 June</v>
      </c>
      <c r="F941" s="9">
        <v>229007.46000000002</v>
      </c>
    </row>
    <row r="942">
      <c r="A942" s="5">
        <v>42907.0</v>
      </c>
      <c r="B942" s="21" t="str">
        <f t="shared" si="1"/>
        <v>June</v>
      </c>
      <c r="C942" s="47">
        <f t="shared" si="2"/>
        <v>6</v>
      </c>
      <c r="D942" s="4" t="s">
        <v>23</v>
      </c>
      <c r="E942" s="4" t="str">
        <f t="shared" si="3"/>
        <v>6 June</v>
      </c>
      <c r="F942" s="9">
        <v>339394.18</v>
      </c>
    </row>
    <row r="943">
      <c r="A943" s="5">
        <v>42179.0</v>
      </c>
      <c r="B943" s="21" t="str">
        <f t="shared" si="1"/>
        <v>June</v>
      </c>
      <c r="C943" s="47">
        <f t="shared" si="2"/>
        <v>6</v>
      </c>
      <c r="D943" s="4" t="s">
        <v>36</v>
      </c>
      <c r="E943" s="4" t="str">
        <f t="shared" si="3"/>
        <v>6 June</v>
      </c>
      <c r="F943" s="9">
        <v>486308.4</v>
      </c>
    </row>
    <row r="944">
      <c r="A944" s="5">
        <v>41444.0</v>
      </c>
      <c r="B944" s="21" t="str">
        <f t="shared" si="1"/>
        <v>June</v>
      </c>
      <c r="C944" s="47">
        <f t="shared" si="2"/>
        <v>6</v>
      </c>
      <c r="D944" s="4" t="s">
        <v>23</v>
      </c>
      <c r="E944" s="4" t="str">
        <f t="shared" si="3"/>
        <v>6 June</v>
      </c>
      <c r="F944" s="9">
        <v>449986.11000000004</v>
      </c>
    </row>
    <row r="945">
      <c r="A945" s="5">
        <v>41073.0</v>
      </c>
      <c r="B945" s="21" t="str">
        <f t="shared" si="1"/>
        <v>June</v>
      </c>
      <c r="C945" s="47">
        <f t="shared" si="2"/>
        <v>6</v>
      </c>
      <c r="D945" s="4" t="s">
        <v>23</v>
      </c>
      <c r="E945" s="4" t="str">
        <f t="shared" si="3"/>
        <v>6 June</v>
      </c>
      <c r="F945" s="9">
        <v>1850667.5999999999</v>
      </c>
    </row>
    <row r="946">
      <c r="A946" s="5">
        <v>42522.0</v>
      </c>
      <c r="B946" s="21" t="str">
        <f t="shared" si="1"/>
        <v>June</v>
      </c>
      <c r="C946" s="47">
        <f t="shared" si="2"/>
        <v>6</v>
      </c>
      <c r="D946" s="4" t="s">
        <v>23</v>
      </c>
      <c r="E946" s="4" t="str">
        <f t="shared" si="3"/>
        <v>6 June</v>
      </c>
      <c r="F946" s="9">
        <v>1362352.58</v>
      </c>
    </row>
    <row r="947">
      <c r="A947" s="5">
        <v>40352.0</v>
      </c>
      <c r="B947" s="21" t="str">
        <f t="shared" si="1"/>
        <v>June</v>
      </c>
      <c r="C947" s="47">
        <f t="shared" si="2"/>
        <v>6</v>
      </c>
      <c r="D947" s="4" t="s">
        <v>23</v>
      </c>
      <c r="E947" s="4" t="str">
        <f t="shared" si="3"/>
        <v>6 June</v>
      </c>
      <c r="F947" s="9">
        <v>3960168.02</v>
      </c>
    </row>
    <row r="948">
      <c r="A948" s="5">
        <v>41808.0</v>
      </c>
      <c r="B948" s="21" t="str">
        <f t="shared" si="1"/>
        <v>June</v>
      </c>
      <c r="C948" s="47">
        <f t="shared" si="2"/>
        <v>6</v>
      </c>
      <c r="D948" s="4" t="s">
        <v>23</v>
      </c>
      <c r="E948" s="4" t="str">
        <f t="shared" si="3"/>
        <v>6 June</v>
      </c>
      <c r="F948" s="9">
        <v>3956062.53</v>
      </c>
    </row>
    <row r="949">
      <c r="A949" s="5">
        <v>42914.0</v>
      </c>
      <c r="B949" s="21" t="str">
        <f t="shared" si="1"/>
        <v>June</v>
      </c>
      <c r="C949" s="47">
        <f t="shared" si="2"/>
        <v>6</v>
      </c>
      <c r="D949" s="4" t="s">
        <v>23</v>
      </c>
      <c r="E949" s="4" t="str">
        <f t="shared" si="3"/>
        <v>6 June</v>
      </c>
      <c r="F949" s="9">
        <v>863470.0</v>
      </c>
    </row>
    <row r="950">
      <c r="A950" s="5">
        <v>41430.0</v>
      </c>
      <c r="B950" s="21" t="str">
        <f t="shared" si="1"/>
        <v>June</v>
      </c>
      <c r="C950" s="47">
        <f t="shared" si="2"/>
        <v>6</v>
      </c>
      <c r="D950" s="4" t="s">
        <v>23</v>
      </c>
      <c r="E950" s="4" t="str">
        <f t="shared" si="3"/>
        <v>6 June</v>
      </c>
      <c r="F950" s="9">
        <v>724127.8</v>
      </c>
    </row>
    <row r="951">
      <c r="A951" s="5">
        <v>41073.0</v>
      </c>
      <c r="B951" s="21" t="str">
        <f t="shared" si="1"/>
        <v>June</v>
      </c>
      <c r="C951" s="47">
        <f t="shared" si="2"/>
        <v>6</v>
      </c>
      <c r="D951" s="4" t="s">
        <v>122</v>
      </c>
      <c r="E951" s="4" t="str">
        <f t="shared" si="3"/>
        <v>6 June</v>
      </c>
      <c r="F951" s="9">
        <v>3957750.09</v>
      </c>
    </row>
    <row r="952">
      <c r="A952" s="5">
        <v>41452.0</v>
      </c>
      <c r="B952" s="21" t="str">
        <f t="shared" si="1"/>
        <v>June</v>
      </c>
      <c r="C952" s="47">
        <f t="shared" si="2"/>
        <v>6</v>
      </c>
      <c r="D952" s="4" t="s">
        <v>23</v>
      </c>
      <c r="E952" s="4" t="str">
        <f t="shared" si="3"/>
        <v>6 June</v>
      </c>
      <c r="F952" s="9">
        <v>392875.92</v>
      </c>
    </row>
    <row r="953">
      <c r="A953" s="5">
        <v>42530.0</v>
      </c>
      <c r="B953" s="21" t="str">
        <f t="shared" si="1"/>
        <v>June</v>
      </c>
      <c r="C953" s="47">
        <f t="shared" si="2"/>
        <v>6</v>
      </c>
      <c r="D953" s="4" t="s">
        <v>23</v>
      </c>
      <c r="E953" s="4" t="str">
        <f t="shared" si="3"/>
        <v>6 June</v>
      </c>
      <c r="F953" s="9">
        <v>966144.48</v>
      </c>
    </row>
    <row r="954">
      <c r="A954" s="5">
        <v>41074.0</v>
      </c>
      <c r="B954" s="21" t="str">
        <f t="shared" si="1"/>
        <v>June</v>
      </c>
      <c r="C954" s="47">
        <f t="shared" si="2"/>
        <v>6</v>
      </c>
      <c r="D954" s="4" t="s">
        <v>23</v>
      </c>
      <c r="E954" s="4" t="str">
        <f t="shared" si="3"/>
        <v>6 June</v>
      </c>
      <c r="F954" s="9">
        <v>510554.84</v>
      </c>
    </row>
    <row r="955">
      <c r="A955" s="5">
        <v>40710.0</v>
      </c>
      <c r="B955" s="21" t="str">
        <f t="shared" si="1"/>
        <v>June</v>
      </c>
      <c r="C955" s="47">
        <f t="shared" si="2"/>
        <v>6</v>
      </c>
      <c r="D955" s="4" t="s">
        <v>23</v>
      </c>
      <c r="E955" s="4" t="str">
        <f t="shared" si="3"/>
        <v>6 June</v>
      </c>
      <c r="F955" s="9">
        <v>6294435.13</v>
      </c>
    </row>
    <row r="956">
      <c r="A956" s="5">
        <v>42530.0</v>
      </c>
      <c r="B956" s="21" t="str">
        <f t="shared" si="1"/>
        <v>June</v>
      </c>
      <c r="C956" s="47">
        <f t="shared" si="2"/>
        <v>6</v>
      </c>
      <c r="D956" s="4" t="s">
        <v>23</v>
      </c>
      <c r="E956" s="4" t="str">
        <f t="shared" si="3"/>
        <v>6 June</v>
      </c>
      <c r="F956" s="9">
        <v>530019.05</v>
      </c>
    </row>
    <row r="957">
      <c r="A957" s="5">
        <v>42530.0</v>
      </c>
      <c r="B957" s="21" t="str">
        <f t="shared" si="1"/>
        <v>June</v>
      </c>
      <c r="C957" s="47">
        <f t="shared" si="2"/>
        <v>6</v>
      </c>
      <c r="D957" s="4" t="s">
        <v>23</v>
      </c>
      <c r="E957" s="4" t="str">
        <f t="shared" si="3"/>
        <v>6 June</v>
      </c>
      <c r="F957" s="9">
        <v>5707204.44</v>
      </c>
    </row>
    <row r="958">
      <c r="A958" s="5">
        <v>41816.0</v>
      </c>
      <c r="B958" s="21" t="str">
        <f t="shared" si="1"/>
        <v>June</v>
      </c>
      <c r="C958" s="47">
        <f t="shared" si="2"/>
        <v>6</v>
      </c>
      <c r="D958" s="4" t="s">
        <v>23</v>
      </c>
      <c r="E958" s="4" t="str">
        <f t="shared" si="3"/>
        <v>6 June</v>
      </c>
      <c r="F958" s="9">
        <v>1632714.3</v>
      </c>
    </row>
    <row r="959">
      <c r="A959" s="5">
        <v>41445.0</v>
      </c>
      <c r="B959" s="21" t="str">
        <f t="shared" si="1"/>
        <v>June</v>
      </c>
      <c r="C959" s="47">
        <f t="shared" si="2"/>
        <v>6</v>
      </c>
      <c r="D959" s="4" t="s">
        <v>23</v>
      </c>
      <c r="E959" s="4" t="str">
        <f t="shared" si="3"/>
        <v>6 June</v>
      </c>
      <c r="F959" s="9">
        <v>379516.5</v>
      </c>
    </row>
    <row r="960">
      <c r="A960" s="5">
        <v>41445.0</v>
      </c>
      <c r="B960" s="21" t="str">
        <f t="shared" si="1"/>
        <v>June</v>
      </c>
      <c r="C960" s="47">
        <f t="shared" si="2"/>
        <v>6</v>
      </c>
      <c r="D960" s="4" t="s">
        <v>23</v>
      </c>
      <c r="E960" s="4" t="str">
        <f t="shared" si="3"/>
        <v>6 June</v>
      </c>
      <c r="F960" s="9">
        <v>1319771.2</v>
      </c>
    </row>
    <row r="961">
      <c r="A961" s="5">
        <v>41809.0</v>
      </c>
      <c r="B961" s="21" t="str">
        <f t="shared" si="1"/>
        <v>June</v>
      </c>
      <c r="C961" s="47">
        <f t="shared" si="2"/>
        <v>6</v>
      </c>
      <c r="D961" s="4" t="s">
        <v>23</v>
      </c>
      <c r="E961" s="4" t="str">
        <f t="shared" si="3"/>
        <v>6 June</v>
      </c>
      <c r="F961" s="9">
        <v>2358993.1</v>
      </c>
    </row>
    <row r="962">
      <c r="A962" s="5">
        <v>42523.0</v>
      </c>
      <c r="B962" s="21" t="str">
        <f t="shared" si="1"/>
        <v>June</v>
      </c>
      <c r="C962" s="47">
        <f t="shared" si="2"/>
        <v>6</v>
      </c>
      <c r="D962" s="4" t="s">
        <v>23</v>
      </c>
      <c r="E962" s="4" t="str">
        <f t="shared" si="3"/>
        <v>6 June</v>
      </c>
      <c r="F962" s="9">
        <v>1045372.48</v>
      </c>
    </row>
    <row r="963">
      <c r="A963" s="5">
        <v>40696.0</v>
      </c>
      <c r="B963" s="21" t="str">
        <f t="shared" si="1"/>
        <v>June</v>
      </c>
      <c r="C963" s="47">
        <f t="shared" si="2"/>
        <v>6</v>
      </c>
      <c r="D963" s="4" t="s">
        <v>122</v>
      </c>
      <c r="E963" s="4" t="str">
        <f t="shared" si="3"/>
        <v>6 June</v>
      </c>
      <c r="F963" s="9">
        <v>307143.54000000004</v>
      </c>
    </row>
    <row r="964">
      <c r="A964" s="5">
        <v>40703.0</v>
      </c>
      <c r="B964" s="21" t="str">
        <f t="shared" si="1"/>
        <v>June</v>
      </c>
      <c r="C964" s="47">
        <f t="shared" si="2"/>
        <v>6</v>
      </c>
      <c r="D964" s="4" t="s">
        <v>122</v>
      </c>
      <c r="E964" s="4" t="str">
        <f t="shared" si="3"/>
        <v>6 June</v>
      </c>
      <c r="F964" s="9">
        <v>426416.1</v>
      </c>
    </row>
    <row r="965">
      <c r="A965" s="5">
        <v>41438.0</v>
      </c>
      <c r="B965" s="21" t="str">
        <f t="shared" si="1"/>
        <v>June</v>
      </c>
      <c r="C965" s="47">
        <f t="shared" si="2"/>
        <v>6</v>
      </c>
      <c r="D965" s="4" t="s">
        <v>122</v>
      </c>
      <c r="E965" s="4" t="str">
        <f t="shared" si="3"/>
        <v>6 June</v>
      </c>
      <c r="F965" s="9">
        <v>2309727.6</v>
      </c>
    </row>
    <row r="966">
      <c r="A966" s="5">
        <v>42902.0</v>
      </c>
      <c r="B966" s="21" t="str">
        <f t="shared" si="1"/>
        <v>June</v>
      </c>
      <c r="C966" s="47">
        <f t="shared" si="2"/>
        <v>6</v>
      </c>
      <c r="D966" s="4" t="s">
        <v>36</v>
      </c>
      <c r="E966" s="4" t="str">
        <f t="shared" si="3"/>
        <v>6 June</v>
      </c>
      <c r="F966" s="9">
        <v>1146486.12</v>
      </c>
    </row>
    <row r="967">
      <c r="A967" s="5">
        <v>42916.0</v>
      </c>
      <c r="B967" s="21" t="str">
        <f t="shared" si="1"/>
        <v>June</v>
      </c>
      <c r="C967" s="47">
        <f t="shared" si="2"/>
        <v>6</v>
      </c>
      <c r="D967" s="4" t="s">
        <v>23</v>
      </c>
      <c r="E967" s="4" t="str">
        <f t="shared" si="3"/>
        <v>6 June</v>
      </c>
      <c r="F967" s="9">
        <v>1436569.26</v>
      </c>
    </row>
    <row r="968">
      <c r="A968" s="5">
        <v>41817.0</v>
      </c>
      <c r="B968" s="21" t="str">
        <f t="shared" si="1"/>
        <v>June</v>
      </c>
      <c r="C968" s="47">
        <f t="shared" si="2"/>
        <v>6</v>
      </c>
      <c r="D968" s="4" t="s">
        <v>23</v>
      </c>
      <c r="E968" s="4" t="str">
        <f t="shared" si="3"/>
        <v>6 June</v>
      </c>
      <c r="F968" s="9">
        <v>7432.4</v>
      </c>
    </row>
    <row r="969">
      <c r="A969" s="5">
        <v>42895.0</v>
      </c>
      <c r="B969" s="21" t="str">
        <f t="shared" si="1"/>
        <v>June</v>
      </c>
      <c r="C969" s="47">
        <f t="shared" si="2"/>
        <v>6</v>
      </c>
      <c r="D969" s="4" t="s">
        <v>36</v>
      </c>
      <c r="E969" s="4" t="str">
        <f t="shared" si="3"/>
        <v>6 June</v>
      </c>
      <c r="F969" s="9">
        <v>3840464.67</v>
      </c>
    </row>
    <row r="970">
      <c r="A970" s="5">
        <v>40704.0</v>
      </c>
      <c r="B970" s="21" t="str">
        <f t="shared" si="1"/>
        <v>June</v>
      </c>
      <c r="C970" s="47">
        <f t="shared" si="2"/>
        <v>6</v>
      </c>
      <c r="D970" s="4" t="s">
        <v>23</v>
      </c>
      <c r="E970" s="4" t="str">
        <f t="shared" si="3"/>
        <v>6 June</v>
      </c>
      <c r="F970" s="9">
        <v>105671.15000000001</v>
      </c>
    </row>
    <row r="971">
      <c r="A971" s="5">
        <v>41075.0</v>
      </c>
      <c r="B971" s="21" t="str">
        <f t="shared" si="1"/>
        <v>June</v>
      </c>
      <c r="C971" s="47">
        <f t="shared" si="2"/>
        <v>6</v>
      </c>
      <c r="D971" s="4" t="s">
        <v>23</v>
      </c>
      <c r="E971" s="4" t="str">
        <f t="shared" si="3"/>
        <v>6 June</v>
      </c>
      <c r="F971" s="9">
        <v>2526250.88</v>
      </c>
    </row>
    <row r="972">
      <c r="A972" s="5">
        <v>40704.0</v>
      </c>
      <c r="B972" s="21" t="str">
        <f t="shared" si="1"/>
        <v>June</v>
      </c>
      <c r="C972" s="47">
        <f t="shared" si="2"/>
        <v>6</v>
      </c>
      <c r="D972" s="4" t="s">
        <v>23</v>
      </c>
      <c r="E972" s="4" t="str">
        <f t="shared" si="3"/>
        <v>6 June</v>
      </c>
      <c r="F972" s="9">
        <v>492524.96</v>
      </c>
    </row>
    <row r="973">
      <c r="A973" s="5">
        <v>41089.0</v>
      </c>
      <c r="B973" s="21" t="str">
        <f t="shared" si="1"/>
        <v>June</v>
      </c>
      <c r="C973" s="47">
        <f t="shared" si="2"/>
        <v>6</v>
      </c>
      <c r="D973" s="4" t="s">
        <v>23</v>
      </c>
      <c r="E973" s="4" t="str">
        <f t="shared" si="3"/>
        <v>6 June</v>
      </c>
      <c r="F973" s="9">
        <v>28064.64</v>
      </c>
    </row>
    <row r="974">
      <c r="A974" s="5">
        <v>41082.0</v>
      </c>
      <c r="B974" s="21" t="str">
        <f t="shared" si="1"/>
        <v>June</v>
      </c>
      <c r="C974" s="47">
        <f t="shared" si="2"/>
        <v>6</v>
      </c>
      <c r="D974" s="4" t="s">
        <v>23</v>
      </c>
      <c r="E974" s="4" t="str">
        <f t="shared" si="3"/>
        <v>6 June</v>
      </c>
      <c r="F974" s="9">
        <v>752565.4400000001</v>
      </c>
    </row>
    <row r="975">
      <c r="A975" s="5">
        <v>42538.0</v>
      </c>
      <c r="B975" s="21" t="str">
        <f t="shared" si="1"/>
        <v>June</v>
      </c>
      <c r="C975" s="47">
        <f t="shared" si="2"/>
        <v>6</v>
      </c>
      <c r="D975" s="4" t="s">
        <v>23</v>
      </c>
      <c r="E975" s="4" t="str">
        <f t="shared" si="3"/>
        <v>6 June</v>
      </c>
      <c r="F975" s="9">
        <v>1888509.0</v>
      </c>
    </row>
    <row r="976">
      <c r="A976" s="5">
        <v>41068.0</v>
      </c>
      <c r="B976" s="21" t="str">
        <f t="shared" si="1"/>
        <v>June</v>
      </c>
      <c r="C976" s="47">
        <f t="shared" si="2"/>
        <v>6</v>
      </c>
      <c r="D976" s="4" t="s">
        <v>23</v>
      </c>
      <c r="E976" s="4" t="str">
        <f t="shared" si="3"/>
        <v>6 June</v>
      </c>
      <c r="F976" s="9">
        <v>611340.4</v>
      </c>
    </row>
    <row r="977">
      <c r="A977" s="5">
        <v>40704.0</v>
      </c>
      <c r="B977" s="21" t="str">
        <f t="shared" si="1"/>
        <v>June</v>
      </c>
      <c r="C977" s="47">
        <f t="shared" si="2"/>
        <v>6</v>
      </c>
      <c r="D977" s="4" t="s">
        <v>23</v>
      </c>
      <c r="E977" s="4" t="str">
        <f t="shared" si="3"/>
        <v>6 June</v>
      </c>
      <c r="F977" s="9">
        <v>839256.0</v>
      </c>
    </row>
    <row r="978">
      <c r="A978" s="5">
        <v>41089.0</v>
      </c>
      <c r="B978" s="21" t="str">
        <f t="shared" si="1"/>
        <v>June</v>
      </c>
      <c r="C978" s="47">
        <f t="shared" si="2"/>
        <v>6</v>
      </c>
      <c r="D978" s="4" t="s">
        <v>23</v>
      </c>
      <c r="E978" s="4" t="str">
        <f t="shared" si="3"/>
        <v>6 June</v>
      </c>
      <c r="F978" s="9">
        <v>133910.69999999998</v>
      </c>
    </row>
    <row r="979">
      <c r="A979" s="5">
        <v>42524.0</v>
      </c>
      <c r="B979" s="21" t="str">
        <f t="shared" si="1"/>
        <v>June</v>
      </c>
      <c r="C979" s="47">
        <f t="shared" si="2"/>
        <v>6</v>
      </c>
      <c r="D979" s="4" t="s">
        <v>23</v>
      </c>
      <c r="E979" s="4" t="str">
        <f t="shared" si="3"/>
        <v>6 June</v>
      </c>
      <c r="F979" s="9">
        <v>511581.12</v>
      </c>
    </row>
    <row r="980">
      <c r="A980" s="5">
        <v>40704.0</v>
      </c>
      <c r="B980" s="21" t="str">
        <f t="shared" si="1"/>
        <v>June</v>
      </c>
      <c r="C980" s="47">
        <f t="shared" si="2"/>
        <v>6</v>
      </c>
      <c r="D980" s="4" t="s">
        <v>23</v>
      </c>
      <c r="E980" s="4" t="str">
        <f t="shared" si="3"/>
        <v>6 June</v>
      </c>
      <c r="F980" s="9">
        <v>416085.66000000003</v>
      </c>
    </row>
    <row r="981">
      <c r="A981" s="5">
        <v>40718.0</v>
      </c>
      <c r="B981" s="21" t="str">
        <f t="shared" si="1"/>
        <v>June</v>
      </c>
      <c r="C981" s="47">
        <f t="shared" si="2"/>
        <v>6</v>
      </c>
      <c r="D981" s="4" t="s">
        <v>23</v>
      </c>
      <c r="E981" s="4" t="str">
        <f t="shared" si="3"/>
        <v>6 June</v>
      </c>
      <c r="F981" s="9">
        <v>5191789.63</v>
      </c>
    </row>
    <row r="982">
      <c r="A982" s="5">
        <v>41068.0</v>
      </c>
      <c r="B982" s="21" t="str">
        <f t="shared" si="1"/>
        <v>June</v>
      </c>
      <c r="C982" s="47">
        <f t="shared" si="2"/>
        <v>6</v>
      </c>
      <c r="D982" s="4" t="s">
        <v>122</v>
      </c>
      <c r="E982" s="4" t="str">
        <f t="shared" si="3"/>
        <v>6 June</v>
      </c>
      <c r="F982" s="9">
        <v>134710.55000000002</v>
      </c>
    </row>
    <row r="983">
      <c r="A983" s="5">
        <v>42895.0</v>
      </c>
      <c r="B983" s="21" t="str">
        <f t="shared" si="1"/>
        <v>June</v>
      </c>
      <c r="C983" s="47">
        <f t="shared" si="2"/>
        <v>6</v>
      </c>
      <c r="D983" s="4" t="s">
        <v>122</v>
      </c>
      <c r="E983" s="4" t="str">
        <f t="shared" si="3"/>
        <v>6 June</v>
      </c>
      <c r="F983" s="9">
        <v>391599.52</v>
      </c>
    </row>
    <row r="984">
      <c r="A984" s="5">
        <v>40697.0</v>
      </c>
      <c r="B984" s="21" t="str">
        <f t="shared" si="1"/>
        <v>June</v>
      </c>
      <c r="C984" s="47">
        <f t="shared" si="2"/>
        <v>6</v>
      </c>
      <c r="D984" s="4" t="s">
        <v>122</v>
      </c>
      <c r="E984" s="4" t="str">
        <f t="shared" si="3"/>
        <v>6 June</v>
      </c>
      <c r="F984" s="9">
        <v>4100498.8</v>
      </c>
    </row>
    <row r="985">
      <c r="A985" s="5">
        <v>41817.0</v>
      </c>
      <c r="B985" s="21" t="str">
        <f t="shared" si="1"/>
        <v>June</v>
      </c>
      <c r="C985" s="47">
        <f t="shared" si="2"/>
        <v>6</v>
      </c>
      <c r="D985" s="4" t="s">
        <v>122</v>
      </c>
      <c r="E985" s="4" t="str">
        <f t="shared" si="3"/>
        <v>6 June</v>
      </c>
      <c r="F985" s="9">
        <v>1397352.57</v>
      </c>
    </row>
    <row r="986">
      <c r="A986" s="5">
        <v>42181.0</v>
      </c>
      <c r="B986" s="21" t="str">
        <f t="shared" si="1"/>
        <v>June</v>
      </c>
      <c r="C986" s="47">
        <f t="shared" si="2"/>
        <v>6</v>
      </c>
      <c r="D986" s="4" t="s">
        <v>122</v>
      </c>
      <c r="E986" s="4" t="str">
        <f t="shared" si="3"/>
        <v>6 June</v>
      </c>
      <c r="F986" s="9">
        <v>470846.35000000003</v>
      </c>
    </row>
    <row r="987">
      <c r="A987" s="5">
        <v>42910.0</v>
      </c>
      <c r="B987" s="21" t="str">
        <f t="shared" si="1"/>
        <v>June</v>
      </c>
      <c r="C987" s="47">
        <f t="shared" si="2"/>
        <v>6</v>
      </c>
      <c r="D987" s="4" t="s">
        <v>23</v>
      </c>
      <c r="E987" s="4" t="str">
        <f t="shared" si="3"/>
        <v>6 June</v>
      </c>
      <c r="F987" s="9">
        <v>276978.8</v>
      </c>
    </row>
    <row r="988">
      <c r="A988" s="5">
        <v>40334.0</v>
      </c>
      <c r="B988" s="21" t="str">
        <f t="shared" si="1"/>
        <v>June</v>
      </c>
      <c r="C988" s="47">
        <f t="shared" si="2"/>
        <v>6</v>
      </c>
      <c r="D988" s="4" t="s">
        <v>23</v>
      </c>
      <c r="E988" s="4" t="str">
        <f t="shared" si="3"/>
        <v>6 June</v>
      </c>
      <c r="F988" s="9">
        <v>361164.87</v>
      </c>
    </row>
    <row r="989">
      <c r="A989" s="5">
        <v>41090.0</v>
      </c>
      <c r="B989" s="21" t="str">
        <f t="shared" si="1"/>
        <v>June</v>
      </c>
      <c r="C989" s="47">
        <f t="shared" si="2"/>
        <v>6</v>
      </c>
      <c r="D989" s="4" t="s">
        <v>23</v>
      </c>
      <c r="E989" s="4" t="str">
        <f t="shared" si="3"/>
        <v>6 June</v>
      </c>
      <c r="F989" s="9">
        <v>3006187.1999999997</v>
      </c>
    </row>
    <row r="990">
      <c r="A990" s="5">
        <v>40348.0</v>
      </c>
      <c r="B990" s="21" t="str">
        <f t="shared" si="1"/>
        <v>June</v>
      </c>
      <c r="C990" s="47">
        <f t="shared" si="2"/>
        <v>6</v>
      </c>
      <c r="D990" s="4" t="s">
        <v>23</v>
      </c>
      <c r="E990" s="4" t="str">
        <f t="shared" si="3"/>
        <v>6 June</v>
      </c>
      <c r="F990" s="9">
        <v>2530602.06</v>
      </c>
    </row>
    <row r="991">
      <c r="A991" s="5">
        <v>41433.0</v>
      </c>
      <c r="B991" s="21" t="str">
        <f t="shared" si="1"/>
        <v>June</v>
      </c>
      <c r="C991" s="47">
        <f t="shared" si="2"/>
        <v>6</v>
      </c>
      <c r="D991" s="4" t="s">
        <v>23</v>
      </c>
      <c r="E991" s="4" t="str">
        <f t="shared" si="3"/>
        <v>6 June</v>
      </c>
      <c r="F991" s="9">
        <v>674148.3200000001</v>
      </c>
    </row>
    <row r="992">
      <c r="A992" s="5">
        <v>41811.0</v>
      </c>
      <c r="B992" s="21" t="str">
        <f t="shared" si="1"/>
        <v>June</v>
      </c>
      <c r="C992" s="47">
        <f t="shared" si="2"/>
        <v>6</v>
      </c>
      <c r="D992" s="4" t="s">
        <v>23</v>
      </c>
      <c r="E992" s="4" t="str">
        <f t="shared" si="3"/>
        <v>6 June</v>
      </c>
      <c r="F992" s="9">
        <v>3120720.33</v>
      </c>
    </row>
    <row r="993">
      <c r="A993" s="5">
        <v>41804.0</v>
      </c>
      <c r="B993" s="21" t="str">
        <f t="shared" si="1"/>
        <v>June</v>
      </c>
      <c r="C993" s="47">
        <f t="shared" si="2"/>
        <v>6</v>
      </c>
      <c r="D993" s="4" t="s">
        <v>36</v>
      </c>
      <c r="E993" s="4" t="str">
        <f t="shared" si="3"/>
        <v>6 June</v>
      </c>
      <c r="F993" s="9">
        <v>144195.69999999998</v>
      </c>
    </row>
    <row r="994">
      <c r="A994" s="5">
        <v>40355.0</v>
      </c>
      <c r="B994" s="21" t="str">
        <f t="shared" si="1"/>
        <v>June</v>
      </c>
      <c r="C994" s="47">
        <f t="shared" si="2"/>
        <v>6</v>
      </c>
      <c r="D994" s="4" t="s">
        <v>23</v>
      </c>
      <c r="E994" s="4" t="str">
        <f t="shared" si="3"/>
        <v>6 June</v>
      </c>
      <c r="F994" s="9">
        <v>1117360.56</v>
      </c>
    </row>
    <row r="995">
      <c r="A995" s="5">
        <v>41090.0</v>
      </c>
      <c r="B995" s="21" t="str">
        <f t="shared" si="1"/>
        <v>June</v>
      </c>
      <c r="C995" s="47">
        <f t="shared" si="2"/>
        <v>6</v>
      </c>
      <c r="D995" s="4" t="s">
        <v>23</v>
      </c>
      <c r="E995" s="4" t="str">
        <f t="shared" si="3"/>
        <v>6 June</v>
      </c>
      <c r="F995" s="9">
        <v>370465.69999999995</v>
      </c>
    </row>
    <row r="996">
      <c r="A996" s="5">
        <v>42889.0</v>
      </c>
      <c r="B996" s="21" t="str">
        <f t="shared" si="1"/>
        <v>June</v>
      </c>
      <c r="C996" s="47">
        <f t="shared" si="2"/>
        <v>6</v>
      </c>
      <c r="D996" s="4" t="s">
        <v>23</v>
      </c>
      <c r="E996" s="4" t="str">
        <f t="shared" si="3"/>
        <v>6 June</v>
      </c>
      <c r="F996" s="9">
        <v>451922.89999999997</v>
      </c>
    </row>
    <row r="997">
      <c r="A997" s="5">
        <v>41454.0</v>
      </c>
      <c r="B997" s="21" t="str">
        <f t="shared" si="1"/>
        <v>June</v>
      </c>
      <c r="C997" s="47">
        <f t="shared" si="2"/>
        <v>6</v>
      </c>
      <c r="D997" s="4" t="s">
        <v>23</v>
      </c>
      <c r="E997" s="4" t="str">
        <f t="shared" si="3"/>
        <v>6 June</v>
      </c>
      <c r="F997" s="9">
        <v>786651.25</v>
      </c>
    </row>
    <row r="998">
      <c r="A998" s="5">
        <v>42161.0</v>
      </c>
      <c r="B998" s="21" t="str">
        <f t="shared" si="1"/>
        <v>June</v>
      </c>
      <c r="C998" s="47">
        <f t="shared" si="2"/>
        <v>6</v>
      </c>
      <c r="D998" s="4" t="s">
        <v>23</v>
      </c>
      <c r="E998" s="4" t="str">
        <f t="shared" si="3"/>
        <v>6 June</v>
      </c>
      <c r="F998" s="9">
        <v>1256621.3</v>
      </c>
    </row>
    <row r="999">
      <c r="A999" s="5">
        <v>40355.0</v>
      </c>
      <c r="B999" s="21" t="str">
        <f t="shared" si="1"/>
        <v>June</v>
      </c>
      <c r="C999" s="47">
        <f t="shared" si="2"/>
        <v>6</v>
      </c>
      <c r="D999" s="4" t="s">
        <v>23</v>
      </c>
      <c r="E999" s="4" t="str">
        <f t="shared" si="3"/>
        <v>6 June</v>
      </c>
      <c r="F999" s="9">
        <v>1005807.3600000001</v>
      </c>
    </row>
    <row r="1000">
      <c r="A1000" s="5">
        <v>40719.0</v>
      </c>
      <c r="B1000" s="21" t="str">
        <f t="shared" si="1"/>
        <v>June</v>
      </c>
      <c r="C1000" s="47">
        <f t="shared" si="2"/>
        <v>6</v>
      </c>
      <c r="D1000" s="4" t="s">
        <v>23</v>
      </c>
      <c r="E1000" s="4" t="str">
        <f t="shared" si="3"/>
        <v>6 June</v>
      </c>
      <c r="F1000" s="9">
        <v>570792.3</v>
      </c>
    </row>
    <row r="1001">
      <c r="A1001" s="5">
        <v>41440.0</v>
      </c>
      <c r="B1001" s="21" t="str">
        <f t="shared" si="1"/>
        <v>June</v>
      </c>
      <c r="C1001" s="47">
        <f t="shared" si="2"/>
        <v>6</v>
      </c>
      <c r="D1001" s="4" t="s">
        <v>23</v>
      </c>
      <c r="E1001" s="4" t="str">
        <f t="shared" si="3"/>
        <v>6 June</v>
      </c>
      <c r="F1001" s="9">
        <v>1971840.2</v>
      </c>
    </row>
    <row r="1002">
      <c r="A1002" s="5">
        <v>40719.0</v>
      </c>
      <c r="B1002" s="21" t="str">
        <f t="shared" si="1"/>
        <v>June</v>
      </c>
      <c r="C1002" s="47">
        <f t="shared" si="2"/>
        <v>6</v>
      </c>
      <c r="D1002" s="4" t="s">
        <v>23</v>
      </c>
      <c r="E1002" s="4" t="str">
        <f t="shared" si="3"/>
        <v>6 June</v>
      </c>
      <c r="F1002" s="9">
        <v>864951.2</v>
      </c>
    </row>
    <row r="1003">
      <c r="A1003" s="5">
        <v>41426.0</v>
      </c>
      <c r="B1003" s="21" t="str">
        <f t="shared" si="1"/>
        <v>June</v>
      </c>
      <c r="C1003" s="47">
        <f t="shared" si="2"/>
        <v>6</v>
      </c>
      <c r="D1003" s="4" t="s">
        <v>23</v>
      </c>
      <c r="E1003" s="4" t="str">
        <f t="shared" si="3"/>
        <v>6 June</v>
      </c>
      <c r="F1003" s="9">
        <v>834765.18</v>
      </c>
    </row>
    <row r="1004">
      <c r="A1004" s="5">
        <v>42182.0</v>
      </c>
      <c r="B1004" s="21" t="str">
        <f t="shared" si="1"/>
        <v>June</v>
      </c>
      <c r="C1004" s="47">
        <f t="shared" si="2"/>
        <v>6</v>
      </c>
      <c r="D1004" s="4" t="s">
        <v>23</v>
      </c>
      <c r="E1004" s="4" t="str">
        <f t="shared" si="3"/>
        <v>6 June</v>
      </c>
      <c r="F1004" s="9">
        <v>1130635.12</v>
      </c>
    </row>
    <row r="1005">
      <c r="A1005" s="5">
        <v>40355.0</v>
      </c>
      <c r="B1005" s="21" t="str">
        <f t="shared" si="1"/>
        <v>June</v>
      </c>
      <c r="C1005" s="47">
        <f t="shared" si="2"/>
        <v>6</v>
      </c>
      <c r="D1005" s="4" t="s">
        <v>23</v>
      </c>
      <c r="E1005" s="4" t="str">
        <f t="shared" si="3"/>
        <v>6 June</v>
      </c>
      <c r="F1005" s="9">
        <v>2193110.48</v>
      </c>
    </row>
    <row r="1006">
      <c r="A1006" s="5">
        <v>40699.0</v>
      </c>
      <c r="B1006" s="21" t="str">
        <f t="shared" si="1"/>
        <v>June</v>
      </c>
      <c r="C1006" s="47">
        <f t="shared" si="2"/>
        <v>6</v>
      </c>
      <c r="D1006" s="4" t="s">
        <v>36</v>
      </c>
      <c r="E1006" s="4" t="str">
        <f t="shared" si="3"/>
        <v>6 June</v>
      </c>
      <c r="F1006" s="9">
        <v>313739.4</v>
      </c>
    </row>
    <row r="1007">
      <c r="A1007" s="5">
        <v>42897.0</v>
      </c>
      <c r="B1007" s="21" t="str">
        <f t="shared" si="1"/>
        <v>June</v>
      </c>
      <c r="C1007" s="47">
        <f t="shared" si="2"/>
        <v>6</v>
      </c>
      <c r="D1007" s="4" t="s">
        <v>36</v>
      </c>
      <c r="E1007" s="4" t="str">
        <f t="shared" si="3"/>
        <v>6 June</v>
      </c>
      <c r="F1007" s="9">
        <v>441296.94</v>
      </c>
    </row>
    <row r="1008">
      <c r="A1008" s="5">
        <v>42526.0</v>
      </c>
      <c r="B1008" s="21" t="str">
        <f t="shared" si="1"/>
        <v>June</v>
      </c>
      <c r="C1008" s="47">
        <f t="shared" si="2"/>
        <v>6</v>
      </c>
      <c r="D1008" s="4" t="s">
        <v>23</v>
      </c>
      <c r="E1008" s="4" t="str">
        <f t="shared" si="3"/>
        <v>6 June</v>
      </c>
      <c r="F1008" s="9">
        <v>27948.050000000003</v>
      </c>
    </row>
    <row r="1009">
      <c r="A1009" s="5">
        <v>40349.0</v>
      </c>
      <c r="B1009" s="21" t="str">
        <f t="shared" si="1"/>
        <v>June</v>
      </c>
      <c r="C1009" s="47">
        <f t="shared" si="2"/>
        <v>6</v>
      </c>
      <c r="D1009" s="4" t="s">
        <v>23</v>
      </c>
      <c r="E1009" s="4" t="str">
        <f t="shared" si="3"/>
        <v>6 June</v>
      </c>
      <c r="F1009" s="9">
        <v>3700175.22</v>
      </c>
    </row>
    <row r="1010">
      <c r="A1010" s="5">
        <v>42169.0</v>
      </c>
      <c r="B1010" s="21" t="str">
        <f t="shared" si="1"/>
        <v>June</v>
      </c>
      <c r="C1010" s="47">
        <f t="shared" si="2"/>
        <v>6</v>
      </c>
      <c r="D1010" s="4" t="s">
        <v>23</v>
      </c>
      <c r="E1010" s="4" t="str">
        <f t="shared" si="3"/>
        <v>6 June</v>
      </c>
      <c r="F1010" s="9">
        <v>84287.22</v>
      </c>
    </row>
    <row r="1011">
      <c r="A1011" s="5">
        <v>41805.0</v>
      </c>
      <c r="B1011" s="21" t="str">
        <f t="shared" si="1"/>
        <v>June</v>
      </c>
      <c r="C1011" s="47">
        <f t="shared" si="2"/>
        <v>6</v>
      </c>
      <c r="D1011" s="4" t="s">
        <v>23</v>
      </c>
      <c r="E1011" s="4" t="str">
        <f t="shared" si="3"/>
        <v>6 June</v>
      </c>
      <c r="F1011" s="9">
        <v>4367665.470000001</v>
      </c>
    </row>
    <row r="1012">
      <c r="A1012" s="5">
        <v>41441.0</v>
      </c>
      <c r="B1012" s="21" t="str">
        <f t="shared" si="1"/>
        <v>June</v>
      </c>
      <c r="C1012" s="47">
        <f t="shared" si="2"/>
        <v>6</v>
      </c>
      <c r="D1012" s="4" t="s">
        <v>23</v>
      </c>
      <c r="E1012" s="4" t="str">
        <f t="shared" si="3"/>
        <v>6 June</v>
      </c>
      <c r="F1012" s="9">
        <v>338629.2</v>
      </c>
    </row>
    <row r="1013">
      <c r="A1013" s="5">
        <v>42547.0</v>
      </c>
      <c r="B1013" s="21" t="str">
        <f t="shared" si="1"/>
        <v>June</v>
      </c>
      <c r="C1013" s="47">
        <f t="shared" si="2"/>
        <v>6</v>
      </c>
      <c r="D1013" s="4" t="s">
        <v>23</v>
      </c>
      <c r="E1013" s="4" t="str">
        <f t="shared" si="3"/>
        <v>6 June</v>
      </c>
      <c r="F1013" s="9">
        <v>1051273.6</v>
      </c>
    </row>
    <row r="1014">
      <c r="A1014" s="5">
        <v>42162.0</v>
      </c>
      <c r="B1014" s="21" t="str">
        <f t="shared" si="1"/>
        <v>June</v>
      </c>
      <c r="C1014" s="47">
        <f t="shared" si="2"/>
        <v>6</v>
      </c>
      <c r="D1014" s="4" t="s">
        <v>23</v>
      </c>
      <c r="E1014" s="4" t="str">
        <f t="shared" si="3"/>
        <v>6 June</v>
      </c>
      <c r="F1014" s="9">
        <v>280239.7</v>
      </c>
    </row>
    <row r="1015">
      <c r="A1015" s="5">
        <v>41798.0</v>
      </c>
      <c r="B1015" s="21" t="str">
        <f t="shared" si="1"/>
        <v>June</v>
      </c>
      <c r="C1015" s="47">
        <f t="shared" si="2"/>
        <v>6</v>
      </c>
      <c r="D1015" s="4" t="s">
        <v>23</v>
      </c>
      <c r="E1015" s="4" t="str">
        <f t="shared" si="3"/>
        <v>6 June</v>
      </c>
      <c r="F1015" s="9">
        <v>450250.57</v>
      </c>
    </row>
    <row r="1016">
      <c r="A1016" s="5">
        <v>40335.0</v>
      </c>
      <c r="B1016" s="21" t="str">
        <f t="shared" si="1"/>
        <v>June</v>
      </c>
      <c r="C1016" s="47">
        <f t="shared" si="2"/>
        <v>6</v>
      </c>
      <c r="D1016" s="4" t="s">
        <v>23</v>
      </c>
      <c r="E1016" s="4" t="str">
        <f t="shared" si="3"/>
        <v>6 June</v>
      </c>
      <c r="F1016" s="9">
        <v>1571959.4</v>
      </c>
    </row>
    <row r="1017">
      <c r="A1017" s="5">
        <v>40335.0</v>
      </c>
      <c r="B1017" s="21" t="str">
        <f t="shared" si="1"/>
        <v>June</v>
      </c>
      <c r="C1017" s="47">
        <f t="shared" si="2"/>
        <v>6</v>
      </c>
      <c r="D1017" s="4" t="s">
        <v>23</v>
      </c>
      <c r="E1017" s="4" t="str">
        <f t="shared" si="3"/>
        <v>6 June</v>
      </c>
      <c r="F1017" s="9">
        <v>314742.23000000004</v>
      </c>
    </row>
    <row r="1018">
      <c r="A1018" s="5">
        <v>41063.0</v>
      </c>
      <c r="B1018" s="21" t="str">
        <f t="shared" si="1"/>
        <v>June</v>
      </c>
      <c r="C1018" s="47">
        <f t="shared" si="2"/>
        <v>6</v>
      </c>
      <c r="D1018" s="4" t="s">
        <v>23</v>
      </c>
      <c r="E1018" s="4" t="str">
        <f t="shared" si="3"/>
        <v>6 June</v>
      </c>
      <c r="F1018" s="9">
        <v>753295.6</v>
      </c>
    </row>
    <row r="1019">
      <c r="A1019" s="5">
        <v>41798.0</v>
      </c>
      <c r="B1019" s="21" t="str">
        <f t="shared" si="1"/>
        <v>June</v>
      </c>
      <c r="C1019" s="47">
        <f t="shared" si="2"/>
        <v>6</v>
      </c>
      <c r="D1019" s="4" t="s">
        <v>23</v>
      </c>
      <c r="E1019" s="4" t="str">
        <f t="shared" si="3"/>
        <v>6 June</v>
      </c>
      <c r="F1019" s="9">
        <v>86703.69</v>
      </c>
    </row>
    <row r="1020">
      <c r="A1020" s="5">
        <v>41077.0</v>
      </c>
      <c r="B1020" s="21" t="str">
        <f t="shared" si="1"/>
        <v>June</v>
      </c>
      <c r="C1020" s="47">
        <f t="shared" si="2"/>
        <v>6</v>
      </c>
      <c r="D1020" s="4" t="s">
        <v>23</v>
      </c>
      <c r="E1020" s="4" t="str">
        <f t="shared" si="3"/>
        <v>6 June</v>
      </c>
      <c r="F1020" s="9">
        <v>208738.42</v>
      </c>
    </row>
    <row r="1021">
      <c r="A1021" s="5">
        <v>41070.0</v>
      </c>
      <c r="B1021" s="21" t="str">
        <f t="shared" si="1"/>
        <v>June</v>
      </c>
      <c r="C1021" s="47">
        <f t="shared" si="2"/>
        <v>6</v>
      </c>
      <c r="D1021" s="4" t="s">
        <v>122</v>
      </c>
      <c r="E1021" s="4" t="str">
        <f t="shared" si="3"/>
        <v>6 June</v>
      </c>
      <c r="F1021" s="9">
        <v>2205874.48</v>
      </c>
    </row>
    <row r="1022">
      <c r="A1022" s="5">
        <v>40342.0</v>
      </c>
      <c r="B1022" s="21" t="str">
        <f t="shared" si="1"/>
        <v>June</v>
      </c>
      <c r="C1022" s="47">
        <f t="shared" si="2"/>
        <v>6</v>
      </c>
      <c r="D1022" s="4" t="s">
        <v>122</v>
      </c>
      <c r="E1022" s="4" t="str">
        <f t="shared" si="3"/>
        <v>6 June</v>
      </c>
      <c r="F1022" s="9">
        <v>1830158.8199999998</v>
      </c>
    </row>
    <row r="1023">
      <c r="A1023" s="5">
        <v>42198.0</v>
      </c>
      <c r="B1023" s="21" t="str">
        <f t="shared" si="1"/>
        <v>July</v>
      </c>
      <c r="C1023" s="47">
        <f t="shared" si="2"/>
        <v>7</v>
      </c>
      <c r="D1023" s="4" t="s">
        <v>23</v>
      </c>
      <c r="E1023" s="4" t="str">
        <f t="shared" si="3"/>
        <v>7 July</v>
      </c>
      <c r="F1023" s="9">
        <v>5714367.75</v>
      </c>
    </row>
    <row r="1024">
      <c r="A1024" s="5">
        <v>41470.0</v>
      </c>
      <c r="B1024" s="21" t="str">
        <f t="shared" si="1"/>
        <v>July</v>
      </c>
      <c r="C1024" s="47">
        <f t="shared" si="2"/>
        <v>7</v>
      </c>
      <c r="D1024" s="4" t="s">
        <v>23</v>
      </c>
      <c r="E1024" s="4" t="str">
        <f t="shared" si="3"/>
        <v>7 July</v>
      </c>
      <c r="F1024" s="9">
        <v>11742.88</v>
      </c>
    </row>
    <row r="1025">
      <c r="A1025" s="5">
        <v>42212.0</v>
      </c>
      <c r="B1025" s="21" t="str">
        <f t="shared" si="1"/>
        <v>July</v>
      </c>
      <c r="C1025" s="47">
        <f t="shared" si="2"/>
        <v>7</v>
      </c>
      <c r="D1025" s="4" t="s">
        <v>36</v>
      </c>
      <c r="E1025" s="4" t="str">
        <f t="shared" si="3"/>
        <v>7 July</v>
      </c>
      <c r="F1025" s="9">
        <v>26091.180000000004</v>
      </c>
    </row>
    <row r="1026">
      <c r="A1026" s="5">
        <v>41841.0</v>
      </c>
      <c r="B1026" s="21" t="str">
        <f t="shared" si="1"/>
        <v>July</v>
      </c>
      <c r="C1026" s="47">
        <f t="shared" si="2"/>
        <v>7</v>
      </c>
      <c r="D1026" s="4" t="s">
        <v>23</v>
      </c>
      <c r="E1026" s="4" t="str">
        <f t="shared" si="3"/>
        <v>7 July</v>
      </c>
      <c r="F1026" s="9">
        <v>179765.6</v>
      </c>
    </row>
    <row r="1027">
      <c r="A1027" s="5">
        <v>41834.0</v>
      </c>
      <c r="B1027" s="21" t="str">
        <f t="shared" si="1"/>
        <v>July</v>
      </c>
      <c r="C1027" s="47">
        <f t="shared" si="2"/>
        <v>7</v>
      </c>
      <c r="D1027" s="4" t="s">
        <v>23</v>
      </c>
      <c r="E1027" s="4" t="str">
        <f t="shared" si="3"/>
        <v>7 July</v>
      </c>
      <c r="F1027" s="9">
        <v>278768.75</v>
      </c>
    </row>
    <row r="1028">
      <c r="A1028" s="5">
        <v>40378.0</v>
      </c>
      <c r="B1028" s="21" t="str">
        <f t="shared" si="1"/>
        <v>July</v>
      </c>
      <c r="C1028" s="47">
        <f t="shared" si="2"/>
        <v>7</v>
      </c>
      <c r="D1028" s="4" t="s">
        <v>23</v>
      </c>
      <c r="E1028" s="4" t="str">
        <f t="shared" si="3"/>
        <v>7 July</v>
      </c>
      <c r="F1028" s="9">
        <v>800302.8</v>
      </c>
    </row>
    <row r="1029">
      <c r="A1029" s="5">
        <v>40371.0</v>
      </c>
      <c r="B1029" s="21" t="str">
        <f t="shared" si="1"/>
        <v>July</v>
      </c>
      <c r="C1029" s="47">
        <f t="shared" si="2"/>
        <v>7</v>
      </c>
      <c r="D1029" s="4" t="s">
        <v>23</v>
      </c>
      <c r="E1029" s="4" t="str">
        <f t="shared" si="3"/>
        <v>7 July</v>
      </c>
      <c r="F1029" s="9">
        <v>3016935.39</v>
      </c>
    </row>
    <row r="1030">
      <c r="A1030" s="5">
        <v>41848.0</v>
      </c>
      <c r="B1030" s="21" t="str">
        <f t="shared" si="1"/>
        <v>July</v>
      </c>
      <c r="C1030" s="47">
        <f t="shared" si="2"/>
        <v>7</v>
      </c>
      <c r="D1030" s="4" t="s">
        <v>23</v>
      </c>
      <c r="E1030" s="4" t="str">
        <f t="shared" si="3"/>
        <v>7 July</v>
      </c>
      <c r="F1030" s="9">
        <v>4142605.73</v>
      </c>
    </row>
    <row r="1031">
      <c r="A1031" s="5">
        <v>42933.0</v>
      </c>
      <c r="B1031" s="21" t="str">
        <f t="shared" si="1"/>
        <v>July</v>
      </c>
      <c r="C1031" s="47">
        <f t="shared" si="2"/>
        <v>7</v>
      </c>
      <c r="D1031" s="4" t="s">
        <v>23</v>
      </c>
      <c r="E1031" s="4" t="str">
        <f t="shared" si="3"/>
        <v>7 July</v>
      </c>
      <c r="F1031" s="9">
        <v>443183.0</v>
      </c>
    </row>
    <row r="1032">
      <c r="A1032" s="5">
        <v>42933.0</v>
      </c>
      <c r="B1032" s="21" t="str">
        <f t="shared" si="1"/>
        <v>July</v>
      </c>
      <c r="C1032" s="47">
        <f t="shared" si="2"/>
        <v>7</v>
      </c>
      <c r="D1032" s="4" t="s">
        <v>23</v>
      </c>
      <c r="E1032" s="4" t="str">
        <f t="shared" si="3"/>
        <v>7 July</v>
      </c>
      <c r="F1032" s="9">
        <v>4825466.100000001</v>
      </c>
    </row>
    <row r="1033">
      <c r="A1033" s="5">
        <v>42926.0</v>
      </c>
      <c r="B1033" s="21" t="str">
        <f t="shared" si="1"/>
        <v>July</v>
      </c>
      <c r="C1033" s="47">
        <f t="shared" si="2"/>
        <v>7</v>
      </c>
      <c r="D1033" s="4" t="s">
        <v>23</v>
      </c>
      <c r="E1033" s="4" t="str">
        <f t="shared" si="3"/>
        <v>7 July</v>
      </c>
      <c r="F1033" s="9">
        <v>1485292.46</v>
      </c>
    </row>
    <row r="1034">
      <c r="A1034" s="5">
        <v>41470.0</v>
      </c>
      <c r="B1034" s="21" t="str">
        <f t="shared" si="1"/>
        <v>July</v>
      </c>
      <c r="C1034" s="47">
        <f t="shared" si="2"/>
        <v>7</v>
      </c>
      <c r="D1034" s="4" t="s">
        <v>23</v>
      </c>
      <c r="E1034" s="4" t="str">
        <f t="shared" si="3"/>
        <v>7 July</v>
      </c>
      <c r="F1034" s="9">
        <v>259462.35</v>
      </c>
    </row>
    <row r="1035">
      <c r="A1035" s="5">
        <v>42926.0</v>
      </c>
      <c r="B1035" s="21" t="str">
        <f t="shared" si="1"/>
        <v>July</v>
      </c>
      <c r="C1035" s="47">
        <f t="shared" si="2"/>
        <v>7</v>
      </c>
      <c r="D1035" s="4" t="s">
        <v>23</v>
      </c>
      <c r="E1035" s="4" t="str">
        <f t="shared" si="3"/>
        <v>7 July</v>
      </c>
      <c r="F1035" s="9">
        <v>48115.44</v>
      </c>
    </row>
    <row r="1036">
      <c r="A1036" s="5">
        <v>42926.0</v>
      </c>
      <c r="B1036" s="21" t="str">
        <f t="shared" si="1"/>
        <v>July</v>
      </c>
      <c r="C1036" s="47">
        <f t="shared" si="2"/>
        <v>7</v>
      </c>
      <c r="D1036" s="4" t="s">
        <v>23</v>
      </c>
      <c r="E1036" s="4" t="str">
        <f t="shared" si="3"/>
        <v>7 July</v>
      </c>
      <c r="F1036" s="9">
        <v>61335.42</v>
      </c>
    </row>
    <row r="1037">
      <c r="A1037" s="5">
        <v>40378.0</v>
      </c>
      <c r="B1037" s="21" t="str">
        <f t="shared" si="1"/>
        <v>July</v>
      </c>
      <c r="C1037" s="47">
        <f t="shared" si="2"/>
        <v>7</v>
      </c>
      <c r="D1037" s="4" t="s">
        <v>23</v>
      </c>
      <c r="E1037" s="4" t="str">
        <f t="shared" si="3"/>
        <v>7 July</v>
      </c>
      <c r="F1037" s="9">
        <v>248897.0</v>
      </c>
    </row>
    <row r="1038">
      <c r="A1038" s="5">
        <v>42919.0</v>
      </c>
      <c r="B1038" s="21" t="str">
        <f t="shared" si="1"/>
        <v>July</v>
      </c>
      <c r="C1038" s="47">
        <f t="shared" si="2"/>
        <v>7</v>
      </c>
      <c r="D1038" s="4" t="s">
        <v>23</v>
      </c>
      <c r="E1038" s="4" t="str">
        <f t="shared" si="3"/>
        <v>7 July</v>
      </c>
      <c r="F1038" s="9">
        <v>3785714.8</v>
      </c>
    </row>
    <row r="1039">
      <c r="A1039" s="5">
        <v>42576.0</v>
      </c>
      <c r="B1039" s="21" t="str">
        <f t="shared" si="1"/>
        <v>July</v>
      </c>
      <c r="C1039" s="47">
        <f t="shared" si="2"/>
        <v>7</v>
      </c>
      <c r="D1039" s="4" t="s">
        <v>122</v>
      </c>
      <c r="E1039" s="4" t="str">
        <f t="shared" si="3"/>
        <v>7 July</v>
      </c>
      <c r="F1039" s="9">
        <v>78661.23</v>
      </c>
    </row>
    <row r="1040">
      <c r="A1040" s="5">
        <v>41484.0</v>
      </c>
      <c r="B1040" s="21" t="str">
        <f t="shared" si="1"/>
        <v>July</v>
      </c>
      <c r="C1040" s="47">
        <f t="shared" si="2"/>
        <v>7</v>
      </c>
      <c r="D1040" s="4" t="s">
        <v>122</v>
      </c>
      <c r="E1040" s="4" t="str">
        <f t="shared" si="3"/>
        <v>7 July</v>
      </c>
      <c r="F1040" s="9">
        <v>68771.43000000001</v>
      </c>
    </row>
    <row r="1041">
      <c r="A1041" s="5">
        <v>41121.0</v>
      </c>
      <c r="B1041" s="21" t="str">
        <f t="shared" si="1"/>
        <v>July</v>
      </c>
      <c r="C1041" s="47">
        <f t="shared" si="2"/>
        <v>7</v>
      </c>
      <c r="D1041" s="4" t="s">
        <v>23</v>
      </c>
      <c r="E1041" s="4" t="str">
        <f t="shared" si="3"/>
        <v>7 July</v>
      </c>
      <c r="F1041" s="9">
        <v>41863.71</v>
      </c>
    </row>
    <row r="1042">
      <c r="A1042" s="5">
        <v>41114.0</v>
      </c>
      <c r="B1042" s="21" t="str">
        <f t="shared" si="1"/>
        <v>July</v>
      </c>
      <c r="C1042" s="47">
        <f t="shared" si="2"/>
        <v>7</v>
      </c>
      <c r="D1042" s="4" t="s">
        <v>23</v>
      </c>
      <c r="E1042" s="4" t="str">
        <f t="shared" si="3"/>
        <v>7 July</v>
      </c>
      <c r="F1042" s="9">
        <v>243798.1</v>
      </c>
    </row>
    <row r="1043">
      <c r="A1043" s="5">
        <v>41114.0</v>
      </c>
      <c r="B1043" s="21" t="str">
        <f t="shared" si="1"/>
        <v>July</v>
      </c>
      <c r="C1043" s="47">
        <f t="shared" si="2"/>
        <v>7</v>
      </c>
      <c r="D1043" s="4" t="s">
        <v>23</v>
      </c>
      <c r="E1043" s="4" t="str">
        <f t="shared" si="3"/>
        <v>7 July</v>
      </c>
      <c r="F1043" s="9">
        <v>2620358.79</v>
      </c>
    </row>
    <row r="1044">
      <c r="A1044" s="5">
        <v>40379.0</v>
      </c>
      <c r="B1044" s="21" t="str">
        <f t="shared" si="1"/>
        <v>July</v>
      </c>
      <c r="C1044" s="47">
        <f t="shared" si="2"/>
        <v>7</v>
      </c>
      <c r="D1044" s="4" t="s">
        <v>23</v>
      </c>
      <c r="E1044" s="4" t="str">
        <f t="shared" si="3"/>
        <v>7 July</v>
      </c>
      <c r="F1044" s="9">
        <v>693587.16</v>
      </c>
    </row>
    <row r="1045">
      <c r="A1045" s="5">
        <v>40729.0</v>
      </c>
      <c r="B1045" s="21" t="str">
        <f t="shared" si="1"/>
        <v>July</v>
      </c>
      <c r="C1045" s="47">
        <f t="shared" si="2"/>
        <v>7</v>
      </c>
      <c r="D1045" s="4" t="s">
        <v>36</v>
      </c>
      <c r="E1045" s="4" t="str">
        <f t="shared" si="3"/>
        <v>7 July</v>
      </c>
      <c r="F1045" s="9">
        <v>116631.9</v>
      </c>
    </row>
    <row r="1046">
      <c r="A1046" s="5">
        <v>40729.0</v>
      </c>
      <c r="B1046" s="21" t="str">
        <f t="shared" si="1"/>
        <v>July</v>
      </c>
      <c r="C1046" s="47">
        <f t="shared" si="2"/>
        <v>7</v>
      </c>
      <c r="D1046" s="4" t="s">
        <v>23</v>
      </c>
      <c r="E1046" s="4" t="str">
        <f t="shared" si="3"/>
        <v>7 July</v>
      </c>
      <c r="F1046" s="9">
        <v>730705.6200000001</v>
      </c>
    </row>
    <row r="1047">
      <c r="A1047" s="5">
        <v>41828.0</v>
      </c>
      <c r="B1047" s="21" t="str">
        <f t="shared" si="1"/>
        <v>July</v>
      </c>
      <c r="C1047" s="47">
        <f t="shared" si="2"/>
        <v>7</v>
      </c>
      <c r="D1047" s="4" t="s">
        <v>23</v>
      </c>
      <c r="E1047" s="4" t="str">
        <f t="shared" si="3"/>
        <v>7 July</v>
      </c>
      <c r="F1047" s="9">
        <v>1826184.4</v>
      </c>
    </row>
    <row r="1048">
      <c r="A1048" s="5">
        <v>42577.0</v>
      </c>
      <c r="B1048" s="21" t="str">
        <f t="shared" si="1"/>
        <v>July</v>
      </c>
      <c r="C1048" s="47">
        <f t="shared" si="2"/>
        <v>7</v>
      </c>
      <c r="D1048" s="4" t="s">
        <v>23</v>
      </c>
      <c r="E1048" s="4" t="str">
        <f t="shared" si="3"/>
        <v>7 July</v>
      </c>
      <c r="F1048" s="9">
        <v>2657301.6</v>
      </c>
    </row>
    <row r="1049">
      <c r="A1049" s="5">
        <v>40736.0</v>
      </c>
      <c r="B1049" s="21" t="str">
        <f t="shared" si="1"/>
        <v>July</v>
      </c>
      <c r="C1049" s="47">
        <f t="shared" si="2"/>
        <v>7</v>
      </c>
      <c r="D1049" s="4" t="s">
        <v>23</v>
      </c>
      <c r="E1049" s="4" t="str">
        <f t="shared" si="3"/>
        <v>7 July</v>
      </c>
      <c r="F1049" s="9">
        <v>2826902.6100000003</v>
      </c>
    </row>
    <row r="1050">
      <c r="A1050" s="5">
        <v>42563.0</v>
      </c>
      <c r="B1050" s="21" t="str">
        <f t="shared" si="1"/>
        <v>July</v>
      </c>
      <c r="C1050" s="47">
        <f t="shared" si="2"/>
        <v>7</v>
      </c>
      <c r="D1050" s="4" t="s">
        <v>23</v>
      </c>
      <c r="E1050" s="4" t="str">
        <f t="shared" si="3"/>
        <v>7 July</v>
      </c>
      <c r="F1050" s="9">
        <v>1021506.2</v>
      </c>
    </row>
    <row r="1051">
      <c r="A1051" s="5">
        <v>42927.0</v>
      </c>
      <c r="B1051" s="21" t="str">
        <f t="shared" si="1"/>
        <v>July</v>
      </c>
      <c r="C1051" s="47">
        <f t="shared" si="2"/>
        <v>7</v>
      </c>
      <c r="D1051" s="4" t="s">
        <v>23</v>
      </c>
      <c r="E1051" s="4" t="str">
        <f t="shared" si="3"/>
        <v>7 July</v>
      </c>
      <c r="F1051" s="9">
        <v>1472854.7400000002</v>
      </c>
    </row>
    <row r="1052">
      <c r="A1052" s="5">
        <v>41114.0</v>
      </c>
      <c r="B1052" s="21" t="str">
        <f t="shared" si="1"/>
        <v>July</v>
      </c>
      <c r="C1052" s="47">
        <f t="shared" si="2"/>
        <v>7</v>
      </c>
      <c r="D1052" s="4" t="s">
        <v>23</v>
      </c>
      <c r="E1052" s="4" t="str">
        <f t="shared" si="3"/>
        <v>7 July</v>
      </c>
      <c r="F1052" s="9">
        <v>443799.85000000003</v>
      </c>
    </row>
    <row r="1053">
      <c r="A1053" s="5">
        <v>42577.0</v>
      </c>
      <c r="B1053" s="21" t="str">
        <f t="shared" si="1"/>
        <v>July</v>
      </c>
      <c r="C1053" s="47">
        <f t="shared" si="2"/>
        <v>7</v>
      </c>
      <c r="D1053" s="4" t="s">
        <v>23</v>
      </c>
      <c r="E1053" s="4" t="str">
        <f t="shared" si="3"/>
        <v>7 July</v>
      </c>
      <c r="F1053" s="9">
        <v>852056.16</v>
      </c>
    </row>
    <row r="1054">
      <c r="A1054" s="5">
        <v>42927.0</v>
      </c>
      <c r="B1054" s="21" t="str">
        <f t="shared" si="1"/>
        <v>July</v>
      </c>
      <c r="C1054" s="47">
        <f t="shared" si="2"/>
        <v>7</v>
      </c>
      <c r="D1054" s="4" t="s">
        <v>23</v>
      </c>
      <c r="E1054" s="4" t="str">
        <f t="shared" si="3"/>
        <v>7 July</v>
      </c>
      <c r="F1054" s="9">
        <v>376705.55000000005</v>
      </c>
    </row>
    <row r="1055">
      <c r="A1055" s="5">
        <v>40729.0</v>
      </c>
      <c r="B1055" s="21" t="str">
        <f t="shared" si="1"/>
        <v>July</v>
      </c>
      <c r="C1055" s="47">
        <f t="shared" si="2"/>
        <v>7</v>
      </c>
      <c r="D1055" s="4" t="s">
        <v>23</v>
      </c>
      <c r="E1055" s="4" t="str">
        <f t="shared" si="3"/>
        <v>7 July</v>
      </c>
      <c r="F1055" s="9">
        <v>169586.30000000002</v>
      </c>
    </row>
    <row r="1056">
      <c r="A1056" s="5">
        <v>42213.0</v>
      </c>
      <c r="B1056" s="21" t="str">
        <f t="shared" si="1"/>
        <v>July</v>
      </c>
      <c r="C1056" s="47">
        <f t="shared" si="2"/>
        <v>7</v>
      </c>
      <c r="D1056" s="4" t="s">
        <v>23</v>
      </c>
      <c r="E1056" s="4" t="str">
        <f t="shared" si="3"/>
        <v>7 July</v>
      </c>
      <c r="F1056" s="9">
        <v>170945.19999999998</v>
      </c>
    </row>
    <row r="1057">
      <c r="A1057" s="5">
        <v>41485.0</v>
      </c>
      <c r="B1057" s="21" t="str">
        <f t="shared" si="1"/>
        <v>July</v>
      </c>
      <c r="C1057" s="47">
        <f t="shared" si="2"/>
        <v>7</v>
      </c>
      <c r="D1057" s="4" t="s">
        <v>23</v>
      </c>
      <c r="E1057" s="4" t="str">
        <f t="shared" si="3"/>
        <v>7 July</v>
      </c>
      <c r="F1057" s="9">
        <v>603553.4400000001</v>
      </c>
    </row>
    <row r="1058">
      <c r="A1058" s="5">
        <v>41828.0</v>
      </c>
      <c r="B1058" s="21" t="str">
        <f t="shared" si="1"/>
        <v>July</v>
      </c>
      <c r="C1058" s="47">
        <f t="shared" si="2"/>
        <v>7</v>
      </c>
      <c r="D1058" s="4" t="s">
        <v>23</v>
      </c>
      <c r="E1058" s="4" t="str">
        <f t="shared" si="3"/>
        <v>7 July</v>
      </c>
      <c r="F1058" s="9">
        <v>2016803.5999999999</v>
      </c>
    </row>
    <row r="1059">
      <c r="A1059" s="5">
        <v>41821.0</v>
      </c>
      <c r="B1059" s="21" t="str">
        <f t="shared" si="1"/>
        <v>July</v>
      </c>
      <c r="C1059" s="47">
        <f t="shared" si="2"/>
        <v>7</v>
      </c>
      <c r="D1059" s="4" t="s">
        <v>122</v>
      </c>
      <c r="E1059" s="4" t="str">
        <f t="shared" si="3"/>
        <v>7 July</v>
      </c>
      <c r="F1059" s="9">
        <v>459098.8</v>
      </c>
    </row>
    <row r="1060">
      <c r="A1060" s="5">
        <v>42934.0</v>
      </c>
      <c r="B1060" s="21" t="str">
        <f t="shared" si="1"/>
        <v>July</v>
      </c>
      <c r="C1060" s="47">
        <f t="shared" si="2"/>
        <v>7</v>
      </c>
      <c r="D1060" s="4" t="s">
        <v>122</v>
      </c>
      <c r="E1060" s="4" t="str">
        <f t="shared" si="3"/>
        <v>7 July</v>
      </c>
      <c r="F1060" s="9">
        <v>688272.2</v>
      </c>
    </row>
    <row r="1061">
      <c r="A1061" s="5">
        <v>41486.0</v>
      </c>
      <c r="B1061" s="21" t="str">
        <f t="shared" si="1"/>
        <v>July</v>
      </c>
      <c r="C1061" s="47">
        <f t="shared" si="2"/>
        <v>7</v>
      </c>
      <c r="D1061" s="4" t="s">
        <v>36</v>
      </c>
      <c r="E1061" s="4" t="str">
        <f t="shared" si="3"/>
        <v>7 July</v>
      </c>
      <c r="F1061" s="9">
        <v>266557.26</v>
      </c>
    </row>
    <row r="1062">
      <c r="A1062" s="5">
        <v>41479.0</v>
      </c>
      <c r="B1062" s="21" t="str">
        <f t="shared" si="1"/>
        <v>July</v>
      </c>
      <c r="C1062" s="47">
        <f t="shared" si="2"/>
        <v>7</v>
      </c>
      <c r="D1062" s="4" t="s">
        <v>23</v>
      </c>
      <c r="E1062" s="4" t="str">
        <f t="shared" si="3"/>
        <v>7 July</v>
      </c>
      <c r="F1062" s="9">
        <v>67754.17</v>
      </c>
    </row>
    <row r="1063">
      <c r="A1063" s="5">
        <v>42557.0</v>
      </c>
      <c r="B1063" s="21" t="str">
        <f t="shared" si="1"/>
        <v>July</v>
      </c>
      <c r="C1063" s="47">
        <f t="shared" si="2"/>
        <v>7</v>
      </c>
      <c r="D1063" s="4" t="s">
        <v>23</v>
      </c>
      <c r="E1063" s="4" t="str">
        <f t="shared" si="3"/>
        <v>7 July</v>
      </c>
      <c r="F1063" s="9">
        <v>5294988.510000001</v>
      </c>
    </row>
    <row r="1064">
      <c r="A1064" s="5">
        <v>42578.0</v>
      </c>
      <c r="B1064" s="21" t="str">
        <f t="shared" si="1"/>
        <v>July</v>
      </c>
      <c r="C1064" s="47">
        <f t="shared" si="2"/>
        <v>7</v>
      </c>
      <c r="D1064" s="4" t="s">
        <v>23</v>
      </c>
      <c r="E1064" s="4" t="str">
        <f t="shared" si="3"/>
        <v>7 July</v>
      </c>
      <c r="F1064" s="9">
        <v>786522.7999999999</v>
      </c>
    </row>
    <row r="1065">
      <c r="A1065" s="5">
        <v>41101.0</v>
      </c>
      <c r="B1065" s="21" t="str">
        <f t="shared" si="1"/>
        <v>July</v>
      </c>
      <c r="C1065" s="47">
        <f t="shared" si="2"/>
        <v>7</v>
      </c>
      <c r="D1065" s="4" t="s">
        <v>23</v>
      </c>
      <c r="E1065" s="4" t="str">
        <f t="shared" si="3"/>
        <v>7 July</v>
      </c>
      <c r="F1065" s="9">
        <v>438915.54000000004</v>
      </c>
    </row>
    <row r="1066">
      <c r="A1066" s="5">
        <v>42578.0</v>
      </c>
      <c r="B1066" s="21" t="str">
        <f t="shared" si="1"/>
        <v>July</v>
      </c>
      <c r="C1066" s="47">
        <f t="shared" si="2"/>
        <v>7</v>
      </c>
      <c r="D1066" s="4" t="s">
        <v>23</v>
      </c>
      <c r="E1066" s="4" t="str">
        <f t="shared" si="3"/>
        <v>7 July</v>
      </c>
      <c r="F1066" s="9">
        <v>3654411.1799999997</v>
      </c>
    </row>
    <row r="1067">
      <c r="A1067" s="5">
        <v>41822.0</v>
      </c>
      <c r="B1067" s="21" t="str">
        <f t="shared" si="1"/>
        <v>July</v>
      </c>
      <c r="C1067" s="47">
        <f t="shared" si="2"/>
        <v>7</v>
      </c>
      <c r="D1067" s="4" t="s">
        <v>36</v>
      </c>
      <c r="E1067" s="4" t="str">
        <f t="shared" si="3"/>
        <v>7 July</v>
      </c>
      <c r="F1067" s="9">
        <v>1472505.48</v>
      </c>
    </row>
    <row r="1068">
      <c r="A1068" s="5">
        <v>42207.0</v>
      </c>
      <c r="B1068" s="21" t="str">
        <f t="shared" si="1"/>
        <v>July</v>
      </c>
      <c r="C1068" s="47">
        <f t="shared" si="2"/>
        <v>7</v>
      </c>
      <c r="D1068" s="4" t="s">
        <v>23</v>
      </c>
      <c r="E1068" s="4" t="str">
        <f t="shared" si="3"/>
        <v>7 July</v>
      </c>
      <c r="F1068" s="9">
        <v>532199.04</v>
      </c>
    </row>
    <row r="1069">
      <c r="A1069" s="5">
        <v>41108.0</v>
      </c>
      <c r="B1069" s="21" t="str">
        <f t="shared" si="1"/>
        <v>July</v>
      </c>
      <c r="C1069" s="47">
        <f t="shared" si="2"/>
        <v>7</v>
      </c>
      <c r="D1069" s="4" t="s">
        <v>36</v>
      </c>
      <c r="E1069" s="4" t="str">
        <f t="shared" si="3"/>
        <v>7 July</v>
      </c>
      <c r="F1069" s="9">
        <v>470122.56</v>
      </c>
    </row>
    <row r="1070">
      <c r="A1070" s="5">
        <v>42921.0</v>
      </c>
      <c r="B1070" s="21" t="str">
        <f t="shared" si="1"/>
        <v>July</v>
      </c>
      <c r="C1070" s="47">
        <f t="shared" si="2"/>
        <v>7</v>
      </c>
      <c r="D1070" s="4" t="s">
        <v>23</v>
      </c>
      <c r="E1070" s="4" t="str">
        <f t="shared" si="3"/>
        <v>7 July</v>
      </c>
      <c r="F1070" s="9">
        <v>272600.25</v>
      </c>
    </row>
    <row r="1071">
      <c r="A1071" s="5">
        <v>41822.0</v>
      </c>
      <c r="B1071" s="21" t="str">
        <f t="shared" si="1"/>
        <v>July</v>
      </c>
      <c r="C1071" s="47">
        <f t="shared" si="2"/>
        <v>7</v>
      </c>
      <c r="D1071" s="4" t="s">
        <v>23</v>
      </c>
      <c r="E1071" s="4" t="str">
        <f t="shared" si="3"/>
        <v>7 July</v>
      </c>
      <c r="F1071" s="9">
        <v>1993353.81</v>
      </c>
    </row>
    <row r="1072">
      <c r="A1072" s="5">
        <v>40744.0</v>
      </c>
      <c r="B1072" s="21" t="str">
        <f t="shared" si="1"/>
        <v>July</v>
      </c>
      <c r="C1072" s="47">
        <f t="shared" si="2"/>
        <v>7</v>
      </c>
      <c r="D1072" s="4" t="s">
        <v>23</v>
      </c>
      <c r="E1072" s="4" t="str">
        <f t="shared" si="3"/>
        <v>7 July</v>
      </c>
      <c r="F1072" s="9">
        <v>988072.0</v>
      </c>
    </row>
    <row r="1073">
      <c r="A1073" s="5">
        <v>42571.0</v>
      </c>
      <c r="B1073" s="21" t="str">
        <f t="shared" si="1"/>
        <v>July</v>
      </c>
      <c r="C1073" s="47">
        <f t="shared" si="2"/>
        <v>7</v>
      </c>
      <c r="D1073" s="4" t="s">
        <v>23</v>
      </c>
      <c r="E1073" s="4" t="str">
        <f t="shared" si="3"/>
        <v>7 July</v>
      </c>
      <c r="F1073" s="9">
        <v>1167324.0</v>
      </c>
    </row>
    <row r="1074">
      <c r="A1074" s="5">
        <v>40387.0</v>
      </c>
      <c r="B1074" s="21" t="str">
        <f t="shared" si="1"/>
        <v>July</v>
      </c>
      <c r="C1074" s="47">
        <f t="shared" si="2"/>
        <v>7</v>
      </c>
      <c r="D1074" s="4" t="s">
        <v>23</v>
      </c>
      <c r="E1074" s="4" t="str">
        <f t="shared" si="3"/>
        <v>7 July</v>
      </c>
      <c r="F1074" s="9">
        <v>2380377.7399999998</v>
      </c>
    </row>
    <row r="1075">
      <c r="A1075" s="5">
        <v>40737.0</v>
      </c>
      <c r="B1075" s="21" t="str">
        <f t="shared" si="1"/>
        <v>July</v>
      </c>
      <c r="C1075" s="47">
        <f t="shared" si="2"/>
        <v>7</v>
      </c>
      <c r="D1075" s="4" t="s">
        <v>122</v>
      </c>
      <c r="E1075" s="4" t="str">
        <f t="shared" si="3"/>
        <v>7 July</v>
      </c>
      <c r="F1075" s="9">
        <v>619627.38</v>
      </c>
    </row>
    <row r="1076">
      <c r="A1076" s="5">
        <v>41466.0</v>
      </c>
      <c r="B1076" s="21" t="str">
        <f t="shared" si="1"/>
        <v>July</v>
      </c>
      <c r="C1076" s="47">
        <f t="shared" si="2"/>
        <v>7</v>
      </c>
      <c r="D1076" s="4" t="s">
        <v>23</v>
      </c>
      <c r="E1076" s="4" t="str">
        <f t="shared" si="3"/>
        <v>7 July</v>
      </c>
      <c r="F1076" s="9">
        <v>1048682.34</v>
      </c>
    </row>
    <row r="1077">
      <c r="A1077" s="5">
        <v>41851.0</v>
      </c>
      <c r="B1077" s="21" t="str">
        <f t="shared" si="1"/>
        <v>July</v>
      </c>
      <c r="C1077" s="47">
        <f t="shared" si="2"/>
        <v>7</v>
      </c>
      <c r="D1077" s="4" t="s">
        <v>23</v>
      </c>
      <c r="E1077" s="4" t="str">
        <f t="shared" si="3"/>
        <v>7 July</v>
      </c>
      <c r="F1077" s="9">
        <v>164195.57</v>
      </c>
    </row>
    <row r="1078">
      <c r="A1078" s="5">
        <v>42215.0</v>
      </c>
      <c r="B1078" s="21" t="str">
        <f t="shared" si="1"/>
        <v>July</v>
      </c>
      <c r="C1078" s="47">
        <f t="shared" si="2"/>
        <v>7</v>
      </c>
      <c r="D1078" s="4" t="s">
        <v>23</v>
      </c>
      <c r="E1078" s="4" t="str">
        <f t="shared" si="3"/>
        <v>7 July</v>
      </c>
      <c r="F1078" s="9">
        <v>1678848.0</v>
      </c>
    </row>
    <row r="1079">
      <c r="A1079" s="5">
        <v>41844.0</v>
      </c>
      <c r="B1079" s="21" t="str">
        <f t="shared" si="1"/>
        <v>July</v>
      </c>
      <c r="C1079" s="47">
        <f t="shared" si="2"/>
        <v>7</v>
      </c>
      <c r="D1079" s="4" t="s">
        <v>23</v>
      </c>
      <c r="E1079" s="4" t="str">
        <f t="shared" si="3"/>
        <v>7 July</v>
      </c>
      <c r="F1079" s="9">
        <v>276492.59</v>
      </c>
    </row>
    <row r="1080">
      <c r="A1080" s="5">
        <v>40738.0</v>
      </c>
      <c r="B1080" s="21" t="str">
        <f t="shared" si="1"/>
        <v>July</v>
      </c>
      <c r="C1080" s="47">
        <f t="shared" si="2"/>
        <v>7</v>
      </c>
      <c r="D1080" s="4" t="s">
        <v>23</v>
      </c>
      <c r="E1080" s="4" t="str">
        <f t="shared" si="3"/>
        <v>7 July</v>
      </c>
      <c r="F1080" s="9">
        <v>119775.3</v>
      </c>
    </row>
    <row r="1081">
      <c r="A1081" s="5">
        <v>41473.0</v>
      </c>
      <c r="B1081" s="21" t="str">
        <f t="shared" si="1"/>
        <v>July</v>
      </c>
      <c r="C1081" s="47">
        <f t="shared" si="2"/>
        <v>7</v>
      </c>
      <c r="D1081" s="4" t="s">
        <v>23</v>
      </c>
      <c r="E1081" s="4" t="str">
        <f t="shared" si="3"/>
        <v>7 July</v>
      </c>
      <c r="F1081" s="9">
        <v>1366053.7</v>
      </c>
    </row>
    <row r="1082">
      <c r="A1082" s="5">
        <v>42194.0</v>
      </c>
      <c r="B1082" s="21" t="str">
        <f t="shared" si="1"/>
        <v>July</v>
      </c>
      <c r="C1082" s="47">
        <f t="shared" si="2"/>
        <v>7</v>
      </c>
      <c r="D1082" s="4" t="s">
        <v>23</v>
      </c>
      <c r="E1082" s="4" t="str">
        <f t="shared" si="3"/>
        <v>7 July</v>
      </c>
      <c r="F1082" s="9">
        <v>3083594.01</v>
      </c>
    </row>
    <row r="1083">
      <c r="A1083" s="5">
        <v>41095.0</v>
      </c>
      <c r="B1083" s="21" t="str">
        <f t="shared" si="1"/>
        <v>July</v>
      </c>
      <c r="C1083" s="47">
        <f t="shared" si="2"/>
        <v>7</v>
      </c>
      <c r="D1083" s="4" t="s">
        <v>23</v>
      </c>
      <c r="E1083" s="4" t="str">
        <f t="shared" si="3"/>
        <v>7 July</v>
      </c>
      <c r="F1083" s="9">
        <v>669236.64</v>
      </c>
    </row>
    <row r="1084">
      <c r="A1084" s="5">
        <v>40752.0</v>
      </c>
      <c r="B1084" s="21" t="str">
        <f t="shared" si="1"/>
        <v>July</v>
      </c>
      <c r="C1084" s="47">
        <f t="shared" si="2"/>
        <v>7</v>
      </c>
      <c r="D1084" s="4" t="s">
        <v>23</v>
      </c>
      <c r="E1084" s="4" t="str">
        <f t="shared" si="3"/>
        <v>7 July</v>
      </c>
      <c r="F1084" s="9">
        <v>410346.4</v>
      </c>
    </row>
    <row r="1085">
      <c r="A1085" s="5">
        <v>42936.0</v>
      </c>
      <c r="B1085" s="21" t="str">
        <f t="shared" si="1"/>
        <v>July</v>
      </c>
      <c r="C1085" s="47">
        <f t="shared" si="2"/>
        <v>7</v>
      </c>
      <c r="D1085" s="4" t="s">
        <v>23</v>
      </c>
      <c r="E1085" s="4" t="str">
        <f t="shared" si="3"/>
        <v>7 July</v>
      </c>
      <c r="F1085" s="9">
        <v>3843862.4</v>
      </c>
    </row>
    <row r="1086">
      <c r="A1086" s="5">
        <v>42930.0</v>
      </c>
      <c r="B1086" s="21" t="str">
        <f t="shared" si="1"/>
        <v>July</v>
      </c>
      <c r="C1086" s="47">
        <f t="shared" si="2"/>
        <v>7</v>
      </c>
      <c r="D1086" s="4" t="s">
        <v>23</v>
      </c>
      <c r="E1086" s="4" t="str">
        <f t="shared" si="3"/>
        <v>7 July</v>
      </c>
      <c r="F1086" s="9">
        <v>1168804.23</v>
      </c>
    </row>
    <row r="1087">
      <c r="A1087" s="5">
        <v>42573.0</v>
      </c>
      <c r="B1087" s="21" t="str">
        <f t="shared" si="1"/>
        <v>July</v>
      </c>
      <c r="C1087" s="47">
        <f t="shared" si="2"/>
        <v>7</v>
      </c>
      <c r="D1087" s="4" t="s">
        <v>23</v>
      </c>
      <c r="E1087" s="4" t="str">
        <f t="shared" si="3"/>
        <v>7 July</v>
      </c>
      <c r="F1087" s="9">
        <v>863530.56</v>
      </c>
    </row>
    <row r="1088">
      <c r="A1088" s="5">
        <v>42209.0</v>
      </c>
      <c r="B1088" s="21" t="str">
        <f t="shared" si="1"/>
        <v>July</v>
      </c>
      <c r="C1088" s="47">
        <f t="shared" si="2"/>
        <v>7</v>
      </c>
      <c r="D1088" s="4" t="s">
        <v>23</v>
      </c>
      <c r="E1088" s="4" t="str">
        <f t="shared" si="3"/>
        <v>7 July</v>
      </c>
      <c r="F1088" s="9">
        <v>42012.99</v>
      </c>
    </row>
    <row r="1089">
      <c r="A1089" s="5">
        <v>40732.0</v>
      </c>
      <c r="B1089" s="21" t="str">
        <f t="shared" si="1"/>
        <v>July</v>
      </c>
      <c r="C1089" s="47">
        <f t="shared" si="2"/>
        <v>7</v>
      </c>
      <c r="D1089" s="4" t="s">
        <v>23</v>
      </c>
      <c r="E1089" s="4" t="str">
        <f t="shared" si="3"/>
        <v>7 July</v>
      </c>
      <c r="F1089" s="9">
        <v>1855825.4</v>
      </c>
    </row>
    <row r="1090">
      <c r="A1090" s="5">
        <v>41845.0</v>
      </c>
      <c r="B1090" s="21" t="str">
        <f t="shared" si="1"/>
        <v>July</v>
      </c>
      <c r="C1090" s="47">
        <f t="shared" si="2"/>
        <v>7</v>
      </c>
      <c r="D1090" s="4" t="s">
        <v>23</v>
      </c>
      <c r="E1090" s="4" t="str">
        <f t="shared" si="3"/>
        <v>7 July</v>
      </c>
      <c r="F1090" s="9">
        <v>353237.06</v>
      </c>
    </row>
    <row r="1091">
      <c r="A1091" s="5">
        <v>42209.0</v>
      </c>
      <c r="B1091" s="21" t="str">
        <f t="shared" si="1"/>
        <v>July</v>
      </c>
      <c r="C1091" s="47">
        <f t="shared" si="2"/>
        <v>7</v>
      </c>
      <c r="D1091" s="4" t="s">
        <v>36</v>
      </c>
      <c r="E1091" s="4" t="str">
        <f t="shared" si="3"/>
        <v>7 July</v>
      </c>
      <c r="F1091" s="9">
        <v>403255.82</v>
      </c>
    </row>
    <row r="1092">
      <c r="A1092" s="5">
        <v>40746.0</v>
      </c>
      <c r="B1092" s="21" t="str">
        <f t="shared" si="1"/>
        <v>July</v>
      </c>
      <c r="C1092" s="47">
        <f t="shared" si="2"/>
        <v>7</v>
      </c>
      <c r="D1092" s="4" t="s">
        <v>23</v>
      </c>
      <c r="E1092" s="4" t="str">
        <f t="shared" si="3"/>
        <v>7 July</v>
      </c>
      <c r="F1092" s="9">
        <v>1419200.72</v>
      </c>
    </row>
    <row r="1093">
      <c r="A1093" s="5">
        <v>41474.0</v>
      </c>
      <c r="B1093" s="21" t="str">
        <f t="shared" si="1"/>
        <v>July</v>
      </c>
      <c r="C1093" s="47">
        <f t="shared" si="2"/>
        <v>7</v>
      </c>
      <c r="D1093" s="4" t="s">
        <v>23</v>
      </c>
      <c r="E1093" s="4" t="str">
        <f t="shared" si="3"/>
        <v>7 July</v>
      </c>
      <c r="F1093" s="9">
        <v>2683220.4</v>
      </c>
    </row>
    <row r="1094">
      <c r="A1094" s="5">
        <v>40732.0</v>
      </c>
      <c r="B1094" s="21" t="str">
        <f t="shared" si="1"/>
        <v>July</v>
      </c>
      <c r="C1094" s="47">
        <f t="shared" si="2"/>
        <v>7</v>
      </c>
      <c r="D1094" s="4" t="s">
        <v>23</v>
      </c>
      <c r="E1094" s="4" t="str">
        <f t="shared" si="3"/>
        <v>7 July</v>
      </c>
      <c r="F1094" s="9">
        <v>6155888.13</v>
      </c>
    </row>
    <row r="1095">
      <c r="A1095" s="5">
        <v>40753.0</v>
      </c>
      <c r="B1095" s="21" t="str">
        <f t="shared" si="1"/>
        <v>July</v>
      </c>
      <c r="C1095" s="47">
        <f t="shared" si="2"/>
        <v>7</v>
      </c>
      <c r="D1095" s="4" t="s">
        <v>23</v>
      </c>
      <c r="E1095" s="4" t="str">
        <f t="shared" si="3"/>
        <v>7 July</v>
      </c>
      <c r="F1095" s="9">
        <v>6310876.11</v>
      </c>
    </row>
    <row r="1096">
      <c r="A1096" s="5">
        <v>42923.0</v>
      </c>
      <c r="B1096" s="21" t="str">
        <f t="shared" si="1"/>
        <v>July</v>
      </c>
      <c r="C1096" s="47">
        <f t="shared" si="2"/>
        <v>7</v>
      </c>
      <c r="D1096" s="4" t="s">
        <v>23</v>
      </c>
      <c r="E1096" s="4" t="str">
        <f t="shared" si="3"/>
        <v>7 July</v>
      </c>
      <c r="F1096" s="9">
        <v>604784.35</v>
      </c>
    </row>
    <row r="1097">
      <c r="A1097" s="5">
        <v>42580.0</v>
      </c>
      <c r="B1097" s="21" t="str">
        <f t="shared" si="1"/>
        <v>July</v>
      </c>
      <c r="C1097" s="47">
        <f t="shared" si="2"/>
        <v>7</v>
      </c>
      <c r="D1097" s="4" t="s">
        <v>23</v>
      </c>
      <c r="E1097" s="4" t="str">
        <f t="shared" si="3"/>
        <v>7 July</v>
      </c>
      <c r="F1097" s="9">
        <v>1598501.8399999999</v>
      </c>
    </row>
    <row r="1098">
      <c r="A1098" s="5">
        <v>40368.0</v>
      </c>
      <c r="B1098" s="21" t="str">
        <f t="shared" si="1"/>
        <v>July</v>
      </c>
      <c r="C1098" s="47">
        <f t="shared" si="2"/>
        <v>7</v>
      </c>
      <c r="D1098" s="4" t="s">
        <v>23</v>
      </c>
      <c r="E1098" s="4" t="str">
        <f t="shared" si="3"/>
        <v>7 July</v>
      </c>
      <c r="F1098" s="9">
        <v>981334.4</v>
      </c>
    </row>
    <row r="1099">
      <c r="A1099" s="5">
        <v>40375.0</v>
      </c>
      <c r="B1099" s="21" t="str">
        <f t="shared" si="1"/>
        <v>July</v>
      </c>
      <c r="C1099" s="47">
        <f t="shared" si="2"/>
        <v>7</v>
      </c>
      <c r="D1099" s="4" t="s">
        <v>23</v>
      </c>
      <c r="E1099" s="4" t="str">
        <f t="shared" si="3"/>
        <v>7 July</v>
      </c>
      <c r="F1099" s="9">
        <v>814602.91</v>
      </c>
    </row>
    <row r="1100">
      <c r="A1100" s="5">
        <v>42188.0</v>
      </c>
      <c r="B1100" s="21" t="str">
        <f t="shared" si="1"/>
        <v>July</v>
      </c>
      <c r="C1100" s="47">
        <f t="shared" si="2"/>
        <v>7</v>
      </c>
      <c r="D1100" s="4" t="s">
        <v>23</v>
      </c>
      <c r="E1100" s="4" t="str">
        <f t="shared" si="3"/>
        <v>7 July</v>
      </c>
      <c r="F1100" s="9">
        <v>637534.5900000001</v>
      </c>
    </row>
    <row r="1101">
      <c r="A1101" s="5">
        <v>41838.0</v>
      </c>
      <c r="B1101" s="21" t="str">
        <f t="shared" si="1"/>
        <v>July</v>
      </c>
      <c r="C1101" s="47">
        <f t="shared" si="2"/>
        <v>7</v>
      </c>
      <c r="D1101" s="4" t="s">
        <v>122</v>
      </c>
      <c r="E1101" s="4" t="str">
        <f t="shared" si="3"/>
        <v>7 July</v>
      </c>
      <c r="F1101" s="9">
        <v>3136191.11</v>
      </c>
    </row>
    <row r="1102">
      <c r="A1102" s="5">
        <v>40383.0</v>
      </c>
      <c r="B1102" s="21" t="str">
        <f t="shared" si="1"/>
        <v>July</v>
      </c>
      <c r="C1102" s="47">
        <f t="shared" si="2"/>
        <v>7</v>
      </c>
      <c r="D1102" s="4" t="s">
        <v>23</v>
      </c>
      <c r="E1102" s="4" t="str">
        <f t="shared" si="3"/>
        <v>7 July</v>
      </c>
      <c r="F1102" s="9">
        <v>3324468.8</v>
      </c>
    </row>
    <row r="1103">
      <c r="A1103" s="5">
        <v>42567.0</v>
      </c>
      <c r="B1103" s="21" t="str">
        <f t="shared" si="1"/>
        <v>July</v>
      </c>
      <c r="C1103" s="47">
        <f t="shared" si="2"/>
        <v>7</v>
      </c>
      <c r="D1103" s="4" t="s">
        <v>23</v>
      </c>
      <c r="E1103" s="4" t="str">
        <f t="shared" si="3"/>
        <v>7 July</v>
      </c>
      <c r="F1103" s="9">
        <v>1786194.16</v>
      </c>
    </row>
    <row r="1104">
      <c r="A1104" s="5">
        <v>42203.0</v>
      </c>
      <c r="B1104" s="21" t="str">
        <f t="shared" si="1"/>
        <v>July</v>
      </c>
      <c r="C1104" s="47">
        <f t="shared" si="2"/>
        <v>7</v>
      </c>
      <c r="D1104" s="4" t="s">
        <v>23</v>
      </c>
      <c r="E1104" s="4" t="str">
        <f t="shared" si="3"/>
        <v>7 July</v>
      </c>
      <c r="F1104" s="9">
        <v>206776.8</v>
      </c>
    </row>
    <row r="1105">
      <c r="A1105" s="5">
        <v>41468.0</v>
      </c>
      <c r="B1105" s="21" t="str">
        <f t="shared" si="1"/>
        <v>July</v>
      </c>
      <c r="C1105" s="47">
        <f t="shared" si="2"/>
        <v>7</v>
      </c>
      <c r="D1105" s="4" t="s">
        <v>23</v>
      </c>
      <c r="E1105" s="4" t="str">
        <f t="shared" si="3"/>
        <v>7 July</v>
      </c>
      <c r="F1105" s="9">
        <v>1107900.2</v>
      </c>
    </row>
    <row r="1106">
      <c r="A1106" s="5">
        <v>40740.0</v>
      </c>
      <c r="B1106" s="21" t="str">
        <f t="shared" si="1"/>
        <v>July</v>
      </c>
      <c r="C1106" s="47">
        <f t="shared" si="2"/>
        <v>7</v>
      </c>
      <c r="D1106" s="4" t="s">
        <v>23</v>
      </c>
      <c r="E1106" s="4" t="str">
        <f t="shared" si="3"/>
        <v>7 July</v>
      </c>
      <c r="F1106" s="9">
        <v>826091.2</v>
      </c>
    </row>
    <row r="1107">
      <c r="A1107" s="5">
        <v>41482.0</v>
      </c>
      <c r="B1107" s="21" t="str">
        <f t="shared" si="1"/>
        <v>July</v>
      </c>
      <c r="C1107" s="47">
        <f t="shared" si="2"/>
        <v>7</v>
      </c>
      <c r="D1107" s="4" t="s">
        <v>23</v>
      </c>
      <c r="E1107" s="4" t="str">
        <f t="shared" si="3"/>
        <v>7 July</v>
      </c>
      <c r="F1107" s="9">
        <v>196490.45</v>
      </c>
    </row>
    <row r="1108">
      <c r="A1108" s="5">
        <v>41839.0</v>
      </c>
      <c r="B1108" s="21" t="str">
        <f t="shared" si="1"/>
        <v>July</v>
      </c>
      <c r="C1108" s="47">
        <f t="shared" si="2"/>
        <v>7</v>
      </c>
      <c r="D1108" s="4" t="s">
        <v>23</v>
      </c>
      <c r="E1108" s="4" t="str">
        <f t="shared" si="3"/>
        <v>7 July</v>
      </c>
      <c r="F1108" s="9">
        <v>530345.97</v>
      </c>
    </row>
    <row r="1109">
      <c r="A1109" s="5">
        <v>41475.0</v>
      </c>
      <c r="B1109" s="21" t="str">
        <f t="shared" si="1"/>
        <v>July</v>
      </c>
      <c r="C1109" s="47">
        <f t="shared" si="2"/>
        <v>7</v>
      </c>
      <c r="D1109" s="4" t="s">
        <v>23</v>
      </c>
      <c r="E1109" s="4" t="str">
        <f t="shared" si="3"/>
        <v>7 July</v>
      </c>
      <c r="F1109" s="9">
        <v>1898405.2999999998</v>
      </c>
    </row>
    <row r="1110">
      <c r="A1110" s="5">
        <v>40390.0</v>
      </c>
      <c r="B1110" s="21" t="str">
        <f t="shared" si="1"/>
        <v>July</v>
      </c>
      <c r="C1110" s="47">
        <f t="shared" si="2"/>
        <v>7</v>
      </c>
      <c r="D1110" s="4" t="s">
        <v>23</v>
      </c>
      <c r="E1110" s="4" t="str">
        <f t="shared" si="3"/>
        <v>7 July</v>
      </c>
      <c r="F1110" s="9">
        <v>38803.47</v>
      </c>
    </row>
    <row r="1111">
      <c r="A1111" s="5">
        <v>40383.0</v>
      </c>
      <c r="B1111" s="21" t="str">
        <f t="shared" si="1"/>
        <v>July</v>
      </c>
      <c r="C1111" s="47">
        <f t="shared" si="2"/>
        <v>7</v>
      </c>
      <c r="D1111" s="4" t="s">
        <v>23</v>
      </c>
      <c r="E1111" s="4" t="str">
        <f t="shared" si="3"/>
        <v>7 July</v>
      </c>
      <c r="F1111" s="9">
        <v>92908.14</v>
      </c>
    </row>
    <row r="1112">
      <c r="A1112" s="5">
        <v>40369.0</v>
      </c>
      <c r="B1112" s="21" t="str">
        <f t="shared" si="1"/>
        <v>July</v>
      </c>
      <c r="C1112" s="47">
        <f t="shared" si="2"/>
        <v>7</v>
      </c>
      <c r="D1112" s="4" t="s">
        <v>23</v>
      </c>
      <c r="E1112" s="4" t="str">
        <f t="shared" si="3"/>
        <v>7 July</v>
      </c>
      <c r="F1112" s="9">
        <v>317915.0</v>
      </c>
    </row>
    <row r="1113">
      <c r="A1113" s="5">
        <v>41118.0</v>
      </c>
      <c r="B1113" s="21" t="str">
        <f t="shared" si="1"/>
        <v>July</v>
      </c>
      <c r="C1113" s="47">
        <f t="shared" si="2"/>
        <v>7</v>
      </c>
      <c r="D1113" s="4" t="s">
        <v>23</v>
      </c>
      <c r="E1113" s="4" t="str">
        <f t="shared" si="3"/>
        <v>7 July</v>
      </c>
      <c r="F1113" s="9">
        <v>854142.8400000001</v>
      </c>
    </row>
    <row r="1114">
      <c r="A1114" s="5">
        <v>42938.0</v>
      </c>
      <c r="B1114" s="21" t="str">
        <f t="shared" si="1"/>
        <v>July</v>
      </c>
      <c r="C1114" s="47">
        <f t="shared" si="2"/>
        <v>7</v>
      </c>
      <c r="D1114" s="4" t="s">
        <v>23</v>
      </c>
      <c r="E1114" s="4" t="str">
        <f t="shared" si="3"/>
        <v>7 July</v>
      </c>
      <c r="F1114" s="9">
        <v>320265.42000000004</v>
      </c>
    </row>
    <row r="1115">
      <c r="A1115" s="5">
        <v>41468.0</v>
      </c>
      <c r="B1115" s="21" t="str">
        <f t="shared" si="1"/>
        <v>July</v>
      </c>
      <c r="C1115" s="47">
        <f t="shared" si="2"/>
        <v>7</v>
      </c>
      <c r="D1115" s="4" t="s">
        <v>23</v>
      </c>
      <c r="E1115" s="4" t="str">
        <f t="shared" si="3"/>
        <v>7 July</v>
      </c>
      <c r="F1115" s="9">
        <v>538454.8200000001</v>
      </c>
    </row>
    <row r="1116">
      <c r="A1116" s="5">
        <v>42581.0</v>
      </c>
      <c r="B1116" s="21" t="str">
        <f t="shared" si="1"/>
        <v>July</v>
      </c>
      <c r="C1116" s="47">
        <f t="shared" si="2"/>
        <v>7</v>
      </c>
      <c r="D1116" s="4" t="s">
        <v>23</v>
      </c>
      <c r="E1116" s="4" t="str">
        <f t="shared" si="3"/>
        <v>7 July</v>
      </c>
      <c r="F1116" s="9">
        <v>5183102.12</v>
      </c>
    </row>
    <row r="1117">
      <c r="A1117" s="5">
        <v>41846.0</v>
      </c>
      <c r="B1117" s="21" t="str">
        <f t="shared" si="1"/>
        <v>July</v>
      </c>
      <c r="C1117" s="47">
        <f t="shared" si="2"/>
        <v>7</v>
      </c>
      <c r="D1117" s="4" t="s">
        <v>122</v>
      </c>
      <c r="E1117" s="4" t="str">
        <f t="shared" si="3"/>
        <v>7 July</v>
      </c>
      <c r="F1117" s="9">
        <v>1375355.52</v>
      </c>
    </row>
    <row r="1118">
      <c r="A1118" s="5">
        <v>42925.0</v>
      </c>
      <c r="B1118" s="21" t="str">
        <f t="shared" si="1"/>
        <v>July</v>
      </c>
      <c r="C1118" s="47">
        <f t="shared" si="2"/>
        <v>7</v>
      </c>
      <c r="D1118" s="4" t="s">
        <v>23</v>
      </c>
      <c r="E1118" s="4" t="str">
        <f t="shared" si="3"/>
        <v>7 July</v>
      </c>
      <c r="F1118" s="9">
        <v>98484.65000000001</v>
      </c>
    </row>
    <row r="1119">
      <c r="A1119" s="5">
        <v>42197.0</v>
      </c>
      <c r="B1119" s="21" t="str">
        <f t="shared" si="1"/>
        <v>July</v>
      </c>
      <c r="C1119" s="47">
        <f t="shared" si="2"/>
        <v>7</v>
      </c>
      <c r="D1119" s="4" t="s">
        <v>36</v>
      </c>
      <c r="E1119" s="4" t="str">
        <f t="shared" si="3"/>
        <v>7 July</v>
      </c>
      <c r="F1119" s="9">
        <v>43123.26</v>
      </c>
    </row>
    <row r="1120">
      <c r="A1120" s="5">
        <v>41112.0</v>
      </c>
      <c r="B1120" s="21" t="str">
        <f t="shared" si="1"/>
        <v>July</v>
      </c>
      <c r="C1120" s="47">
        <f t="shared" si="2"/>
        <v>7</v>
      </c>
      <c r="D1120" s="4" t="s">
        <v>23</v>
      </c>
      <c r="E1120" s="4" t="str">
        <f t="shared" si="3"/>
        <v>7 July</v>
      </c>
      <c r="F1120" s="9">
        <v>1960404.8</v>
      </c>
    </row>
    <row r="1121">
      <c r="A1121" s="5">
        <v>42554.0</v>
      </c>
      <c r="B1121" s="21" t="str">
        <f t="shared" si="1"/>
        <v>July</v>
      </c>
      <c r="C1121" s="47">
        <f t="shared" si="2"/>
        <v>7</v>
      </c>
      <c r="D1121" s="4" t="s">
        <v>23</v>
      </c>
      <c r="E1121" s="4" t="str">
        <f t="shared" si="3"/>
        <v>7 July</v>
      </c>
      <c r="F1121" s="9">
        <v>1302728.04</v>
      </c>
    </row>
    <row r="1122">
      <c r="A1122" s="5">
        <v>40741.0</v>
      </c>
      <c r="B1122" s="21" t="str">
        <f t="shared" si="1"/>
        <v>July</v>
      </c>
      <c r="C1122" s="47">
        <f t="shared" si="2"/>
        <v>7</v>
      </c>
      <c r="D1122" s="4" t="s">
        <v>23</v>
      </c>
      <c r="E1122" s="4" t="str">
        <f t="shared" si="3"/>
        <v>7 July</v>
      </c>
      <c r="F1122" s="9">
        <v>70455.63</v>
      </c>
    </row>
    <row r="1123">
      <c r="A1123" s="5">
        <v>41469.0</v>
      </c>
      <c r="B1123" s="21" t="str">
        <f t="shared" si="1"/>
        <v>July</v>
      </c>
      <c r="C1123" s="47">
        <f t="shared" si="2"/>
        <v>7</v>
      </c>
      <c r="D1123" s="4" t="s">
        <v>36</v>
      </c>
      <c r="E1123" s="4" t="str">
        <f t="shared" si="3"/>
        <v>7 July</v>
      </c>
      <c r="F1123" s="9">
        <v>2052195.92</v>
      </c>
    </row>
    <row r="1124">
      <c r="A1124" s="5">
        <v>41847.0</v>
      </c>
      <c r="B1124" s="21" t="str">
        <f t="shared" si="1"/>
        <v>July</v>
      </c>
      <c r="C1124" s="47">
        <f t="shared" si="2"/>
        <v>7</v>
      </c>
      <c r="D1124" s="4" t="s">
        <v>23</v>
      </c>
      <c r="E1124" s="4" t="str">
        <f t="shared" si="3"/>
        <v>7 July</v>
      </c>
      <c r="F1124" s="9">
        <v>126436.31000000001</v>
      </c>
    </row>
    <row r="1125">
      <c r="A1125" s="5">
        <v>42925.0</v>
      </c>
      <c r="B1125" s="21" t="str">
        <f t="shared" si="1"/>
        <v>July</v>
      </c>
      <c r="C1125" s="47">
        <f t="shared" si="2"/>
        <v>7</v>
      </c>
      <c r="D1125" s="4" t="s">
        <v>23</v>
      </c>
      <c r="E1125" s="4" t="str">
        <f t="shared" si="3"/>
        <v>7 July</v>
      </c>
      <c r="F1125" s="9">
        <v>89194.8</v>
      </c>
    </row>
    <row r="1126">
      <c r="A1126" s="5">
        <v>42568.0</v>
      </c>
      <c r="B1126" s="21" t="str">
        <f t="shared" si="1"/>
        <v>July</v>
      </c>
      <c r="C1126" s="47">
        <f t="shared" si="2"/>
        <v>7</v>
      </c>
      <c r="D1126" s="4" t="s">
        <v>23</v>
      </c>
      <c r="E1126" s="4" t="str">
        <f t="shared" si="3"/>
        <v>7 July</v>
      </c>
      <c r="F1126" s="9">
        <v>5447068.77</v>
      </c>
    </row>
    <row r="1127">
      <c r="A1127" s="5">
        <v>40748.0</v>
      </c>
      <c r="B1127" s="21" t="str">
        <f t="shared" si="1"/>
        <v>July</v>
      </c>
      <c r="C1127" s="47">
        <f t="shared" si="2"/>
        <v>7</v>
      </c>
      <c r="D1127" s="4" t="s">
        <v>23</v>
      </c>
      <c r="E1127" s="4" t="str">
        <f t="shared" si="3"/>
        <v>7 July</v>
      </c>
      <c r="F1127" s="9">
        <v>1753796.73</v>
      </c>
    </row>
    <row r="1128">
      <c r="A1128" s="5">
        <v>41105.0</v>
      </c>
      <c r="B1128" s="21" t="str">
        <f t="shared" si="1"/>
        <v>July</v>
      </c>
      <c r="C1128" s="47">
        <f t="shared" si="2"/>
        <v>7</v>
      </c>
      <c r="D1128" s="4" t="s">
        <v>23</v>
      </c>
      <c r="E1128" s="4" t="str">
        <f t="shared" si="3"/>
        <v>7 July</v>
      </c>
      <c r="F1128" s="9">
        <v>60333.6</v>
      </c>
    </row>
    <row r="1129">
      <c r="A1129" s="5">
        <v>42568.0</v>
      </c>
      <c r="B1129" s="21" t="str">
        <f t="shared" si="1"/>
        <v>July</v>
      </c>
      <c r="C1129" s="47">
        <f t="shared" si="2"/>
        <v>7</v>
      </c>
      <c r="D1129" s="4" t="s">
        <v>23</v>
      </c>
      <c r="E1129" s="4" t="str">
        <f t="shared" si="3"/>
        <v>7 July</v>
      </c>
      <c r="F1129" s="9">
        <v>452628.28</v>
      </c>
    </row>
    <row r="1130">
      <c r="A1130" s="5">
        <v>41826.0</v>
      </c>
      <c r="B1130" s="21" t="str">
        <f t="shared" si="1"/>
        <v>July</v>
      </c>
      <c r="C1130" s="47">
        <f t="shared" si="2"/>
        <v>7</v>
      </c>
      <c r="D1130" s="4" t="s">
        <v>23</v>
      </c>
      <c r="E1130" s="4" t="str">
        <f t="shared" si="3"/>
        <v>7 July</v>
      </c>
      <c r="F1130" s="9">
        <v>2691658.1999999997</v>
      </c>
    </row>
    <row r="1131">
      <c r="A1131" s="5">
        <v>42190.0</v>
      </c>
      <c r="B1131" s="21" t="str">
        <f t="shared" si="1"/>
        <v>July</v>
      </c>
      <c r="C1131" s="47">
        <f t="shared" si="2"/>
        <v>7</v>
      </c>
      <c r="D1131" s="4" t="s">
        <v>23</v>
      </c>
      <c r="E1131" s="4" t="str">
        <f t="shared" si="3"/>
        <v>7 July</v>
      </c>
      <c r="F1131" s="9">
        <v>280856.55</v>
      </c>
    </row>
    <row r="1132">
      <c r="A1132" s="5">
        <v>41098.0</v>
      </c>
      <c r="B1132" s="21" t="str">
        <f t="shared" si="1"/>
        <v>July</v>
      </c>
      <c r="C1132" s="47">
        <f t="shared" si="2"/>
        <v>7</v>
      </c>
      <c r="D1132" s="4" t="s">
        <v>23</v>
      </c>
      <c r="E1132" s="4" t="str">
        <f t="shared" si="3"/>
        <v>7 July</v>
      </c>
      <c r="F1132" s="9">
        <v>748891.5</v>
      </c>
    </row>
    <row r="1133">
      <c r="A1133" s="5">
        <v>40741.0</v>
      </c>
      <c r="B1133" s="21" t="str">
        <f t="shared" si="1"/>
        <v>July</v>
      </c>
      <c r="C1133" s="47">
        <f t="shared" si="2"/>
        <v>7</v>
      </c>
      <c r="D1133" s="4" t="s">
        <v>23</v>
      </c>
      <c r="E1133" s="4" t="str">
        <f t="shared" si="3"/>
        <v>7 July</v>
      </c>
      <c r="F1133" s="9">
        <v>1333244.04</v>
      </c>
    </row>
    <row r="1134">
      <c r="A1134" s="5">
        <v>42204.0</v>
      </c>
      <c r="B1134" s="21" t="str">
        <f t="shared" si="1"/>
        <v>July</v>
      </c>
      <c r="C1134" s="47">
        <f t="shared" si="2"/>
        <v>7</v>
      </c>
      <c r="D1134" s="4" t="s">
        <v>23</v>
      </c>
      <c r="E1134" s="4" t="str">
        <f t="shared" si="3"/>
        <v>7 July</v>
      </c>
      <c r="F1134" s="9">
        <v>181174.56</v>
      </c>
    </row>
    <row r="1135">
      <c r="A1135" s="5">
        <v>42568.0</v>
      </c>
      <c r="B1135" s="21" t="str">
        <f t="shared" si="1"/>
        <v>July</v>
      </c>
      <c r="C1135" s="47">
        <f t="shared" si="2"/>
        <v>7</v>
      </c>
      <c r="D1135" s="4" t="s">
        <v>23</v>
      </c>
      <c r="E1135" s="4" t="str">
        <f t="shared" si="3"/>
        <v>7 July</v>
      </c>
      <c r="F1135" s="9">
        <v>707046.23</v>
      </c>
    </row>
    <row r="1136">
      <c r="A1136" s="5">
        <v>41112.0</v>
      </c>
      <c r="B1136" s="21" t="str">
        <f t="shared" si="1"/>
        <v>July</v>
      </c>
      <c r="C1136" s="47">
        <f t="shared" si="2"/>
        <v>7</v>
      </c>
      <c r="D1136" s="4" t="s">
        <v>23</v>
      </c>
      <c r="E1136" s="4" t="str">
        <f t="shared" si="3"/>
        <v>7 July</v>
      </c>
      <c r="F1136" s="9">
        <v>818891.7</v>
      </c>
    </row>
    <row r="1137">
      <c r="A1137" s="5">
        <v>42211.0</v>
      </c>
      <c r="B1137" s="21" t="str">
        <f t="shared" si="1"/>
        <v>July</v>
      </c>
      <c r="C1137" s="47">
        <f t="shared" si="2"/>
        <v>7</v>
      </c>
      <c r="D1137" s="4" t="s">
        <v>23</v>
      </c>
      <c r="E1137" s="4" t="str">
        <f t="shared" si="3"/>
        <v>7 July</v>
      </c>
      <c r="F1137" s="9">
        <v>516025.56000000006</v>
      </c>
    </row>
    <row r="1138">
      <c r="A1138" s="5">
        <v>41112.0</v>
      </c>
      <c r="B1138" s="21" t="str">
        <f t="shared" si="1"/>
        <v>July</v>
      </c>
      <c r="C1138" s="47">
        <f t="shared" si="2"/>
        <v>7</v>
      </c>
      <c r="D1138" s="4" t="s">
        <v>23</v>
      </c>
      <c r="E1138" s="4" t="str">
        <f t="shared" si="3"/>
        <v>7 July</v>
      </c>
      <c r="F1138" s="9">
        <v>1905604.7999999998</v>
      </c>
    </row>
    <row r="1139">
      <c r="A1139" s="5">
        <v>42918.0</v>
      </c>
      <c r="B1139" s="21" t="str">
        <f t="shared" si="1"/>
        <v>July</v>
      </c>
      <c r="C1139" s="47">
        <f t="shared" si="2"/>
        <v>7</v>
      </c>
      <c r="D1139" s="4" t="s">
        <v>23</v>
      </c>
      <c r="E1139" s="4" t="str">
        <f t="shared" si="3"/>
        <v>7 July</v>
      </c>
      <c r="F1139" s="9">
        <v>2889418.77</v>
      </c>
    </row>
    <row r="1140">
      <c r="A1140" s="5">
        <v>42204.0</v>
      </c>
      <c r="B1140" s="21" t="str">
        <f t="shared" si="1"/>
        <v>July</v>
      </c>
      <c r="C1140" s="47">
        <f t="shared" si="2"/>
        <v>7</v>
      </c>
      <c r="D1140" s="4" t="s">
        <v>23</v>
      </c>
      <c r="E1140" s="4" t="str">
        <f t="shared" si="3"/>
        <v>7 July</v>
      </c>
      <c r="F1140" s="9">
        <v>1073909.89</v>
      </c>
    </row>
    <row r="1141">
      <c r="A1141" s="5">
        <v>41098.0</v>
      </c>
      <c r="B1141" s="21" t="str">
        <f t="shared" si="1"/>
        <v>July</v>
      </c>
      <c r="C1141" s="47">
        <f t="shared" si="2"/>
        <v>7</v>
      </c>
      <c r="D1141" s="4" t="s">
        <v>23</v>
      </c>
      <c r="E1141" s="4" t="str">
        <f t="shared" si="3"/>
        <v>7 July</v>
      </c>
      <c r="F1141" s="9">
        <v>2081042.56</v>
      </c>
    </row>
    <row r="1142">
      <c r="A1142" s="5">
        <v>42939.0</v>
      </c>
      <c r="B1142" s="21" t="str">
        <f t="shared" si="1"/>
        <v>July</v>
      </c>
      <c r="C1142" s="47">
        <f t="shared" si="2"/>
        <v>7</v>
      </c>
      <c r="D1142" s="4" t="s">
        <v>122</v>
      </c>
      <c r="E1142" s="4" t="str">
        <f t="shared" si="3"/>
        <v>7 July</v>
      </c>
      <c r="F1142" s="9">
        <v>1061935.58</v>
      </c>
    </row>
    <row r="1143">
      <c r="A1143" s="5">
        <v>40413.0</v>
      </c>
      <c r="B1143" s="21" t="str">
        <f t="shared" si="1"/>
        <v>August</v>
      </c>
      <c r="C1143" s="47">
        <f t="shared" si="2"/>
        <v>8</v>
      </c>
      <c r="D1143" s="4" t="s">
        <v>23</v>
      </c>
      <c r="E1143" s="4" t="str">
        <f t="shared" si="3"/>
        <v>8 August</v>
      </c>
      <c r="F1143" s="9">
        <v>4179632.0</v>
      </c>
    </row>
    <row r="1144">
      <c r="A1144" s="5">
        <v>41491.0</v>
      </c>
      <c r="B1144" s="21" t="str">
        <f t="shared" si="1"/>
        <v>August</v>
      </c>
      <c r="C1144" s="47">
        <f t="shared" si="2"/>
        <v>8</v>
      </c>
      <c r="D1144" s="4" t="s">
        <v>23</v>
      </c>
      <c r="E1144" s="4" t="str">
        <f t="shared" si="3"/>
        <v>8 August</v>
      </c>
      <c r="F1144" s="9">
        <v>435768.48000000004</v>
      </c>
    </row>
    <row r="1145">
      <c r="A1145" s="5">
        <v>42247.0</v>
      </c>
      <c r="B1145" s="21" t="str">
        <f t="shared" si="1"/>
        <v>August</v>
      </c>
      <c r="C1145" s="47">
        <f t="shared" si="2"/>
        <v>8</v>
      </c>
      <c r="D1145" s="4" t="s">
        <v>23</v>
      </c>
      <c r="E1145" s="4" t="str">
        <f t="shared" si="3"/>
        <v>8 August</v>
      </c>
      <c r="F1145" s="9">
        <v>343632.9</v>
      </c>
    </row>
    <row r="1146">
      <c r="A1146" s="5">
        <v>41876.0</v>
      </c>
      <c r="B1146" s="21" t="str">
        <f t="shared" si="1"/>
        <v>August</v>
      </c>
      <c r="C1146" s="47">
        <f t="shared" si="2"/>
        <v>8</v>
      </c>
      <c r="D1146" s="4" t="s">
        <v>23</v>
      </c>
      <c r="E1146" s="4" t="str">
        <f t="shared" si="3"/>
        <v>8 August</v>
      </c>
      <c r="F1146" s="9">
        <v>5493179.399999999</v>
      </c>
    </row>
    <row r="1147">
      <c r="A1147" s="5">
        <v>41505.0</v>
      </c>
      <c r="B1147" s="21" t="str">
        <f t="shared" si="1"/>
        <v>August</v>
      </c>
      <c r="C1147" s="47">
        <f t="shared" si="2"/>
        <v>8</v>
      </c>
      <c r="D1147" s="4" t="s">
        <v>23</v>
      </c>
      <c r="E1147" s="4" t="str">
        <f t="shared" si="3"/>
        <v>8 August</v>
      </c>
      <c r="F1147" s="9">
        <v>1944467.76</v>
      </c>
    </row>
    <row r="1148">
      <c r="A1148" s="5">
        <v>42583.0</v>
      </c>
      <c r="B1148" s="21" t="str">
        <f t="shared" si="1"/>
        <v>August</v>
      </c>
      <c r="C1148" s="47">
        <f t="shared" si="2"/>
        <v>8</v>
      </c>
      <c r="D1148" s="4" t="s">
        <v>23</v>
      </c>
      <c r="E1148" s="4" t="str">
        <f t="shared" si="3"/>
        <v>8 August</v>
      </c>
      <c r="F1148" s="9">
        <v>1005157.4400000001</v>
      </c>
    </row>
    <row r="1149">
      <c r="A1149" s="5">
        <v>41498.0</v>
      </c>
      <c r="B1149" s="21" t="str">
        <f t="shared" si="1"/>
        <v>August</v>
      </c>
      <c r="C1149" s="47">
        <f t="shared" si="2"/>
        <v>8</v>
      </c>
      <c r="D1149" s="4" t="s">
        <v>23</v>
      </c>
      <c r="E1149" s="4" t="str">
        <f t="shared" si="3"/>
        <v>8 August</v>
      </c>
      <c r="F1149" s="9">
        <v>43897.65</v>
      </c>
    </row>
    <row r="1150">
      <c r="A1150" s="5">
        <v>42219.0</v>
      </c>
      <c r="B1150" s="21" t="str">
        <f t="shared" si="1"/>
        <v>August</v>
      </c>
      <c r="C1150" s="47">
        <f t="shared" si="2"/>
        <v>8</v>
      </c>
      <c r="D1150" s="4" t="s">
        <v>23</v>
      </c>
      <c r="E1150" s="4" t="str">
        <f t="shared" si="3"/>
        <v>8 August</v>
      </c>
      <c r="F1150" s="9">
        <v>1316478.96</v>
      </c>
    </row>
    <row r="1151">
      <c r="A1151" s="5">
        <v>41869.0</v>
      </c>
      <c r="B1151" s="21" t="str">
        <f t="shared" si="1"/>
        <v>August</v>
      </c>
      <c r="C1151" s="47">
        <f t="shared" si="2"/>
        <v>8</v>
      </c>
      <c r="D1151" s="4" t="s">
        <v>23</v>
      </c>
      <c r="E1151" s="4" t="str">
        <f t="shared" si="3"/>
        <v>8 August</v>
      </c>
      <c r="F1151" s="9">
        <v>1462784.4600000002</v>
      </c>
    </row>
    <row r="1152">
      <c r="A1152" s="5">
        <v>41869.0</v>
      </c>
      <c r="B1152" s="21" t="str">
        <f t="shared" si="1"/>
        <v>August</v>
      </c>
      <c r="C1152" s="47">
        <f t="shared" si="2"/>
        <v>8</v>
      </c>
      <c r="D1152" s="4" t="s">
        <v>23</v>
      </c>
      <c r="E1152" s="4" t="str">
        <f t="shared" si="3"/>
        <v>8 August</v>
      </c>
      <c r="F1152" s="9">
        <v>742912.02</v>
      </c>
    </row>
    <row r="1153">
      <c r="A1153" s="5">
        <v>40777.0</v>
      </c>
      <c r="B1153" s="21" t="str">
        <f t="shared" si="1"/>
        <v>August</v>
      </c>
      <c r="C1153" s="47">
        <f t="shared" si="2"/>
        <v>8</v>
      </c>
      <c r="D1153" s="4" t="s">
        <v>23</v>
      </c>
      <c r="E1153" s="4" t="str">
        <f t="shared" si="3"/>
        <v>8 August</v>
      </c>
      <c r="F1153" s="9">
        <v>32319.12</v>
      </c>
    </row>
    <row r="1154">
      <c r="A1154" s="5">
        <v>41862.0</v>
      </c>
      <c r="B1154" s="21" t="str">
        <f t="shared" si="1"/>
        <v>August</v>
      </c>
      <c r="C1154" s="47">
        <f t="shared" si="2"/>
        <v>8</v>
      </c>
      <c r="D1154" s="4" t="s">
        <v>23</v>
      </c>
      <c r="E1154" s="4" t="str">
        <f t="shared" si="3"/>
        <v>8 August</v>
      </c>
      <c r="F1154" s="9">
        <v>2360318.88</v>
      </c>
    </row>
    <row r="1155">
      <c r="A1155" s="5">
        <v>41141.0</v>
      </c>
      <c r="B1155" s="21" t="str">
        <f t="shared" si="1"/>
        <v>August</v>
      </c>
      <c r="C1155" s="47">
        <f t="shared" si="2"/>
        <v>8</v>
      </c>
      <c r="D1155" s="4" t="s">
        <v>23</v>
      </c>
      <c r="E1155" s="4" t="str">
        <f t="shared" si="3"/>
        <v>8 August</v>
      </c>
      <c r="F1155" s="9">
        <v>3495780.54</v>
      </c>
    </row>
    <row r="1156">
      <c r="A1156" s="5">
        <v>42598.0</v>
      </c>
      <c r="B1156" s="21" t="str">
        <f t="shared" si="1"/>
        <v>August</v>
      </c>
      <c r="C1156" s="47">
        <f t="shared" si="2"/>
        <v>8</v>
      </c>
      <c r="D1156" s="4" t="s">
        <v>23</v>
      </c>
      <c r="E1156" s="4" t="str">
        <f t="shared" si="3"/>
        <v>8 August</v>
      </c>
      <c r="F1156" s="9">
        <v>1553398.98</v>
      </c>
    </row>
    <row r="1157">
      <c r="A1157" s="5">
        <v>40421.0</v>
      </c>
      <c r="B1157" s="21" t="str">
        <f t="shared" si="1"/>
        <v>August</v>
      </c>
      <c r="C1157" s="47">
        <f t="shared" si="2"/>
        <v>8</v>
      </c>
      <c r="D1157" s="4" t="s">
        <v>23</v>
      </c>
      <c r="E1157" s="4" t="str">
        <f t="shared" si="3"/>
        <v>8 August</v>
      </c>
      <c r="F1157" s="9">
        <v>77131.11</v>
      </c>
    </row>
    <row r="1158">
      <c r="A1158" s="5">
        <v>41142.0</v>
      </c>
      <c r="B1158" s="21" t="str">
        <f t="shared" si="1"/>
        <v>August</v>
      </c>
      <c r="C1158" s="47">
        <f t="shared" si="2"/>
        <v>8</v>
      </c>
      <c r="D1158" s="4" t="s">
        <v>23</v>
      </c>
      <c r="E1158" s="4" t="str">
        <f t="shared" si="3"/>
        <v>8 August</v>
      </c>
      <c r="F1158" s="9">
        <v>321501.76</v>
      </c>
    </row>
    <row r="1159">
      <c r="A1159" s="5">
        <v>40421.0</v>
      </c>
      <c r="B1159" s="21" t="str">
        <f t="shared" si="1"/>
        <v>August</v>
      </c>
      <c r="C1159" s="47">
        <f t="shared" si="2"/>
        <v>8</v>
      </c>
      <c r="D1159" s="4" t="s">
        <v>23</v>
      </c>
      <c r="E1159" s="4" t="str">
        <f t="shared" si="3"/>
        <v>8 August</v>
      </c>
      <c r="F1159" s="9">
        <v>1425097.2000000002</v>
      </c>
    </row>
    <row r="1160">
      <c r="A1160" s="5">
        <v>42241.0</v>
      </c>
      <c r="B1160" s="21" t="str">
        <f t="shared" si="1"/>
        <v>August</v>
      </c>
      <c r="C1160" s="47">
        <f t="shared" si="2"/>
        <v>8</v>
      </c>
      <c r="D1160" s="4" t="s">
        <v>23</v>
      </c>
      <c r="E1160" s="4" t="str">
        <f t="shared" si="3"/>
        <v>8 August</v>
      </c>
      <c r="F1160" s="9">
        <v>602528.66</v>
      </c>
    </row>
    <row r="1161">
      <c r="A1161" s="5">
        <v>41856.0</v>
      </c>
      <c r="B1161" s="21" t="str">
        <f t="shared" si="1"/>
        <v>August</v>
      </c>
      <c r="C1161" s="47">
        <f t="shared" si="2"/>
        <v>8</v>
      </c>
      <c r="D1161" s="4" t="s">
        <v>23</v>
      </c>
      <c r="E1161" s="4" t="str">
        <f t="shared" si="3"/>
        <v>8 August</v>
      </c>
      <c r="F1161" s="9">
        <v>1672594.56</v>
      </c>
    </row>
    <row r="1162">
      <c r="A1162" s="5">
        <v>40778.0</v>
      </c>
      <c r="B1162" s="21" t="str">
        <f t="shared" si="1"/>
        <v>August</v>
      </c>
      <c r="C1162" s="47">
        <f t="shared" si="2"/>
        <v>8</v>
      </c>
      <c r="D1162" s="4" t="s">
        <v>23</v>
      </c>
      <c r="E1162" s="4" t="str">
        <f t="shared" si="3"/>
        <v>8 August</v>
      </c>
      <c r="F1162" s="9">
        <v>3885770.0700000003</v>
      </c>
    </row>
    <row r="1163">
      <c r="A1163" s="5">
        <v>40771.0</v>
      </c>
      <c r="B1163" s="21" t="str">
        <f t="shared" si="1"/>
        <v>August</v>
      </c>
      <c r="C1163" s="47">
        <f t="shared" si="2"/>
        <v>8</v>
      </c>
      <c r="D1163" s="4" t="s">
        <v>23</v>
      </c>
      <c r="E1163" s="4" t="str">
        <f t="shared" si="3"/>
        <v>8 August</v>
      </c>
      <c r="F1163" s="9">
        <v>98157.73000000001</v>
      </c>
    </row>
    <row r="1164">
      <c r="A1164" s="5">
        <v>42227.0</v>
      </c>
      <c r="B1164" s="21" t="str">
        <f t="shared" si="1"/>
        <v>August</v>
      </c>
      <c r="C1164" s="47">
        <f t="shared" si="2"/>
        <v>8</v>
      </c>
      <c r="D1164" s="4" t="s">
        <v>23</v>
      </c>
      <c r="E1164" s="4" t="str">
        <f t="shared" si="3"/>
        <v>8 August</v>
      </c>
      <c r="F1164" s="9">
        <v>1001347.6</v>
      </c>
    </row>
    <row r="1165">
      <c r="A1165" s="5">
        <v>40785.0</v>
      </c>
      <c r="B1165" s="21" t="str">
        <f t="shared" si="1"/>
        <v>August</v>
      </c>
      <c r="C1165" s="47">
        <f t="shared" si="2"/>
        <v>8</v>
      </c>
      <c r="D1165" s="4" t="s">
        <v>23</v>
      </c>
      <c r="E1165" s="4" t="str">
        <f t="shared" si="3"/>
        <v>8 August</v>
      </c>
      <c r="F1165" s="9">
        <v>123275.1</v>
      </c>
    </row>
    <row r="1166">
      <c r="A1166" s="5">
        <v>41128.0</v>
      </c>
      <c r="B1166" s="21" t="str">
        <f t="shared" si="1"/>
        <v>August</v>
      </c>
      <c r="C1166" s="47">
        <f t="shared" si="2"/>
        <v>8</v>
      </c>
      <c r="D1166" s="4" t="s">
        <v>23</v>
      </c>
      <c r="E1166" s="4" t="str">
        <f t="shared" si="3"/>
        <v>8 August</v>
      </c>
      <c r="F1166" s="9">
        <v>52716.950000000004</v>
      </c>
    </row>
    <row r="1167">
      <c r="A1167" s="5">
        <v>41863.0</v>
      </c>
      <c r="B1167" s="21" t="str">
        <f t="shared" si="1"/>
        <v>August</v>
      </c>
      <c r="C1167" s="47">
        <f t="shared" si="2"/>
        <v>8</v>
      </c>
      <c r="D1167" s="4" t="s">
        <v>23</v>
      </c>
      <c r="E1167" s="4" t="str">
        <f t="shared" si="3"/>
        <v>8 August</v>
      </c>
      <c r="F1167" s="9">
        <v>408312.97</v>
      </c>
    </row>
    <row r="1168">
      <c r="A1168" s="5">
        <v>41135.0</v>
      </c>
      <c r="B1168" s="21" t="str">
        <f t="shared" si="1"/>
        <v>August</v>
      </c>
      <c r="C1168" s="47">
        <f t="shared" si="2"/>
        <v>8</v>
      </c>
      <c r="D1168" s="4" t="s">
        <v>23</v>
      </c>
      <c r="E1168" s="4" t="str">
        <f t="shared" si="3"/>
        <v>8 August</v>
      </c>
      <c r="F1168" s="9">
        <v>2929.62</v>
      </c>
    </row>
    <row r="1169">
      <c r="A1169" s="5">
        <v>41128.0</v>
      </c>
      <c r="B1169" s="21" t="str">
        <f t="shared" si="1"/>
        <v>August</v>
      </c>
      <c r="C1169" s="47">
        <f t="shared" si="2"/>
        <v>8</v>
      </c>
      <c r="D1169" s="4" t="s">
        <v>23</v>
      </c>
      <c r="E1169" s="4" t="str">
        <f t="shared" si="3"/>
        <v>8 August</v>
      </c>
      <c r="F1169" s="9">
        <v>1756472.2999999998</v>
      </c>
    </row>
    <row r="1170">
      <c r="A1170" s="5">
        <v>42592.0</v>
      </c>
      <c r="B1170" s="21" t="str">
        <f t="shared" si="1"/>
        <v>August</v>
      </c>
      <c r="C1170" s="47">
        <f t="shared" si="2"/>
        <v>8</v>
      </c>
      <c r="D1170" s="4" t="s">
        <v>23</v>
      </c>
      <c r="E1170" s="4" t="str">
        <f t="shared" si="3"/>
        <v>8 August</v>
      </c>
      <c r="F1170" s="9">
        <v>873923.8200000001</v>
      </c>
    </row>
    <row r="1171">
      <c r="A1171" s="5">
        <v>40772.0</v>
      </c>
      <c r="B1171" s="21" t="str">
        <f t="shared" si="1"/>
        <v>August</v>
      </c>
      <c r="C1171" s="47">
        <f t="shared" si="2"/>
        <v>8</v>
      </c>
      <c r="D1171" s="4" t="s">
        <v>23</v>
      </c>
      <c r="E1171" s="4" t="str">
        <f t="shared" si="3"/>
        <v>8 August</v>
      </c>
      <c r="F1171" s="9">
        <v>1022496.22</v>
      </c>
    </row>
    <row r="1172">
      <c r="A1172" s="5">
        <v>41864.0</v>
      </c>
      <c r="B1172" s="21" t="str">
        <f t="shared" si="1"/>
        <v>August</v>
      </c>
      <c r="C1172" s="47">
        <f t="shared" si="2"/>
        <v>8</v>
      </c>
      <c r="D1172" s="4" t="s">
        <v>23</v>
      </c>
      <c r="E1172" s="4" t="str">
        <f t="shared" si="3"/>
        <v>8 August</v>
      </c>
      <c r="F1172" s="9">
        <v>1155211.2</v>
      </c>
    </row>
    <row r="1173">
      <c r="A1173" s="5">
        <v>40415.0</v>
      </c>
      <c r="B1173" s="21" t="str">
        <f t="shared" si="1"/>
        <v>August</v>
      </c>
      <c r="C1173" s="47">
        <f t="shared" si="2"/>
        <v>8</v>
      </c>
      <c r="D1173" s="4" t="s">
        <v>23</v>
      </c>
      <c r="E1173" s="4" t="str">
        <f t="shared" si="3"/>
        <v>8 August</v>
      </c>
      <c r="F1173" s="9">
        <v>2744394.4499999997</v>
      </c>
    </row>
    <row r="1174">
      <c r="A1174" s="5">
        <v>42242.0</v>
      </c>
      <c r="B1174" s="21" t="str">
        <f t="shared" si="1"/>
        <v>August</v>
      </c>
      <c r="C1174" s="47">
        <f t="shared" si="2"/>
        <v>8</v>
      </c>
      <c r="D1174" s="4" t="s">
        <v>23</v>
      </c>
      <c r="E1174" s="4" t="str">
        <f t="shared" si="3"/>
        <v>8 August</v>
      </c>
      <c r="F1174" s="9">
        <v>526180.6</v>
      </c>
    </row>
    <row r="1175">
      <c r="A1175" s="5">
        <v>42585.0</v>
      </c>
      <c r="B1175" s="21" t="str">
        <f t="shared" si="1"/>
        <v>August</v>
      </c>
      <c r="C1175" s="47">
        <f t="shared" si="2"/>
        <v>8</v>
      </c>
      <c r="D1175" s="4" t="s">
        <v>23</v>
      </c>
      <c r="E1175" s="4" t="str">
        <f t="shared" si="3"/>
        <v>8 August</v>
      </c>
      <c r="F1175" s="9">
        <v>4962573.02</v>
      </c>
    </row>
    <row r="1176">
      <c r="A1176" s="5">
        <v>41150.0</v>
      </c>
      <c r="B1176" s="21" t="str">
        <f t="shared" si="1"/>
        <v>August</v>
      </c>
      <c r="C1176" s="47">
        <f t="shared" si="2"/>
        <v>8</v>
      </c>
      <c r="D1176" s="4" t="s">
        <v>23</v>
      </c>
      <c r="E1176" s="4" t="str">
        <f t="shared" si="3"/>
        <v>8 August</v>
      </c>
      <c r="F1176" s="9">
        <v>2582195.28</v>
      </c>
    </row>
    <row r="1177">
      <c r="A1177" s="5">
        <v>41143.0</v>
      </c>
      <c r="B1177" s="21" t="str">
        <f t="shared" si="1"/>
        <v>August</v>
      </c>
      <c r="C1177" s="47">
        <f t="shared" si="2"/>
        <v>8</v>
      </c>
      <c r="D1177" s="4" t="s">
        <v>23</v>
      </c>
      <c r="E1177" s="4" t="str">
        <f t="shared" si="3"/>
        <v>8 August</v>
      </c>
      <c r="F1177" s="9">
        <v>881328.21</v>
      </c>
    </row>
    <row r="1178">
      <c r="A1178" s="5">
        <v>41122.0</v>
      </c>
      <c r="B1178" s="21" t="str">
        <f t="shared" si="1"/>
        <v>August</v>
      </c>
      <c r="C1178" s="47">
        <f t="shared" si="2"/>
        <v>8</v>
      </c>
      <c r="D1178" s="4" t="s">
        <v>122</v>
      </c>
      <c r="E1178" s="4" t="str">
        <f t="shared" si="3"/>
        <v>8 August</v>
      </c>
      <c r="F1178" s="9">
        <v>1763476.6800000002</v>
      </c>
    </row>
    <row r="1179">
      <c r="A1179" s="5">
        <v>41858.0</v>
      </c>
      <c r="B1179" s="21" t="str">
        <f t="shared" si="1"/>
        <v>August</v>
      </c>
      <c r="C1179" s="47">
        <f t="shared" si="2"/>
        <v>8</v>
      </c>
      <c r="D1179" s="4" t="s">
        <v>23</v>
      </c>
      <c r="E1179" s="4" t="str">
        <f t="shared" si="3"/>
        <v>8 August</v>
      </c>
      <c r="F1179" s="9">
        <v>44061.16</v>
      </c>
    </row>
    <row r="1180">
      <c r="A1180" s="5">
        <v>40409.0</v>
      </c>
      <c r="B1180" s="21" t="str">
        <f t="shared" si="1"/>
        <v>August</v>
      </c>
      <c r="C1180" s="47">
        <f t="shared" si="2"/>
        <v>8</v>
      </c>
      <c r="D1180" s="4" t="s">
        <v>23</v>
      </c>
      <c r="E1180" s="4" t="str">
        <f t="shared" si="3"/>
        <v>8 August</v>
      </c>
      <c r="F1180" s="9">
        <v>377464.75</v>
      </c>
    </row>
    <row r="1181">
      <c r="A1181" s="5">
        <v>42229.0</v>
      </c>
      <c r="B1181" s="21" t="str">
        <f t="shared" si="1"/>
        <v>August</v>
      </c>
      <c r="C1181" s="47">
        <f t="shared" si="2"/>
        <v>8</v>
      </c>
      <c r="D1181" s="4" t="s">
        <v>23</v>
      </c>
      <c r="E1181" s="4" t="str">
        <f t="shared" si="3"/>
        <v>8 August</v>
      </c>
      <c r="F1181" s="9">
        <v>801607.8400000001</v>
      </c>
    </row>
    <row r="1182">
      <c r="A1182" s="5">
        <v>41144.0</v>
      </c>
      <c r="B1182" s="21" t="str">
        <f t="shared" si="1"/>
        <v>August</v>
      </c>
      <c r="C1182" s="47">
        <f t="shared" si="2"/>
        <v>8</v>
      </c>
      <c r="D1182" s="4" t="s">
        <v>36</v>
      </c>
      <c r="E1182" s="4" t="str">
        <f t="shared" si="3"/>
        <v>8 August</v>
      </c>
      <c r="F1182" s="9">
        <v>3779712.51</v>
      </c>
    </row>
    <row r="1183">
      <c r="A1183" s="5">
        <v>40409.0</v>
      </c>
      <c r="B1183" s="21" t="str">
        <f t="shared" si="1"/>
        <v>August</v>
      </c>
      <c r="C1183" s="47">
        <f t="shared" si="2"/>
        <v>8</v>
      </c>
      <c r="D1183" s="4" t="s">
        <v>23</v>
      </c>
      <c r="E1183" s="4" t="str">
        <f t="shared" si="3"/>
        <v>8 August</v>
      </c>
      <c r="F1183" s="9">
        <v>346443.72000000003</v>
      </c>
    </row>
    <row r="1184">
      <c r="A1184" s="5">
        <v>42600.0</v>
      </c>
      <c r="B1184" s="21" t="str">
        <f t="shared" si="1"/>
        <v>August</v>
      </c>
      <c r="C1184" s="47">
        <f t="shared" si="2"/>
        <v>8</v>
      </c>
      <c r="D1184" s="4" t="s">
        <v>23</v>
      </c>
      <c r="E1184" s="4" t="str">
        <f t="shared" si="3"/>
        <v>8 August</v>
      </c>
      <c r="F1184" s="9">
        <v>73238.40000000001</v>
      </c>
    </row>
    <row r="1185">
      <c r="A1185" s="5">
        <v>42229.0</v>
      </c>
      <c r="B1185" s="21" t="str">
        <f t="shared" si="1"/>
        <v>August</v>
      </c>
      <c r="C1185" s="47">
        <f t="shared" si="2"/>
        <v>8</v>
      </c>
      <c r="D1185" s="4" t="s">
        <v>23</v>
      </c>
      <c r="E1185" s="4" t="str">
        <f t="shared" si="3"/>
        <v>8 August</v>
      </c>
      <c r="F1185" s="9">
        <v>235209.65000000002</v>
      </c>
    </row>
    <row r="1186">
      <c r="A1186" s="5">
        <v>42586.0</v>
      </c>
      <c r="B1186" s="21" t="str">
        <f t="shared" si="1"/>
        <v>August</v>
      </c>
      <c r="C1186" s="47">
        <f t="shared" si="2"/>
        <v>8</v>
      </c>
      <c r="D1186" s="4" t="s">
        <v>23</v>
      </c>
      <c r="E1186" s="4" t="str">
        <f t="shared" si="3"/>
        <v>8 August</v>
      </c>
      <c r="F1186" s="9">
        <v>430563.2</v>
      </c>
    </row>
    <row r="1187">
      <c r="A1187" s="5">
        <v>41508.0</v>
      </c>
      <c r="B1187" s="21" t="str">
        <f t="shared" si="1"/>
        <v>August</v>
      </c>
      <c r="C1187" s="47">
        <f t="shared" si="2"/>
        <v>8</v>
      </c>
      <c r="D1187" s="4" t="s">
        <v>23</v>
      </c>
      <c r="E1187" s="4" t="str">
        <f t="shared" si="3"/>
        <v>8 August</v>
      </c>
      <c r="F1187" s="9">
        <v>135659.55000000002</v>
      </c>
    </row>
    <row r="1188">
      <c r="A1188" s="5">
        <v>42593.0</v>
      </c>
      <c r="B1188" s="21" t="str">
        <f t="shared" si="1"/>
        <v>August</v>
      </c>
      <c r="C1188" s="47">
        <f t="shared" si="2"/>
        <v>8</v>
      </c>
      <c r="D1188" s="4" t="s">
        <v>23</v>
      </c>
      <c r="E1188" s="4" t="str">
        <f t="shared" si="3"/>
        <v>8 August</v>
      </c>
      <c r="F1188" s="9">
        <v>409960.1</v>
      </c>
    </row>
    <row r="1189">
      <c r="A1189" s="5">
        <v>41494.0</v>
      </c>
      <c r="B1189" s="21" t="str">
        <f t="shared" si="1"/>
        <v>August</v>
      </c>
      <c r="C1189" s="47">
        <f t="shared" si="2"/>
        <v>8</v>
      </c>
      <c r="D1189" s="4" t="s">
        <v>23</v>
      </c>
      <c r="E1189" s="4" t="str">
        <f t="shared" si="3"/>
        <v>8 August</v>
      </c>
      <c r="F1189" s="9">
        <v>70033.73999999999</v>
      </c>
    </row>
    <row r="1190">
      <c r="A1190" s="5">
        <v>41137.0</v>
      </c>
      <c r="B1190" s="21" t="str">
        <f t="shared" si="1"/>
        <v>August</v>
      </c>
      <c r="C1190" s="47">
        <f t="shared" si="2"/>
        <v>8</v>
      </c>
      <c r="D1190" s="4" t="s">
        <v>23</v>
      </c>
      <c r="E1190" s="4" t="str">
        <f t="shared" si="3"/>
        <v>8 August</v>
      </c>
      <c r="F1190" s="9">
        <v>535144.16</v>
      </c>
    </row>
    <row r="1191">
      <c r="A1191" s="5">
        <v>40417.0</v>
      </c>
      <c r="B1191" s="21" t="str">
        <f t="shared" si="1"/>
        <v>August</v>
      </c>
      <c r="C1191" s="47">
        <f t="shared" si="2"/>
        <v>8</v>
      </c>
      <c r="D1191" s="4" t="s">
        <v>23</v>
      </c>
      <c r="E1191" s="4" t="str">
        <f t="shared" si="3"/>
        <v>8 August</v>
      </c>
      <c r="F1191" s="9">
        <v>1736833.73</v>
      </c>
    </row>
    <row r="1192">
      <c r="A1192" s="5">
        <v>42594.0</v>
      </c>
      <c r="B1192" s="21" t="str">
        <f t="shared" si="1"/>
        <v>August</v>
      </c>
      <c r="C1192" s="47">
        <f t="shared" si="2"/>
        <v>8</v>
      </c>
      <c r="D1192" s="4" t="s">
        <v>23</v>
      </c>
      <c r="E1192" s="4" t="str">
        <f t="shared" si="3"/>
        <v>8 August</v>
      </c>
      <c r="F1192" s="9">
        <v>187953.2</v>
      </c>
    </row>
    <row r="1193">
      <c r="A1193" s="5">
        <v>42244.0</v>
      </c>
      <c r="B1193" s="21" t="str">
        <f t="shared" si="1"/>
        <v>August</v>
      </c>
      <c r="C1193" s="47">
        <f t="shared" si="2"/>
        <v>8</v>
      </c>
      <c r="D1193" s="4" t="s">
        <v>23</v>
      </c>
      <c r="E1193" s="4" t="str">
        <f t="shared" si="3"/>
        <v>8 August</v>
      </c>
      <c r="F1193" s="9">
        <v>376231.05000000005</v>
      </c>
    </row>
    <row r="1194">
      <c r="A1194" s="5">
        <v>42223.0</v>
      </c>
      <c r="B1194" s="21" t="str">
        <f t="shared" si="1"/>
        <v>August</v>
      </c>
      <c r="C1194" s="47">
        <f t="shared" si="2"/>
        <v>8</v>
      </c>
      <c r="D1194" s="4" t="s">
        <v>23</v>
      </c>
      <c r="E1194" s="4" t="str">
        <f t="shared" si="3"/>
        <v>8 August</v>
      </c>
      <c r="F1194" s="9">
        <v>128331.98</v>
      </c>
    </row>
    <row r="1195">
      <c r="A1195" s="5">
        <v>42237.0</v>
      </c>
      <c r="B1195" s="21" t="str">
        <f t="shared" si="1"/>
        <v>August</v>
      </c>
      <c r="C1195" s="47">
        <f t="shared" si="2"/>
        <v>8</v>
      </c>
      <c r="D1195" s="4" t="s">
        <v>23</v>
      </c>
      <c r="E1195" s="4" t="str">
        <f t="shared" si="3"/>
        <v>8 August</v>
      </c>
      <c r="F1195" s="9">
        <v>5117611.66</v>
      </c>
    </row>
    <row r="1196">
      <c r="A1196" s="5">
        <v>41873.0</v>
      </c>
      <c r="B1196" s="21" t="str">
        <f t="shared" si="1"/>
        <v>August</v>
      </c>
      <c r="C1196" s="47">
        <f t="shared" si="2"/>
        <v>8</v>
      </c>
      <c r="D1196" s="4" t="s">
        <v>23</v>
      </c>
      <c r="E1196" s="4" t="str">
        <f t="shared" si="3"/>
        <v>8 August</v>
      </c>
      <c r="F1196" s="9">
        <v>146024.8</v>
      </c>
    </row>
    <row r="1197">
      <c r="A1197" s="5">
        <v>42245.0</v>
      </c>
      <c r="B1197" s="21" t="str">
        <f t="shared" si="1"/>
        <v>August</v>
      </c>
      <c r="C1197" s="47">
        <f t="shared" si="2"/>
        <v>8</v>
      </c>
      <c r="D1197" s="4" t="s">
        <v>23</v>
      </c>
      <c r="E1197" s="4" t="str">
        <f t="shared" si="3"/>
        <v>8 August</v>
      </c>
      <c r="F1197" s="9">
        <v>535132.7999999999</v>
      </c>
    </row>
    <row r="1198">
      <c r="A1198" s="5">
        <v>40761.0</v>
      </c>
      <c r="B1198" s="21" t="str">
        <f t="shared" si="1"/>
        <v>August</v>
      </c>
      <c r="C1198" s="47">
        <f t="shared" si="2"/>
        <v>8</v>
      </c>
      <c r="D1198" s="4" t="s">
        <v>23</v>
      </c>
      <c r="E1198" s="4" t="str">
        <f t="shared" si="3"/>
        <v>8 August</v>
      </c>
      <c r="F1198" s="9">
        <v>28381.86</v>
      </c>
    </row>
    <row r="1199">
      <c r="A1199" s="5">
        <v>41853.0</v>
      </c>
      <c r="B1199" s="21" t="str">
        <f t="shared" si="1"/>
        <v>August</v>
      </c>
      <c r="C1199" s="47">
        <f t="shared" si="2"/>
        <v>8</v>
      </c>
      <c r="D1199" s="4" t="s">
        <v>23</v>
      </c>
      <c r="E1199" s="4" t="str">
        <f t="shared" si="3"/>
        <v>8 August</v>
      </c>
      <c r="F1199" s="9">
        <v>608872.0</v>
      </c>
    </row>
    <row r="1200">
      <c r="A1200" s="5">
        <v>40761.0</v>
      </c>
      <c r="B1200" s="21" t="str">
        <f t="shared" si="1"/>
        <v>August</v>
      </c>
      <c r="C1200" s="47">
        <f t="shared" si="2"/>
        <v>8</v>
      </c>
      <c r="D1200" s="4" t="s">
        <v>23</v>
      </c>
      <c r="E1200" s="4" t="str">
        <f t="shared" si="3"/>
        <v>8 August</v>
      </c>
      <c r="F1200" s="9">
        <v>4117224.51</v>
      </c>
    </row>
    <row r="1201">
      <c r="A1201" s="5">
        <v>42238.0</v>
      </c>
      <c r="B1201" s="21" t="str">
        <f t="shared" si="1"/>
        <v>August</v>
      </c>
      <c r="C1201" s="47">
        <f t="shared" si="2"/>
        <v>8</v>
      </c>
      <c r="D1201" s="4" t="s">
        <v>23</v>
      </c>
      <c r="E1201" s="4" t="str">
        <f t="shared" si="3"/>
        <v>8 August</v>
      </c>
      <c r="F1201" s="9">
        <v>1412576.1400000001</v>
      </c>
    </row>
    <row r="1202">
      <c r="A1202" s="5">
        <v>40418.0</v>
      </c>
      <c r="B1202" s="21" t="str">
        <f t="shared" si="1"/>
        <v>August</v>
      </c>
      <c r="C1202" s="47">
        <f t="shared" si="2"/>
        <v>8</v>
      </c>
      <c r="D1202" s="4" t="s">
        <v>23</v>
      </c>
      <c r="E1202" s="4" t="str">
        <f t="shared" si="3"/>
        <v>8 August</v>
      </c>
      <c r="F1202" s="9">
        <v>300733.39999999997</v>
      </c>
    </row>
    <row r="1203">
      <c r="A1203" s="5">
        <v>41867.0</v>
      </c>
      <c r="B1203" s="21" t="str">
        <f t="shared" si="1"/>
        <v>August</v>
      </c>
      <c r="C1203" s="47">
        <f t="shared" si="2"/>
        <v>8</v>
      </c>
      <c r="D1203" s="4" t="s">
        <v>23</v>
      </c>
      <c r="E1203" s="4" t="str">
        <f t="shared" si="3"/>
        <v>8 August</v>
      </c>
      <c r="F1203" s="9">
        <v>12632.82</v>
      </c>
    </row>
    <row r="1204">
      <c r="A1204" s="5">
        <v>40775.0</v>
      </c>
      <c r="B1204" s="21" t="str">
        <f t="shared" si="1"/>
        <v>August</v>
      </c>
      <c r="C1204" s="47">
        <f t="shared" si="2"/>
        <v>8</v>
      </c>
      <c r="D1204" s="4" t="s">
        <v>23</v>
      </c>
      <c r="E1204" s="4" t="str">
        <f t="shared" si="3"/>
        <v>8 August</v>
      </c>
      <c r="F1204" s="9">
        <v>2009634.06</v>
      </c>
    </row>
    <row r="1205">
      <c r="A1205" s="5">
        <v>40768.0</v>
      </c>
      <c r="B1205" s="21" t="str">
        <f t="shared" si="1"/>
        <v>August</v>
      </c>
      <c r="C1205" s="47">
        <f t="shared" si="2"/>
        <v>8</v>
      </c>
      <c r="D1205" s="4" t="s">
        <v>23</v>
      </c>
      <c r="E1205" s="4" t="str">
        <f t="shared" si="3"/>
        <v>8 August</v>
      </c>
      <c r="F1205" s="9">
        <v>13593.81</v>
      </c>
    </row>
    <row r="1206">
      <c r="A1206" s="5">
        <v>42609.0</v>
      </c>
      <c r="B1206" s="21" t="str">
        <f t="shared" si="1"/>
        <v>August</v>
      </c>
      <c r="C1206" s="47">
        <f t="shared" si="2"/>
        <v>8</v>
      </c>
      <c r="D1206" s="4" t="s">
        <v>23</v>
      </c>
      <c r="E1206" s="4" t="str">
        <f t="shared" si="3"/>
        <v>8 August</v>
      </c>
      <c r="F1206" s="9">
        <v>710450.0</v>
      </c>
    </row>
    <row r="1207">
      <c r="A1207" s="5">
        <v>42588.0</v>
      </c>
      <c r="B1207" s="21" t="str">
        <f t="shared" si="1"/>
        <v>August</v>
      </c>
      <c r="C1207" s="47">
        <f t="shared" si="2"/>
        <v>8</v>
      </c>
      <c r="D1207" s="4" t="s">
        <v>23</v>
      </c>
      <c r="E1207" s="4" t="str">
        <f t="shared" si="3"/>
        <v>8 August</v>
      </c>
      <c r="F1207" s="9">
        <v>414665.55000000005</v>
      </c>
    </row>
    <row r="1208">
      <c r="A1208" s="5">
        <v>41860.0</v>
      </c>
      <c r="B1208" s="21" t="str">
        <f t="shared" si="1"/>
        <v>August</v>
      </c>
      <c r="C1208" s="47">
        <f t="shared" si="2"/>
        <v>8</v>
      </c>
      <c r="D1208" s="4" t="s">
        <v>23</v>
      </c>
      <c r="E1208" s="4" t="str">
        <f t="shared" si="3"/>
        <v>8 August</v>
      </c>
      <c r="F1208" s="9">
        <v>6512.1</v>
      </c>
    </row>
    <row r="1209">
      <c r="A1209" s="5">
        <v>40761.0</v>
      </c>
      <c r="B1209" s="21" t="str">
        <f t="shared" si="1"/>
        <v>August</v>
      </c>
      <c r="C1209" s="47">
        <f t="shared" si="2"/>
        <v>8</v>
      </c>
      <c r="D1209" s="4" t="s">
        <v>23</v>
      </c>
      <c r="E1209" s="4" t="str">
        <f t="shared" si="3"/>
        <v>8 August</v>
      </c>
      <c r="F1209" s="9">
        <v>97707.5</v>
      </c>
    </row>
    <row r="1210">
      <c r="A1210" s="5">
        <v>41881.0</v>
      </c>
      <c r="B1210" s="21" t="str">
        <f t="shared" si="1"/>
        <v>August</v>
      </c>
      <c r="C1210" s="47">
        <f t="shared" si="2"/>
        <v>8</v>
      </c>
      <c r="D1210" s="4" t="s">
        <v>23</v>
      </c>
      <c r="E1210" s="4" t="str">
        <f t="shared" si="3"/>
        <v>8 August</v>
      </c>
      <c r="F1210" s="9">
        <v>1797681.76</v>
      </c>
    </row>
    <row r="1211">
      <c r="A1211" s="5">
        <v>40411.0</v>
      </c>
      <c r="B1211" s="21" t="str">
        <f t="shared" si="1"/>
        <v>August</v>
      </c>
      <c r="C1211" s="47">
        <f t="shared" si="2"/>
        <v>8</v>
      </c>
      <c r="D1211" s="4" t="s">
        <v>23</v>
      </c>
      <c r="E1211" s="4" t="str">
        <f t="shared" si="3"/>
        <v>8 August</v>
      </c>
      <c r="F1211" s="9">
        <v>159293.52000000002</v>
      </c>
    </row>
    <row r="1212">
      <c r="A1212" s="5">
        <v>42231.0</v>
      </c>
      <c r="B1212" s="21" t="str">
        <f t="shared" si="1"/>
        <v>August</v>
      </c>
      <c r="C1212" s="47">
        <f t="shared" si="2"/>
        <v>8</v>
      </c>
      <c r="D1212" s="4" t="s">
        <v>23</v>
      </c>
      <c r="E1212" s="4" t="str">
        <f t="shared" si="3"/>
        <v>8 August</v>
      </c>
      <c r="F1212" s="9">
        <v>402696.8</v>
      </c>
    </row>
    <row r="1213">
      <c r="A1213" s="5">
        <v>41132.0</v>
      </c>
      <c r="B1213" s="21" t="str">
        <f t="shared" si="1"/>
        <v>August</v>
      </c>
      <c r="C1213" s="47">
        <f t="shared" si="2"/>
        <v>8</v>
      </c>
      <c r="D1213" s="4" t="s">
        <v>23</v>
      </c>
      <c r="E1213" s="4" t="str">
        <f t="shared" si="3"/>
        <v>8 August</v>
      </c>
      <c r="F1213" s="9">
        <v>362897.60000000003</v>
      </c>
    </row>
    <row r="1214">
      <c r="A1214" s="5">
        <v>40404.0</v>
      </c>
      <c r="B1214" s="21" t="str">
        <f t="shared" si="1"/>
        <v>August</v>
      </c>
      <c r="C1214" s="47">
        <f t="shared" si="2"/>
        <v>8</v>
      </c>
      <c r="D1214" s="4" t="s">
        <v>23</v>
      </c>
      <c r="E1214" s="4" t="str">
        <f t="shared" si="3"/>
        <v>8 August</v>
      </c>
      <c r="F1214" s="9">
        <v>841565.28</v>
      </c>
    </row>
    <row r="1215">
      <c r="A1215" s="5">
        <v>41510.0</v>
      </c>
      <c r="B1215" s="21" t="str">
        <f t="shared" si="1"/>
        <v>August</v>
      </c>
      <c r="C1215" s="47">
        <f t="shared" si="2"/>
        <v>8</v>
      </c>
      <c r="D1215" s="4" t="s">
        <v>23</v>
      </c>
      <c r="E1215" s="4" t="str">
        <f t="shared" si="3"/>
        <v>8 August</v>
      </c>
      <c r="F1215" s="9">
        <v>288989.2</v>
      </c>
    </row>
    <row r="1216">
      <c r="A1216" s="5">
        <v>41853.0</v>
      </c>
      <c r="B1216" s="21" t="str">
        <f t="shared" si="1"/>
        <v>August</v>
      </c>
      <c r="C1216" s="47">
        <f t="shared" si="2"/>
        <v>8</v>
      </c>
      <c r="D1216" s="4" t="s">
        <v>23</v>
      </c>
      <c r="E1216" s="4" t="str">
        <f t="shared" si="3"/>
        <v>8 August</v>
      </c>
      <c r="F1216" s="9">
        <v>276492.59</v>
      </c>
    </row>
    <row r="1217">
      <c r="A1217" s="5">
        <v>40782.0</v>
      </c>
      <c r="B1217" s="21" t="str">
        <f t="shared" si="1"/>
        <v>August</v>
      </c>
      <c r="C1217" s="47">
        <f t="shared" si="2"/>
        <v>8</v>
      </c>
      <c r="D1217" s="4" t="s">
        <v>122</v>
      </c>
      <c r="E1217" s="4" t="str">
        <f t="shared" si="3"/>
        <v>8 August</v>
      </c>
      <c r="F1217" s="9">
        <v>39363.27</v>
      </c>
    </row>
    <row r="1218">
      <c r="A1218" s="5">
        <v>42596.0</v>
      </c>
      <c r="B1218" s="21" t="str">
        <f t="shared" si="1"/>
        <v>August</v>
      </c>
      <c r="C1218" s="47">
        <f t="shared" si="2"/>
        <v>8</v>
      </c>
      <c r="D1218" s="4" t="s">
        <v>23</v>
      </c>
      <c r="E1218" s="4" t="str">
        <f t="shared" si="3"/>
        <v>8 August</v>
      </c>
      <c r="F1218" s="9">
        <v>5024053.859999999</v>
      </c>
    </row>
    <row r="1219">
      <c r="A1219" s="5">
        <v>41854.0</v>
      </c>
      <c r="B1219" s="21" t="str">
        <f t="shared" si="1"/>
        <v>August</v>
      </c>
      <c r="C1219" s="47">
        <f t="shared" si="2"/>
        <v>8</v>
      </c>
      <c r="D1219" s="4" t="s">
        <v>36</v>
      </c>
      <c r="E1219" s="4" t="str">
        <f t="shared" si="3"/>
        <v>8 August</v>
      </c>
      <c r="F1219" s="9">
        <v>4859329.0200000005</v>
      </c>
    </row>
    <row r="1220">
      <c r="A1220" s="5">
        <v>40405.0</v>
      </c>
      <c r="B1220" s="21" t="str">
        <f t="shared" si="1"/>
        <v>August</v>
      </c>
      <c r="C1220" s="47">
        <f t="shared" si="2"/>
        <v>8</v>
      </c>
      <c r="D1220" s="4" t="s">
        <v>23</v>
      </c>
      <c r="E1220" s="4" t="str">
        <f t="shared" si="3"/>
        <v>8 August</v>
      </c>
      <c r="F1220" s="9">
        <v>152504.30000000002</v>
      </c>
    </row>
    <row r="1221">
      <c r="A1221" s="5">
        <v>40391.0</v>
      </c>
      <c r="B1221" s="21" t="str">
        <f t="shared" si="1"/>
        <v>August</v>
      </c>
      <c r="C1221" s="47">
        <f t="shared" si="2"/>
        <v>8</v>
      </c>
      <c r="D1221" s="4" t="s">
        <v>23</v>
      </c>
      <c r="E1221" s="4" t="str">
        <f t="shared" si="3"/>
        <v>8 August</v>
      </c>
      <c r="F1221" s="9">
        <v>17596.38</v>
      </c>
    </row>
    <row r="1222">
      <c r="A1222" s="5">
        <v>41133.0</v>
      </c>
      <c r="B1222" s="21" t="str">
        <f t="shared" si="1"/>
        <v>August</v>
      </c>
      <c r="C1222" s="47">
        <f t="shared" si="2"/>
        <v>8</v>
      </c>
      <c r="D1222" s="4" t="s">
        <v>23</v>
      </c>
      <c r="E1222" s="4" t="str">
        <f t="shared" si="3"/>
        <v>8 August</v>
      </c>
      <c r="F1222" s="9">
        <v>2324613.9</v>
      </c>
    </row>
    <row r="1223">
      <c r="A1223" s="5">
        <v>41147.0</v>
      </c>
      <c r="B1223" s="21" t="str">
        <f t="shared" si="1"/>
        <v>August</v>
      </c>
      <c r="C1223" s="47">
        <f t="shared" si="2"/>
        <v>8</v>
      </c>
      <c r="D1223" s="4" t="s">
        <v>23</v>
      </c>
      <c r="E1223" s="4" t="str">
        <f t="shared" si="3"/>
        <v>8 August</v>
      </c>
      <c r="F1223" s="9">
        <v>811742.14</v>
      </c>
    </row>
    <row r="1224">
      <c r="A1224" s="5">
        <v>41854.0</v>
      </c>
      <c r="B1224" s="21" t="str">
        <f t="shared" si="1"/>
        <v>August</v>
      </c>
      <c r="C1224" s="47">
        <f t="shared" si="2"/>
        <v>8</v>
      </c>
      <c r="D1224" s="4" t="s">
        <v>36</v>
      </c>
      <c r="E1224" s="4" t="str">
        <f t="shared" si="3"/>
        <v>8 August</v>
      </c>
      <c r="F1224" s="9">
        <v>1192261.14</v>
      </c>
    </row>
    <row r="1225">
      <c r="A1225" s="5">
        <v>42603.0</v>
      </c>
      <c r="B1225" s="21" t="str">
        <f t="shared" si="1"/>
        <v>August</v>
      </c>
      <c r="C1225" s="47">
        <f t="shared" si="2"/>
        <v>8</v>
      </c>
      <c r="D1225" s="4" t="s">
        <v>23</v>
      </c>
      <c r="E1225" s="4" t="str">
        <f t="shared" si="3"/>
        <v>8 August</v>
      </c>
      <c r="F1225" s="9">
        <v>3964845.9099999997</v>
      </c>
    </row>
    <row r="1226">
      <c r="A1226" s="5">
        <v>41861.0</v>
      </c>
      <c r="B1226" s="21" t="str">
        <f t="shared" si="1"/>
        <v>August</v>
      </c>
      <c r="C1226" s="47">
        <f t="shared" si="2"/>
        <v>8</v>
      </c>
      <c r="D1226" s="4" t="s">
        <v>23</v>
      </c>
      <c r="E1226" s="4" t="str">
        <f t="shared" si="3"/>
        <v>8 August</v>
      </c>
      <c r="F1226" s="9">
        <v>1992970.96</v>
      </c>
    </row>
    <row r="1227">
      <c r="A1227" s="5">
        <v>42596.0</v>
      </c>
      <c r="B1227" s="21" t="str">
        <f t="shared" si="1"/>
        <v>August</v>
      </c>
      <c r="C1227" s="47">
        <f t="shared" si="2"/>
        <v>8</v>
      </c>
      <c r="D1227" s="4" t="s">
        <v>23</v>
      </c>
      <c r="E1227" s="4" t="str">
        <f t="shared" si="3"/>
        <v>8 August</v>
      </c>
      <c r="F1227" s="9">
        <v>1158993.3800000001</v>
      </c>
    </row>
    <row r="1228">
      <c r="A1228" s="5">
        <v>40776.0</v>
      </c>
      <c r="B1228" s="21" t="str">
        <f t="shared" si="1"/>
        <v>August</v>
      </c>
      <c r="C1228" s="47">
        <f t="shared" si="2"/>
        <v>8</v>
      </c>
      <c r="D1228" s="4" t="s">
        <v>23</v>
      </c>
      <c r="E1228" s="4" t="str">
        <f t="shared" si="3"/>
        <v>8 August</v>
      </c>
      <c r="F1228" s="9">
        <v>1301162.16</v>
      </c>
    </row>
    <row r="1229">
      <c r="A1229" s="5">
        <v>41140.0</v>
      </c>
      <c r="B1229" s="21" t="str">
        <f t="shared" si="1"/>
        <v>August</v>
      </c>
      <c r="C1229" s="47">
        <f t="shared" si="2"/>
        <v>8</v>
      </c>
      <c r="D1229" s="4" t="s">
        <v>23</v>
      </c>
      <c r="E1229" s="4" t="str">
        <f t="shared" si="3"/>
        <v>8 August</v>
      </c>
      <c r="F1229" s="9">
        <v>1810445.2</v>
      </c>
    </row>
    <row r="1230">
      <c r="A1230" s="5">
        <v>41504.0</v>
      </c>
      <c r="B1230" s="21" t="str">
        <f t="shared" si="1"/>
        <v>August</v>
      </c>
      <c r="C1230" s="47">
        <f t="shared" si="2"/>
        <v>8</v>
      </c>
      <c r="D1230" s="4" t="s">
        <v>23</v>
      </c>
      <c r="E1230" s="4" t="str">
        <f t="shared" si="3"/>
        <v>8 August</v>
      </c>
      <c r="F1230" s="9">
        <v>1411386.24</v>
      </c>
    </row>
    <row r="1231">
      <c r="A1231" s="5">
        <v>41875.0</v>
      </c>
      <c r="B1231" s="21" t="str">
        <f t="shared" si="1"/>
        <v>August</v>
      </c>
      <c r="C1231" s="47">
        <f t="shared" si="2"/>
        <v>8</v>
      </c>
      <c r="D1231" s="4" t="s">
        <v>23</v>
      </c>
      <c r="E1231" s="4" t="str">
        <f t="shared" si="3"/>
        <v>8 August</v>
      </c>
      <c r="F1231" s="9">
        <v>2974727.2800000003</v>
      </c>
    </row>
    <row r="1232">
      <c r="A1232" s="5">
        <v>41882.0</v>
      </c>
      <c r="B1232" s="21" t="str">
        <f t="shared" si="1"/>
        <v>August</v>
      </c>
      <c r="C1232" s="47">
        <f t="shared" si="2"/>
        <v>8</v>
      </c>
      <c r="D1232" s="4" t="s">
        <v>23</v>
      </c>
      <c r="E1232" s="4" t="str">
        <f t="shared" si="3"/>
        <v>8 August</v>
      </c>
      <c r="F1232" s="9">
        <v>1305812.56</v>
      </c>
    </row>
    <row r="1233">
      <c r="A1233" s="5">
        <v>41854.0</v>
      </c>
      <c r="B1233" s="21" t="str">
        <f t="shared" si="1"/>
        <v>August</v>
      </c>
      <c r="C1233" s="47">
        <f t="shared" si="2"/>
        <v>8</v>
      </c>
      <c r="D1233" s="4" t="s">
        <v>122</v>
      </c>
      <c r="E1233" s="4" t="str">
        <f t="shared" si="3"/>
        <v>8 August</v>
      </c>
      <c r="F1233" s="9">
        <v>5184934.0200000005</v>
      </c>
    </row>
    <row r="1234">
      <c r="A1234" s="5">
        <v>40448.0</v>
      </c>
      <c r="B1234" s="21" t="str">
        <f t="shared" si="1"/>
        <v>September</v>
      </c>
      <c r="C1234" s="47">
        <f t="shared" si="2"/>
        <v>9</v>
      </c>
      <c r="D1234" s="4" t="s">
        <v>23</v>
      </c>
      <c r="E1234" s="4" t="str">
        <f t="shared" si="3"/>
        <v>9 September</v>
      </c>
      <c r="F1234" s="9">
        <v>180482.96</v>
      </c>
    </row>
    <row r="1235">
      <c r="A1235" s="5">
        <v>41155.0</v>
      </c>
      <c r="B1235" s="21" t="str">
        <f t="shared" si="1"/>
        <v>September</v>
      </c>
      <c r="C1235" s="47">
        <f t="shared" si="2"/>
        <v>9</v>
      </c>
      <c r="D1235" s="4" t="s">
        <v>36</v>
      </c>
      <c r="E1235" s="4" t="str">
        <f t="shared" si="3"/>
        <v>9 September</v>
      </c>
      <c r="F1235" s="9">
        <v>702351.77</v>
      </c>
    </row>
    <row r="1236">
      <c r="A1236" s="5">
        <v>40798.0</v>
      </c>
      <c r="B1236" s="21" t="str">
        <f t="shared" si="1"/>
        <v>September</v>
      </c>
      <c r="C1236" s="47">
        <f t="shared" si="2"/>
        <v>9</v>
      </c>
      <c r="D1236" s="4" t="s">
        <v>23</v>
      </c>
      <c r="E1236" s="4" t="str">
        <f t="shared" si="3"/>
        <v>9 September</v>
      </c>
      <c r="F1236" s="9">
        <v>226716.1</v>
      </c>
    </row>
    <row r="1237">
      <c r="A1237" s="5">
        <v>40441.0</v>
      </c>
      <c r="B1237" s="21" t="str">
        <f t="shared" si="1"/>
        <v>September</v>
      </c>
      <c r="C1237" s="47">
        <f t="shared" si="2"/>
        <v>9</v>
      </c>
      <c r="D1237" s="4" t="s">
        <v>23</v>
      </c>
      <c r="E1237" s="4" t="str">
        <f t="shared" si="3"/>
        <v>9 September</v>
      </c>
      <c r="F1237" s="9">
        <v>38066.4</v>
      </c>
    </row>
    <row r="1238">
      <c r="A1238" s="5">
        <v>42625.0</v>
      </c>
      <c r="B1238" s="21" t="str">
        <f t="shared" si="1"/>
        <v>September</v>
      </c>
      <c r="C1238" s="47">
        <f t="shared" si="2"/>
        <v>9</v>
      </c>
      <c r="D1238" s="4" t="s">
        <v>23</v>
      </c>
      <c r="E1238" s="4" t="str">
        <f t="shared" si="3"/>
        <v>9 September</v>
      </c>
      <c r="F1238" s="9">
        <v>650976.27</v>
      </c>
    </row>
    <row r="1239">
      <c r="A1239" s="5">
        <v>42632.0</v>
      </c>
      <c r="B1239" s="21" t="str">
        <f t="shared" si="1"/>
        <v>September</v>
      </c>
      <c r="C1239" s="47">
        <f t="shared" si="2"/>
        <v>9</v>
      </c>
      <c r="D1239" s="4" t="s">
        <v>23</v>
      </c>
      <c r="E1239" s="4" t="str">
        <f t="shared" si="3"/>
        <v>9 September</v>
      </c>
      <c r="F1239" s="9">
        <v>82243.95</v>
      </c>
    </row>
    <row r="1240">
      <c r="A1240" s="5">
        <v>42618.0</v>
      </c>
      <c r="B1240" s="21" t="str">
        <f t="shared" si="1"/>
        <v>September</v>
      </c>
      <c r="C1240" s="47">
        <f t="shared" si="2"/>
        <v>9</v>
      </c>
      <c r="D1240" s="4" t="s">
        <v>23</v>
      </c>
      <c r="E1240" s="4" t="str">
        <f t="shared" si="3"/>
        <v>9 September</v>
      </c>
      <c r="F1240" s="9">
        <v>39858.0</v>
      </c>
    </row>
    <row r="1241">
      <c r="A1241" s="5">
        <v>42618.0</v>
      </c>
      <c r="B1241" s="21" t="str">
        <f t="shared" si="1"/>
        <v>September</v>
      </c>
      <c r="C1241" s="47">
        <f t="shared" si="2"/>
        <v>9</v>
      </c>
      <c r="D1241" s="4" t="s">
        <v>23</v>
      </c>
      <c r="E1241" s="4" t="str">
        <f t="shared" si="3"/>
        <v>9 September</v>
      </c>
      <c r="F1241" s="9">
        <v>3857922.71</v>
      </c>
    </row>
    <row r="1242">
      <c r="A1242" s="5">
        <v>40448.0</v>
      </c>
      <c r="B1242" s="21" t="str">
        <f t="shared" si="1"/>
        <v>September</v>
      </c>
      <c r="C1242" s="47">
        <f t="shared" si="2"/>
        <v>9</v>
      </c>
      <c r="D1242" s="4" t="s">
        <v>23</v>
      </c>
      <c r="E1242" s="4" t="str">
        <f t="shared" si="3"/>
        <v>9 September</v>
      </c>
      <c r="F1242" s="9">
        <v>1401663.2</v>
      </c>
    </row>
    <row r="1243">
      <c r="A1243" s="5">
        <v>40812.0</v>
      </c>
      <c r="B1243" s="21" t="str">
        <f t="shared" si="1"/>
        <v>September</v>
      </c>
      <c r="C1243" s="47">
        <f t="shared" si="2"/>
        <v>9</v>
      </c>
      <c r="D1243" s="4" t="s">
        <v>23</v>
      </c>
      <c r="E1243" s="4" t="str">
        <f t="shared" si="3"/>
        <v>9 September</v>
      </c>
      <c r="F1243" s="9">
        <v>1156163.12</v>
      </c>
    </row>
    <row r="1244">
      <c r="A1244" s="5">
        <v>40441.0</v>
      </c>
      <c r="B1244" s="21" t="str">
        <f t="shared" si="1"/>
        <v>September</v>
      </c>
      <c r="C1244" s="47">
        <f t="shared" si="2"/>
        <v>9</v>
      </c>
      <c r="D1244" s="4" t="s">
        <v>23</v>
      </c>
      <c r="E1244" s="4" t="str">
        <f t="shared" si="3"/>
        <v>9 September</v>
      </c>
      <c r="F1244" s="9">
        <v>146530.72</v>
      </c>
    </row>
    <row r="1245">
      <c r="A1245" s="5">
        <v>41547.0</v>
      </c>
      <c r="B1245" s="21" t="str">
        <f t="shared" si="1"/>
        <v>September</v>
      </c>
      <c r="C1245" s="47">
        <f t="shared" si="2"/>
        <v>9</v>
      </c>
      <c r="D1245" s="4" t="s">
        <v>23</v>
      </c>
      <c r="E1245" s="4" t="str">
        <f t="shared" si="3"/>
        <v>9 September</v>
      </c>
      <c r="F1245" s="9">
        <v>786014.12</v>
      </c>
    </row>
    <row r="1246">
      <c r="A1246" s="5">
        <v>41540.0</v>
      </c>
      <c r="B1246" s="21" t="str">
        <f t="shared" si="1"/>
        <v>September</v>
      </c>
      <c r="C1246" s="47">
        <f t="shared" si="2"/>
        <v>9</v>
      </c>
      <c r="D1246" s="4" t="s">
        <v>23</v>
      </c>
      <c r="E1246" s="4" t="str">
        <f t="shared" si="3"/>
        <v>9 September</v>
      </c>
      <c r="F1246" s="9">
        <v>4086471.05</v>
      </c>
    </row>
    <row r="1247">
      <c r="A1247" s="5">
        <v>41155.0</v>
      </c>
      <c r="B1247" s="21" t="str">
        <f t="shared" si="1"/>
        <v>September</v>
      </c>
      <c r="C1247" s="47">
        <f t="shared" si="2"/>
        <v>9</v>
      </c>
      <c r="D1247" s="4" t="s">
        <v>23</v>
      </c>
      <c r="E1247" s="4" t="str">
        <f t="shared" si="3"/>
        <v>9 September</v>
      </c>
      <c r="F1247" s="9">
        <v>46406.100000000006</v>
      </c>
    </row>
    <row r="1248">
      <c r="A1248" s="5">
        <v>40441.0</v>
      </c>
      <c r="B1248" s="21" t="str">
        <f t="shared" si="1"/>
        <v>September</v>
      </c>
      <c r="C1248" s="47">
        <f t="shared" si="2"/>
        <v>9</v>
      </c>
      <c r="D1248" s="4" t="s">
        <v>23</v>
      </c>
      <c r="E1248" s="4" t="str">
        <f t="shared" si="3"/>
        <v>9 September</v>
      </c>
      <c r="F1248" s="9">
        <v>177323.06</v>
      </c>
    </row>
    <row r="1249">
      <c r="A1249" s="5">
        <v>41169.0</v>
      </c>
      <c r="B1249" s="21" t="str">
        <f t="shared" si="1"/>
        <v>September</v>
      </c>
      <c r="C1249" s="47">
        <f t="shared" si="2"/>
        <v>9</v>
      </c>
      <c r="D1249" s="4" t="s">
        <v>122</v>
      </c>
      <c r="E1249" s="4" t="str">
        <f t="shared" si="3"/>
        <v>9 September</v>
      </c>
      <c r="F1249" s="9">
        <v>129098.34</v>
      </c>
    </row>
    <row r="1250">
      <c r="A1250" s="5">
        <v>42276.0</v>
      </c>
      <c r="B1250" s="21" t="str">
        <f t="shared" si="1"/>
        <v>September</v>
      </c>
      <c r="C1250" s="47">
        <f t="shared" si="2"/>
        <v>9</v>
      </c>
      <c r="D1250" s="4" t="s">
        <v>23</v>
      </c>
      <c r="E1250" s="4" t="str">
        <f t="shared" si="3"/>
        <v>9 September</v>
      </c>
      <c r="F1250" s="9">
        <v>1800826.8</v>
      </c>
    </row>
    <row r="1251">
      <c r="A1251" s="5">
        <v>42633.0</v>
      </c>
      <c r="B1251" s="21" t="str">
        <f t="shared" si="1"/>
        <v>September</v>
      </c>
      <c r="C1251" s="47">
        <f t="shared" si="2"/>
        <v>9</v>
      </c>
      <c r="D1251" s="4" t="s">
        <v>23</v>
      </c>
      <c r="E1251" s="4" t="str">
        <f t="shared" si="3"/>
        <v>9 September</v>
      </c>
      <c r="F1251" s="9">
        <v>894019.68</v>
      </c>
    </row>
    <row r="1252">
      <c r="A1252" s="5">
        <v>41527.0</v>
      </c>
      <c r="B1252" s="21" t="str">
        <f t="shared" si="1"/>
        <v>September</v>
      </c>
      <c r="C1252" s="47">
        <f t="shared" si="2"/>
        <v>9</v>
      </c>
      <c r="D1252" s="4" t="s">
        <v>23</v>
      </c>
      <c r="E1252" s="4" t="str">
        <f t="shared" si="3"/>
        <v>9 September</v>
      </c>
      <c r="F1252" s="9">
        <v>1179604.44</v>
      </c>
    </row>
    <row r="1253">
      <c r="A1253" s="5">
        <v>42619.0</v>
      </c>
      <c r="B1253" s="21" t="str">
        <f t="shared" si="1"/>
        <v>September</v>
      </c>
      <c r="C1253" s="47">
        <f t="shared" si="2"/>
        <v>9</v>
      </c>
      <c r="D1253" s="4" t="s">
        <v>23</v>
      </c>
      <c r="E1253" s="4" t="str">
        <f t="shared" si="3"/>
        <v>9 September</v>
      </c>
      <c r="F1253" s="9">
        <v>326503.12</v>
      </c>
    </row>
    <row r="1254">
      <c r="A1254" s="5">
        <v>41527.0</v>
      </c>
      <c r="B1254" s="21" t="str">
        <f t="shared" si="1"/>
        <v>September</v>
      </c>
      <c r="C1254" s="47">
        <f t="shared" si="2"/>
        <v>9</v>
      </c>
      <c r="D1254" s="4" t="s">
        <v>23</v>
      </c>
      <c r="E1254" s="4" t="str">
        <f t="shared" si="3"/>
        <v>9 September</v>
      </c>
      <c r="F1254" s="9">
        <v>430344.64</v>
      </c>
    </row>
    <row r="1255">
      <c r="A1255" s="5">
        <v>42633.0</v>
      </c>
      <c r="B1255" s="21" t="str">
        <f t="shared" si="1"/>
        <v>September</v>
      </c>
      <c r="C1255" s="47">
        <f t="shared" si="2"/>
        <v>9</v>
      </c>
      <c r="D1255" s="4" t="s">
        <v>23</v>
      </c>
      <c r="E1255" s="4" t="str">
        <f t="shared" si="3"/>
        <v>9 September</v>
      </c>
      <c r="F1255" s="9">
        <v>218554.7</v>
      </c>
    </row>
    <row r="1256">
      <c r="A1256" s="5">
        <v>41163.0</v>
      </c>
      <c r="B1256" s="21" t="str">
        <f t="shared" si="1"/>
        <v>September</v>
      </c>
      <c r="C1256" s="47">
        <f t="shared" si="2"/>
        <v>9</v>
      </c>
      <c r="D1256" s="4" t="s">
        <v>23</v>
      </c>
      <c r="E1256" s="4" t="str">
        <f t="shared" si="3"/>
        <v>9 September</v>
      </c>
      <c r="F1256" s="9">
        <v>347510.4</v>
      </c>
    </row>
    <row r="1257">
      <c r="A1257" s="5">
        <v>40428.0</v>
      </c>
      <c r="B1257" s="21" t="str">
        <f t="shared" si="1"/>
        <v>September</v>
      </c>
      <c r="C1257" s="47">
        <f t="shared" si="2"/>
        <v>9</v>
      </c>
      <c r="D1257" s="4" t="s">
        <v>23</v>
      </c>
      <c r="E1257" s="4" t="str">
        <f t="shared" si="3"/>
        <v>9 September</v>
      </c>
      <c r="F1257" s="9">
        <v>354901.08</v>
      </c>
    </row>
    <row r="1258">
      <c r="A1258" s="5">
        <v>41912.0</v>
      </c>
      <c r="B1258" s="21" t="str">
        <f t="shared" si="1"/>
        <v>September</v>
      </c>
      <c r="C1258" s="47">
        <f t="shared" si="2"/>
        <v>9</v>
      </c>
      <c r="D1258" s="4" t="s">
        <v>23</v>
      </c>
      <c r="E1258" s="4" t="str">
        <f t="shared" si="3"/>
        <v>9 September</v>
      </c>
      <c r="F1258" s="9">
        <v>243568.86000000002</v>
      </c>
    </row>
    <row r="1259">
      <c r="A1259" s="5">
        <v>41912.0</v>
      </c>
      <c r="B1259" s="21" t="str">
        <f t="shared" si="1"/>
        <v>September</v>
      </c>
      <c r="C1259" s="47">
        <f t="shared" si="2"/>
        <v>9</v>
      </c>
      <c r="D1259" s="4" t="s">
        <v>23</v>
      </c>
      <c r="E1259" s="4" t="str">
        <f t="shared" si="3"/>
        <v>9 September</v>
      </c>
      <c r="F1259" s="9">
        <v>666262.9600000001</v>
      </c>
    </row>
    <row r="1260">
      <c r="A1260" s="5">
        <v>42276.0</v>
      </c>
      <c r="B1260" s="21" t="str">
        <f t="shared" si="1"/>
        <v>September</v>
      </c>
      <c r="C1260" s="47">
        <f t="shared" si="2"/>
        <v>9</v>
      </c>
      <c r="D1260" s="4" t="s">
        <v>23</v>
      </c>
      <c r="E1260" s="4" t="str">
        <f t="shared" si="3"/>
        <v>9 September</v>
      </c>
      <c r="F1260" s="9">
        <v>214459.52000000002</v>
      </c>
    </row>
    <row r="1261">
      <c r="A1261" s="5">
        <v>42262.0</v>
      </c>
      <c r="B1261" s="21" t="str">
        <f t="shared" si="1"/>
        <v>September</v>
      </c>
      <c r="C1261" s="47">
        <f t="shared" si="2"/>
        <v>9</v>
      </c>
      <c r="D1261" s="4" t="s">
        <v>23</v>
      </c>
      <c r="E1261" s="4" t="str">
        <f t="shared" si="3"/>
        <v>9 September</v>
      </c>
      <c r="F1261" s="9">
        <v>278436.60000000003</v>
      </c>
    </row>
    <row r="1262">
      <c r="A1262" s="5">
        <v>42640.0</v>
      </c>
      <c r="B1262" s="21" t="str">
        <f t="shared" si="1"/>
        <v>September</v>
      </c>
      <c r="C1262" s="47">
        <f t="shared" si="2"/>
        <v>9</v>
      </c>
      <c r="D1262" s="4" t="s">
        <v>23</v>
      </c>
      <c r="E1262" s="4" t="str">
        <f t="shared" si="3"/>
        <v>9 September</v>
      </c>
      <c r="F1262" s="9">
        <v>588144.96</v>
      </c>
    </row>
    <row r="1263">
      <c r="A1263" s="5">
        <v>40428.0</v>
      </c>
      <c r="B1263" s="21" t="str">
        <f t="shared" si="1"/>
        <v>September</v>
      </c>
      <c r="C1263" s="47">
        <f t="shared" si="2"/>
        <v>9</v>
      </c>
      <c r="D1263" s="4" t="s">
        <v>23</v>
      </c>
      <c r="E1263" s="4" t="str">
        <f t="shared" si="3"/>
        <v>9 September</v>
      </c>
      <c r="F1263" s="9">
        <v>732863.42</v>
      </c>
    </row>
    <row r="1264">
      <c r="A1264" s="5">
        <v>40450.0</v>
      </c>
      <c r="B1264" s="21" t="str">
        <f t="shared" si="1"/>
        <v>September</v>
      </c>
      <c r="C1264" s="47">
        <f t="shared" si="2"/>
        <v>9</v>
      </c>
      <c r="D1264" s="4" t="s">
        <v>23</v>
      </c>
      <c r="E1264" s="4" t="str">
        <f t="shared" si="3"/>
        <v>9 September</v>
      </c>
      <c r="F1264" s="9">
        <v>5639530.53</v>
      </c>
    </row>
    <row r="1265">
      <c r="A1265" s="5">
        <v>42256.0</v>
      </c>
      <c r="B1265" s="21" t="str">
        <f t="shared" si="1"/>
        <v>September</v>
      </c>
      <c r="C1265" s="47">
        <f t="shared" si="2"/>
        <v>9</v>
      </c>
      <c r="D1265" s="4" t="s">
        <v>36</v>
      </c>
      <c r="E1265" s="4" t="str">
        <f t="shared" si="3"/>
        <v>9 September</v>
      </c>
      <c r="F1265" s="9">
        <v>4985962.47</v>
      </c>
    </row>
    <row r="1266">
      <c r="A1266" s="5">
        <v>42270.0</v>
      </c>
      <c r="B1266" s="21" t="str">
        <f t="shared" si="1"/>
        <v>September</v>
      </c>
      <c r="C1266" s="47">
        <f t="shared" si="2"/>
        <v>9</v>
      </c>
      <c r="D1266" s="4" t="s">
        <v>23</v>
      </c>
      <c r="E1266" s="4" t="str">
        <f t="shared" si="3"/>
        <v>9 September</v>
      </c>
      <c r="F1266" s="9">
        <v>1055568.78</v>
      </c>
    </row>
    <row r="1267">
      <c r="A1267" s="5">
        <v>41171.0</v>
      </c>
      <c r="B1267" s="21" t="str">
        <f t="shared" si="1"/>
        <v>September</v>
      </c>
      <c r="C1267" s="47">
        <f t="shared" si="2"/>
        <v>9</v>
      </c>
      <c r="D1267" s="4" t="s">
        <v>23</v>
      </c>
      <c r="E1267" s="4" t="str">
        <f t="shared" si="3"/>
        <v>9 September</v>
      </c>
      <c r="F1267" s="9">
        <v>1339454.16</v>
      </c>
    </row>
    <row r="1268">
      <c r="A1268" s="5">
        <v>42641.0</v>
      </c>
      <c r="B1268" s="21" t="str">
        <f t="shared" si="1"/>
        <v>September</v>
      </c>
      <c r="C1268" s="47">
        <f t="shared" si="2"/>
        <v>9</v>
      </c>
      <c r="D1268" s="4" t="s">
        <v>23</v>
      </c>
      <c r="E1268" s="4" t="str">
        <f t="shared" si="3"/>
        <v>9 September</v>
      </c>
      <c r="F1268" s="9">
        <v>46258.14</v>
      </c>
    </row>
    <row r="1269">
      <c r="A1269" s="5">
        <v>41171.0</v>
      </c>
      <c r="B1269" s="21" t="str">
        <f t="shared" si="1"/>
        <v>September</v>
      </c>
      <c r="C1269" s="47">
        <f t="shared" si="2"/>
        <v>9</v>
      </c>
      <c r="D1269" s="4" t="s">
        <v>23</v>
      </c>
      <c r="E1269" s="4" t="str">
        <f t="shared" si="3"/>
        <v>9 September</v>
      </c>
      <c r="F1269" s="9">
        <v>726532.3999999999</v>
      </c>
    </row>
    <row r="1270">
      <c r="A1270" s="5">
        <v>41528.0</v>
      </c>
      <c r="B1270" s="21" t="str">
        <f t="shared" si="1"/>
        <v>September</v>
      </c>
      <c r="C1270" s="47">
        <f t="shared" si="2"/>
        <v>9</v>
      </c>
      <c r="D1270" s="4" t="s">
        <v>23</v>
      </c>
      <c r="E1270" s="4" t="str">
        <f t="shared" si="3"/>
        <v>9 September</v>
      </c>
      <c r="F1270" s="9">
        <v>2894628.45</v>
      </c>
    </row>
    <row r="1271">
      <c r="A1271" s="5">
        <v>40422.0</v>
      </c>
      <c r="B1271" s="21" t="str">
        <f t="shared" si="1"/>
        <v>September</v>
      </c>
      <c r="C1271" s="47">
        <f t="shared" si="2"/>
        <v>9</v>
      </c>
      <c r="D1271" s="4" t="s">
        <v>23</v>
      </c>
      <c r="E1271" s="4" t="str">
        <f t="shared" si="3"/>
        <v>9 September</v>
      </c>
      <c r="F1271" s="9">
        <v>800558.08</v>
      </c>
    </row>
    <row r="1272">
      <c r="A1272" s="5">
        <v>40422.0</v>
      </c>
      <c r="B1272" s="21" t="str">
        <f t="shared" si="1"/>
        <v>September</v>
      </c>
      <c r="C1272" s="47">
        <f t="shared" si="2"/>
        <v>9</v>
      </c>
      <c r="D1272" s="4" t="s">
        <v>23</v>
      </c>
      <c r="E1272" s="4" t="str">
        <f t="shared" si="3"/>
        <v>9 September</v>
      </c>
      <c r="F1272" s="9">
        <v>1409045.0</v>
      </c>
    </row>
    <row r="1273">
      <c r="A1273" s="5">
        <v>41164.0</v>
      </c>
      <c r="B1273" s="21" t="str">
        <f t="shared" si="1"/>
        <v>September</v>
      </c>
      <c r="C1273" s="47">
        <f t="shared" si="2"/>
        <v>9</v>
      </c>
      <c r="D1273" s="4" t="s">
        <v>23</v>
      </c>
      <c r="E1273" s="4" t="str">
        <f t="shared" si="3"/>
        <v>9 September</v>
      </c>
      <c r="F1273" s="9">
        <v>3456966.6599999997</v>
      </c>
    </row>
    <row r="1274">
      <c r="A1274" s="5">
        <v>40800.0</v>
      </c>
      <c r="B1274" s="21" t="str">
        <f t="shared" si="1"/>
        <v>September</v>
      </c>
      <c r="C1274" s="47">
        <f t="shared" si="2"/>
        <v>9</v>
      </c>
      <c r="D1274" s="4" t="s">
        <v>23</v>
      </c>
      <c r="E1274" s="4" t="str">
        <f t="shared" si="3"/>
        <v>9 September</v>
      </c>
      <c r="F1274" s="9">
        <v>809840.8999999999</v>
      </c>
    </row>
    <row r="1275">
      <c r="A1275" s="5">
        <v>41885.0</v>
      </c>
      <c r="B1275" s="21" t="str">
        <f t="shared" si="1"/>
        <v>September</v>
      </c>
      <c r="C1275" s="47">
        <f t="shared" si="2"/>
        <v>9</v>
      </c>
      <c r="D1275" s="4" t="s">
        <v>23</v>
      </c>
      <c r="E1275" s="4" t="str">
        <f t="shared" si="3"/>
        <v>9 September</v>
      </c>
      <c r="F1275" s="9">
        <v>4090880.4</v>
      </c>
    </row>
    <row r="1276">
      <c r="A1276" s="5">
        <v>42249.0</v>
      </c>
      <c r="B1276" s="21" t="str">
        <f t="shared" si="1"/>
        <v>September</v>
      </c>
      <c r="C1276" s="47">
        <f t="shared" si="2"/>
        <v>9</v>
      </c>
      <c r="D1276" s="4" t="s">
        <v>23</v>
      </c>
      <c r="E1276" s="4" t="str">
        <f t="shared" si="3"/>
        <v>9 September</v>
      </c>
      <c r="F1276" s="9">
        <v>198862.95</v>
      </c>
    </row>
    <row r="1277">
      <c r="A1277" s="5">
        <v>41892.0</v>
      </c>
      <c r="B1277" s="21" t="str">
        <f t="shared" si="1"/>
        <v>September</v>
      </c>
      <c r="C1277" s="47">
        <f t="shared" si="2"/>
        <v>9</v>
      </c>
      <c r="D1277" s="4" t="s">
        <v>23</v>
      </c>
      <c r="E1277" s="4" t="str">
        <f t="shared" si="3"/>
        <v>9 September</v>
      </c>
      <c r="F1277" s="9">
        <v>4672543.84</v>
      </c>
    </row>
    <row r="1278">
      <c r="A1278" s="5">
        <v>41535.0</v>
      </c>
      <c r="B1278" s="21" t="str">
        <f t="shared" si="1"/>
        <v>September</v>
      </c>
      <c r="C1278" s="47">
        <f t="shared" si="2"/>
        <v>9</v>
      </c>
      <c r="D1278" s="4" t="s">
        <v>23</v>
      </c>
      <c r="E1278" s="4" t="str">
        <f t="shared" si="3"/>
        <v>9 September</v>
      </c>
      <c r="F1278" s="9">
        <v>672317.84</v>
      </c>
    </row>
    <row r="1279">
      <c r="A1279" s="5">
        <v>41892.0</v>
      </c>
      <c r="B1279" s="21" t="str">
        <f t="shared" si="1"/>
        <v>September</v>
      </c>
      <c r="C1279" s="47">
        <f t="shared" si="2"/>
        <v>9</v>
      </c>
      <c r="D1279" s="4" t="s">
        <v>23</v>
      </c>
      <c r="E1279" s="4" t="str">
        <f t="shared" si="3"/>
        <v>9 September</v>
      </c>
      <c r="F1279" s="9">
        <v>1838426.0</v>
      </c>
    </row>
    <row r="1280">
      <c r="A1280" s="5">
        <v>41543.0</v>
      </c>
      <c r="B1280" s="21" t="str">
        <f t="shared" si="1"/>
        <v>September</v>
      </c>
      <c r="C1280" s="47">
        <f t="shared" si="2"/>
        <v>9</v>
      </c>
      <c r="D1280" s="4" t="s">
        <v>23</v>
      </c>
      <c r="E1280" s="4" t="str">
        <f t="shared" si="3"/>
        <v>9 September</v>
      </c>
      <c r="F1280" s="9">
        <v>237904.12</v>
      </c>
    </row>
    <row r="1281">
      <c r="A1281" s="5">
        <v>41172.0</v>
      </c>
      <c r="B1281" s="21" t="str">
        <f t="shared" si="1"/>
        <v>September</v>
      </c>
      <c r="C1281" s="47">
        <f t="shared" si="2"/>
        <v>9</v>
      </c>
      <c r="D1281" s="4" t="s">
        <v>23</v>
      </c>
      <c r="E1281" s="4" t="str">
        <f t="shared" si="3"/>
        <v>9 September</v>
      </c>
      <c r="F1281" s="9">
        <v>4016993.6</v>
      </c>
    </row>
    <row r="1282">
      <c r="A1282" s="5">
        <v>40794.0</v>
      </c>
      <c r="B1282" s="21" t="str">
        <f t="shared" si="1"/>
        <v>September</v>
      </c>
      <c r="C1282" s="47">
        <f t="shared" si="2"/>
        <v>9</v>
      </c>
      <c r="D1282" s="4" t="s">
        <v>23</v>
      </c>
      <c r="E1282" s="4" t="str">
        <f t="shared" si="3"/>
        <v>9 September</v>
      </c>
      <c r="F1282" s="9">
        <v>38253.0</v>
      </c>
    </row>
    <row r="1283">
      <c r="A1283" s="5">
        <v>41165.0</v>
      </c>
      <c r="B1283" s="21" t="str">
        <f t="shared" si="1"/>
        <v>September</v>
      </c>
      <c r="C1283" s="47">
        <f t="shared" si="2"/>
        <v>9</v>
      </c>
      <c r="D1283" s="4" t="s">
        <v>23</v>
      </c>
      <c r="E1283" s="4" t="str">
        <f t="shared" si="3"/>
        <v>9 September</v>
      </c>
      <c r="F1283" s="9">
        <v>319972.95</v>
      </c>
    </row>
    <row r="1284">
      <c r="A1284" s="5">
        <v>41158.0</v>
      </c>
      <c r="B1284" s="21" t="str">
        <f t="shared" si="1"/>
        <v>September</v>
      </c>
      <c r="C1284" s="47">
        <f t="shared" si="2"/>
        <v>9</v>
      </c>
      <c r="D1284" s="4" t="s">
        <v>23</v>
      </c>
      <c r="E1284" s="4" t="str">
        <f t="shared" si="3"/>
        <v>9 September</v>
      </c>
      <c r="F1284" s="9">
        <v>860398.6200000001</v>
      </c>
    </row>
    <row r="1285">
      <c r="A1285" s="5">
        <v>40430.0</v>
      </c>
      <c r="B1285" s="21" t="str">
        <f t="shared" si="1"/>
        <v>September</v>
      </c>
      <c r="C1285" s="47">
        <f t="shared" si="2"/>
        <v>9</v>
      </c>
      <c r="D1285" s="4" t="s">
        <v>23</v>
      </c>
      <c r="E1285" s="4" t="str">
        <f t="shared" si="3"/>
        <v>9 September</v>
      </c>
      <c r="F1285" s="9">
        <v>2046242.74</v>
      </c>
    </row>
    <row r="1286">
      <c r="A1286" s="5">
        <v>41536.0</v>
      </c>
      <c r="B1286" s="21" t="str">
        <f t="shared" si="1"/>
        <v>September</v>
      </c>
      <c r="C1286" s="47">
        <f t="shared" si="2"/>
        <v>9</v>
      </c>
      <c r="D1286" s="4" t="s">
        <v>23</v>
      </c>
      <c r="E1286" s="4" t="str">
        <f t="shared" si="3"/>
        <v>9 September</v>
      </c>
      <c r="F1286" s="9">
        <v>55352.850000000006</v>
      </c>
    </row>
    <row r="1287">
      <c r="A1287" s="5">
        <v>41907.0</v>
      </c>
      <c r="B1287" s="21" t="str">
        <f t="shared" si="1"/>
        <v>September</v>
      </c>
      <c r="C1287" s="47">
        <f t="shared" si="2"/>
        <v>9</v>
      </c>
      <c r="D1287" s="4" t="s">
        <v>23</v>
      </c>
      <c r="E1287" s="4" t="str">
        <f t="shared" si="3"/>
        <v>9 September</v>
      </c>
      <c r="F1287" s="9">
        <v>919720.2</v>
      </c>
    </row>
    <row r="1288">
      <c r="A1288" s="5">
        <v>40430.0</v>
      </c>
      <c r="B1288" s="21" t="str">
        <f t="shared" si="1"/>
        <v>September</v>
      </c>
      <c r="C1288" s="47">
        <f t="shared" si="2"/>
        <v>9</v>
      </c>
      <c r="D1288" s="4" t="s">
        <v>23</v>
      </c>
      <c r="E1288" s="4" t="str">
        <f t="shared" si="3"/>
        <v>9 September</v>
      </c>
      <c r="F1288" s="9">
        <v>2021307.04</v>
      </c>
    </row>
    <row r="1289">
      <c r="A1289" s="5">
        <v>40808.0</v>
      </c>
      <c r="B1289" s="21" t="str">
        <f t="shared" si="1"/>
        <v>September</v>
      </c>
      <c r="C1289" s="47">
        <f t="shared" si="2"/>
        <v>9</v>
      </c>
      <c r="D1289" s="4" t="s">
        <v>23</v>
      </c>
      <c r="E1289" s="4" t="str">
        <f t="shared" si="3"/>
        <v>9 September</v>
      </c>
      <c r="F1289" s="9">
        <v>490134.81</v>
      </c>
    </row>
    <row r="1290">
      <c r="A1290" s="5">
        <v>41165.0</v>
      </c>
      <c r="B1290" s="21" t="str">
        <f t="shared" si="1"/>
        <v>September</v>
      </c>
      <c r="C1290" s="47">
        <f t="shared" si="2"/>
        <v>9</v>
      </c>
      <c r="D1290" s="4" t="s">
        <v>122</v>
      </c>
      <c r="E1290" s="4" t="str">
        <f t="shared" si="3"/>
        <v>9 September</v>
      </c>
      <c r="F1290" s="9">
        <v>1892390.64</v>
      </c>
    </row>
    <row r="1291">
      <c r="A1291" s="5">
        <v>42643.0</v>
      </c>
      <c r="B1291" s="21" t="str">
        <f t="shared" si="1"/>
        <v>September</v>
      </c>
      <c r="C1291" s="47">
        <f t="shared" si="2"/>
        <v>9</v>
      </c>
      <c r="D1291" s="4" t="s">
        <v>23</v>
      </c>
      <c r="E1291" s="4" t="str">
        <f t="shared" si="3"/>
        <v>9 September</v>
      </c>
      <c r="F1291" s="9">
        <v>4205426.8</v>
      </c>
    </row>
    <row r="1292">
      <c r="A1292" s="5">
        <v>40788.0</v>
      </c>
      <c r="B1292" s="21" t="str">
        <f t="shared" si="1"/>
        <v>September</v>
      </c>
      <c r="C1292" s="47">
        <f t="shared" si="2"/>
        <v>9</v>
      </c>
      <c r="D1292" s="4" t="s">
        <v>23</v>
      </c>
      <c r="E1292" s="4" t="str">
        <f t="shared" si="3"/>
        <v>9 September</v>
      </c>
      <c r="F1292" s="9">
        <v>3645373.6</v>
      </c>
    </row>
    <row r="1293">
      <c r="A1293" s="5">
        <v>41180.0</v>
      </c>
      <c r="B1293" s="21" t="str">
        <f t="shared" si="1"/>
        <v>September</v>
      </c>
      <c r="C1293" s="47">
        <f t="shared" si="2"/>
        <v>9</v>
      </c>
      <c r="D1293" s="4" t="s">
        <v>23</v>
      </c>
      <c r="E1293" s="4" t="str">
        <f t="shared" si="3"/>
        <v>9 September</v>
      </c>
      <c r="F1293" s="9">
        <v>148359.78</v>
      </c>
    </row>
    <row r="1294">
      <c r="A1294" s="5">
        <v>42265.0</v>
      </c>
      <c r="B1294" s="21" t="str">
        <f t="shared" si="1"/>
        <v>September</v>
      </c>
      <c r="C1294" s="47">
        <f t="shared" si="2"/>
        <v>9</v>
      </c>
      <c r="D1294" s="4" t="s">
        <v>23</v>
      </c>
      <c r="E1294" s="4" t="str">
        <f t="shared" si="3"/>
        <v>9 September</v>
      </c>
      <c r="F1294" s="9">
        <v>5326246.59</v>
      </c>
    </row>
    <row r="1295">
      <c r="A1295" s="5">
        <v>42272.0</v>
      </c>
      <c r="B1295" s="21" t="str">
        <f t="shared" si="1"/>
        <v>September</v>
      </c>
      <c r="C1295" s="47">
        <f t="shared" si="2"/>
        <v>9</v>
      </c>
      <c r="D1295" s="4" t="s">
        <v>23</v>
      </c>
      <c r="E1295" s="4" t="str">
        <f t="shared" si="3"/>
        <v>9 September</v>
      </c>
      <c r="F1295" s="9">
        <v>275920.48000000004</v>
      </c>
    </row>
    <row r="1296">
      <c r="A1296" s="5">
        <v>41523.0</v>
      </c>
      <c r="B1296" s="21" t="str">
        <f t="shared" si="1"/>
        <v>September</v>
      </c>
      <c r="C1296" s="47">
        <f t="shared" si="2"/>
        <v>9</v>
      </c>
      <c r="D1296" s="4" t="s">
        <v>23</v>
      </c>
      <c r="E1296" s="4" t="str">
        <f t="shared" si="3"/>
        <v>9 September</v>
      </c>
      <c r="F1296" s="9">
        <v>3112864.0</v>
      </c>
    </row>
    <row r="1297">
      <c r="A1297" s="5">
        <v>42629.0</v>
      </c>
      <c r="B1297" s="21" t="str">
        <f t="shared" si="1"/>
        <v>September</v>
      </c>
      <c r="C1297" s="47">
        <f t="shared" si="2"/>
        <v>9</v>
      </c>
      <c r="D1297" s="4" t="s">
        <v>23</v>
      </c>
      <c r="E1297" s="4" t="str">
        <f t="shared" si="3"/>
        <v>9 September</v>
      </c>
      <c r="F1297" s="9">
        <v>913391.84</v>
      </c>
    </row>
    <row r="1298">
      <c r="A1298" s="5">
        <v>41537.0</v>
      </c>
      <c r="B1298" s="21" t="str">
        <f t="shared" si="1"/>
        <v>September</v>
      </c>
      <c r="C1298" s="47">
        <f t="shared" si="2"/>
        <v>9</v>
      </c>
      <c r="D1298" s="4" t="s">
        <v>23</v>
      </c>
      <c r="E1298" s="4" t="str">
        <f t="shared" si="3"/>
        <v>9 September</v>
      </c>
      <c r="F1298" s="9">
        <v>84193.92</v>
      </c>
    </row>
    <row r="1299">
      <c r="A1299" s="5">
        <v>42629.0</v>
      </c>
      <c r="B1299" s="21" t="str">
        <f t="shared" si="1"/>
        <v>September</v>
      </c>
      <c r="C1299" s="47">
        <f t="shared" si="2"/>
        <v>9</v>
      </c>
      <c r="D1299" s="4" t="s">
        <v>23</v>
      </c>
      <c r="E1299" s="4" t="str">
        <f t="shared" si="3"/>
        <v>9 September</v>
      </c>
      <c r="F1299" s="9">
        <v>4934218.17</v>
      </c>
    </row>
    <row r="1300">
      <c r="A1300" s="5">
        <v>40424.0</v>
      </c>
      <c r="B1300" s="21" t="str">
        <f t="shared" si="1"/>
        <v>September</v>
      </c>
      <c r="C1300" s="47">
        <f t="shared" si="2"/>
        <v>9</v>
      </c>
      <c r="D1300" s="4" t="s">
        <v>23</v>
      </c>
      <c r="E1300" s="4" t="str">
        <f t="shared" si="3"/>
        <v>9 September</v>
      </c>
      <c r="F1300" s="9">
        <v>977181.76</v>
      </c>
    </row>
    <row r="1301">
      <c r="A1301" s="5">
        <v>40796.0</v>
      </c>
      <c r="B1301" s="21" t="str">
        <f t="shared" si="1"/>
        <v>September</v>
      </c>
      <c r="C1301" s="47">
        <f t="shared" si="2"/>
        <v>9</v>
      </c>
      <c r="D1301" s="4" t="s">
        <v>36</v>
      </c>
      <c r="E1301" s="4" t="str">
        <f t="shared" si="3"/>
        <v>9 September</v>
      </c>
      <c r="F1301" s="9">
        <v>1037962.2</v>
      </c>
    </row>
    <row r="1302">
      <c r="A1302" s="5">
        <v>40439.0</v>
      </c>
      <c r="B1302" s="21" t="str">
        <f t="shared" si="1"/>
        <v>September</v>
      </c>
      <c r="C1302" s="47">
        <f t="shared" si="2"/>
        <v>9</v>
      </c>
      <c r="D1302" s="4" t="s">
        <v>23</v>
      </c>
      <c r="E1302" s="4" t="str">
        <f t="shared" si="3"/>
        <v>9 September</v>
      </c>
      <c r="F1302" s="9">
        <v>1383872.8800000001</v>
      </c>
    </row>
    <row r="1303">
      <c r="A1303" s="5">
        <v>41160.0</v>
      </c>
      <c r="B1303" s="21" t="str">
        <f t="shared" si="1"/>
        <v>September</v>
      </c>
      <c r="C1303" s="47">
        <f t="shared" si="2"/>
        <v>9</v>
      </c>
      <c r="D1303" s="4" t="s">
        <v>23</v>
      </c>
      <c r="E1303" s="4" t="str">
        <f t="shared" si="3"/>
        <v>9 September</v>
      </c>
      <c r="F1303" s="9">
        <v>548148.48</v>
      </c>
    </row>
    <row r="1304">
      <c r="A1304" s="5">
        <v>40803.0</v>
      </c>
      <c r="B1304" s="21" t="str">
        <f t="shared" si="1"/>
        <v>September</v>
      </c>
      <c r="C1304" s="47">
        <f t="shared" si="2"/>
        <v>9</v>
      </c>
      <c r="D1304" s="4" t="s">
        <v>23</v>
      </c>
      <c r="E1304" s="4" t="str">
        <f t="shared" si="3"/>
        <v>9 September</v>
      </c>
      <c r="F1304" s="9">
        <v>6069928.41</v>
      </c>
    </row>
    <row r="1305">
      <c r="A1305" s="5">
        <v>41181.0</v>
      </c>
      <c r="B1305" s="21" t="str">
        <f t="shared" si="1"/>
        <v>September</v>
      </c>
      <c r="C1305" s="47">
        <f t="shared" si="2"/>
        <v>9</v>
      </c>
      <c r="D1305" s="4" t="s">
        <v>23</v>
      </c>
      <c r="E1305" s="4" t="str">
        <f t="shared" si="3"/>
        <v>9 September</v>
      </c>
      <c r="F1305" s="9">
        <v>993119.6</v>
      </c>
    </row>
    <row r="1306">
      <c r="A1306" s="5">
        <v>40446.0</v>
      </c>
      <c r="B1306" s="21" t="str">
        <f t="shared" si="1"/>
        <v>September</v>
      </c>
      <c r="C1306" s="47">
        <f t="shared" si="2"/>
        <v>9</v>
      </c>
      <c r="D1306" s="4" t="s">
        <v>23</v>
      </c>
      <c r="E1306" s="4" t="str">
        <f t="shared" si="3"/>
        <v>9 September</v>
      </c>
      <c r="F1306" s="9">
        <v>237180.46000000002</v>
      </c>
    </row>
    <row r="1307">
      <c r="A1307" s="5">
        <v>42273.0</v>
      </c>
      <c r="B1307" s="21" t="str">
        <f t="shared" si="1"/>
        <v>September</v>
      </c>
      <c r="C1307" s="47">
        <f t="shared" si="2"/>
        <v>9</v>
      </c>
      <c r="D1307" s="4" t="s">
        <v>23</v>
      </c>
      <c r="E1307" s="4" t="str">
        <f t="shared" si="3"/>
        <v>9 September</v>
      </c>
      <c r="F1307" s="9">
        <v>84921.66</v>
      </c>
    </row>
    <row r="1308">
      <c r="A1308" s="5">
        <v>41524.0</v>
      </c>
      <c r="B1308" s="21" t="str">
        <f t="shared" si="1"/>
        <v>September</v>
      </c>
      <c r="C1308" s="47">
        <f t="shared" si="2"/>
        <v>9</v>
      </c>
      <c r="D1308" s="4" t="s">
        <v>23</v>
      </c>
      <c r="E1308" s="4" t="str">
        <f t="shared" si="3"/>
        <v>9 September</v>
      </c>
      <c r="F1308" s="9">
        <v>345008.95</v>
      </c>
    </row>
    <row r="1309">
      <c r="A1309" s="5">
        <v>42267.0</v>
      </c>
      <c r="B1309" s="21" t="str">
        <f t="shared" si="1"/>
        <v>September</v>
      </c>
      <c r="C1309" s="47">
        <f t="shared" si="2"/>
        <v>9</v>
      </c>
      <c r="D1309" s="4" t="s">
        <v>23</v>
      </c>
      <c r="E1309" s="4" t="str">
        <f t="shared" si="3"/>
        <v>9 September</v>
      </c>
      <c r="F1309" s="9">
        <v>1180833.09</v>
      </c>
    </row>
    <row r="1310">
      <c r="A1310" s="5">
        <v>41161.0</v>
      </c>
      <c r="B1310" s="21" t="str">
        <f t="shared" si="1"/>
        <v>September</v>
      </c>
      <c r="C1310" s="47">
        <f t="shared" si="2"/>
        <v>9</v>
      </c>
      <c r="D1310" s="4" t="s">
        <v>23</v>
      </c>
      <c r="E1310" s="4" t="str">
        <f t="shared" si="3"/>
        <v>9 September</v>
      </c>
      <c r="F1310" s="9">
        <v>1507490.4000000001</v>
      </c>
    </row>
    <row r="1311">
      <c r="A1311" s="5">
        <v>41546.0</v>
      </c>
      <c r="B1311" s="21" t="str">
        <f t="shared" si="1"/>
        <v>September</v>
      </c>
      <c r="C1311" s="47">
        <f t="shared" si="2"/>
        <v>9</v>
      </c>
      <c r="D1311" s="4" t="s">
        <v>23</v>
      </c>
      <c r="E1311" s="4" t="str">
        <f t="shared" si="3"/>
        <v>9 September</v>
      </c>
      <c r="F1311" s="9">
        <v>2413417.12</v>
      </c>
    </row>
    <row r="1312">
      <c r="A1312" s="5">
        <v>40447.0</v>
      </c>
      <c r="B1312" s="21" t="str">
        <f t="shared" si="1"/>
        <v>September</v>
      </c>
      <c r="C1312" s="47">
        <f t="shared" si="2"/>
        <v>9</v>
      </c>
      <c r="D1312" s="4" t="s">
        <v>23</v>
      </c>
      <c r="E1312" s="4" t="str">
        <f t="shared" si="3"/>
        <v>9 September</v>
      </c>
      <c r="F1312" s="9">
        <v>53428.700000000004</v>
      </c>
    </row>
    <row r="1313">
      <c r="A1313" s="5">
        <v>41896.0</v>
      </c>
      <c r="B1313" s="21" t="str">
        <f t="shared" si="1"/>
        <v>September</v>
      </c>
      <c r="C1313" s="47">
        <f t="shared" si="2"/>
        <v>9</v>
      </c>
      <c r="D1313" s="4" t="s">
        <v>23</v>
      </c>
      <c r="E1313" s="4" t="str">
        <f t="shared" si="3"/>
        <v>9 September</v>
      </c>
      <c r="F1313" s="9">
        <v>1179689.5</v>
      </c>
    </row>
    <row r="1314">
      <c r="A1314" s="5">
        <v>41889.0</v>
      </c>
      <c r="B1314" s="21" t="str">
        <f t="shared" si="1"/>
        <v>September</v>
      </c>
      <c r="C1314" s="47">
        <f t="shared" si="2"/>
        <v>9</v>
      </c>
      <c r="D1314" s="4" t="s">
        <v>23</v>
      </c>
      <c r="E1314" s="4" t="str">
        <f t="shared" si="3"/>
        <v>9 September</v>
      </c>
      <c r="F1314" s="9">
        <v>2215319.84</v>
      </c>
    </row>
    <row r="1315">
      <c r="A1315" s="5">
        <v>40804.0</v>
      </c>
      <c r="B1315" s="21" t="str">
        <f t="shared" si="1"/>
        <v>September</v>
      </c>
      <c r="C1315" s="47">
        <f t="shared" si="2"/>
        <v>9</v>
      </c>
      <c r="D1315" s="4" t="s">
        <v>23</v>
      </c>
      <c r="E1315" s="4" t="str">
        <f t="shared" si="3"/>
        <v>9 September</v>
      </c>
      <c r="F1315" s="9">
        <v>371486.05000000005</v>
      </c>
    </row>
    <row r="1316">
      <c r="A1316" s="5">
        <v>41518.0</v>
      </c>
      <c r="B1316" s="21" t="str">
        <f t="shared" si="1"/>
        <v>September</v>
      </c>
      <c r="C1316" s="47">
        <f t="shared" si="2"/>
        <v>9</v>
      </c>
      <c r="D1316" s="4" t="s">
        <v>36</v>
      </c>
      <c r="E1316" s="4" t="str">
        <f t="shared" si="3"/>
        <v>9 September</v>
      </c>
      <c r="F1316" s="9">
        <v>959880.78</v>
      </c>
    </row>
    <row r="1317">
      <c r="A1317" s="5">
        <v>40797.0</v>
      </c>
      <c r="B1317" s="21" t="str">
        <f t="shared" si="1"/>
        <v>September</v>
      </c>
      <c r="C1317" s="47">
        <f t="shared" si="2"/>
        <v>9</v>
      </c>
      <c r="D1317" s="4" t="s">
        <v>23</v>
      </c>
      <c r="E1317" s="4" t="str">
        <f t="shared" si="3"/>
        <v>9 September</v>
      </c>
      <c r="F1317" s="9">
        <v>623027.79</v>
      </c>
    </row>
    <row r="1318">
      <c r="A1318" s="5">
        <v>40440.0</v>
      </c>
      <c r="B1318" s="21" t="str">
        <f t="shared" si="1"/>
        <v>September</v>
      </c>
      <c r="C1318" s="47">
        <f t="shared" si="2"/>
        <v>9</v>
      </c>
      <c r="D1318" s="4" t="s">
        <v>23</v>
      </c>
      <c r="E1318" s="4" t="str">
        <f t="shared" si="3"/>
        <v>9 September</v>
      </c>
      <c r="F1318" s="9">
        <v>221896.95</v>
      </c>
    </row>
    <row r="1319">
      <c r="A1319" s="5">
        <v>41168.0</v>
      </c>
      <c r="B1319" s="21" t="str">
        <f t="shared" si="1"/>
        <v>September</v>
      </c>
      <c r="C1319" s="47">
        <f t="shared" si="2"/>
        <v>9</v>
      </c>
      <c r="D1319" s="4" t="s">
        <v>23</v>
      </c>
      <c r="E1319" s="4" t="str">
        <f t="shared" si="3"/>
        <v>9 September</v>
      </c>
      <c r="F1319" s="9">
        <v>437294.28</v>
      </c>
    </row>
    <row r="1320">
      <c r="A1320" s="5">
        <v>41910.0</v>
      </c>
      <c r="B1320" s="21" t="str">
        <f t="shared" si="1"/>
        <v>September</v>
      </c>
      <c r="C1320" s="47">
        <f t="shared" si="2"/>
        <v>9</v>
      </c>
      <c r="D1320" s="4" t="s">
        <v>23</v>
      </c>
      <c r="E1320" s="4" t="str">
        <f t="shared" si="3"/>
        <v>9 September</v>
      </c>
      <c r="F1320" s="9">
        <v>936092.48</v>
      </c>
    </row>
    <row r="1321">
      <c r="A1321" s="5">
        <v>42638.0</v>
      </c>
      <c r="B1321" s="21" t="str">
        <f t="shared" si="1"/>
        <v>September</v>
      </c>
      <c r="C1321" s="47">
        <f t="shared" si="2"/>
        <v>9</v>
      </c>
      <c r="D1321" s="4" t="s">
        <v>23</v>
      </c>
      <c r="E1321" s="4" t="str">
        <f t="shared" si="3"/>
        <v>9 September</v>
      </c>
      <c r="F1321" s="9">
        <v>9413.97</v>
      </c>
    </row>
    <row r="1322">
      <c r="A1322" s="5">
        <v>41525.0</v>
      </c>
      <c r="B1322" s="21" t="str">
        <f t="shared" si="1"/>
        <v>September</v>
      </c>
      <c r="C1322" s="47">
        <f t="shared" si="2"/>
        <v>9</v>
      </c>
      <c r="D1322" s="4" t="s">
        <v>23</v>
      </c>
      <c r="E1322" s="4" t="str">
        <f t="shared" si="3"/>
        <v>9 September</v>
      </c>
      <c r="F1322" s="9">
        <v>1262998.0</v>
      </c>
    </row>
    <row r="1323">
      <c r="A1323" s="5">
        <v>41896.0</v>
      </c>
      <c r="B1323" s="21" t="str">
        <f t="shared" si="1"/>
        <v>September</v>
      </c>
      <c r="C1323" s="47">
        <f t="shared" si="2"/>
        <v>9</v>
      </c>
      <c r="D1323" s="4" t="s">
        <v>23</v>
      </c>
      <c r="E1323" s="4" t="str">
        <f t="shared" si="3"/>
        <v>9 September</v>
      </c>
      <c r="F1323" s="9">
        <v>2046715.0</v>
      </c>
    </row>
    <row r="1324">
      <c r="A1324" s="5">
        <v>42274.0</v>
      </c>
      <c r="B1324" s="21" t="str">
        <f t="shared" si="1"/>
        <v>September</v>
      </c>
      <c r="C1324" s="47">
        <f t="shared" si="2"/>
        <v>9</v>
      </c>
      <c r="D1324" s="4" t="s">
        <v>23</v>
      </c>
      <c r="E1324" s="4" t="str">
        <f t="shared" si="3"/>
        <v>9 September</v>
      </c>
      <c r="F1324" s="9">
        <v>5000641.59</v>
      </c>
    </row>
    <row r="1325">
      <c r="A1325" s="5">
        <v>41896.0</v>
      </c>
      <c r="B1325" s="21" t="str">
        <f t="shared" si="1"/>
        <v>September</v>
      </c>
      <c r="C1325" s="47">
        <f t="shared" si="2"/>
        <v>9</v>
      </c>
      <c r="D1325" s="4" t="s">
        <v>23</v>
      </c>
      <c r="E1325" s="4" t="str">
        <f t="shared" si="3"/>
        <v>9 September</v>
      </c>
      <c r="F1325" s="9">
        <v>585350.26</v>
      </c>
    </row>
    <row r="1326">
      <c r="A1326" s="5">
        <v>42631.0</v>
      </c>
      <c r="B1326" s="21" t="str">
        <f t="shared" si="1"/>
        <v>September</v>
      </c>
      <c r="C1326" s="47">
        <f t="shared" si="2"/>
        <v>9</v>
      </c>
      <c r="D1326" s="4" t="s">
        <v>23</v>
      </c>
      <c r="E1326" s="4" t="str">
        <f t="shared" si="3"/>
        <v>9 September</v>
      </c>
      <c r="F1326" s="9">
        <v>613524.18</v>
      </c>
    </row>
    <row r="1327">
      <c r="A1327" s="5">
        <v>42631.0</v>
      </c>
      <c r="B1327" s="21" t="str">
        <f t="shared" si="1"/>
        <v>September</v>
      </c>
      <c r="C1327" s="47">
        <f t="shared" si="2"/>
        <v>9</v>
      </c>
      <c r="D1327" s="4" t="s">
        <v>23</v>
      </c>
      <c r="E1327" s="4" t="str">
        <f t="shared" si="3"/>
        <v>9 September</v>
      </c>
      <c r="F1327" s="9">
        <v>62156.46</v>
      </c>
    </row>
    <row r="1328">
      <c r="A1328" s="5">
        <v>41182.0</v>
      </c>
      <c r="B1328" s="21" t="str">
        <f t="shared" si="1"/>
        <v>September</v>
      </c>
      <c r="C1328" s="47">
        <f t="shared" si="2"/>
        <v>9</v>
      </c>
      <c r="D1328" s="4" t="s">
        <v>23</v>
      </c>
      <c r="E1328" s="4" t="str">
        <f t="shared" si="3"/>
        <v>9 September</v>
      </c>
      <c r="F1328" s="9">
        <v>514714.46</v>
      </c>
    </row>
    <row r="1329">
      <c r="A1329" s="5">
        <v>41518.0</v>
      </c>
      <c r="B1329" s="21" t="str">
        <f t="shared" si="1"/>
        <v>September</v>
      </c>
      <c r="C1329" s="47">
        <f t="shared" si="2"/>
        <v>9</v>
      </c>
      <c r="D1329" s="4" t="s">
        <v>122</v>
      </c>
      <c r="E1329" s="4" t="str">
        <f t="shared" si="3"/>
        <v>9 September</v>
      </c>
      <c r="F1329" s="9">
        <v>258556.48</v>
      </c>
    </row>
    <row r="1330">
      <c r="A1330" s="5">
        <v>40433.0</v>
      </c>
      <c r="B1330" s="21" t="str">
        <f t="shared" si="1"/>
        <v>September</v>
      </c>
      <c r="C1330" s="47">
        <f t="shared" si="2"/>
        <v>9</v>
      </c>
      <c r="D1330" s="4" t="s">
        <v>122</v>
      </c>
      <c r="E1330" s="4" t="str">
        <f t="shared" si="3"/>
        <v>9 September</v>
      </c>
      <c r="F1330" s="9">
        <v>346195.2</v>
      </c>
    </row>
    <row r="1331">
      <c r="A1331" s="5">
        <v>40447.0</v>
      </c>
      <c r="B1331" s="21" t="str">
        <f t="shared" si="1"/>
        <v>September</v>
      </c>
      <c r="C1331" s="47">
        <f t="shared" si="2"/>
        <v>9</v>
      </c>
      <c r="D1331" s="4" t="s">
        <v>122</v>
      </c>
      <c r="E1331" s="4" t="str">
        <f t="shared" si="3"/>
        <v>9 September</v>
      </c>
      <c r="F1331" s="9">
        <v>680720.4</v>
      </c>
    </row>
    <row r="1332">
      <c r="A1332" s="20"/>
      <c r="C1332" s="22"/>
    </row>
    <row r="1333">
      <c r="A1333" s="20"/>
      <c r="C1333" s="22"/>
    </row>
  </sheetData>
  <autoFilter ref="$A$1:$AB$1333">
    <sortState ref="A1:AB1333">
      <sortCondition ref="E1:E1333"/>
    </sortState>
  </autoFil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63"/>
    <col customWidth="1" min="4" max="4" width="16.38"/>
  </cols>
  <sheetData>
    <row r="1"/>
    <row r="2"/>
    <row r="3"/>
    <row r="4"/>
    <row r="5"/>
    <row r="6"/>
    <row r="7"/>
    <row r="8"/>
    <row r="9"/>
    <row r="10"/>
    <row r="11"/>
    <row r="12"/>
    <row r="13"/>
    <row r="14"/>
  </sheetData>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16.75"/>
  </cols>
  <sheetData>
    <row r="1">
      <c r="A1" s="2" t="s">
        <v>1</v>
      </c>
      <c r="B1" s="1" t="s">
        <v>157</v>
      </c>
      <c r="C1" s="1" t="s">
        <v>236</v>
      </c>
      <c r="D1" s="1" t="s">
        <v>16</v>
      </c>
    </row>
    <row r="2">
      <c r="A2" s="5">
        <v>41047.0</v>
      </c>
      <c r="B2" s="21">
        <f>IFERROR(__xludf.DUMMYFUNCTION("YEAR(TO_DATE(A2))"),2012.0)</f>
        <v>2012</v>
      </c>
      <c r="C2" s="9" t="s">
        <v>173</v>
      </c>
      <c r="D2" s="9">
        <v>1447182.32</v>
      </c>
      <c r="E2" s="20"/>
    </row>
    <row r="3">
      <c r="A3" s="5">
        <v>42245.0</v>
      </c>
      <c r="B3" s="21">
        <f>IFERROR(__xludf.DUMMYFUNCTION("YEAR(TO_DATE(A3))"),2015.0)</f>
        <v>2015</v>
      </c>
      <c r="C3" s="9" t="s">
        <v>165</v>
      </c>
      <c r="D3" s="9">
        <v>535132.7999999999</v>
      </c>
    </row>
    <row r="4">
      <c r="A4" s="5">
        <v>42198.0</v>
      </c>
      <c r="B4" s="21">
        <f>IFERROR(__xludf.DUMMYFUNCTION("YEAR(TO_DATE(A4))"),2015.0)</f>
        <v>2015</v>
      </c>
      <c r="C4" s="9" t="s">
        <v>167</v>
      </c>
      <c r="D4" s="9">
        <v>5714367.75</v>
      </c>
    </row>
    <row r="5">
      <c r="A5" s="5">
        <v>41984.0</v>
      </c>
      <c r="B5" s="21">
        <f>IFERROR(__xludf.DUMMYFUNCTION("YEAR(TO_DATE(A5))"),2014.0)</f>
        <v>2014</v>
      </c>
      <c r="C5" s="9" t="s">
        <v>163</v>
      </c>
      <c r="D5" s="9">
        <v>191128.6</v>
      </c>
    </row>
    <row r="6">
      <c r="A6" s="5">
        <v>42385.0</v>
      </c>
      <c r="B6" s="21">
        <f>IFERROR(__xludf.DUMMYFUNCTION("YEAR(TO_DATE(A6))"),2016.0)</f>
        <v>2016</v>
      </c>
      <c r="C6" s="9" t="s">
        <v>172</v>
      </c>
      <c r="D6" s="9">
        <v>938278.08</v>
      </c>
    </row>
    <row r="7">
      <c r="A7" s="5">
        <v>42930.0</v>
      </c>
      <c r="B7" s="21">
        <f>IFERROR(__xludf.DUMMYFUNCTION("YEAR(TO_DATE(A7))"),2017.0)</f>
        <v>2017</v>
      </c>
      <c r="C7" s="9" t="s">
        <v>170</v>
      </c>
      <c r="D7" s="9">
        <v>1168804.23</v>
      </c>
    </row>
    <row r="8">
      <c r="A8" s="5">
        <v>41858.0</v>
      </c>
      <c r="B8" s="21">
        <f>IFERROR(__xludf.DUMMYFUNCTION("YEAR(TO_DATE(A8))"),2014.0)</f>
        <v>2014</v>
      </c>
      <c r="C8" s="9" t="s">
        <v>166</v>
      </c>
      <c r="D8" s="9">
        <v>44061.16</v>
      </c>
    </row>
    <row r="9">
      <c r="A9" s="5">
        <v>42072.0</v>
      </c>
      <c r="B9" s="21">
        <f>IFERROR(__xludf.DUMMYFUNCTION("YEAR(TO_DATE(A9))"),2015.0)</f>
        <v>2015</v>
      </c>
      <c r="C9" s="9" t="s">
        <v>172</v>
      </c>
      <c r="D9" s="9">
        <v>128076.16</v>
      </c>
    </row>
    <row r="10">
      <c r="A10" s="5">
        <v>41187.0</v>
      </c>
      <c r="B10" s="21">
        <f>IFERROR(__xludf.DUMMYFUNCTION("YEAR(TO_DATE(A10))"),2012.0)</f>
        <v>2012</v>
      </c>
      <c r="C10" s="9" t="s">
        <v>166</v>
      </c>
      <c r="D10" s="9">
        <v>818058.6</v>
      </c>
    </row>
    <row r="11">
      <c r="A11" s="5">
        <v>40532.0</v>
      </c>
      <c r="B11" s="21">
        <f>IFERROR(__xludf.DUMMYFUNCTION("YEAR(TO_DATE(A11))"),2010.0)</f>
        <v>2010</v>
      </c>
      <c r="C11" s="9" t="s">
        <v>170</v>
      </c>
      <c r="D11" s="9">
        <v>3698206.1799999997</v>
      </c>
    </row>
    <row r="12">
      <c r="A12" s="5">
        <v>42643.0</v>
      </c>
      <c r="B12" s="21">
        <f>IFERROR(__xludf.DUMMYFUNCTION("YEAR(TO_DATE(A12))"),2016.0)</f>
        <v>2016</v>
      </c>
      <c r="C12" s="9" t="s">
        <v>165</v>
      </c>
      <c r="D12" s="9">
        <v>4205426.8</v>
      </c>
    </row>
    <row r="13">
      <c r="A13" s="5">
        <v>40640.0</v>
      </c>
      <c r="B13" s="21">
        <f>IFERROR(__xludf.DUMMYFUNCTION("YEAR(TO_DATE(A13))"),2011.0)</f>
        <v>2011</v>
      </c>
      <c r="C13" s="9" t="s">
        <v>172</v>
      </c>
      <c r="D13" s="9">
        <v>1075643.04</v>
      </c>
    </row>
    <row r="14">
      <c r="A14" s="5">
        <v>40514.0</v>
      </c>
      <c r="B14" s="21">
        <f>IFERROR(__xludf.DUMMYFUNCTION("YEAR(TO_DATE(A14))"),2010.0)</f>
        <v>2010</v>
      </c>
      <c r="C14" s="9" t="s">
        <v>164</v>
      </c>
      <c r="D14" s="9">
        <v>288528.78</v>
      </c>
    </row>
    <row r="15">
      <c r="A15" s="5">
        <v>40413.0</v>
      </c>
      <c r="B15" s="21">
        <f>IFERROR(__xludf.DUMMYFUNCTION("YEAR(TO_DATE(A15))"),2010.0)</f>
        <v>2010</v>
      </c>
      <c r="C15" s="9" t="s">
        <v>165</v>
      </c>
      <c r="D15" s="9">
        <v>4179632.0</v>
      </c>
    </row>
    <row r="16">
      <c r="A16" s="5">
        <v>40721.0</v>
      </c>
      <c r="B16" s="21">
        <f>IFERROR(__xludf.DUMMYFUNCTION("YEAR(TO_DATE(A16))"),2011.0)</f>
        <v>2011</v>
      </c>
      <c r="C16" s="9" t="s">
        <v>165</v>
      </c>
      <c r="D16" s="9">
        <v>2189934.8</v>
      </c>
    </row>
    <row r="17">
      <c r="A17" s="5">
        <v>41392.0</v>
      </c>
      <c r="B17" s="21">
        <f>IFERROR(__xludf.DUMMYFUNCTION("YEAR(TO_DATE(A17))"),2013.0)</f>
        <v>2013</v>
      </c>
      <c r="C17" s="9" t="s">
        <v>163</v>
      </c>
      <c r="D17" s="9">
        <v>107426.8</v>
      </c>
    </row>
    <row r="18">
      <c r="A18" s="5">
        <v>42592.0</v>
      </c>
      <c r="B18" s="21">
        <f>IFERROR(__xludf.DUMMYFUNCTION("YEAR(TO_DATE(A18))"),2016.0)</f>
        <v>2016</v>
      </c>
      <c r="C18" s="9" t="s">
        <v>167</v>
      </c>
      <c r="D18" s="9">
        <v>873923.8200000001</v>
      </c>
    </row>
    <row r="19">
      <c r="A19" s="5">
        <v>40494.0</v>
      </c>
      <c r="B19" s="21">
        <f>IFERROR(__xludf.DUMMYFUNCTION("YEAR(TO_DATE(A19))"),2010.0)</f>
        <v>2010</v>
      </c>
      <c r="C19" s="9" t="s">
        <v>168</v>
      </c>
      <c r="D19" s="9">
        <v>364934.85</v>
      </c>
    </row>
    <row r="20">
      <c r="A20" s="5">
        <v>41191.0</v>
      </c>
      <c r="B20" s="21">
        <f>IFERROR(__xludf.DUMMYFUNCTION("YEAR(TO_DATE(A20))"),2012.0)</f>
        <v>2012</v>
      </c>
      <c r="C20" s="9" t="s">
        <v>163</v>
      </c>
      <c r="D20" s="9">
        <v>53333.8</v>
      </c>
    </row>
    <row r="21">
      <c r="A21" s="5">
        <v>41305.0</v>
      </c>
      <c r="B21" s="21">
        <f>IFERROR(__xludf.DUMMYFUNCTION("YEAR(TO_DATE(A21))"),2013.0)</f>
        <v>2013</v>
      </c>
      <c r="C21" s="9" t="s">
        <v>168</v>
      </c>
      <c r="D21" s="9">
        <v>536644.08</v>
      </c>
    </row>
    <row r="22">
      <c r="A22" s="5">
        <v>40999.0</v>
      </c>
      <c r="B22" s="21">
        <f>IFERROR(__xludf.DUMMYFUNCTION("YEAR(TO_DATE(A22))"),2012.0)</f>
        <v>2012</v>
      </c>
      <c r="C22" s="9" t="s">
        <v>170</v>
      </c>
      <c r="D22" s="9">
        <v>3666129.2199999997</v>
      </c>
    </row>
    <row r="23">
      <c r="A23" s="5">
        <v>41470.0</v>
      </c>
      <c r="B23" s="21">
        <f>IFERROR(__xludf.DUMMYFUNCTION("YEAR(TO_DATE(A23))"),2013.0)</f>
        <v>2013</v>
      </c>
      <c r="C23" s="9" t="s">
        <v>173</v>
      </c>
      <c r="D23" s="9">
        <v>11742.88</v>
      </c>
    </row>
    <row r="24">
      <c r="A24" s="5">
        <v>42910.0</v>
      </c>
      <c r="B24" s="21">
        <f>IFERROR(__xludf.DUMMYFUNCTION("YEAR(TO_DATE(A24))"),2017.0)</f>
        <v>2017</v>
      </c>
      <c r="C24" s="9" t="s">
        <v>173</v>
      </c>
      <c r="D24" s="9">
        <v>276978.8</v>
      </c>
    </row>
    <row r="25">
      <c r="A25" s="5">
        <v>42906.0</v>
      </c>
      <c r="B25" s="21">
        <f>IFERROR(__xludf.DUMMYFUNCTION("YEAR(TO_DATE(A25))"),2017.0)</f>
        <v>2017</v>
      </c>
      <c r="C25" s="9" t="s">
        <v>172</v>
      </c>
      <c r="D25" s="9">
        <v>536455.52</v>
      </c>
    </row>
    <row r="26">
      <c r="A26" s="5">
        <v>42061.0</v>
      </c>
      <c r="B26" s="21">
        <f>IFERROR(__xludf.DUMMYFUNCTION("YEAR(TO_DATE(A26))"),2015.0)</f>
        <v>2015</v>
      </c>
      <c r="C26" s="9" t="s">
        <v>168</v>
      </c>
      <c r="D26" s="9">
        <v>758558.22</v>
      </c>
    </row>
    <row r="27">
      <c r="A27" s="5">
        <v>40334.0</v>
      </c>
      <c r="B27" s="21">
        <f>IFERROR(__xludf.DUMMYFUNCTION("YEAR(TO_DATE(A27))"),2010.0)</f>
        <v>2010</v>
      </c>
      <c r="C27" s="9" t="s">
        <v>171</v>
      </c>
      <c r="D27" s="9">
        <v>361164.87</v>
      </c>
    </row>
    <row r="28">
      <c r="A28" s="5">
        <v>41781.0</v>
      </c>
      <c r="B28" s="21">
        <f>IFERROR(__xludf.DUMMYFUNCTION("YEAR(TO_DATE(A28))"),2014.0)</f>
        <v>2014</v>
      </c>
      <c r="C28" s="9" t="s">
        <v>170</v>
      </c>
      <c r="D28" s="9">
        <v>2156507.29</v>
      </c>
    </row>
    <row r="29">
      <c r="A29" s="5">
        <v>41009.0</v>
      </c>
      <c r="B29" s="21">
        <f>IFERROR(__xludf.DUMMYFUNCTION("YEAR(TO_DATE(A29))"),2012.0)</f>
        <v>2012</v>
      </c>
      <c r="C29" s="9" t="s">
        <v>165</v>
      </c>
      <c r="D29" s="9">
        <v>4275816.0</v>
      </c>
    </row>
    <row r="30">
      <c r="A30" s="5">
        <v>42074.0</v>
      </c>
      <c r="B30" s="21">
        <f>IFERROR(__xludf.DUMMYFUNCTION("YEAR(TO_DATE(A30))"),2015.0)</f>
        <v>2015</v>
      </c>
      <c r="C30" s="9" t="s">
        <v>163</v>
      </c>
      <c r="D30" s="9">
        <v>73310.25</v>
      </c>
    </row>
    <row r="31">
      <c r="A31" s="5">
        <v>41090.0</v>
      </c>
      <c r="B31" s="21">
        <f>IFERROR(__xludf.DUMMYFUNCTION("YEAR(TO_DATE(A31))"),2012.0)</f>
        <v>2012</v>
      </c>
      <c r="C31" s="9" t="s">
        <v>165</v>
      </c>
      <c r="D31" s="9">
        <v>3006187.1999999997</v>
      </c>
    </row>
    <row r="32">
      <c r="A32" s="5">
        <v>40301.0</v>
      </c>
      <c r="B32" s="21">
        <f>IFERROR(__xludf.DUMMYFUNCTION("YEAR(TO_DATE(A32))"),2010.0)</f>
        <v>2010</v>
      </c>
      <c r="C32" s="9" t="s">
        <v>164</v>
      </c>
      <c r="D32" s="9">
        <v>556306.68</v>
      </c>
    </row>
    <row r="33">
      <c r="A33" s="5">
        <v>41238.0</v>
      </c>
      <c r="B33" s="21">
        <f>IFERROR(__xludf.DUMMYFUNCTION("YEAR(TO_DATE(A33))"),2012.0)</f>
        <v>2012</v>
      </c>
      <c r="C33" s="9" t="s">
        <v>163</v>
      </c>
      <c r="D33" s="9">
        <v>278341.7</v>
      </c>
    </row>
    <row r="34">
      <c r="A34" s="5">
        <v>41340.0</v>
      </c>
      <c r="B34" s="21">
        <f>IFERROR(__xludf.DUMMYFUNCTION("YEAR(TO_DATE(A34))"),2013.0)</f>
        <v>2013</v>
      </c>
      <c r="C34" s="9" t="s">
        <v>173</v>
      </c>
      <c r="D34" s="9">
        <v>1599839.76</v>
      </c>
    </row>
    <row r="35">
      <c r="A35" s="5">
        <v>42658.0</v>
      </c>
      <c r="B35" s="21">
        <f>IFERROR(__xludf.DUMMYFUNCTION("YEAR(TO_DATE(A35))"),2016.0)</f>
        <v>2016</v>
      </c>
      <c r="C35" s="9" t="s">
        <v>166</v>
      </c>
      <c r="D35" s="9">
        <v>851797.74</v>
      </c>
    </row>
    <row r="36">
      <c r="A36" s="5">
        <v>42550.0</v>
      </c>
      <c r="B36" s="21">
        <f>IFERROR(__xludf.DUMMYFUNCTION("YEAR(TO_DATE(A36))"),2016.0)</f>
        <v>2016</v>
      </c>
      <c r="C36" s="9" t="s">
        <v>169</v>
      </c>
      <c r="D36" s="9">
        <v>68668.8</v>
      </c>
    </row>
    <row r="37">
      <c r="A37" s="5">
        <v>40918.0</v>
      </c>
      <c r="B37" s="21">
        <f>IFERROR(__xludf.DUMMYFUNCTION("YEAR(TO_DATE(A37))"),2012.0)</f>
        <v>2012</v>
      </c>
      <c r="C37" s="9" t="s">
        <v>173</v>
      </c>
      <c r="D37" s="9">
        <v>1159737.04</v>
      </c>
    </row>
    <row r="38">
      <c r="A38" s="5">
        <v>40409.0</v>
      </c>
      <c r="B38" s="21">
        <f>IFERROR(__xludf.DUMMYFUNCTION("YEAR(TO_DATE(A38))"),2010.0)</f>
        <v>2010</v>
      </c>
      <c r="C38" s="9" t="s">
        <v>163</v>
      </c>
      <c r="D38" s="9">
        <v>377464.75</v>
      </c>
    </row>
    <row r="39">
      <c r="A39" s="5">
        <v>40448.0</v>
      </c>
      <c r="B39" s="21">
        <f>IFERROR(__xludf.DUMMYFUNCTION("YEAR(TO_DATE(A39))"),2010.0)</f>
        <v>2010</v>
      </c>
      <c r="C39" s="9" t="s">
        <v>173</v>
      </c>
      <c r="D39" s="9">
        <v>180482.96</v>
      </c>
    </row>
    <row r="40">
      <c r="A40" s="5">
        <v>42083.0</v>
      </c>
      <c r="B40" s="21">
        <f>IFERROR(__xludf.DUMMYFUNCTION("YEAR(TO_DATE(A40))"),2015.0)</f>
        <v>2015</v>
      </c>
      <c r="C40" s="9" t="s">
        <v>174</v>
      </c>
      <c r="D40" s="9">
        <v>1052361.2</v>
      </c>
    </row>
    <row r="41">
      <c r="A41" s="5">
        <v>42484.0</v>
      </c>
      <c r="B41" s="21">
        <f>IFERROR(__xludf.DUMMYFUNCTION("YEAR(TO_DATE(A41))"),2016.0)</f>
        <v>2016</v>
      </c>
      <c r="C41" s="9" t="s">
        <v>163</v>
      </c>
      <c r="D41" s="9">
        <v>167688.30000000002</v>
      </c>
    </row>
    <row r="42">
      <c r="A42" s="5">
        <v>40201.0</v>
      </c>
      <c r="B42" s="21">
        <f>IFERROR(__xludf.DUMMYFUNCTION("YEAR(TO_DATE(A42))"),2010.0)</f>
        <v>2010</v>
      </c>
      <c r="C42" s="9" t="s">
        <v>164</v>
      </c>
      <c r="D42" s="9">
        <v>1380543.84</v>
      </c>
    </row>
    <row r="43">
      <c r="A43" s="5">
        <v>40819.0</v>
      </c>
      <c r="B43" s="21">
        <f>IFERROR(__xludf.DUMMYFUNCTION("YEAR(TO_DATE(A43))"),2011.0)</f>
        <v>2011</v>
      </c>
      <c r="C43" s="9" t="s">
        <v>168</v>
      </c>
      <c r="D43" s="9">
        <v>791043.75</v>
      </c>
    </row>
    <row r="44">
      <c r="A44" s="5">
        <v>40450.0</v>
      </c>
      <c r="B44" s="21">
        <f>IFERROR(__xludf.DUMMYFUNCTION("YEAR(TO_DATE(A44))"),2010.0)</f>
        <v>2010</v>
      </c>
      <c r="C44" s="9" t="s">
        <v>170</v>
      </c>
      <c r="D44" s="9">
        <v>5639530.53</v>
      </c>
    </row>
    <row r="45">
      <c r="A45" s="5">
        <v>42598.0</v>
      </c>
      <c r="B45" s="21">
        <f>IFERROR(__xludf.DUMMYFUNCTION("YEAR(TO_DATE(A45))"),2016.0)</f>
        <v>2016</v>
      </c>
      <c r="C45" s="9" t="s">
        <v>168</v>
      </c>
      <c r="D45" s="9">
        <v>1553398.98</v>
      </c>
    </row>
    <row r="46">
      <c r="A46" s="5">
        <v>40638.0</v>
      </c>
      <c r="B46" s="21">
        <f>IFERROR(__xludf.DUMMYFUNCTION("YEAR(TO_DATE(A46))"),2011.0)</f>
        <v>2011</v>
      </c>
      <c r="C46" s="9" t="s">
        <v>174</v>
      </c>
      <c r="D46" s="9">
        <v>434232.69999999995</v>
      </c>
    </row>
    <row r="47">
      <c r="A47" s="5">
        <v>42667.0</v>
      </c>
      <c r="B47" s="21">
        <f>IFERROR(__xludf.DUMMYFUNCTION("YEAR(TO_DATE(A47))"),2016.0)</f>
        <v>2016</v>
      </c>
      <c r="C47" s="9" t="s">
        <v>173</v>
      </c>
      <c r="D47" s="9">
        <v>1830357.6</v>
      </c>
    </row>
    <row r="48">
      <c r="A48" s="5">
        <v>40578.0</v>
      </c>
      <c r="B48" s="21">
        <f>IFERROR(__xludf.DUMMYFUNCTION("YEAR(TO_DATE(A48))"),2011.0)</f>
        <v>2011</v>
      </c>
      <c r="C48" s="9" t="s">
        <v>164</v>
      </c>
      <c r="D48" s="9">
        <v>923719.3200000001</v>
      </c>
    </row>
    <row r="49">
      <c r="A49" s="5">
        <v>41729.0</v>
      </c>
      <c r="B49" s="21">
        <f>IFERROR(__xludf.DUMMYFUNCTION("YEAR(TO_DATE(A49))"),2014.0)</f>
        <v>2014</v>
      </c>
      <c r="C49" s="9" t="s">
        <v>167</v>
      </c>
      <c r="D49" s="9">
        <v>1966654.2000000002</v>
      </c>
    </row>
    <row r="50">
      <c r="A50" s="5">
        <v>40256.0</v>
      </c>
      <c r="B50" s="21">
        <f>IFERROR(__xludf.DUMMYFUNCTION("YEAR(TO_DATE(A50))"),2010.0)</f>
        <v>2010</v>
      </c>
      <c r="C50" s="9" t="s">
        <v>174</v>
      </c>
      <c r="D50" s="9">
        <v>1908484.5999999999</v>
      </c>
    </row>
    <row r="51">
      <c r="A51" s="5">
        <v>42689.0</v>
      </c>
      <c r="B51" s="21">
        <f>IFERROR(__xludf.DUMMYFUNCTION("YEAR(TO_DATE(A51))"),2016.0)</f>
        <v>2016</v>
      </c>
      <c r="C51" s="9" t="s">
        <v>170</v>
      </c>
      <c r="D51" s="9">
        <v>2905637.96</v>
      </c>
    </row>
    <row r="52">
      <c r="A52" s="5">
        <v>42433.0</v>
      </c>
      <c r="B52" s="21">
        <f>IFERROR(__xludf.DUMMYFUNCTION("YEAR(TO_DATE(A52))"),2016.0)</f>
        <v>2016</v>
      </c>
      <c r="C52" s="9" t="s">
        <v>169</v>
      </c>
      <c r="D52" s="9">
        <v>49057.14</v>
      </c>
    </row>
    <row r="53">
      <c r="A53" s="5">
        <v>41623.0</v>
      </c>
      <c r="B53" s="21">
        <f>IFERROR(__xludf.DUMMYFUNCTION("YEAR(TO_DATE(A53))"),2013.0)</f>
        <v>2013</v>
      </c>
      <c r="C53" s="9" t="s">
        <v>166</v>
      </c>
      <c r="D53" s="9">
        <v>100601.18000000001</v>
      </c>
    </row>
    <row r="54">
      <c r="A54" s="5">
        <v>42426.0</v>
      </c>
      <c r="B54" s="21">
        <f>IFERROR(__xludf.DUMMYFUNCTION("YEAR(TO_DATE(A54))"),2016.0)</f>
        <v>2016</v>
      </c>
      <c r="C54" s="9" t="s">
        <v>165</v>
      </c>
      <c r="D54" s="9">
        <v>3274190.8</v>
      </c>
    </row>
    <row r="55">
      <c r="A55" s="5">
        <v>41985.0</v>
      </c>
      <c r="B55" s="21">
        <f>IFERROR(__xludf.DUMMYFUNCTION("YEAR(TO_DATE(A55))"),2014.0)</f>
        <v>2014</v>
      </c>
      <c r="C55" s="9" t="s">
        <v>171</v>
      </c>
      <c r="D55" s="9">
        <v>358794.7</v>
      </c>
    </row>
    <row r="56">
      <c r="A56" s="5">
        <v>42596.0</v>
      </c>
      <c r="B56" s="21">
        <f>IFERROR(__xludf.DUMMYFUNCTION("YEAR(TO_DATE(A56))"),2016.0)</f>
        <v>2016</v>
      </c>
      <c r="C56" s="9" t="s">
        <v>170</v>
      </c>
      <c r="D56" s="9">
        <v>5024053.859999999</v>
      </c>
    </row>
    <row r="57">
      <c r="A57" s="5">
        <v>40191.0</v>
      </c>
      <c r="B57" s="21">
        <f>IFERROR(__xludf.DUMMYFUNCTION("YEAR(TO_DATE(A57))"),2010.0)</f>
        <v>2010</v>
      </c>
      <c r="C57" s="9" t="s">
        <v>163</v>
      </c>
      <c r="D57" s="9">
        <v>59549.75</v>
      </c>
    </row>
    <row r="58">
      <c r="A58" s="5">
        <v>41786.0</v>
      </c>
      <c r="B58" s="21">
        <f>IFERROR(__xludf.DUMMYFUNCTION("YEAR(TO_DATE(A58))"),2014.0)</f>
        <v>2014</v>
      </c>
      <c r="C58" s="9" t="s">
        <v>169</v>
      </c>
      <c r="D58" s="9">
        <v>9171.39</v>
      </c>
    </row>
    <row r="59">
      <c r="A59" s="5">
        <v>42869.0</v>
      </c>
      <c r="B59" s="21">
        <f>IFERROR(__xludf.DUMMYFUNCTION("YEAR(TO_DATE(A59))"),2017.0)</f>
        <v>2017</v>
      </c>
      <c r="C59" s="9" t="s">
        <v>172</v>
      </c>
      <c r="D59" s="9">
        <v>276587.68</v>
      </c>
    </row>
    <row r="60">
      <c r="A60" s="5">
        <v>41556.0</v>
      </c>
      <c r="B60" s="21">
        <f>IFERROR(__xludf.DUMMYFUNCTION("YEAR(TO_DATE(A60))"),2013.0)</f>
        <v>2013</v>
      </c>
      <c r="C60" s="9" t="s">
        <v>163</v>
      </c>
      <c r="D60" s="9">
        <v>432127.15</v>
      </c>
    </row>
    <row r="61">
      <c r="A61" s="5">
        <v>41336.0</v>
      </c>
      <c r="B61" s="21">
        <f>IFERROR(__xludf.DUMMYFUNCTION("YEAR(TO_DATE(A61))"),2013.0)</f>
        <v>2013</v>
      </c>
      <c r="C61" s="9" t="s">
        <v>166</v>
      </c>
      <c r="D61" s="9">
        <v>1015563.52</v>
      </c>
    </row>
    <row r="62">
      <c r="A62" s="5">
        <v>40681.0</v>
      </c>
      <c r="B62" s="21">
        <f>IFERROR(__xludf.DUMMYFUNCTION("YEAR(TO_DATE(A62))"),2011.0)</f>
        <v>2011</v>
      </c>
      <c r="C62" s="9" t="s">
        <v>172</v>
      </c>
      <c r="D62" s="9">
        <v>73982.56</v>
      </c>
    </row>
    <row r="63">
      <c r="A63" s="5">
        <v>40958.0</v>
      </c>
      <c r="B63" s="21">
        <f>IFERROR(__xludf.DUMMYFUNCTION("YEAR(TO_DATE(A63))"),2012.0)</f>
        <v>2012</v>
      </c>
      <c r="C63" s="9" t="s">
        <v>170</v>
      </c>
      <c r="D63" s="9">
        <v>2536752.92</v>
      </c>
    </row>
    <row r="64">
      <c r="A64" s="5">
        <v>40625.0</v>
      </c>
      <c r="B64" s="21">
        <f>IFERROR(__xludf.DUMMYFUNCTION("YEAR(TO_DATE(A64))"),2011.0)</f>
        <v>2011</v>
      </c>
      <c r="C64" s="9" t="s">
        <v>169</v>
      </c>
      <c r="D64" s="9">
        <v>82719.78</v>
      </c>
    </row>
    <row r="65">
      <c r="A65" s="5">
        <v>40931.0</v>
      </c>
      <c r="B65" s="21">
        <f>IFERROR(__xludf.DUMMYFUNCTION("YEAR(TO_DATE(A65))"),2012.0)</f>
        <v>2012</v>
      </c>
      <c r="C65" s="9" t="s">
        <v>173</v>
      </c>
      <c r="D65" s="9">
        <v>201926.48</v>
      </c>
    </row>
    <row r="66">
      <c r="A66" s="5">
        <v>40602.0</v>
      </c>
      <c r="B66" s="21">
        <f>IFERROR(__xludf.DUMMYFUNCTION("YEAR(TO_DATE(A66))"),2011.0)</f>
        <v>2011</v>
      </c>
      <c r="C66" s="9" t="s">
        <v>164</v>
      </c>
      <c r="D66" s="9">
        <v>310805.46</v>
      </c>
    </row>
    <row r="67">
      <c r="A67" s="5">
        <v>40181.0</v>
      </c>
      <c r="B67" s="21">
        <f>IFERROR(__xludf.DUMMYFUNCTION("YEAR(TO_DATE(A67))"),2010.0)</f>
        <v>2010</v>
      </c>
      <c r="C67" s="9" t="s">
        <v>172</v>
      </c>
      <c r="D67" s="9">
        <v>34204.64</v>
      </c>
    </row>
    <row r="68">
      <c r="A68" s="5">
        <v>42157.0</v>
      </c>
      <c r="B68" s="21">
        <f>IFERROR(__xludf.DUMMYFUNCTION("YEAR(TO_DATE(A68))"),2015.0)</f>
        <v>2015</v>
      </c>
      <c r="C68" s="9" t="s">
        <v>168</v>
      </c>
      <c r="D68" s="9">
        <v>2988668.76</v>
      </c>
    </row>
    <row r="69">
      <c r="A69" s="5">
        <v>41972.0</v>
      </c>
      <c r="B69" s="21">
        <f>IFERROR(__xludf.DUMMYFUNCTION("YEAR(TO_DATE(A69))"),2014.0)</f>
        <v>2014</v>
      </c>
      <c r="C69" s="9" t="s">
        <v>169</v>
      </c>
      <c r="D69" s="9">
        <v>85966.62</v>
      </c>
    </row>
    <row r="70">
      <c r="A70" s="5">
        <v>40604.0</v>
      </c>
      <c r="B70" s="21">
        <f>IFERROR(__xludf.DUMMYFUNCTION("YEAR(TO_DATE(A70))"),2011.0)</f>
        <v>2011</v>
      </c>
      <c r="C70" s="9" t="s">
        <v>164</v>
      </c>
      <c r="D70" s="9">
        <v>607115.8200000001</v>
      </c>
    </row>
    <row r="71">
      <c r="A71" s="5">
        <v>41310.0</v>
      </c>
      <c r="B71" s="21">
        <f>IFERROR(__xludf.DUMMYFUNCTION("YEAR(TO_DATE(A71))"),2013.0)</f>
        <v>2013</v>
      </c>
      <c r="C71" s="9" t="s">
        <v>174</v>
      </c>
      <c r="D71" s="9">
        <v>740520.0</v>
      </c>
    </row>
    <row r="72">
      <c r="A72" s="5">
        <v>40699.0</v>
      </c>
      <c r="B72" s="21">
        <f>IFERROR(__xludf.DUMMYFUNCTION("YEAR(TO_DATE(A72))"),2011.0)</f>
        <v>2011</v>
      </c>
      <c r="C72" s="9" t="s">
        <v>163</v>
      </c>
      <c r="D72" s="9">
        <v>313739.4</v>
      </c>
    </row>
    <row r="73">
      <c r="A73" s="5">
        <v>42080.0</v>
      </c>
      <c r="B73" s="21">
        <f>IFERROR(__xludf.DUMMYFUNCTION("YEAR(TO_DATE(A73))"),2015.0)</f>
        <v>2015</v>
      </c>
      <c r="C73" s="9" t="s">
        <v>169</v>
      </c>
      <c r="D73" s="9">
        <v>32878.92</v>
      </c>
    </row>
    <row r="74">
      <c r="A74" s="5">
        <v>40198.0</v>
      </c>
      <c r="B74" s="21">
        <f>IFERROR(__xludf.DUMMYFUNCTION("YEAR(TO_DATE(A74))"),2010.0)</f>
        <v>2010</v>
      </c>
      <c r="C74" s="9" t="s">
        <v>174</v>
      </c>
      <c r="D74" s="9">
        <v>1533493.5</v>
      </c>
    </row>
    <row r="75">
      <c r="A75" s="5">
        <v>41155.0</v>
      </c>
      <c r="B75" s="21">
        <f>IFERROR(__xludf.DUMMYFUNCTION("YEAR(TO_DATE(A75))"),2012.0)</f>
        <v>2012</v>
      </c>
      <c r="C75" s="9" t="s">
        <v>170</v>
      </c>
      <c r="D75" s="9">
        <v>702351.77</v>
      </c>
    </row>
    <row r="76">
      <c r="A76" s="5">
        <v>42711.0</v>
      </c>
      <c r="B76" s="21">
        <f>IFERROR(__xludf.DUMMYFUNCTION("YEAR(TO_DATE(A76))"),2016.0)</f>
        <v>2016</v>
      </c>
      <c r="C76" s="9" t="s">
        <v>166</v>
      </c>
      <c r="D76" s="9">
        <v>939303.8200000001</v>
      </c>
    </row>
    <row r="77">
      <c r="A77" s="5">
        <v>40796.0</v>
      </c>
      <c r="B77" s="21">
        <f>IFERROR(__xludf.DUMMYFUNCTION("YEAR(TO_DATE(A77))"),2011.0)</f>
        <v>2011</v>
      </c>
      <c r="C77" s="9" t="s">
        <v>174</v>
      </c>
      <c r="D77" s="9">
        <v>1037962.2</v>
      </c>
    </row>
    <row r="78">
      <c r="A78" s="5">
        <v>42256.0</v>
      </c>
      <c r="B78" s="21">
        <f>IFERROR(__xludf.DUMMYFUNCTION("YEAR(TO_DATE(A78))"),2015.0)</f>
        <v>2015</v>
      </c>
      <c r="C78" s="9" t="s">
        <v>170</v>
      </c>
      <c r="D78" s="9">
        <v>4985962.47</v>
      </c>
    </row>
    <row r="79">
      <c r="A79" s="5">
        <v>42644.0</v>
      </c>
      <c r="B79" s="21">
        <f>IFERROR(__xludf.DUMMYFUNCTION("YEAR(TO_DATE(A79))"),2016.0)</f>
        <v>2016</v>
      </c>
      <c r="C79" s="9" t="s">
        <v>168</v>
      </c>
      <c r="D79" s="9">
        <v>144286.38</v>
      </c>
    </row>
    <row r="80">
      <c r="A80" s="5">
        <v>40194.0</v>
      </c>
      <c r="B80" s="21">
        <f>IFERROR(__xludf.DUMMYFUNCTION("YEAR(TO_DATE(A80))"),2010.0)</f>
        <v>2010</v>
      </c>
      <c r="C80" s="9" t="s">
        <v>171</v>
      </c>
      <c r="D80" s="9">
        <v>290877.07</v>
      </c>
    </row>
    <row r="81">
      <c r="A81" s="5">
        <v>41085.0</v>
      </c>
      <c r="B81" s="21">
        <f>IFERROR(__xludf.DUMMYFUNCTION("YEAR(TO_DATE(A81))"),2012.0)</f>
        <v>2012</v>
      </c>
      <c r="C81" s="9" t="s">
        <v>168</v>
      </c>
      <c r="D81" s="9">
        <v>2218719.51</v>
      </c>
    </row>
    <row r="82">
      <c r="A82" s="5">
        <v>41486.0</v>
      </c>
      <c r="B82" s="21">
        <f>IFERROR(__xludf.DUMMYFUNCTION("YEAR(TO_DATE(A82))"),2013.0)</f>
        <v>2013</v>
      </c>
      <c r="C82" s="9" t="s">
        <v>164</v>
      </c>
      <c r="D82" s="9">
        <v>266557.26</v>
      </c>
    </row>
    <row r="83">
      <c r="A83" s="5">
        <v>42317.0</v>
      </c>
      <c r="B83" s="21">
        <f>IFERROR(__xludf.DUMMYFUNCTION("YEAR(TO_DATE(A83))"),2015.0)</f>
        <v>2015</v>
      </c>
      <c r="C83" s="9" t="s">
        <v>168</v>
      </c>
      <c r="D83" s="9">
        <v>3117767.1</v>
      </c>
    </row>
    <row r="84">
      <c r="A84" s="5">
        <v>42710.0</v>
      </c>
      <c r="B84" s="21">
        <f>IFERROR(__xludf.DUMMYFUNCTION("YEAR(TO_DATE(A84))"),2016.0)</f>
        <v>2016</v>
      </c>
      <c r="C84" s="9" t="s">
        <v>171</v>
      </c>
      <c r="D84" s="9">
        <v>526913.31</v>
      </c>
    </row>
    <row r="85">
      <c r="A85" s="5">
        <v>40219.0</v>
      </c>
      <c r="B85" s="21">
        <f>IFERROR(__xludf.DUMMYFUNCTION("YEAR(TO_DATE(A85))"),2010.0)</f>
        <v>2010</v>
      </c>
      <c r="C85" s="9" t="s">
        <v>173</v>
      </c>
      <c r="D85" s="9">
        <v>1272060.24</v>
      </c>
    </row>
    <row r="86">
      <c r="A86" s="5">
        <v>40522.0</v>
      </c>
      <c r="B86" s="21">
        <f>IFERROR(__xludf.DUMMYFUNCTION("YEAR(TO_DATE(A86))"),2010.0)</f>
        <v>2010</v>
      </c>
      <c r="C86" s="9" t="s">
        <v>171</v>
      </c>
      <c r="D86" s="9">
        <v>375385.89</v>
      </c>
    </row>
    <row r="87">
      <c r="A87" s="5">
        <v>42505.0</v>
      </c>
      <c r="B87" s="21">
        <f>IFERROR(__xludf.DUMMYFUNCTION("YEAR(TO_DATE(A87))"),2016.0)</f>
        <v>2016</v>
      </c>
      <c r="C87" s="9" t="s">
        <v>166</v>
      </c>
      <c r="D87" s="9">
        <v>1406875.92</v>
      </c>
    </row>
    <row r="88">
      <c r="A88" s="5">
        <v>41854.0</v>
      </c>
      <c r="B88" s="21">
        <f>IFERROR(__xludf.DUMMYFUNCTION("YEAR(TO_DATE(A88))"),2014.0)</f>
        <v>2014</v>
      </c>
      <c r="C88" s="9" t="s">
        <v>167</v>
      </c>
      <c r="D88" s="9">
        <v>4859329.0200000005</v>
      </c>
    </row>
    <row r="89">
      <c r="A89" s="5">
        <v>42787.0</v>
      </c>
      <c r="B89" s="21">
        <f>IFERROR(__xludf.DUMMYFUNCTION("YEAR(TO_DATE(A89))"),2017.0)</f>
        <v>2017</v>
      </c>
      <c r="C89" s="9" t="s">
        <v>172</v>
      </c>
      <c r="D89" s="9">
        <v>594046.08</v>
      </c>
    </row>
    <row r="90">
      <c r="A90" s="5">
        <v>42902.0</v>
      </c>
      <c r="B90" s="21">
        <f>IFERROR(__xludf.DUMMYFUNCTION("YEAR(TO_DATE(A90))"),2017.0)</f>
        <v>2017</v>
      </c>
      <c r="C90" s="9" t="s">
        <v>164</v>
      </c>
      <c r="D90" s="9">
        <v>1146486.12</v>
      </c>
    </row>
    <row r="91">
      <c r="A91" s="5">
        <v>40477.0</v>
      </c>
      <c r="B91" s="21">
        <f>IFERROR(__xludf.DUMMYFUNCTION("YEAR(TO_DATE(A91))"),2010.0)</f>
        <v>2010</v>
      </c>
      <c r="C91" s="9" t="s">
        <v>168</v>
      </c>
      <c r="D91" s="9">
        <v>4166163.75</v>
      </c>
    </row>
    <row r="92">
      <c r="A92" s="5">
        <v>40311.0</v>
      </c>
      <c r="B92" s="21">
        <f>IFERROR(__xludf.DUMMYFUNCTION("YEAR(TO_DATE(A92))"),2010.0)</f>
        <v>2010</v>
      </c>
      <c r="C92" s="9" t="s">
        <v>174</v>
      </c>
      <c r="D92" s="9">
        <v>1707721.4</v>
      </c>
    </row>
    <row r="93">
      <c r="A93" s="5">
        <v>42925.0</v>
      </c>
      <c r="B93" s="21">
        <f>IFERROR(__xludf.DUMMYFUNCTION("YEAR(TO_DATE(A93))"),2017.0)</f>
        <v>2017</v>
      </c>
      <c r="C93" s="9" t="s">
        <v>171</v>
      </c>
      <c r="D93" s="9">
        <v>98484.65000000001</v>
      </c>
    </row>
    <row r="94">
      <c r="A94" s="5">
        <v>42267.0</v>
      </c>
      <c r="B94" s="21">
        <f>IFERROR(__xludf.DUMMYFUNCTION("YEAR(TO_DATE(A94))"),2015.0)</f>
        <v>2015</v>
      </c>
      <c r="C94" s="9" t="s">
        <v>170</v>
      </c>
      <c r="D94" s="9">
        <v>1180833.09</v>
      </c>
    </row>
    <row r="95">
      <c r="A95" s="5">
        <v>40653.0</v>
      </c>
      <c r="B95" s="21">
        <f>IFERROR(__xludf.DUMMYFUNCTION("YEAR(TO_DATE(A95))"),2011.0)</f>
        <v>2011</v>
      </c>
      <c r="C95" s="9" t="s">
        <v>169</v>
      </c>
      <c r="D95" s="9">
        <v>81478.89</v>
      </c>
    </row>
    <row r="96">
      <c r="A96" s="5">
        <v>41001.0</v>
      </c>
      <c r="B96" s="21">
        <f>IFERROR(__xludf.DUMMYFUNCTION("YEAR(TO_DATE(A96))"),2012.0)</f>
        <v>2012</v>
      </c>
      <c r="C96" s="9" t="s">
        <v>163</v>
      </c>
      <c r="D96" s="9">
        <v>420549.35000000003</v>
      </c>
    </row>
    <row r="97">
      <c r="A97" s="5">
        <v>40761.0</v>
      </c>
      <c r="B97" s="21">
        <f>IFERROR(__xludf.DUMMYFUNCTION("YEAR(TO_DATE(A97))"),2011.0)</f>
        <v>2011</v>
      </c>
      <c r="C97" s="9" t="s">
        <v>169</v>
      </c>
      <c r="D97" s="9">
        <v>28381.86</v>
      </c>
    </row>
    <row r="98">
      <c r="A98" s="5">
        <v>40234.0</v>
      </c>
      <c r="B98" s="21">
        <f>IFERROR(__xludf.DUMMYFUNCTION("YEAR(TO_DATE(A98))"),2010.0)</f>
        <v>2010</v>
      </c>
      <c r="C98" s="9" t="s">
        <v>167</v>
      </c>
      <c r="D98" s="9">
        <v>4344873.12</v>
      </c>
    </row>
    <row r="99">
      <c r="A99" s="5">
        <v>42362.0</v>
      </c>
      <c r="B99" s="21">
        <f>IFERROR(__xludf.DUMMYFUNCTION("YEAR(TO_DATE(A99))"),2015.0)</f>
        <v>2015</v>
      </c>
      <c r="C99" s="9" t="s">
        <v>174</v>
      </c>
      <c r="D99" s="9">
        <v>1770871.2999999998</v>
      </c>
    </row>
    <row r="100">
      <c r="A100" s="5">
        <v>40668.0</v>
      </c>
      <c r="B100" s="21">
        <f>IFERROR(__xludf.DUMMYFUNCTION("YEAR(TO_DATE(A100))"),2011.0)</f>
        <v>2011</v>
      </c>
      <c r="C100" s="9" t="s">
        <v>166</v>
      </c>
      <c r="D100" s="9">
        <v>957020.72</v>
      </c>
    </row>
    <row r="101">
      <c r="A101" s="5">
        <v>41466.0</v>
      </c>
      <c r="B101" s="21">
        <f>IFERROR(__xludf.DUMMYFUNCTION("YEAR(TO_DATE(A101))"),2013.0)</f>
        <v>2013</v>
      </c>
      <c r="C101" s="9" t="s">
        <v>164</v>
      </c>
      <c r="D101" s="9">
        <v>1048682.34</v>
      </c>
    </row>
    <row r="102">
      <c r="A102" s="5">
        <v>42134.0</v>
      </c>
      <c r="B102" s="21">
        <f>IFERROR(__xludf.DUMMYFUNCTION("YEAR(TO_DATE(A102))"),2015.0)</f>
        <v>2015</v>
      </c>
      <c r="C102" s="9" t="s">
        <v>163</v>
      </c>
      <c r="D102" s="9">
        <v>303442.75</v>
      </c>
    </row>
    <row r="103">
      <c r="A103" s="5">
        <v>42686.0</v>
      </c>
      <c r="B103" s="21">
        <f>IFERROR(__xludf.DUMMYFUNCTION("YEAR(TO_DATE(A103))"),2016.0)</f>
        <v>2016</v>
      </c>
      <c r="C103" s="9" t="s">
        <v>166</v>
      </c>
      <c r="D103" s="9">
        <v>831461.8200000001</v>
      </c>
    </row>
    <row r="104">
      <c r="A104" s="5">
        <v>41768.0</v>
      </c>
      <c r="B104" s="21">
        <f>IFERROR(__xludf.DUMMYFUNCTION("YEAR(TO_DATE(A104))"),2014.0)</f>
        <v>2014</v>
      </c>
      <c r="C104" s="9" t="s">
        <v>166</v>
      </c>
      <c r="D104" s="9">
        <v>403945.32</v>
      </c>
    </row>
    <row r="105">
      <c r="A105" s="5">
        <v>42084.0</v>
      </c>
      <c r="B105" s="21">
        <f>IFERROR(__xludf.DUMMYFUNCTION("YEAR(TO_DATE(A105))"),2015.0)</f>
        <v>2015</v>
      </c>
      <c r="C105" s="9" t="s">
        <v>167</v>
      </c>
      <c r="D105" s="9">
        <v>3802415.1900000004</v>
      </c>
    </row>
    <row r="106">
      <c r="A106" s="5">
        <v>40926.0</v>
      </c>
      <c r="B106" s="21">
        <f>IFERROR(__xludf.DUMMYFUNCTION("YEAR(TO_DATE(A106))"),2012.0)</f>
        <v>2012</v>
      </c>
      <c r="C106" s="9" t="s">
        <v>164</v>
      </c>
      <c r="D106" s="9">
        <v>168600.90000000002</v>
      </c>
    </row>
    <row r="107">
      <c r="A107" s="5">
        <v>40308.0</v>
      </c>
      <c r="B107" s="21">
        <f>IFERROR(__xludf.DUMMYFUNCTION("YEAR(TO_DATE(A107))"),2010.0)</f>
        <v>2010</v>
      </c>
      <c r="C107" s="9" t="s">
        <v>171</v>
      </c>
      <c r="D107" s="9">
        <v>518822.04000000004</v>
      </c>
    </row>
    <row r="108">
      <c r="A108" s="5">
        <v>40383.0</v>
      </c>
      <c r="B108" s="21">
        <f>IFERROR(__xludf.DUMMYFUNCTION("YEAR(TO_DATE(A108))"),2010.0)</f>
        <v>2010</v>
      </c>
      <c r="C108" s="9" t="s">
        <v>165</v>
      </c>
      <c r="D108" s="9">
        <v>3324468.8</v>
      </c>
    </row>
    <row r="109">
      <c r="A109" s="5">
        <v>42097.0</v>
      </c>
      <c r="B109" s="21">
        <f>IFERROR(__xludf.DUMMYFUNCTION("YEAR(TO_DATE(A109))"),2015.0)</f>
        <v>2015</v>
      </c>
      <c r="C109" s="9" t="s">
        <v>167</v>
      </c>
      <c r="D109" s="9">
        <v>4894494.36</v>
      </c>
    </row>
    <row r="110">
      <c r="A110" s="5">
        <v>42688.0</v>
      </c>
      <c r="B110" s="21">
        <f>IFERROR(__xludf.DUMMYFUNCTION("YEAR(TO_DATE(A110))"),2016.0)</f>
        <v>2016</v>
      </c>
      <c r="C110" s="9" t="s">
        <v>163</v>
      </c>
      <c r="D110" s="9">
        <v>439814.05000000005</v>
      </c>
    </row>
    <row r="111">
      <c r="A111" s="5">
        <v>41121.0</v>
      </c>
      <c r="B111" s="21">
        <f>IFERROR(__xludf.DUMMYFUNCTION("YEAR(TO_DATE(A111))"),2012.0)</f>
        <v>2012</v>
      </c>
      <c r="C111" s="9" t="s">
        <v>169</v>
      </c>
      <c r="D111" s="9">
        <v>41863.71</v>
      </c>
    </row>
    <row r="112">
      <c r="A112" s="5">
        <v>40417.0</v>
      </c>
      <c r="B112" s="21">
        <f>IFERROR(__xludf.DUMMYFUNCTION("YEAR(TO_DATE(A112))"),2010.0)</f>
        <v>2010</v>
      </c>
      <c r="C112" s="9" t="s">
        <v>170</v>
      </c>
      <c r="D112" s="9">
        <v>1736833.73</v>
      </c>
    </row>
    <row r="113">
      <c r="A113" s="5">
        <v>41710.0</v>
      </c>
      <c r="B113" s="21">
        <f>IFERROR(__xludf.DUMMYFUNCTION("YEAR(TO_DATE(A113))"),2014.0)</f>
        <v>2014</v>
      </c>
      <c r="C113" s="9" t="s">
        <v>167</v>
      </c>
      <c r="D113" s="9">
        <v>1769337.57</v>
      </c>
    </row>
    <row r="114">
      <c r="A114" s="5">
        <v>41584.0</v>
      </c>
      <c r="B114" s="21">
        <f>IFERROR(__xludf.DUMMYFUNCTION("YEAR(TO_DATE(A114))"),2013.0)</f>
        <v>2013</v>
      </c>
      <c r="C114" s="9" t="s">
        <v>168</v>
      </c>
      <c r="D114" s="9">
        <v>2010305.8499999999</v>
      </c>
    </row>
    <row r="115">
      <c r="A115" s="5">
        <v>42361.0</v>
      </c>
      <c r="B115" s="21">
        <f>IFERROR(__xludf.DUMMYFUNCTION("YEAR(TO_DATE(A115))"),2015.0)</f>
        <v>2015</v>
      </c>
      <c r="C115" s="9" t="s">
        <v>172</v>
      </c>
      <c r="D115" s="9">
        <v>268500.96</v>
      </c>
    </row>
    <row r="116">
      <c r="A116" s="5">
        <v>40772.0</v>
      </c>
      <c r="B116" s="21">
        <f>IFERROR(__xludf.DUMMYFUNCTION("YEAR(TO_DATE(A116))"),2011.0)</f>
        <v>2011</v>
      </c>
      <c r="C116" s="9" t="s">
        <v>166</v>
      </c>
      <c r="D116" s="9">
        <v>1022496.22</v>
      </c>
    </row>
    <row r="117">
      <c r="A117" s="5">
        <v>42784.0</v>
      </c>
      <c r="B117" s="21">
        <f>IFERROR(__xludf.DUMMYFUNCTION("YEAR(TO_DATE(A117))"),2017.0)</f>
        <v>2017</v>
      </c>
      <c r="C117" s="9" t="s">
        <v>167</v>
      </c>
      <c r="D117" s="9">
        <v>1245764.73</v>
      </c>
    </row>
    <row r="118">
      <c r="A118" s="5">
        <v>41851.0</v>
      </c>
      <c r="B118" s="21">
        <f>IFERROR(__xludf.DUMMYFUNCTION("YEAR(TO_DATE(A118))"),2014.0)</f>
        <v>2014</v>
      </c>
      <c r="C118" s="9" t="s">
        <v>171</v>
      </c>
      <c r="D118" s="9">
        <v>164195.57</v>
      </c>
    </row>
    <row r="119">
      <c r="A119" s="5">
        <v>41864.0</v>
      </c>
      <c r="B119" s="21">
        <f>IFERROR(__xludf.DUMMYFUNCTION("YEAR(TO_DATE(A119))"),2014.0)</f>
        <v>2014</v>
      </c>
      <c r="C119" s="9" t="s">
        <v>174</v>
      </c>
      <c r="D119" s="9">
        <v>1155211.2</v>
      </c>
    </row>
    <row r="120">
      <c r="A120" s="5">
        <v>42818.0</v>
      </c>
      <c r="B120" s="21">
        <f>IFERROR(__xludf.DUMMYFUNCTION("YEAR(TO_DATE(A120))"),2017.0)</f>
        <v>2017</v>
      </c>
      <c r="C120" s="9" t="s">
        <v>163</v>
      </c>
      <c r="D120" s="9">
        <v>361521.55000000005</v>
      </c>
    </row>
    <row r="121">
      <c r="A121" s="5">
        <v>41114.0</v>
      </c>
      <c r="B121" s="21">
        <f>IFERROR(__xludf.DUMMYFUNCTION("YEAR(TO_DATE(A121))"),2012.0)</f>
        <v>2012</v>
      </c>
      <c r="C121" s="9" t="s">
        <v>163</v>
      </c>
      <c r="D121" s="9">
        <v>243798.1</v>
      </c>
    </row>
    <row r="122">
      <c r="A122" s="5">
        <v>42163.0</v>
      </c>
      <c r="B122" s="21">
        <f>IFERROR(__xludf.DUMMYFUNCTION("YEAR(TO_DATE(A122))"),2015.0)</f>
        <v>2015</v>
      </c>
      <c r="C122" s="9" t="s">
        <v>172</v>
      </c>
      <c r="D122" s="9">
        <v>1067993.44</v>
      </c>
    </row>
    <row r="123">
      <c r="A123" s="5">
        <v>40548.0</v>
      </c>
      <c r="B123" s="21">
        <f>IFERROR(__xludf.DUMMYFUNCTION("YEAR(TO_DATE(A123))"),2011.0)</f>
        <v>2011</v>
      </c>
      <c r="C123" s="9" t="s">
        <v>166</v>
      </c>
      <c r="D123" s="9">
        <v>1038364.4</v>
      </c>
    </row>
    <row r="124">
      <c r="A124" s="5">
        <v>42893.0</v>
      </c>
      <c r="B124" s="21">
        <f>IFERROR(__xludf.DUMMYFUNCTION("YEAR(TO_DATE(A124))"),2017.0)</f>
        <v>2017</v>
      </c>
      <c r="C124" s="9" t="s">
        <v>166</v>
      </c>
      <c r="D124" s="9">
        <v>772764.96</v>
      </c>
    </row>
    <row r="125">
      <c r="A125" s="5">
        <v>41929.0</v>
      </c>
      <c r="B125" s="21">
        <f>IFERROR(__xludf.DUMMYFUNCTION("YEAR(TO_DATE(A125))"),2014.0)</f>
        <v>2014</v>
      </c>
      <c r="C125" s="9" t="s">
        <v>165</v>
      </c>
      <c r="D125" s="9">
        <v>752858.4</v>
      </c>
    </row>
    <row r="126">
      <c r="A126" s="5">
        <v>40405.0</v>
      </c>
      <c r="B126" s="21">
        <f>IFERROR(__xludf.DUMMYFUNCTION("YEAR(TO_DATE(A126))"),2010.0)</f>
        <v>2010</v>
      </c>
      <c r="C126" s="9" t="s">
        <v>163</v>
      </c>
      <c r="D126" s="9">
        <v>152504.30000000002</v>
      </c>
    </row>
    <row r="127">
      <c r="A127" s="5">
        <v>42573.0</v>
      </c>
      <c r="B127" s="21">
        <f>IFERROR(__xludf.DUMMYFUNCTION("YEAR(TO_DATE(A127))"),2016.0)</f>
        <v>2016</v>
      </c>
      <c r="C127" s="9" t="s">
        <v>172</v>
      </c>
      <c r="D127" s="9">
        <v>863530.56</v>
      </c>
    </row>
    <row r="128">
      <c r="A128" s="5">
        <v>42385.0</v>
      </c>
      <c r="B128" s="21">
        <f>IFERROR(__xludf.DUMMYFUNCTION("YEAR(TO_DATE(A128))"),2016.0)</f>
        <v>2016</v>
      </c>
      <c r="C128" s="9" t="s">
        <v>164</v>
      </c>
      <c r="D128" s="9">
        <v>350934.0</v>
      </c>
    </row>
    <row r="129">
      <c r="A129" s="5">
        <v>41274.0</v>
      </c>
      <c r="B129" s="21">
        <f>IFERROR(__xludf.DUMMYFUNCTION("YEAR(TO_DATE(A129))"),2012.0)</f>
        <v>2012</v>
      </c>
      <c r="C129" s="9" t="s">
        <v>166</v>
      </c>
      <c r="D129" s="9">
        <v>1245729.16</v>
      </c>
    </row>
    <row r="130">
      <c r="A130" s="5">
        <v>40391.0</v>
      </c>
      <c r="B130" s="21">
        <f>IFERROR(__xludf.DUMMYFUNCTION("YEAR(TO_DATE(A130))"),2010.0)</f>
        <v>2010</v>
      </c>
      <c r="C130" s="9" t="s">
        <v>169</v>
      </c>
      <c r="D130" s="9">
        <v>17596.38</v>
      </c>
    </row>
    <row r="131">
      <c r="A131" s="5">
        <v>40184.0</v>
      </c>
      <c r="B131" s="21">
        <f>IFERROR(__xludf.DUMMYFUNCTION("YEAR(TO_DATE(A131))"),2010.0)</f>
        <v>2010</v>
      </c>
      <c r="C131" s="9" t="s">
        <v>165</v>
      </c>
      <c r="D131" s="9">
        <v>1302418.8</v>
      </c>
    </row>
    <row r="132">
      <c r="A132" s="5">
        <v>41161.0</v>
      </c>
      <c r="B132" s="21">
        <f>IFERROR(__xludf.DUMMYFUNCTION("YEAR(TO_DATE(A132))"),2012.0)</f>
        <v>2012</v>
      </c>
      <c r="C132" s="9" t="s">
        <v>164</v>
      </c>
      <c r="D132" s="9">
        <v>1507490.4000000001</v>
      </c>
    </row>
    <row r="133">
      <c r="A133" s="5">
        <v>40788.0</v>
      </c>
      <c r="B133" s="21">
        <f>IFERROR(__xludf.DUMMYFUNCTION("YEAR(TO_DATE(A133))"),2011.0)</f>
        <v>2011</v>
      </c>
      <c r="C133" s="9" t="s">
        <v>165</v>
      </c>
      <c r="D133" s="9">
        <v>3645373.6</v>
      </c>
    </row>
    <row r="134">
      <c r="A134" s="5">
        <v>42594.0</v>
      </c>
      <c r="B134" s="21">
        <f>IFERROR(__xludf.DUMMYFUNCTION("YEAR(TO_DATE(A134))"),2016.0)</f>
        <v>2016</v>
      </c>
      <c r="C134" s="9" t="s">
        <v>166</v>
      </c>
      <c r="D134" s="9">
        <v>187953.2</v>
      </c>
    </row>
    <row r="135">
      <c r="A135" s="5">
        <v>42916.0</v>
      </c>
      <c r="B135" s="21">
        <f>IFERROR(__xludf.DUMMYFUNCTION("YEAR(TO_DATE(A135))"),2017.0)</f>
        <v>2017</v>
      </c>
      <c r="C135" s="9" t="s">
        <v>167</v>
      </c>
      <c r="D135" s="9">
        <v>1436569.26</v>
      </c>
    </row>
    <row r="136">
      <c r="A136" s="5">
        <v>41479.0</v>
      </c>
      <c r="B136" s="21">
        <f>IFERROR(__xludf.DUMMYFUNCTION("YEAR(TO_DATE(A136))"),2013.0)</f>
        <v>2013</v>
      </c>
      <c r="C136" s="9" t="s">
        <v>171</v>
      </c>
      <c r="D136" s="9">
        <v>67754.17</v>
      </c>
    </row>
    <row r="137">
      <c r="A137" s="5">
        <v>42557.0</v>
      </c>
      <c r="B137" s="21">
        <f>IFERROR(__xludf.DUMMYFUNCTION("YEAR(TO_DATE(A137))"),2016.0)</f>
        <v>2016</v>
      </c>
      <c r="C137" s="9" t="s">
        <v>167</v>
      </c>
      <c r="D137" s="9">
        <v>5294988.510000001</v>
      </c>
    </row>
    <row r="138">
      <c r="A138" s="5">
        <v>41814.0</v>
      </c>
      <c r="B138" s="21">
        <f>IFERROR(__xludf.DUMMYFUNCTION("YEAR(TO_DATE(A138))"),2014.0)</f>
        <v>2014</v>
      </c>
      <c r="C138" s="9" t="s">
        <v>169</v>
      </c>
      <c r="D138" s="9">
        <v>50587.26</v>
      </c>
    </row>
    <row r="139">
      <c r="A139" s="5">
        <v>42215.0</v>
      </c>
      <c r="B139" s="21">
        <f>IFERROR(__xludf.DUMMYFUNCTION("YEAR(TO_DATE(A139))"),2015.0)</f>
        <v>2015</v>
      </c>
      <c r="C139" s="9" t="s">
        <v>165</v>
      </c>
      <c r="D139" s="9">
        <v>1678848.0</v>
      </c>
    </row>
    <row r="140">
      <c r="A140" s="5">
        <v>41258.0</v>
      </c>
      <c r="B140" s="21">
        <f>IFERROR(__xludf.DUMMYFUNCTION("YEAR(TO_DATE(A140))"),2012.0)</f>
        <v>2012</v>
      </c>
      <c r="C140" s="9" t="s">
        <v>174</v>
      </c>
      <c r="D140" s="9">
        <v>1710395.5</v>
      </c>
    </row>
    <row r="141">
      <c r="A141" s="5">
        <v>40245.0</v>
      </c>
      <c r="B141" s="21">
        <f>IFERROR(__xludf.DUMMYFUNCTION("YEAR(TO_DATE(A141))"),2010.0)</f>
        <v>2010</v>
      </c>
      <c r="C141" s="9" t="s">
        <v>163</v>
      </c>
      <c r="D141" s="9">
        <v>137984.6</v>
      </c>
    </row>
    <row r="142">
      <c r="A142" s="5">
        <v>42731.0</v>
      </c>
      <c r="B142" s="21">
        <f>IFERROR(__xludf.DUMMYFUNCTION("YEAR(TO_DATE(A142))"),2016.0)</f>
        <v>2016</v>
      </c>
      <c r="C142" s="9" t="s">
        <v>172</v>
      </c>
      <c r="D142" s="9">
        <v>684748.48</v>
      </c>
    </row>
    <row r="143">
      <c r="A143" s="5">
        <v>42047.0</v>
      </c>
      <c r="B143" s="21">
        <f>IFERROR(__xludf.DUMMYFUNCTION("YEAR(TO_DATE(A143))"),2015.0)</f>
        <v>2015</v>
      </c>
      <c r="C143" s="9" t="s">
        <v>170</v>
      </c>
      <c r="D143" s="9">
        <v>3845225.58</v>
      </c>
    </row>
    <row r="144">
      <c r="A144" s="5">
        <v>41996.0</v>
      </c>
      <c r="B144" s="21">
        <f>IFERROR(__xludf.DUMMYFUNCTION("YEAR(TO_DATE(A144))"),2014.0)</f>
        <v>2014</v>
      </c>
      <c r="C144" s="9" t="s">
        <v>172</v>
      </c>
      <c r="D144" s="9">
        <v>778947.84</v>
      </c>
    </row>
    <row r="145">
      <c r="A145" s="5">
        <v>41793.0</v>
      </c>
      <c r="B145" s="21">
        <f>IFERROR(__xludf.DUMMYFUNCTION("YEAR(TO_DATE(A145))"),2014.0)</f>
        <v>2014</v>
      </c>
      <c r="C145" s="9" t="s">
        <v>163</v>
      </c>
      <c r="D145" s="9">
        <v>208590.2</v>
      </c>
    </row>
    <row r="146">
      <c r="A146" s="5">
        <v>40454.0</v>
      </c>
      <c r="B146" s="21">
        <f>IFERROR(__xludf.DUMMYFUNCTION("YEAR(TO_DATE(A146))"),2010.0)</f>
        <v>2010</v>
      </c>
      <c r="C146" s="9" t="s">
        <v>163</v>
      </c>
      <c r="D146" s="9">
        <v>469660.10000000003</v>
      </c>
    </row>
    <row r="147">
      <c r="A147" s="5">
        <v>41608.0</v>
      </c>
      <c r="B147" s="21">
        <f>IFERROR(__xludf.DUMMYFUNCTION("YEAR(TO_DATE(A147))"),2013.0)</f>
        <v>2013</v>
      </c>
      <c r="C147" s="9" t="s">
        <v>170</v>
      </c>
      <c r="D147" s="9">
        <v>4361130.02</v>
      </c>
    </row>
    <row r="148">
      <c r="A148" s="5">
        <v>40661.0</v>
      </c>
      <c r="B148" s="21">
        <f>IFERROR(__xludf.DUMMYFUNCTION("YEAR(TO_DATE(A148))"),2011.0)</f>
        <v>2011</v>
      </c>
      <c r="C148" s="9" t="s">
        <v>169</v>
      </c>
      <c r="D148" s="9">
        <v>28129.95</v>
      </c>
    </row>
    <row r="149">
      <c r="A149" s="5">
        <v>42276.0</v>
      </c>
      <c r="B149" s="21">
        <f>IFERROR(__xludf.DUMMYFUNCTION("YEAR(TO_DATE(A149))"),2015.0)</f>
        <v>2015</v>
      </c>
      <c r="C149" s="9" t="s">
        <v>165</v>
      </c>
      <c r="D149" s="9">
        <v>1800826.8</v>
      </c>
    </row>
    <row r="150">
      <c r="A150" s="5">
        <v>42085.0</v>
      </c>
      <c r="B150" s="21">
        <f>IFERROR(__xludf.DUMMYFUNCTION("YEAR(TO_DATE(A150))"),2015.0)</f>
        <v>2015</v>
      </c>
      <c r="C150" s="9" t="s">
        <v>168</v>
      </c>
      <c r="D150" s="9">
        <v>2921166.36</v>
      </c>
    </row>
    <row r="151">
      <c r="A151" s="5">
        <v>40667.0</v>
      </c>
      <c r="B151" s="21">
        <f>IFERROR(__xludf.DUMMYFUNCTION("YEAR(TO_DATE(A151))"),2011.0)</f>
        <v>2011</v>
      </c>
      <c r="C151" s="9" t="s">
        <v>169</v>
      </c>
      <c r="D151" s="9">
        <v>64600.92</v>
      </c>
    </row>
    <row r="152">
      <c r="A152" s="5">
        <v>42578.0</v>
      </c>
      <c r="B152" s="21">
        <f>IFERROR(__xludf.DUMMYFUNCTION("YEAR(TO_DATE(A152))"),2016.0)</f>
        <v>2016</v>
      </c>
      <c r="C152" s="9" t="s">
        <v>165</v>
      </c>
      <c r="D152" s="9">
        <v>786522.7999999999</v>
      </c>
    </row>
    <row r="153">
      <c r="A153" s="5">
        <v>42374.0</v>
      </c>
      <c r="B153" s="21">
        <f>IFERROR(__xludf.DUMMYFUNCTION("YEAR(TO_DATE(A153))"),2016.0)</f>
        <v>2016</v>
      </c>
      <c r="C153" s="9" t="s">
        <v>167</v>
      </c>
      <c r="D153" s="9">
        <v>5904521.07</v>
      </c>
    </row>
    <row r="154">
      <c r="A154" s="5">
        <v>42725.0</v>
      </c>
      <c r="B154" s="21">
        <f>IFERROR(__xludf.DUMMYFUNCTION("YEAR(TO_DATE(A154))"),2016.0)</f>
        <v>2016</v>
      </c>
      <c r="C154" s="9" t="s">
        <v>163</v>
      </c>
      <c r="D154" s="9">
        <v>37438.05</v>
      </c>
    </row>
    <row r="155">
      <c r="A155" s="5">
        <v>42864.0</v>
      </c>
      <c r="B155" s="21">
        <f>IFERROR(__xludf.DUMMYFUNCTION("YEAR(TO_DATE(A155))"),2017.0)</f>
        <v>2017</v>
      </c>
      <c r="C155" s="9" t="s">
        <v>166</v>
      </c>
      <c r="D155" s="9">
        <v>361886.94</v>
      </c>
    </row>
    <row r="156">
      <c r="A156" s="5">
        <v>42209.0</v>
      </c>
      <c r="B156" s="21">
        <f>IFERROR(__xludf.DUMMYFUNCTION("YEAR(TO_DATE(A156))"),2015.0)</f>
        <v>2015</v>
      </c>
      <c r="C156" s="9" t="s">
        <v>169</v>
      </c>
      <c r="D156" s="9">
        <v>42012.99</v>
      </c>
    </row>
    <row r="157">
      <c r="A157" s="5">
        <v>40903.0</v>
      </c>
      <c r="B157" s="21">
        <f>IFERROR(__xludf.DUMMYFUNCTION("YEAR(TO_DATE(A157))"),2011.0)</f>
        <v>2011</v>
      </c>
      <c r="C157" s="9" t="s">
        <v>166</v>
      </c>
      <c r="D157" s="9">
        <v>768451.28</v>
      </c>
    </row>
    <row r="158">
      <c r="A158" s="5">
        <v>41244.0</v>
      </c>
      <c r="B158" s="21">
        <f>IFERROR(__xludf.DUMMYFUNCTION("YEAR(TO_DATE(A158))"),2012.0)</f>
        <v>2012</v>
      </c>
      <c r="C158" s="9" t="s">
        <v>167</v>
      </c>
      <c r="D158" s="9">
        <v>3528906.99</v>
      </c>
    </row>
    <row r="159">
      <c r="A159" s="5">
        <v>41227.0</v>
      </c>
      <c r="B159" s="21">
        <f>IFERROR(__xludf.DUMMYFUNCTION("YEAR(TO_DATE(A159))"),2012.0)</f>
        <v>2012</v>
      </c>
      <c r="C159" s="9" t="s">
        <v>174</v>
      </c>
      <c r="D159" s="9">
        <v>762118.5</v>
      </c>
    </row>
    <row r="160">
      <c r="A160" s="5">
        <v>42102.0</v>
      </c>
      <c r="B160" s="21">
        <f>IFERROR(__xludf.DUMMYFUNCTION("YEAR(TO_DATE(A160))"),2015.0)</f>
        <v>2015</v>
      </c>
      <c r="C160" s="9" t="s">
        <v>170</v>
      </c>
      <c r="D160" s="9">
        <v>137663.62</v>
      </c>
    </row>
    <row r="161">
      <c r="A161" s="5">
        <v>42270.0</v>
      </c>
      <c r="B161" s="21">
        <f>IFERROR(__xludf.DUMMYFUNCTION("YEAR(TO_DATE(A161))"),2015.0)</f>
        <v>2015</v>
      </c>
      <c r="C161" s="9" t="s">
        <v>168</v>
      </c>
      <c r="D161" s="9">
        <v>1055568.78</v>
      </c>
    </row>
    <row r="162">
      <c r="A162" s="5">
        <v>42016.0</v>
      </c>
      <c r="B162" s="21">
        <f>IFERROR(__xludf.DUMMYFUNCTION("YEAR(TO_DATE(A162))"),2015.0)</f>
        <v>2015</v>
      </c>
      <c r="C162" s="9" t="s">
        <v>164</v>
      </c>
      <c r="D162" s="9">
        <v>763662.9</v>
      </c>
    </row>
    <row r="163">
      <c r="A163" s="5">
        <v>41588.0</v>
      </c>
      <c r="B163" s="21">
        <f>IFERROR(__xludf.DUMMYFUNCTION("YEAR(TO_DATE(A163))"),2013.0)</f>
        <v>2013</v>
      </c>
      <c r="C163" s="9" t="s">
        <v>169</v>
      </c>
      <c r="D163" s="9">
        <v>33420.06</v>
      </c>
    </row>
    <row r="164">
      <c r="A164" s="5">
        <v>41420.0</v>
      </c>
      <c r="B164" s="21">
        <f>IFERROR(__xludf.DUMMYFUNCTION("YEAR(TO_DATE(A164))"),2013.0)</f>
        <v>2013</v>
      </c>
      <c r="C164" s="9" t="s">
        <v>166</v>
      </c>
      <c r="D164" s="9">
        <v>1144049.56</v>
      </c>
    </row>
    <row r="165">
      <c r="A165" s="5">
        <v>40684.0</v>
      </c>
      <c r="B165" s="21">
        <f>IFERROR(__xludf.DUMMYFUNCTION("YEAR(TO_DATE(A165))"),2011.0)</f>
        <v>2011</v>
      </c>
      <c r="C165" s="9" t="s">
        <v>165</v>
      </c>
      <c r="D165" s="9">
        <v>1086442.0</v>
      </c>
    </row>
    <row r="166">
      <c r="A166" s="5">
        <v>42633.0</v>
      </c>
      <c r="B166" s="21">
        <f>IFERROR(__xludf.DUMMYFUNCTION("YEAR(TO_DATE(A166))"),2016.0)</f>
        <v>2016</v>
      </c>
      <c r="C166" s="9" t="s">
        <v>172</v>
      </c>
      <c r="D166" s="9">
        <v>894019.68</v>
      </c>
    </row>
    <row r="167">
      <c r="A167" s="5">
        <v>41564.0</v>
      </c>
      <c r="B167" s="21">
        <f>IFERROR(__xludf.DUMMYFUNCTION("YEAR(TO_DATE(A167))"),2013.0)</f>
        <v>2013</v>
      </c>
      <c r="C167" s="9" t="s">
        <v>169</v>
      </c>
      <c r="D167" s="9">
        <v>77532.3</v>
      </c>
    </row>
    <row r="168">
      <c r="A168" s="5">
        <v>41965.0</v>
      </c>
      <c r="B168" s="21">
        <f>IFERROR(__xludf.DUMMYFUNCTION("YEAR(TO_DATE(A168))"),2014.0)</f>
        <v>2014</v>
      </c>
      <c r="C168" s="9" t="s">
        <v>174</v>
      </c>
      <c r="D168" s="9">
        <v>1383949.5999999999</v>
      </c>
    </row>
    <row r="169">
      <c r="A169" s="5">
        <v>40504.0</v>
      </c>
      <c r="B169" s="21">
        <f>IFERROR(__xludf.DUMMYFUNCTION("YEAR(TO_DATE(A169))"),2010.0)</f>
        <v>2010</v>
      </c>
      <c r="C169" s="9" t="s">
        <v>164</v>
      </c>
      <c r="D169" s="9">
        <v>1300591.9200000002</v>
      </c>
    </row>
    <row r="170">
      <c r="A170" s="5">
        <v>41817.0</v>
      </c>
      <c r="B170" s="21">
        <f>IFERROR(__xludf.DUMMYFUNCTION("YEAR(TO_DATE(A170))"),2014.0)</f>
        <v>2014</v>
      </c>
      <c r="C170" s="9" t="s">
        <v>165</v>
      </c>
      <c r="D170" s="9">
        <v>7432.4</v>
      </c>
    </row>
    <row r="171">
      <c r="A171" s="5">
        <v>41491.0</v>
      </c>
      <c r="B171" s="21">
        <f>IFERROR(__xludf.DUMMYFUNCTION("YEAR(TO_DATE(A171))"),2013.0)</f>
        <v>2013</v>
      </c>
      <c r="C171" s="9" t="s">
        <v>164</v>
      </c>
      <c r="D171" s="9">
        <v>435768.48000000004</v>
      </c>
    </row>
    <row r="172">
      <c r="A172" s="5">
        <v>41813.0</v>
      </c>
      <c r="B172" s="21">
        <f>IFERROR(__xludf.DUMMYFUNCTION("YEAR(TO_DATE(A172))"),2014.0)</f>
        <v>2014</v>
      </c>
      <c r="C172" s="9" t="s">
        <v>163</v>
      </c>
      <c r="D172" s="9">
        <v>182255.45</v>
      </c>
    </row>
    <row r="173">
      <c r="A173" s="5">
        <v>42247.0</v>
      </c>
      <c r="B173" s="21">
        <f>IFERROR(__xludf.DUMMYFUNCTION("YEAR(TO_DATE(A173))"),2015.0)</f>
        <v>2015</v>
      </c>
      <c r="C173" s="9" t="s">
        <v>163</v>
      </c>
      <c r="D173" s="9">
        <v>343632.9</v>
      </c>
    </row>
    <row r="174">
      <c r="A174" s="5">
        <v>40300.0</v>
      </c>
      <c r="B174" s="21">
        <f>IFERROR(__xludf.DUMMYFUNCTION("YEAR(TO_DATE(A174))"),2010.0)</f>
        <v>2010</v>
      </c>
      <c r="C174" s="9" t="s">
        <v>167</v>
      </c>
      <c r="D174" s="9">
        <v>1302.42</v>
      </c>
    </row>
    <row r="175">
      <c r="A175" s="5">
        <v>40826.0</v>
      </c>
      <c r="B175" s="21">
        <f>IFERROR(__xludf.DUMMYFUNCTION("YEAR(TO_DATE(A175))"),2011.0)</f>
        <v>2011</v>
      </c>
      <c r="C175" s="9" t="s">
        <v>172</v>
      </c>
      <c r="D175" s="9">
        <v>195501.92</v>
      </c>
    </row>
    <row r="176">
      <c r="A176" s="5">
        <v>41267.0</v>
      </c>
      <c r="B176" s="21">
        <f>IFERROR(__xludf.DUMMYFUNCTION("YEAR(TO_DATE(A176))"),2012.0)</f>
        <v>2012</v>
      </c>
      <c r="C176" s="9" t="s">
        <v>164</v>
      </c>
      <c r="D176" s="9">
        <v>451331.64</v>
      </c>
    </row>
    <row r="177">
      <c r="A177" s="5">
        <v>42098.0</v>
      </c>
      <c r="B177" s="21">
        <f>IFERROR(__xludf.DUMMYFUNCTION("YEAR(TO_DATE(A177))"),2015.0)</f>
        <v>2015</v>
      </c>
      <c r="C177" s="9" t="s">
        <v>173</v>
      </c>
      <c r="D177" s="9">
        <v>135553.68</v>
      </c>
    </row>
    <row r="178">
      <c r="A178" s="5">
        <v>42701.0</v>
      </c>
      <c r="B178" s="21">
        <f>IFERROR(__xludf.DUMMYFUNCTION("YEAR(TO_DATE(A178))"),2016.0)</f>
        <v>2016</v>
      </c>
      <c r="C178" s="9" t="s">
        <v>166</v>
      </c>
      <c r="D178" s="9">
        <v>1256975.54</v>
      </c>
    </row>
    <row r="179">
      <c r="A179" s="5">
        <v>40951.0</v>
      </c>
      <c r="B179" s="21">
        <f>IFERROR(__xludf.DUMMYFUNCTION("YEAR(TO_DATE(A179))"),2012.0)</f>
        <v>2012</v>
      </c>
      <c r="C179" s="9" t="s">
        <v>165</v>
      </c>
      <c r="D179" s="9">
        <v>3414969.1999999997</v>
      </c>
    </row>
    <row r="180">
      <c r="A180" s="5">
        <v>42244.0</v>
      </c>
      <c r="B180" s="21">
        <f>IFERROR(__xludf.DUMMYFUNCTION("YEAR(TO_DATE(A180))"),2015.0)</f>
        <v>2015</v>
      </c>
      <c r="C180" s="9" t="s">
        <v>163</v>
      </c>
      <c r="D180" s="9">
        <v>376231.05000000005</v>
      </c>
    </row>
    <row r="181">
      <c r="A181" s="5">
        <v>42177.0</v>
      </c>
      <c r="B181" s="21">
        <f>IFERROR(__xludf.DUMMYFUNCTION("YEAR(TO_DATE(A181))"),2015.0)</f>
        <v>2015</v>
      </c>
      <c r="C181" s="9" t="s">
        <v>170</v>
      </c>
      <c r="D181" s="9">
        <v>2742580.08</v>
      </c>
    </row>
    <row r="182">
      <c r="A182" s="5">
        <v>42338.0</v>
      </c>
      <c r="B182" s="21">
        <f>IFERROR(__xludf.DUMMYFUNCTION("YEAR(TO_DATE(A182))"),2015.0)</f>
        <v>2015</v>
      </c>
      <c r="C182" s="9" t="s">
        <v>167</v>
      </c>
      <c r="D182" s="9">
        <v>5621244.720000001</v>
      </c>
    </row>
    <row r="183">
      <c r="A183" s="5">
        <v>41279.0</v>
      </c>
      <c r="B183" s="21">
        <f>IFERROR(__xludf.DUMMYFUNCTION("YEAR(TO_DATE(A183))"),2013.0)</f>
        <v>2013</v>
      </c>
      <c r="C183" s="9" t="s">
        <v>169</v>
      </c>
      <c r="D183" s="9">
        <v>25237.65</v>
      </c>
    </row>
    <row r="184">
      <c r="A184" s="5">
        <v>40190.0</v>
      </c>
      <c r="B184" s="21">
        <f>IFERROR(__xludf.DUMMYFUNCTION("YEAR(TO_DATE(A184))"),2010.0)</f>
        <v>2010</v>
      </c>
      <c r="C184" s="9" t="s">
        <v>171</v>
      </c>
      <c r="D184" s="9">
        <v>778723.4400000001</v>
      </c>
    </row>
    <row r="185">
      <c r="A185" s="5">
        <v>40999.0</v>
      </c>
      <c r="B185" s="21">
        <f>IFERROR(__xludf.DUMMYFUNCTION("YEAR(TO_DATE(A185))"),2012.0)</f>
        <v>2012</v>
      </c>
      <c r="C185" s="9" t="s">
        <v>164</v>
      </c>
      <c r="D185" s="9">
        <v>336133.74000000005</v>
      </c>
    </row>
    <row r="186">
      <c r="A186" s="5">
        <v>40216.0</v>
      </c>
      <c r="B186" s="21">
        <f>IFERROR(__xludf.DUMMYFUNCTION("YEAR(TO_DATE(A186))"),2010.0)</f>
        <v>2010</v>
      </c>
      <c r="C186" s="9" t="s">
        <v>171</v>
      </c>
      <c r="D186" s="9">
        <v>551023.66</v>
      </c>
    </row>
    <row r="187">
      <c r="A187" s="5">
        <v>41844.0</v>
      </c>
      <c r="B187" s="21">
        <f>IFERROR(__xludf.DUMMYFUNCTION("YEAR(TO_DATE(A187))"),2014.0)</f>
        <v>2014</v>
      </c>
      <c r="C187" s="9" t="s">
        <v>171</v>
      </c>
      <c r="D187" s="9">
        <v>276492.59</v>
      </c>
    </row>
    <row r="188">
      <c r="A188" s="5">
        <v>41114.0</v>
      </c>
      <c r="B188" s="21">
        <f>IFERROR(__xludf.DUMMYFUNCTION("YEAR(TO_DATE(A188))"),2012.0)</f>
        <v>2012</v>
      </c>
      <c r="C188" s="9" t="s">
        <v>168</v>
      </c>
      <c r="D188" s="9">
        <v>2620358.79</v>
      </c>
    </row>
    <row r="189">
      <c r="A189" s="5">
        <v>41101.0</v>
      </c>
      <c r="B189" s="21">
        <f>IFERROR(__xludf.DUMMYFUNCTION("YEAR(TO_DATE(A189))"),2012.0)</f>
        <v>2012</v>
      </c>
      <c r="C189" s="9" t="s">
        <v>167</v>
      </c>
      <c r="D189" s="9">
        <v>438915.54000000004</v>
      </c>
    </row>
    <row r="190">
      <c r="A190" s="5">
        <v>42347.0</v>
      </c>
      <c r="B190" s="21">
        <f>IFERROR(__xludf.DUMMYFUNCTION("YEAR(TO_DATE(A190))"),2015.0)</f>
        <v>2015</v>
      </c>
      <c r="C190" s="9" t="s">
        <v>168</v>
      </c>
      <c r="D190" s="9">
        <v>3519406.38</v>
      </c>
    </row>
    <row r="191">
      <c r="A191" s="5">
        <v>41603.0</v>
      </c>
      <c r="B191" s="21">
        <f>IFERROR(__xludf.DUMMYFUNCTION("YEAR(TO_DATE(A191))"),2013.0)</f>
        <v>2013</v>
      </c>
      <c r="C191" s="9" t="s">
        <v>166</v>
      </c>
      <c r="D191" s="9">
        <v>867819.98</v>
      </c>
    </row>
    <row r="192">
      <c r="A192" s="5">
        <v>42567.0</v>
      </c>
      <c r="B192" s="21">
        <f>IFERROR(__xludf.DUMMYFUNCTION("YEAR(TO_DATE(A192))"),2016.0)</f>
        <v>2016</v>
      </c>
      <c r="C192" s="9" t="s">
        <v>173</v>
      </c>
      <c r="D192" s="9">
        <v>1786194.16</v>
      </c>
    </row>
    <row r="193">
      <c r="A193" s="5">
        <v>41221.0</v>
      </c>
      <c r="B193" s="21">
        <f>IFERROR(__xludf.DUMMYFUNCTION("YEAR(TO_DATE(A193))"),2012.0)</f>
        <v>2012</v>
      </c>
      <c r="C193" s="9" t="s">
        <v>167</v>
      </c>
      <c r="D193" s="9">
        <v>4337058.600000001</v>
      </c>
    </row>
    <row r="194">
      <c r="A194" s="5">
        <v>42658.0</v>
      </c>
      <c r="B194" s="21">
        <f>IFERROR(__xludf.DUMMYFUNCTION("YEAR(TO_DATE(A194))"),2016.0)</f>
        <v>2016</v>
      </c>
      <c r="C194" s="9" t="s">
        <v>169</v>
      </c>
      <c r="D194" s="9">
        <v>14209.59</v>
      </c>
    </row>
    <row r="195">
      <c r="A195" s="5">
        <v>41191.0</v>
      </c>
      <c r="B195" s="21">
        <f>IFERROR(__xludf.DUMMYFUNCTION("YEAR(TO_DATE(A195))"),2012.0)</f>
        <v>2012</v>
      </c>
      <c r="C195" s="9" t="s">
        <v>173</v>
      </c>
      <c r="D195" s="9">
        <v>2402184.8</v>
      </c>
    </row>
    <row r="196">
      <c r="A196" s="5">
        <v>40632.0</v>
      </c>
      <c r="B196" s="21">
        <f>IFERROR(__xludf.DUMMYFUNCTION("YEAR(TO_DATE(A196))"),2011.0)</f>
        <v>2011</v>
      </c>
      <c r="C196" s="9" t="s">
        <v>174</v>
      </c>
      <c r="D196" s="9">
        <v>146047.0</v>
      </c>
    </row>
    <row r="197">
      <c r="A197" s="5">
        <v>42095.0</v>
      </c>
      <c r="B197" s="21">
        <f>IFERROR(__xludf.DUMMYFUNCTION("YEAR(TO_DATE(A197))"),2015.0)</f>
        <v>2015</v>
      </c>
      <c r="C197" s="9" t="s">
        <v>173</v>
      </c>
      <c r="D197" s="9">
        <v>1696846.16</v>
      </c>
    </row>
    <row r="198">
      <c r="A198" s="5">
        <v>42296.0</v>
      </c>
      <c r="B198" s="21">
        <f>IFERROR(__xludf.DUMMYFUNCTION("YEAR(TO_DATE(A198))"),2015.0)</f>
        <v>2015</v>
      </c>
      <c r="C198" s="9" t="s">
        <v>167</v>
      </c>
      <c r="D198" s="9">
        <v>3813485.7600000002</v>
      </c>
    </row>
    <row r="199">
      <c r="A199" s="5">
        <v>41318.0</v>
      </c>
      <c r="B199" s="21">
        <f>IFERROR(__xludf.DUMMYFUNCTION("YEAR(TO_DATE(A199))"),2013.0)</f>
        <v>2013</v>
      </c>
      <c r="C199" s="9" t="s">
        <v>170</v>
      </c>
      <c r="D199" s="9">
        <v>3404835.65</v>
      </c>
    </row>
    <row r="200">
      <c r="A200" s="5">
        <v>40970.0</v>
      </c>
      <c r="B200" s="21">
        <f>IFERROR(__xludf.DUMMYFUNCTION("YEAR(TO_DATE(A200))"),2012.0)</f>
        <v>2012</v>
      </c>
      <c r="C200" s="9" t="s">
        <v>166</v>
      </c>
      <c r="D200" s="9">
        <v>467572.10000000003</v>
      </c>
    </row>
    <row r="201">
      <c r="A201" s="5">
        <v>41759.0</v>
      </c>
      <c r="B201" s="21">
        <f>IFERROR(__xludf.DUMMYFUNCTION("YEAR(TO_DATE(A201))"),2014.0)</f>
        <v>2014</v>
      </c>
      <c r="C201" s="9" t="s">
        <v>173</v>
      </c>
      <c r="D201" s="9">
        <v>121002.72</v>
      </c>
    </row>
    <row r="202">
      <c r="A202" s="5">
        <v>40969.0</v>
      </c>
      <c r="B202" s="21">
        <f>IFERROR(__xludf.DUMMYFUNCTION("YEAR(TO_DATE(A202))"),2012.0)</f>
        <v>2012</v>
      </c>
      <c r="C202" s="9" t="s">
        <v>170</v>
      </c>
      <c r="D202" s="9">
        <v>4841616.149999999</v>
      </c>
    </row>
    <row r="203">
      <c r="A203" s="5">
        <v>41561.0</v>
      </c>
      <c r="B203" s="21">
        <f>IFERROR(__xludf.DUMMYFUNCTION("YEAR(TO_DATE(A203))"),2013.0)</f>
        <v>2013</v>
      </c>
      <c r="C203" s="9" t="s">
        <v>172</v>
      </c>
      <c r="D203" s="9">
        <v>101302.56</v>
      </c>
    </row>
    <row r="204">
      <c r="A204" s="5">
        <v>40945.0</v>
      </c>
      <c r="B204" s="21">
        <f>IFERROR(__xludf.DUMMYFUNCTION("YEAR(TO_DATE(A204))"),2012.0)</f>
        <v>2012</v>
      </c>
      <c r="C204" s="9" t="s">
        <v>166</v>
      </c>
      <c r="D204" s="9">
        <v>1195967.78</v>
      </c>
    </row>
    <row r="205">
      <c r="A205" s="5">
        <v>40738.0</v>
      </c>
      <c r="B205" s="21">
        <f>IFERROR(__xludf.DUMMYFUNCTION("YEAR(TO_DATE(A205))"),2011.0)</f>
        <v>2011</v>
      </c>
      <c r="C205" s="9" t="s">
        <v>164</v>
      </c>
      <c r="D205" s="9">
        <v>119775.3</v>
      </c>
    </row>
    <row r="206">
      <c r="A206" s="5">
        <v>40905.0</v>
      </c>
      <c r="B206" s="21">
        <f>IFERROR(__xludf.DUMMYFUNCTION("YEAR(TO_DATE(A206))"),2011.0)</f>
        <v>2011</v>
      </c>
      <c r="C206" s="9" t="s">
        <v>170</v>
      </c>
      <c r="D206" s="9">
        <v>2059608.14</v>
      </c>
    </row>
    <row r="207">
      <c r="A207" s="5">
        <v>41719.0</v>
      </c>
      <c r="B207" s="21">
        <f>IFERROR(__xludf.DUMMYFUNCTION("YEAR(TO_DATE(A207))"),2014.0)</f>
        <v>2014</v>
      </c>
      <c r="C207" s="9" t="s">
        <v>170</v>
      </c>
      <c r="D207" s="9">
        <v>1336.54</v>
      </c>
    </row>
    <row r="208">
      <c r="A208" s="5">
        <v>41034.0</v>
      </c>
      <c r="B208" s="21">
        <f>IFERROR(__xludf.DUMMYFUNCTION("YEAR(TO_DATE(A208))"),2012.0)</f>
        <v>2012</v>
      </c>
      <c r="C208" s="9" t="s">
        <v>165</v>
      </c>
      <c r="D208" s="9">
        <v>620824.0</v>
      </c>
    </row>
    <row r="209">
      <c r="A209" s="5">
        <v>41679.0</v>
      </c>
      <c r="B209" s="21">
        <f>IFERROR(__xludf.DUMMYFUNCTION("YEAR(TO_DATE(A209))"),2014.0)</f>
        <v>2014</v>
      </c>
      <c r="C209" s="9" t="s">
        <v>167</v>
      </c>
      <c r="D209" s="9">
        <v>2208253.1100000003</v>
      </c>
    </row>
    <row r="210">
      <c r="A210" s="5">
        <v>40238.0</v>
      </c>
      <c r="B210" s="21">
        <f>IFERROR(__xludf.DUMMYFUNCTION("YEAR(TO_DATE(A210))"),2010.0)</f>
        <v>2010</v>
      </c>
      <c r="C210" s="9" t="s">
        <v>164</v>
      </c>
      <c r="D210" s="9">
        <v>64388.76</v>
      </c>
    </row>
    <row r="211">
      <c r="A211" s="5">
        <v>40379.0</v>
      </c>
      <c r="B211" s="21">
        <f>IFERROR(__xludf.DUMMYFUNCTION("YEAR(TO_DATE(A211))"),2010.0)</f>
        <v>2010</v>
      </c>
      <c r="C211" s="9" t="s">
        <v>168</v>
      </c>
      <c r="D211" s="9">
        <v>693587.16</v>
      </c>
    </row>
    <row r="212">
      <c r="A212" s="5">
        <v>41566.0</v>
      </c>
      <c r="B212" s="21">
        <f>IFERROR(__xludf.DUMMYFUNCTION("YEAR(TO_DATE(A212))"),2013.0)</f>
        <v>2013</v>
      </c>
      <c r="C212" s="9" t="s">
        <v>163</v>
      </c>
      <c r="D212" s="9">
        <v>246028.25000000003</v>
      </c>
    </row>
    <row r="213">
      <c r="A213" s="5">
        <v>42578.0</v>
      </c>
      <c r="B213" s="21">
        <f>IFERROR(__xludf.DUMMYFUNCTION("YEAR(TO_DATE(A213))"),2016.0)</f>
        <v>2016</v>
      </c>
      <c r="C213" s="9" t="s">
        <v>168</v>
      </c>
      <c r="D213" s="9">
        <v>3654411.1799999997</v>
      </c>
    </row>
    <row r="214">
      <c r="A214" s="5">
        <v>41753.0</v>
      </c>
      <c r="B214" s="21">
        <f>IFERROR(__xludf.DUMMYFUNCTION("YEAR(TO_DATE(A214))"),2014.0)</f>
        <v>2014</v>
      </c>
      <c r="C214" s="9" t="s">
        <v>172</v>
      </c>
      <c r="D214" s="9">
        <v>756982.56</v>
      </c>
    </row>
    <row r="215">
      <c r="A215" s="5">
        <v>40421.0</v>
      </c>
      <c r="B215" s="21">
        <f>IFERROR(__xludf.DUMMYFUNCTION("YEAR(TO_DATE(A215))"),2010.0)</f>
        <v>2010</v>
      </c>
      <c r="C215" s="9" t="s">
        <v>169</v>
      </c>
      <c r="D215" s="9">
        <v>77131.11</v>
      </c>
    </row>
    <row r="216">
      <c r="A216" s="5">
        <v>42404.0</v>
      </c>
      <c r="B216" s="21">
        <f>IFERROR(__xludf.DUMMYFUNCTION("YEAR(TO_DATE(A216))"),2016.0)</f>
        <v>2016</v>
      </c>
      <c r="C216" s="9" t="s">
        <v>163</v>
      </c>
      <c r="D216" s="9">
        <v>133192.15</v>
      </c>
    </row>
    <row r="217">
      <c r="A217" s="5">
        <v>42805.0</v>
      </c>
      <c r="B217" s="21">
        <f>IFERROR(__xludf.DUMMYFUNCTION("YEAR(TO_DATE(A217))"),2017.0)</f>
        <v>2017</v>
      </c>
      <c r="C217" s="9" t="s">
        <v>164</v>
      </c>
      <c r="D217" s="9">
        <v>186910.50000000003</v>
      </c>
    </row>
    <row r="218">
      <c r="A218" s="5">
        <v>40302.0</v>
      </c>
      <c r="B218" s="21">
        <f>IFERROR(__xludf.DUMMYFUNCTION("YEAR(TO_DATE(A218))"),2010.0)</f>
        <v>2010</v>
      </c>
      <c r="C218" s="9" t="s">
        <v>172</v>
      </c>
      <c r="D218" s="9">
        <v>672399.84</v>
      </c>
    </row>
    <row r="219">
      <c r="A219" s="5">
        <v>41051.0</v>
      </c>
      <c r="B219" s="21">
        <f>IFERROR(__xludf.DUMMYFUNCTION("YEAR(TO_DATE(A219))"),2012.0)</f>
        <v>2012</v>
      </c>
      <c r="C219" s="9" t="s">
        <v>167</v>
      </c>
      <c r="D219" s="9">
        <v>3061338.21</v>
      </c>
    </row>
    <row r="220">
      <c r="A220" s="5">
        <v>40239.0</v>
      </c>
      <c r="B220" s="21">
        <f>IFERROR(__xludf.DUMMYFUNCTION("YEAR(TO_DATE(A220))"),2010.0)</f>
        <v>2010</v>
      </c>
      <c r="C220" s="9" t="s">
        <v>172</v>
      </c>
      <c r="D220" s="9">
        <v>929317.12</v>
      </c>
    </row>
    <row r="221">
      <c r="A221" s="5">
        <v>41206.0</v>
      </c>
      <c r="B221" s="21">
        <f>IFERROR(__xludf.DUMMYFUNCTION("YEAR(TO_DATE(A221))"),2012.0)</f>
        <v>2012</v>
      </c>
      <c r="C221" s="9" t="s">
        <v>171</v>
      </c>
      <c r="D221" s="9">
        <v>778886.9</v>
      </c>
    </row>
    <row r="222">
      <c r="A222" s="5">
        <v>42310.0</v>
      </c>
      <c r="B222" s="21">
        <f>IFERROR(__xludf.DUMMYFUNCTION("YEAR(TO_DATE(A222))"),2015.0)</f>
        <v>2015</v>
      </c>
      <c r="C222" s="9" t="s">
        <v>167</v>
      </c>
      <c r="D222" s="9">
        <v>2635446.87</v>
      </c>
    </row>
    <row r="223">
      <c r="A223" s="5">
        <v>41801.0</v>
      </c>
      <c r="B223" s="21">
        <f>IFERROR(__xludf.DUMMYFUNCTION("YEAR(TO_DATE(A223))"),2014.0)</f>
        <v>2014</v>
      </c>
      <c r="C223" s="9" t="s">
        <v>166</v>
      </c>
      <c r="D223" s="9">
        <v>1149133.54</v>
      </c>
    </row>
    <row r="224">
      <c r="A224" s="5">
        <v>40482.0</v>
      </c>
      <c r="B224" s="21">
        <f>IFERROR(__xludf.DUMMYFUNCTION("YEAR(TO_DATE(A224))"),2010.0)</f>
        <v>2010</v>
      </c>
      <c r="C224" s="9" t="s">
        <v>167</v>
      </c>
      <c r="D224" s="9">
        <v>4080481.8600000003</v>
      </c>
    </row>
    <row r="225">
      <c r="A225" s="5">
        <v>42886.0</v>
      </c>
      <c r="B225" s="21">
        <f>IFERROR(__xludf.DUMMYFUNCTION("YEAR(TO_DATE(A225))"),2017.0)</f>
        <v>2017</v>
      </c>
      <c r="C225" s="9" t="s">
        <v>170</v>
      </c>
      <c r="D225" s="9">
        <v>400962.0</v>
      </c>
    </row>
    <row r="226">
      <c r="A226" s="5">
        <v>40329.0</v>
      </c>
      <c r="B226" s="21">
        <f>IFERROR(__xludf.DUMMYFUNCTION("YEAR(TO_DATE(A226))"),2010.0)</f>
        <v>2010</v>
      </c>
      <c r="C226" s="9" t="s">
        <v>164</v>
      </c>
      <c r="D226" s="9">
        <v>810199.8</v>
      </c>
    </row>
    <row r="227">
      <c r="A227" s="5">
        <v>42441.0</v>
      </c>
      <c r="B227" s="21">
        <f>IFERROR(__xludf.DUMMYFUNCTION("YEAR(TO_DATE(A227))"),2016.0)</f>
        <v>2016</v>
      </c>
      <c r="C227" s="9" t="s">
        <v>169</v>
      </c>
      <c r="D227" s="9">
        <v>87646.02</v>
      </c>
    </row>
    <row r="228">
      <c r="A228" s="5">
        <v>41527.0</v>
      </c>
      <c r="B228" s="21">
        <f>IFERROR(__xludf.DUMMYFUNCTION("YEAR(TO_DATE(A228))"),2013.0)</f>
        <v>2013</v>
      </c>
      <c r="C228" s="9" t="s">
        <v>168</v>
      </c>
      <c r="D228" s="9">
        <v>1179604.44</v>
      </c>
    </row>
    <row r="229">
      <c r="A229" s="5">
        <v>40204.0</v>
      </c>
      <c r="B229" s="21">
        <f>IFERROR(__xludf.DUMMYFUNCTION("YEAR(TO_DATE(A229))"),2010.0)</f>
        <v>2010</v>
      </c>
      <c r="C229" s="9" t="s">
        <v>166</v>
      </c>
      <c r="D229" s="9">
        <v>836083.62</v>
      </c>
    </row>
    <row r="230">
      <c r="A230" s="5">
        <v>42861.0</v>
      </c>
      <c r="B230" s="21">
        <f>IFERROR(__xludf.DUMMYFUNCTION("YEAR(TO_DATE(A230))"),2017.0)</f>
        <v>2017</v>
      </c>
      <c r="C230" s="9" t="s">
        <v>165</v>
      </c>
      <c r="D230" s="9">
        <v>3173197.6</v>
      </c>
    </row>
    <row r="231">
      <c r="A231" s="5">
        <v>41020.0</v>
      </c>
      <c r="B231" s="21">
        <f>IFERROR(__xludf.DUMMYFUNCTION("YEAR(TO_DATE(A231))"),2012.0)</f>
        <v>2012</v>
      </c>
      <c r="C231" s="9" t="s">
        <v>170</v>
      </c>
      <c r="D231" s="9">
        <v>3923413.17</v>
      </c>
    </row>
    <row r="232">
      <c r="A232" s="5">
        <v>41555.0</v>
      </c>
      <c r="B232" s="21">
        <f>IFERROR(__xludf.DUMMYFUNCTION("YEAR(TO_DATE(A232))"),2013.0)</f>
        <v>2013</v>
      </c>
      <c r="C232" s="9" t="s">
        <v>169</v>
      </c>
      <c r="D232" s="9">
        <v>72232.86</v>
      </c>
    </row>
    <row r="233">
      <c r="A233" s="5">
        <v>40591.0</v>
      </c>
      <c r="B233" s="21">
        <f>IFERROR(__xludf.DUMMYFUNCTION("YEAR(TO_DATE(A233))"),2011.0)</f>
        <v>2011</v>
      </c>
      <c r="C233" s="9" t="s">
        <v>174</v>
      </c>
      <c r="D233" s="9">
        <v>914953.6</v>
      </c>
    </row>
    <row r="234">
      <c r="A234" s="5">
        <v>41992.0</v>
      </c>
      <c r="B234" s="21">
        <f>IFERROR(__xludf.DUMMYFUNCTION("YEAR(TO_DATE(A234))"),2014.0)</f>
        <v>2014</v>
      </c>
      <c r="C234" s="9" t="s">
        <v>173</v>
      </c>
      <c r="D234" s="9">
        <v>698446.08</v>
      </c>
    </row>
    <row r="235">
      <c r="A235" s="5">
        <v>41006.0</v>
      </c>
      <c r="B235" s="21">
        <f>IFERROR(__xludf.DUMMYFUNCTION("YEAR(TO_DATE(A235))"),2012.0)</f>
        <v>2012</v>
      </c>
      <c r="C235" s="9" t="s">
        <v>168</v>
      </c>
      <c r="D235" s="9">
        <v>2730893.9699999997</v>
      </c>
    </row>
    <row r="236">
      <c r="A236" s="5">
        <v>40439.0</v>
      </c>
      <c r="B236" s="21">
        <f>IFERROR(__xludf.DUMMYFUNCTION("YEAR(TO_DATE(A236))"),2010.0)</f>
        <v>2010</v>
      </c>
      <c r="C236" s="9" t="s">
        <v>173</v>
      </c>
      <c r="D236" s="9">
        <v>1383872.8800000001</v>
      </c>
    </row>
    <row r="237">
      <c r="A237" s="5">
        <v>41171.0</v>
      </c>
      <c r="B237" s="21">
        <f>IFERROR(__xludf.DUMMYFUNCTION("YEAR(TO_DATE(A237))"),2012.0)</f>
        <v>2012</v>
      </c>
      <c r="C237" s="9" t="s">
        <v>173</v>
      </c>
      <c r="D237" s="9">
        <v>1339454.16</v>
      </c>
    </row>
    <row r="238">
      <c r="A238" s="5">
        <v>41575.0</v>
      </c>
      <c r="B238" s="21">
        <f>IFERROR(__xludf.DUMMYFUNCTION("YEAR(TO_DATE(A238))"),2013.0)</f>
        <v>2013</v>
      </c>
      <c r="C238" s="9" t="s">
        <v>170</v>
      </c>
      <c r="D238" s="9">
        <v>3513763.6599999997</v>
      </c>
    </row>
    <row r="239">
      <c r="A239" s="5">
        <v>41327.0</v>
      </c>
      <c r="B239" s="21">
        <f>IFERROR(__xludf.DUMMYFUNCTION("YEAR(TO_DATE(A239))"),2013.0)</f>
        <v>2013</v>
      </c>
      <c r="C239" s="9" t="s">
        <v>163</v>
      </c>
      <c r="D239" s="9">
        <v>79146.6</v>
      </c>
    </row>
    <row r="240">
      <c r="A240" s="5">
        <v>42805.0</v>
      </c>
      <c r="B240" s="21">
        <f>IFERROR(__xludf.DUMMYFUNCTION("YEAR(TO_DATE(A240))"),2017.0)</f>
        <v>2017</v>
      </c>
      <c r="C240" s="9" t="s">
        <v>163</v>
      </c>
      <c r="D240" s="9">
        <v>275020.2</v>
      </c>
    </row>
    <row r="241">
      <c r="A241" s="5">
        <v>41416.0</v>
      </c>
      <c r="B241" s="21">
        <f>IFERROR(__xludf.DUMMYFUNCTION("YEAR(TO_DATE(A241))"),2013.0)</f>
        <v>2013</v>
      </c>
      <c r="C241" s="9" t="s">
        <v>167</v>
      </c>
      <c r="D241" s="9">
        <v>2996868.4200000004</v>
      </c>
    </row>
    <row r="242">
      <c r="A242" s="5">
        <v>41764.0</v>
      </c>
      <c r="B242" s="21">
        <f>IFERROR(__xludf.DUMMYFUNCTION("YEAR(TO_DATE(A242))"),2014.0)</f>
        <v>2014</v>
      </c>
      <c r="C242" s="9" t="s">
        <v>171</v>
      </c>
      <c r="D242" s="9">
        <v>0.0</v>
      </c>
    </row>
    <row r="243">
      <c r="A243" s="5">
        <v>41234.0</v>
      </c>
      <c r="B243" s="21">
        <f>IFERROR(__xludf.DUMMYFUNCTION("YEAR(TO_DATE(A243))"),2012.0)</f>
        <v>2012</v>
      </c>
      <c r="C243" s="9" t="s">
        <v>167</v>
      </c>
      <c r="D243" s="9">
        <v>1893718.6800000002</v>
      </c>
    </row>
    <row r="244">
      <c r="A244" s="5">
        <v>40954.0</v>
      </c>
      <c r="B244" s="21">
        <f>IFERROR(__xludf.DUMMYFUNCTION("YEAR(TO_DATE(A244))"),2012.0)</f>
        <v>2012</v>
      </c>
      <c r="C244" s="9" t="s">
        <v>165</v>
      </c>
      <c r="D244" s="9">
        <v>2739932.4</v>
      </c>
    </row>
    <row r="245">
      <c r="A245" s="5">
        <v>41362.0</v>
      </c>
      <c r="B245" s="21">
        <f>IFERROR(__xludf.DUMMYFUNCTION("YEAR(TO_DATE(A245))"),2013.0)</f>
        <v>2013</v>
      </c>
      <c r="C245" s="9" t="s">
        <v>171</v>
      </c>
      <c r="D245" s="9">
        <v>42744.79</v>
      </c>
    </row>
    <row r="246">
      <c r="A246" s="5">
        <v>40605.0</v>
      </c>
      <c r="B246" s="21">
        <f>IFERROR(__xludf.DUMMYFUNCTION("YEAR(TO_DATE(A246))"),2011.0)</f>
        <v>2011</v>
      </c>
      <c r="C246" s="9" t="s">
        <v>164</v>
      </c>
      <c r="D246" s="9">
        <v>52945.26</v>
      </c>
    </row>
    <row r="247">
      <c r="A247" s="5">
        <v>40533.0</v>
      </c>
      <c r="B247" s="21">
        <f>IFERROR(__xludf.DUMMYFUNCTION("YEAR(TO_DATE(A247))"),2010.0)</f>
        <v>2010</v>
      </c>
      <c r="C247" s="9" t="s">
        <v>168</v>
      </c>
      <c r="D247" s="9">
        <v>3692803.17</v>
      </c>
    </row>
    <row r="248">
      <c r="A248" s="5">
        <v>42515.0</v>
      </c>
      <c r="B248" s="21">
        <f>IFERROR(__xludf.DUMMYFUNCTION("YEAR(TO_DATE(A248))"),2016.0)</f>
        <v>2016</v>
      </c>
      <c r="C248" s="9" t="s">
        <v>170</v>
      </c>
      <c r="D248" s="9">
        <v>910183.74</v>
      </c>
    </row>
    <row r="249">
      <c r="A249" s="5">
        <v>40338.0</v>
      </c>
      <c r="B249" s="21">
        <f>IFERROR(__xludf.DUMMYFUNCTION("YEAR(TO_DATE(A249))"),2010.0)</f>
        <v>2010</v>
      </c>
      <c r="C249" s="9" t="s">
        <v>167</v>
      </c>
      <c r="D249" s="9">
        <v>991141.6200000001</v>
      </c>
    </row>
    <row r="250">
      <c r="A250" s="5">
        <v>41390.0</v>
      </c>
      <c r="B250" s="21">
        <f>IFERROR(__xludf.DUMMYFUNCTION("YEAR(TO_DATE(A250))"),2013.0)</f>
        <v>2013</v>
      </c>
      <c r="C250" s="9" t="s">
        <v>170</v>
      </c>
      <c r="D250" s="9">
        <v>6468853.6</v>
      </c>
    </row>
    <row r="251">
      <c r="A251" s="5">
        <v>41452.0</v>
      </c>
      <c r="B251" s="21">
        <f>IFERROR(__xludf.DUMMYFUNCTION("YEAR(TO_DATE(A251))"),2013.0)</f>
        <v>2013</v>
      </c>
      <c r="C251" s="9" t="s">
        <v>173</v>
      </c>
      <c r="D251" s="9">
        <v>392875.92</v>
      </c>
    </row>
    <row r="252">
      <c r="A252" s="5">
        <v>42530.0</v>
      </c>
      <c r="B252" s="21">
        <f>IFERROR(__xludf.DUMMYFUNCTION("YEAR(TO_DATE(A252))"),2016.0)</f>
        <v>2016</v>
      </c>
      <c r="C252" s="9" t="s">
        <v>172</v>
      </c>
      <c r="D252" s="9">
        <v>966144.48</v>
      </c>
    </row>
    <row r="253">
      <c r="A253" s="5">
        <v>41652.0</v>
      </c>
      <c r="B253" s="21">
        <f>IFERROR(__xludf.DUMMYFUNCTION("YEAR(TO_DATE(A253))"),2014.0)</f>
        <v>2014</v>
      </c>
      <c r="C253" s="9" t="s">
        <v>172</v>
      </c>
      <c r="D253" s="9">
        <v>541810.24</v>
      </c>
    </row>
    <row r="254">
      <c r="A254" s="5">
        <v>42772.0</v>
      </c>
      <c r="B254" s="21">
        <f>IFERROR(__xludf.DUMMYFUNCTION("YEAR(TO_DATE(A254))"),2017.0)</f>
        <v>2017</v>
      </c>
      <c r="C254" s="9" t="s">
        <v>163</v>
      </c>
      <c r="D254" s="9">
        <v>221781.30000000002</v>
      </c>
    </row>
    <row r="255">
      <c r="A255" s="5">
        <v>42895.0</v>
      </c>
      <c r="B255" s="21">
        <f>IFERROR(__xludf.DUMMYFUNCTION("YEAR(TO_DATE(A255))"),2017.0)</f>
        <v>2017</v>
      </c>
      <c r="C255" s="9" t="s">
        <v>168</v>
      </c>
      <c r="D255" s="9">
        <v>3840464.67</v>
      </c>
    </row>
    <row r="256">
      <c r="A256" s="5">
        <v>41283.0</v>
      </c>
      <c r="B256" s="21">
        <f>IFERROR(__xludf.DUMMYFUNCTION("YEAR(TO_DATE(A256))"),2013.0)</f>
        <v>2013</v>
      </c>
      <c r="C256" s="9" t="s">
        <v>172</v>
      </c>
      <c r="D256" s="9">
        <v>415482.56</v>
      </c>
    </row>
    <row r="257">
      <c r="A257" s="5">
        <v>41183.0</v>
      </c>
      <c r="B257" s="21">
        <f>IFERROR(__xludf.DUMMYFUNCTION("YEAR(TO_DATE(A257))"),2012.0)</f>
        <v>2012</v>
      </c>
      <c r="C257" s="9" t="s">
        <v>164</v>
      </c>
      <c r="D257" s="9">
        <v>467505.12000000005</v>
      </c>
    </row>
    <row r="258">
      <c r="A258" s="5">
        <v>40874.0</v>
      </c>
      <c r="B258" s="21">
        <f>IFERROR(__xludf.DUMMYFUNCTION("YEAR(TO_DATE(A258))"),2011.0)</f>
        <v>2011</v>
      </c>
      <c r="C258" s="9" t="s">
        <v>169</v>
      </c>
      <c r="D258" s="9">
        <v>53041.05</v>
      </c>
    </row>
    <row r="259">
      <c r="A259" s="5">
        <v>40914.0</v>
      </c>
      <c r="B259" s="21">
        <f>IFERROR(__xludf.DUMMYFUNCTION("YEAR(TO_DATE(A259))"),2012.0)</f>
        <v>2012</v>
      </c>
      <c r="C259" s="9" t="s">
        <v>172</v>
      </c>
      <c r="D259" s="9">
        <v>710975.68</v>
      </c>
    </row>
    <row r="260">
      <c r="A260" s="5">
        <v>42897.0</v>
      </c>
      <c r="B260" s="21">
        <f>IFERROR(__xludf.DUMMYFUNCTION("YEAR(TO_DATE(A260))"),2017.0)</f>
        <v>2017</v>
      </c>
      <c r="C260" s="9" t="s">
        <v>168</v>
      </c>
      <c r="D260" s="9">
        <v>441296.94</v>
      </c>
    </row>
    <row r="261">
      <c r="A261" s="5">
        <v>42314.0</v>
      </c>
      <c r="B261" s="21">
        <f>IFERROR(__xludf.DUMMYFUNCTION("YEAR(TO_DATE(A261))"),2015.0)</f>
        <v>2015</v>
      </c>
      <c r="C261" s="9" t="s">
        <v>165</v>
      </c>
      <c r="D261" s="9">
        <v>1252140.8</v>
      </c>
    </row>
    <row r="262">
      <c r="A262" s="5">
        <v>40729.0</v>
      </c>
      <c r="B262" s="21">
        <f>IFERROR(__xludf.DUMMYFUNCTION("YEAR(TO_DATE(A262))"),2011.0)</f>
        <v>2011</v>
      </c>
      <c r="C262" s="9" t="s">
        <v>174</v>
      </c>
      <c r="D262" s="9">
        <v>116631.9</v>
      </c>
    </row>
    <row r="263">
      <c r="A263" s="5">
        <v>41706.0</v>
      </c>
      <c r="B263" s="21">
        <f>IFERROR(__xludf.DUMMYFUNCTION("YEAR(TO_DATE(A263))"),2014.0)</f>
        <v>2014</v>
      </c>
      <c r="C263" s="9" t="s">
        <v>172</v>
      </c>
      <c r="D263" s="9">
        <v>816103.04</v>
      </c>
    </row>
    <row r="264">
      <c r="A264" s="5">
        <v>41353.0</v>
      </c>
      <c r="B264" s="21">
        <f>IFERROR(__xludf.DUMMYFUNCTION("YEAR(TO_DATE(A264))"),2013.0)</f>
        <v>2013</v>
      </c>
      <c r="C264" s="9" t="s">
        <v>170</v>
      </c>
      <c r="D264" s="9">
        <v>4879707.54</v>
      </c>
    </row>
    <row r="265">
      <c r="A265" s="5">
        <v>41800.0</v>
      </c>
      <c r="B265" s="21">
        <f>IFERROR(__xludf.DUMMYFUNCTION("YEAR(TO_DATE(A265))"),2014.0)</f>
        <v>2014</v>
      </c>
      <c r="C265" s="9" t="s">
        <v>172</v>
      </c>
      <c r="D265" s="9">
        <v>681907.2</v>
      </c>
    </row>
    <row r="266">
      <c r="A266" s="5">
        <v>42431.0</v>
      </c>
      <c r="B266" s="21">
        <f>IFERROR(__xludf.DUMMYFUNCTION("YEAR(TO_DATE(A266))"),2016.0)</f>
        <v>2016</v>
      </c>
      <c r="C266" s="9" t="s">
        <v>168</v>
      </c>
      <c r="D266" s="9">
        <v>1942381.5599999998</v>
      </c>
    </row>
    <row r="267">
      <c r="A267" s="5">
        <v>41977.0</v>
      </c>
      <c r="B267" s="21">
        <f>IFERROR(__xludf.DUMMYFUNCTION("YEAR(TO_DATE(A267))"),2014.0)</f>
        <v>2014</v>
      </c>
      <c r="C267" s="9" t="s">
        <v>164</v>
      </c>
      <c r="D267" s="9">
        <v>910444.8600000001</v>
      </c>
    </row>
    <row r="268">
      <c r="A268" s="5">
        <v>41994.0</v>
      </c>
      <c r="B268" s="21">
        <f>IFERROR(__xludf.DUMMYFUNCTION("YEAR(TO_DATE(A268))"),2014.0)</f>
        <v>2014</v>
      </c>
      <c r="C268" s="9" t="s">
        <v>171</v>
      </c>
      <c r="D268" s="9">
        <v>470029.23000000004</v>
      </c>
    </row>
    <row r="269">
      <c r="A269" s="5">
        <v>41641.0</v>
      </c>
      <c r="B269" s="21">
        <f>IFERROR(__xludf.DUMMYFUNCTION("YEAR(TO_DATE(A269))"),2014.0)</f>
        <v>2014</v>
      </c>
      <c r="C269" s="9" t="s">
        <v>171</v>
      </c>
      <c r="D269" s="9">
        <v>771939.8500000001</v>
      </c>
    </row>
    <row r="270">
      <c r="A270" s="5">
        <v>40520.0</v>
      </c>
      <c r="B270" s="21">
        <f>IFERROR(__xludf.DUMMYFUNCTION("YEAR(TO_DATE(A270))"),2010.0)</f>
        <v>2010</v>
      </c>
      <c r="C270" s="9" t="s">
        <v>166</v>
      </c>
      <c r="D270" s="9">
        <v>904178.14</v>
      </c>
    </row>
    <row r="271">
      <c r="A271" s="5">
        <v>40651.0</v>
      </c>
      <c r="B271" s="21">
        <f>IFERROR(__xludf.DUMMYFUNCTION("YEAR(TO_DATE(A271))"),2011.0)</f>
        <v>2011</v>
      </c>
      <c r="C271" s="9" t="s">
        <v>164</v>
      </c>
      <c r="D271" s="9">
        <v>1068975.48</v>
      </c>
    </row>
    <row r="272">
      <c r="A272" s="5">
        <v>41218.0</v>
      </c>
      <c r="B272" s="21">
        <f>IFERROR(__xludf.DUMMYFUNCTION("YEAR(TO_DATE(A272))"),2012.0)</f>
        <v>2012</v>
      </c>
      <c r="C272" s="9" t="s">
        <v>164</v>
      </c>
      <c r="D272" s="9">
        <v>935010.2400000001</v>
      </c>
    </row>
    <row r="273">
      <c r="A273" s="5">
        <v>41046.0</v>
      </c>
      <c r="B273" s="21">
        <f>IFERROR(__xludf.DUMMYFUNCTION("YEAR(TO_DATE(A273))"),2012.0)</f>
        <v>2012</v>
      </c>
      <c r="C273" s="9" t="s">
        <v>172</v>
      </c>
      <c r="D273" s="9">
        <v>836647.68</v>
      </c>
    </row>
    <row r="274">
      <c r="A274" s="5">
        <v>42197.0</v>
      </c>
      <c r="B274" s="21">
        <f>IFERROR(__xludf.DUMMYFUNCTION("YEAR(TO_DATE(A274))"),2015.0)</f>
        <v>2015</v>
      </c>
      <c r="C274" s="9" t="s">
        <v>169</v>
      </c>
      <c r="D274" s="9">
        <v>43123.26</v>
      </c>
    </row>
    <row r="275">
      <c r="A275" s="5">
        <v>42157.0</v>
      </c>
      <c r="B275" s="21">
        <f>IFERROR(__xludf.DUMMYFUNCTION("YEAR(TO_DATE(A275))"),2015.0)</f>
        <v>2015</v>
      </c>
      <c r="C275" s="9" t="s">
        <v>171</v>
      </c>
      <c r="D275" s="9">
        <v>812477.93</v>
      </c>
    </row>
    <row r="276">
      <c r="A276" s="5">
        <v>41078.0</v>
      </c>
      <c r="B276" s="21">
        <f>IFERROR(__xludf.DUMMYFUNCTION("YEAR(TO_DATE(A276))"),2012.0)</f>
        <v>2012</v>
      </c>
      <c r="C276" s="9" t="s">
        <v>170</v>
      </c>
      <c r="D276" s="9">
        <v>5866074.06</v>
      </c>
    </row>
    <row r="277">
      <c r="A277" s="5">
        <v>41822.0</v>
      </c>
      <c r="B277" s="21">
        <f>IFERROR(__xludf.DUMMYFUNCTION("YEAR(TO_DATE(A277))"),2014.0)</f>
        <v>2014</v>
      </c>
      <c r="C277" s="9" t="s">
        <v>166</v>
      </c>
      <c r="D277" s="9">
        <v>1472505.48</v>
      </c>
    </row>
    <row r="278">
      <c r="A278" s="5">
        <v>42446.0</v>
      </c>
      <c r="B278" s="21">
        <f>IFERROR(__xludf.DUMMYFUNCTION("YEAR(TO_DATE(A278))"),2016.0)</f>
        <v>2016</v>
      </c>
      <c r="C278" s="9" t="s">
        <v>173</v>
      </c>
      <c r="D278" s="9">
        <v>39057.840000000004</v>
      </c>
    </row>
    <row r="279">
      <c r="A279" s="5">
        <v>40196.0</v>
      </c>
      <c r="B279" s="21">
        <f>IFERROR(__xludf.DUMMYFUNCTION("YEAR(TO_DATE(A279))"),2010.0)</f>
        <v>2010</v>
      </c>
      <c r="C279" s="9" t="s">
        <v>173</v>
      </c>
      <c r="D279" s="9">
        <v>165676.72</v>
      </c>
    </row>
    <row r="280">
      <c r="A280" s="5">
        <v>41360.0</v>
      </c>
      <c r="B280" s="21">
        <f>IFERROR(__xludf.DUMMYFUNCTION("YEAR(TO_DATE(A280))"),2013.0)</f>
        <v>2013</v>
      </c>
      <c r="C280" s="9" t="s">
        <v>174</v>
      </c>
      <c r="D280" s="9">
        <v>251571.09999999998</v>
      </c>
    </row>
    <row r="281">
      <c r="A281" s="5">
        <v>42212.0</v>
      </c>
      <c r="B281" s="21">
        <f>IFERROR(__xludf.DUMMYFUNCTION("YEAR(TO_DATE(A281))"),2015.0)</f>
        <v>2015</v>
      </c>
      <c r="C281" s="9" t="s">
        <v>164</v>
      </c>
      <c r="D281" s="9">
        <v>26091.180000000004</v>
      </c>
    </row>
    <row r="282">
      <c r="A282" s="5">
        <v>40999.0</v>
      </c>
      <c r="B282" s="21">
        <f>IFERROR(__xludf.DUMMYFUNCTION("YEAR(TO_DATE(A282))"),2012.0)</f>
        <v>2012</v>
      </c>
      <c r="C282" s="9" t="s">
        <v>169</v>
      </c>
      <c r="D282" s="9">
        <v>51837.48</v>
      </c>
    </row>
    <row r="283">
      <c r="A283" s="5">
        <v>41616.0</v>
      </c>
      <c r="B283" s="21">
        <f>IFERROR(__xludf.DUMMYFUNCTION("YEAR(TO_DATE(A283))"),2013.0)</f>
        <v>2013</v>
      </c>
      <c r="C283" s="9" t="s">
        <v>163</v>
      </c>
      <c r="D283" s="9">
        <v>397773.35000000003</v>
      </c>
    </row>
    <row r="284">
      <c r="A284" s="5">
        <v>41402.0</v>
      </c>
      <c r="B284" s="21">
        <f>IFERROR(__xludf.DUMMYFUNCTION("YEAR(TO_DATE(A284))"),2013.0)</f>
        <v>2013</v>
      </c>
      <c r="C284" s="9" t="s">
        <v>167</v>
      </c>
      <c r="D284" s="9">
        <v>2367799.56</v>
      </c>
    </row>
    <row r="285">
      <c r="A285" s="5">
        <v>41853.0</v>
      </c>
      <c r="B285" s="21">
        <f>IFERROR(__xludf.DUMMYFUNCTION("YEAR(TO_DATE(A285))"),2014.0)</f>
        <v>2014</v>
      </c>
      <c r="C285" s="9" t="s">
        <v>174</v>
      </c>
      <c r="D285" s="9">
        <v>608872.0</v>
      </c>
    </row>
    <row r="286">
      <c r="A286" s="5">
        <v>42892.0</v>
      </c>
      <c r="B286" s="21">
        <f>IFERROR(__xludf.DUMMYFUNCTION("YEAR(TO_DATE(A286))"),2017.0)</f>
        <v>2017</v>
      </c>
      <c r="C286" s="9" t="s">
        <v>165</v>
      </c>
      <c r="D286" s="9">
        <v>2440013.1999999997</v>
      </c>
    </row>
    <row r="287">
      <c r="A287" s="5">
        <v>41040.0</v>
      </c>
      <c r="B287" s="21">
        <f>IFERROR(__xludf.DUMMYFUNCTION("YEAR(TO_DATE(A287))"),2012.0)</f>
        <v>2012</v>
      </c>
      <c r="C287" s="9" t="s">
        <v>167</v>
      </c>
      <c r="D287" s="9">
        <v>162151.29</v>
      </c>
    </row>
    <row r="288">
      <c r="A288" s="5">
        <v>41214.0</v>
      </c>
      <c r="B288" s="21">
        <f>IFERROR(__xludf.DUMMYFUNCTION("YEAR(TO_DATE(A288))"),2012.0)</f>
        <v>2012</v>
      </c>
      <c r="C288" s="9" t="s">
        <v>169</v>
      </c>
      <c r="D288" s="9">
        <v>2929.62</v>
      </c>
    </row>
    <row r="289">
      <c r="A289" s="5">
        <v>40300.0</v>
      </c>
      <c r="B289" s="21">
        <f>IFERROR(__xludf.DUMMYFUNCTION("YEAR(TO_DATE(A289))"),2010.0)</f>
        <v>2010</v>
      </c>
      <c r="C289" s="9" t="s">
        <v>163</v>
      </c>
      <c r="D289" s="9">
        <v>84698.25</v>
      </c>
    </row>
    <row r="290">
      <c r="A290" s="5">
        <v>42144.0</v>
      </c>
      <c r="B290" s="21">
        <f>IFERROR(__xludf.DUMMYFUNCTION("YEAR(TO_DATE(A290))"),2015.0)</f>
        <v>2015</v>
      </c>
      <c r="C290" s="9" t="s">
        <v>174</v>
      </c>
      <c r="D290" s="9">
        <v>186158.5</v>
      </c>
    </row>
    <row r="291">
      <c r="A291" s="5">
        <v>40516.0</v>
      </c>
      <c r="B291" s="21">
        <f>IFERROR(__xludf.DUMMYFUNCTION("YEAR(TO_DATE(A291))"),2010.0)</f>
        <v>2010</v>
      </c>
      <c r="C291" s="9" t="s">
        <v>171</v>
      </c>
      <c r="D291" s="9">
        <v>190757.82</v>
      </c>
    </row>
    <row r="292">
      <c r="A292" s="5">
        <v>41321.0</v>
      </c>
      <c r="B292" s="21">
        <f>IFERROR(__xludf.DUMMYFUNCTION("YEAR(TO_DATE(A292))"),2013.0)</f>
        <v>2013</v>
      </c>
      <c r="C292" s="9" t="s">
        <v>174</v>
      </c>
      <c r="D292" s="9">
        <v>1419947.0999999999</v>
      </c>
    </row>
    <row r="293">
      <c r="A293" s="5">
        <v>42439.0</v>
      </c>
      <c r="B293" s="21">
        <f>IFERROR(__xludf.DUMMYFUNCTION("YEAR(TO_DATE(A293))"),2016.0)</f>
        <v>2016</v>
      </c>
      <c r="C293" s="9" t="s">
        <v>173</v>
      </c>
      <c r="D293" s="9">
        <v>1775727.68</v>
      </c>
    </row>
    <row r="294">
      <c r="A294" s="5">
        <v>40798.0</v>
      </c>
      <c r="B294" s="21">
        <f>IFERROR(__xludf.DUMMYFUNCTION("YEAR(TO_DATE(A294))"),2011.0)</f>
        <v>2011</v>
      </c>
      <c r="C294" s="9" t="s">
        <v>163</v>
      </c>
      <c r="D294" s="9">
        <v>226716.1</v>
      </c>
    </row>
    <row r="295">
      <c r="A295" s="5">
        <v>42139.0</v>
      </c>
      <c r="B295" s="21">
        <f>IFERROR(__xludf.DUMMYFUNCTION("YEAR(TO_DATE(A295))"),2015.0)</f>
        <v>2015</v>
      </c>
      <c r="C295" s="9" t="s">
        <v>170</v>
      </c>
      <c r="D295" s="9">
        <v>4683904.43</v>
      </c>
    </row>
    <row r="296">
      <c r="A296" s="5">
        <v>40225.0</v>
      </c>
      <c r="B296" s="21">
        <f>IFERROR(__xludf.DUMMYFUNCTION("YEAR(TO_DATE(A296))"),2010.0)</f>
        <v>2010</v>
      </c>
      <c r="C296" s="9" t="s">
        <v>167</v>
      </c>
      <c r="D296" s="9">
        <v>3879257.97</v>
      </c>
    </row>
    <row r="297">
      <c r="A297" s="5">
        <v>41074.0</v>
      </c>
      <c r="B297" s="21">
        <f>IFERROR(__xludf.DUMMYFUNCTION("YEAR(TO_DATE(A297))"),2012.0)</f>
        <v>2012</v>
      </c>
      <c r="C297" s="9" t="s">
        <v>166</v>
      </c>
      <c r="D297" s="9">
        <v>510554.84</v>
      </c>
    </row>
    <row r="298">
      <c r="A298" s="5">
        <v>40732.0</v>
      </c>
      <c r="B298" s="21">
        <f>IFERROR(__xludf.DUMMYFUNCTION("YEAR(TO_DATE(A298))"),2011.0)</f>
        <v>2011</v>
      </c>
      <c r="C298" s="9" t="s">
        <v>174</v>
      </c>
      <c r="D298" s="9">
        <v>1855825.4</v>
      </c>
    </row>
    <row r="299">
      <c r="A299" s="5">
        <v>40761.0</v>
      </c>
      <c r="B299" s="21">
        <f>IFERROR(__xludf.DUMMYFUNCTION("YEAR(TO_DATE(A299))"),2011.0)</f>
        <v>2011</v>
      </c>
      <c r="C299" s="9" t="s">
        <v>168</v>
      </c>
      <c r="D299" s="9">
        <v>4117224.51</v>
      </c>
    </row>
    <row r="300">
      <c r="A300" s="5">
        <v>41876.0</v>
      </c>
      <c r="B300" s="21">
        <f>IFERROR(__xludf.DUMMYFUNCTION("YEAR(TO_DATE(A300))"),2014.0)</f>
        <v>2014</v>
      </c>
      <c r="C300" s="9" t="s">
        <v>170</v>
      </c>
      <c r="D300" s="9">
        <v>5493179.399999999</v>
      </c>
    </row>
    <row r="301">
      <c r="A301" s="5">
        <v>41248.0</v>
      </c>
      <c r="B301" s="21">
        <f>IFERROR(__xludf.DUMMYFUNCTION("YEAR(TO_DATE(A301))"),2012.0)</f>
        <v>2012</v>
      </c>
      <c r="C301" s="9" t="s">
        <v>170</v>
      </c>
      <c r="D301" s="9">
        <v>967654.96</v>
      </c>
    </row>
    <row r="302">
      <c r="A302" s="5">
        <v>41021.0</v>
      </c>
      <c r="B302" s="21">
        <f>IFERROR(__xludf.DUMMYFUNCTION("YEAR(TO_DATE(A302))"),2012.0)</f>
        <v>2012</v>
      </c>
      <c r="C302" s="9" t="s">
        <v>171</v>
      </c>
      <c r="D302" s="9">
        <v>252954.35</v>
      </c>
    </row>
    <row r="303">
      <c r="A303" s="5">
        <v>41142.0</v>
      </c>
      <c r="B303" s="21">
        <f>IFERROR(__xludf.DUMMYFUNCTION("YEAR(TO_DATE(A303))"),2012.0)</f>
        <v>2012</v>
      </c>
      <c r="C303" s="9" t="s">
        <v>172</v>
      </c>
      <c r="D303" s="9">
        <v>321501.76</v>
      </c>
    </row>
    <row r="304">
      <c r="A304" s="5">
        <v>42013.0</v>
      </c>
      <c r="B304" s="21">
        <f>IFERROR(__xludf.DUMMYFUNCTION("YEAR(TO_DATE(A304))"),2015.0)</f>
        <v>2015</v>
      </c>
      <c r="C304" s="9" t="s">
        <v>168</v>
      </c>
      <c r="D304" s="9">
        <v>563645.04</v>
      </c>
    </row>
    <row r="305">
      <c r="A305" s="5">
        <v>40882.0</v>
      </c>
      <c r="B305" s="21">
        <f>IFERROR(__xludf.DUMMYFUNCTION("YEAR(TO_DATE(A305))"),2011.0)</f>
        <v>2011</v>
      </c>
      <c r="C305" s="9" t="s">
        <v>168</v>
      </c>
      <c r="D305" s="9">
        <v>2423758.05</v>
      </c>
    </row>
    <row r="306">
      <c r="A306" s="5">
        <v>40421.0</v>
      </c>
      <c r="B306" s="21">
        <f>IFERROR(__xludf.DUMMYFUNCTION("YEAR(TO_DATE(A306))"),2010.0)</f>
        <v>2010</v>
      </c>
      <c r="C306" s="9" t="s">
        <v>164</v>
      </c>
      <c r="D306" s="9">
        <v>1425097.2000000002</v>
      </c>
    </row>
    <row r="307">
      <c r="A307" s="5">
        <v>42026.0</v>
      </c>
      <c r="B307" s="21">
        <f>IFERROR(__xludf.DUMMYFUNCTION("YEAR(TO_DATE(A307))"),2015.0)</f>
        <v>2015</v>
      </c>
      <c r="C307" s="9" t="s">
        <v>168</v>
      </c>
      <c r="D307" s="9">
        <v>1271154.57</v>
      </c>
    </row>
    <row r="308">
      <c r="A308" s="5">
        <v>40595.0</v>
      </c>
      <c r="B308" s="21">
        <f>IFERROR(__xludf.DUMMYFUNCTION("YEAR(TO_DATE(A308))"),2011.0)</f>
        <v>2011</v>
      </c>
      <c r="C308" s="9" t="s">
        <v>170</v>
      </c>
      <c r="D308" s="9">
        <v>6285079.35</v>
      </c>
    </row>
    <row r="309">
      <c r="A309" s="5">
        <v>41967.0</v>
      </c>
      <c r="B309" s="21">
        <f>IFERROR(__xludf.DUMMYFUNCTION("YEAR(TO_DATE(A309))"),2014.0)</f>
        <v>2014</v>
      </c>
      <c r="C309" s="9" t="s">
        <v>169</v>
      </c>
      <c r="D309" s="9">
        <v>64899.48</v>
      </c>
    </row>
    <row r="310">
      <c r="A310" s="5">
        <v>40729.0</v>
      </c>
      <c r="B310" s="21">
        <f>IFERROR(__xludf.DUMMYFUNCTION("YEAR(TO_DATE(A310))"),2011.0)</f>
        <v>2011</v>
      </c>
      <c r="C310" s="9" t="s">
        <v>164</v>
      </c>
      <c r="D310" s="9">
        <v>730705.6200000001</v>
      </c>
    </row>
    <row r="311">
      <c r="A311" s="5">
        <v>42203.0</v>
      </c>
      <c r="B311" s="21">
        <f>IFERROR(__xludf.DUMMYFUNCTION("YEAR(TO_DATE(A311))"),2015.0)</f>
        <v>2015</v>
      </c>
      <c r="C311" s="9" t="s">
        <v>173</v>
      </c>
      <c r="D311" s="9">
        <v>206776.8</v>
      </c>
    </row>
    <row r="312">
      <c r="A312" s="5">
        <v>41768.0</v>
      </c>
      <c r="B312" s="21">
        <f>IFERROR(__xludf.DUMMYFUNCTION("YEAR(TO_DATE(A312))"),2014.0)</f>
        <v>2014</v>
      </c>
      <c r="C312" s="9" t="s">
        <v>167</v>
      </c>
      <c r="D312" s="9">
        <v>3567979.5900000003</v>
      </c>
    </row>
    <row r="313">
      <c r="A313" s="5">
        <v>40348.0</v>
      </c>
      <c r="B313" s="21">
        <f>IFERROR(__xludf.DUMMYFUNCTION("YEAR(TO_DATE(A313))"),2010.0)</f>
        <v>2010</v>
      </c>
      <c r="C313" s="9" t="s">
        <v>167</v>
      </c>
      <c r="D313" s="9">
        <v>2530602.06</v>
      </c>
    </row>
    <row r="314">
      <c r="A314" s="5">
        <v>42864.0</v>
      </c>
      <c r="B314" s="21">
        <f>IFERROR(__xludf.DUMMYFUNCTION("YEAR(TO_DATE(A314))"),2017.0)</f>
        <v>2017</v>
      </c>
      <c r="C314" s="9" t="s">
        <v>168</v>
      </c>
      <c r="D314" s="9">
        <v>267478.26</v>
      </c>
    </row>
    <row r="315">
      <c r="A315" s="5">
        <v>41949.0</v>
      </c>
      <c r="B315" s="21">
        <f>IFERROR(__xludf.DUMMYFUNCTION("YEAR(TO_DATE(A315))"),2014.0)</f>
        <v>2014</v>
      </c>
      <c r="C315" s="9" t="s">
        <v>170</v>
      </c>
      <c r="D315" s="9">
        <v>5026726.9399999995</v>
      </c>
    </row>
    <row r="316">
      <c r="A316" s="5">
        <v>41222.0</v>
      </c>
      <c r="B316" s="21">
        <f>IFERROR(__xludf.DUMMYFUNCTION("YEAR(TO_DATE(A316))"),2012.0)</f>
        <v>2012</v>
      </c>
      <c r="C316" s="9" t="s">
        <v>172</v>
      </c>
      <c r="D316" s="9">
        <v>291340.48</v>
      </c>
    </row>
    <row r="317">
      <c r="A317" s="5">
        <v>41939.0</v>
      </c>
      <c r="B317" s="21">
        <f>IFERROR(__xludf.DUMMYFUNCTION("YEAR(TO_DATE(A317))"),2014.0)</f>
        <v>2014</v>
      </c>
      <c r="C317" s="9" t="s">
        <v>172</v>
      </c>
      <c r="D317" s="9">
        <v>470013.28</v>
      </c>
    </row>
    <row r="318">
      <c r="A318" s="5">
        <v>42241.0</v>
      </c>
      <c r="B318" s="21">
        <f>IFERROR(__xludf.DUMMYFUNCTION("YEAR(TO_DATE(A318))"),2015.0)</f>
        <v>2015</v>
      </c>
      <c r="C318" s="9" t="s">
        <v>166</v>
      </c>
      <c r="D318" s="9">
        <v>602528.66</v>
      </c>
    </row>
    <row r="319">
      <c r="A319" s="5">
        <v>40873.0</v>
      </c>
      <c r="B319" s="21">
        <f>IFERROR(__xludf.DUMMYFUNCTION("YEAR(TO_DATE(A319))"),2011.0)</f>
        <v>2011</v>
      </c>
      <c r="C319" s="9" t="s">
        <v>168</v>
      </c>
      <c r="D319" s="9">
        <v>255665.34</v>
      </c>
    </row>
    <row r="320">
      <c r="A320" s="5">
        <v>42695.0</v>
      </c>
      <c r="B320" s="21">
        <f>IFERROR(__xludf.DUMMYFUNCTION("YEAR(TO_DATE(A320))"),2016.0)</f>
        <v>2016</v>
      </c>
      <c r="C320" s="9" t="s">
        <v>163</v>
      </c>
      <c r="D320" s="9">
        <v>412198.15</v>
      </c>
    </row>
    <row r="321">
      <c r="A321" s="5">
        <v>40606.0</v>
      </c>
      <c r="B321" s="21">
        <f>IFERROR(__xludf.DUMMYFUNCTION("YEAR(TO_DATE(A321))"),2011.0)</f>
        <v>2011</v>
      </c>
      <c r="C321" s="9" t="s">
        <v>169</v>
      </c>
      <c r="D321" s="9">
        <v>52630.53</v>
      </c>
    </row>
    <row r="322">
      <c r="A322" s="5">
        <v>41546.0</v>
      </c>
      <c r="B322" s="21">
        <f>IFERROR(__xludf.DUMMYFUNCTION("YEAR(TO_DATE(A322))"),2013.0)</f>
        <v>2013</v>
      </c>
      <c r="C322" s="9" t="s">
        <v>173</v>
      </c>
      <c r="D322" s="9">
        <v>2413417.12</v>
      </c>
    </row>
    <row r="323">
      <c r="A323" s="5">
        <v>41252.0</v>
      </c>
      <c r="B323" s="21">
        <f>IFERROR(__xludf.DUMMYFUNCTION("YEAR(TO_DATE(A323))"),2012.0)</f>
        <v>2012</v>
      </c>
      <c r="C323" s="9" t="s">
        <v>173</v>
      </c>
      <c r="D323" s="9">
        <v>379090.8</v>
      </c>
    </row>
    <row r="324">
      <c r="A324" s="5">
        <v>42404.0</v>
      </c>
      <c r="B324" s="21">
        <f>IFERROR(__xludf.DUMMYFUNCTION("YEAR(TO_DATE(A324))"),2016.0)</f>
        <v>2016</v>
      </c>
      <c r="C324" s="9" t="s">
        <v>171</v>
      </c>
      <c r="D324" s="9">
        <v>690700.23</v>
      </c>
    </row>
    <row r="325">
      <c r="A325" s="5">
        <v>40447.0</v>
      </c>
      <c r="B325" s="21">
        <f>IFERROR(__xludf.DUMMYFUNCTION("YEAR(TO_DATE(A325))"),2010.0)</f>
        <v>2010</v>
      </c>
      <c r="C325" s="9" t="s">
        <v>163</v>
      </c>
      <c r="D325" s="9">
        <v>53428.700000000004</v>
      </c>
    </row>
    <row r="326">
      <c r="A326" s="5">
        <v>41841.0</v>
      </c>
      <c r="B326" s="21">
        <f>IFERROR(__xludf.DUMMYFUNCTION("YEAR(TO_DATE(A326))"),2014.0)</f>
        <v>2014</v>
      </c>
      <c r="C326" s="9" t="s">
        <v>172</v>
      </c>
      <c r="D326" s="9">
        <v>179765.6</v>
      </c>
    </row>
    <row r="327">
      <c r="A327" s="5">
        <v>41012.0</v>
      </c>
      <c r="B327" s="21">
        <f>IFERROR(__xludf.DUMMYFUNCTION("YEAR(TO_DATE(A327))"),2012.0)</f>
        <v>2012</v>
      </c>
      <c r="C327" s="9" t="s">
        <v>164</v>
      </c>
      <c r="D327" s="9">
        <v>569733.7200000001</v>
      </c>
    </row>
    <row r="328">
      <c r="A328" s="5">
        <v>41133.0</v>
      </c>
      <c r="B328" s="21">
        <f>IFERROR(__xludf.DUMMYFUNCTION("YEAR(TO_DATE(A328))"),2012.0)</f>
        <v>2012</v>
      </c>
      <c r="C328" s="9" t="s">
        <v>168</v>
      </c>
      <c r="D328" s="9">
        <v>2324613.9</v>
      </c>
    </row>
    <row r="329">
      <c r="A329" s="5">
        <v>41808.0</v>
      </c>
      <c r="B329" s="21">
        <f>IFERROR(__xludf.DUMMYFUNCTION("YEAR(TO_DATE(A329))"),2014.0)</f>
        <v>2014</v>
      </c>
      <c r="C329" s="9" t="s">
        <v>171</v>
      </c>
      <c r="D329" s="9">
        <v>229007.46000000002</v>
      </c>
    </row>
    <row r="330">
      <c r="A330" s="5">
        <v>41828.0</v>
      </c>
      <c r="B330" s="21">
        <f>IFERROR(__xludf.DUMMYFUNCTION("YEAR(TO_DATE(A330))"),2014.0)</f>
        <v>2014</v>
      </c>
      <c r="C330" s="9" t="s">
        <v>165</v>
      </c>
      <c r="D330" s="9">
        <v>1826184.4</v>
      </c>
    </row>
    <row r="331">
      <c r="A331" s="5">
        <v>41896.0</v>
      </c>
      <c r="B331" s="21">
        <f>IFERROR(__xludf.DUMMYFUNCTION("YEAR(TO_DATE(A331))"),2014.0)</f>
        <v>2014</v>
      </c>
      <c r="C331" s="9" t="s">
        <v>174</v>
      </c>
      <c r="D331" s="9">
        <v>1179689.5</v>
      </c>
    </row>
    <row r="332">
      <c r="A332" s="5">
        <v>40314.0</v>
      </c>
      <c r="B332" s="21">
        <f>IFERROR(__xludf.DUMMYFUNCTION("YEAR(TO_DATE(A332))"),2010.0)</f>
        <v>2010</v>
      </c>
      <c r="C332" s="9" t="s">
        <v>170</v>
      </c>
      <c r="D332" s="9">
        <v>5134986.68</v>
      </c>
    </row>
    <row r="333">
      <c r="A333" s="5">
        <v>41038.0</v>
      </c>
      <c r="B333" s="21">
        <f>IFERROR(__xludf.DUMMYFUNCTION("YEAR(TO_DATE(A333))"),2012.0)</f>
        <v>2012</v>
      </c>
      <c r="C333" s="9" t="s">
        <v>172</v>
      </c>
      <c r="D333" s="9">
        <v>774576.64</v>
      </c>
    </row>
    <row r="334">
      <c r="A334" s="5">
        <v>42619.0</v>
      </c>
      <c r="B334" s="21">
        <f>IFERROR(__xludf.DUMMYFUNCTION("YEAR(TO_DATE(A334))"),2016.0)</f>
        <v>2016</v>
      </c>
      <c r="C334" s="9" t="s">
        <v>173</v>
      </c>
      <c r="D334" s="9">
        <v>326503.12</v>
      </c>
    </row>
    <row r="335">
      <c r="A335" s="5">
        <v>41428.0</v>
      </c>
      <c r="B335" s="21">
        <f>IFERROR(__xludf.DUMMYFUNCTION("YEAR(TO_DATE(A335))"),2013.0)</f>
        <v>2013</v>
      </c>
      <c r="C335" s="9" t="s">
        <v>164</v>
      </c>
      <c r="D335" s="9">
        <v>1469497.9800000002</v>
      </c>
    </row>
    <row r="336">
      <c r="A336" s="5">
        <v>41112.0</v>
      </c>
      <c r="B336" s="21">
        <f>IFERROR(__xludf.DUMMYFUNCTION("YEAR(TO_DATE(A336))"),2012.0)</f>
        <v>2012</v>
      </c>
      <c r="C336" s="9" t="s">
        <v>165</v>
      </c>
      <c r="D336" s="9">
        <v>1960404.8</v>
      </c>
    </row>
    <row r="337">
      <c r="A337" s="5">
        <v>41635.0</v>
      </c>
      <c r="B337" s="21">
        <f>IFERROR(__xludf.DUMMYFUNCTION("YEAR(TO_DATE(A337))"),2013.0)</f>
        <v>2013</v>
      </c>
      <c r="C337" s="9" t="s">
        <v>165</v>
      </c>
      <c r="D337" s="9">
        <v>1201862.8</v>
      </c>
    </row>
    <row r="338">
      <c r="A338" s="5">
        <v>42338.0</v>
      </c>
      <c r="B338" s="21">
        <f>IFERROR(__xludf.DUMMYFUNCTION("YEAR(TO_DATE(A338))"),2015.0)</f>
        <v>2015</v>
      </c>
      <c r="C338" s="9" t="s">
        <v>174</v>
      </c>
      <c r="D338" s="9">
        <v>1819827.9</v>
      </c>
    </row>
    <row r="339">
      <c r="A339" s="5">
        <v>41782.0</v>
      </c>
      <c r="B339" s="21">
        <f>IFERROR(__xludf.DUMMYFUNCTION("YEAR(TO_DATE(A339))"),2014.0)</f>
        <v>2014</v>
      </c>
      <c r="C339" s="9" t="s">
        <v>166</v>
      </c>
      <c r="D339" s="9">
        <v>1511174.54</v>
      </c>
    </row>
    <row r="340">
      <c r="A340" s="5">
        <v>41147.0</v>
      </c>
      <c r="B340" s="21">
        <f>IFERROR(__xludf.DUMMYFUNCTION("YEAR(TO_DATE(A340))"),2012.0)</f>
        <v>2012</v>
      </c>
      <c r="C340" s="9" t="s">
        <v>166</v>
      </c>
      <c r="D340" s="9">
        <v>811742.14</v>
      </c>
    </row>
    <row r="341">
      <c r="A341" s="5">
        <v>42526.0</v>
      </c>
      <c r="B341" s="21">
        <f>IFERROR(__xludf.DUMMYFUNCTION("YEAR(TO_DATE(A341))"),2016.0)</f>
        <v>2016</v>
      </c>
      <c r="C341" s="9" t="s">
        <v>163</v>
      </c>
      <c r="D341" s="9">
        <v>27948.050000000003</v>
      </c>
    </row>
    <row r="342">
      <c r="A342" s="5">
        <v>41641.0</v>
      </c>
      <c r="B342" s="21">
        <f>IFERROR(__xludf.DUMMYFUNCTION("YEAR(TO_DATE(A342))"),2014.0)</f>
        <v>2014</v>
      </c>
      <c r="C342" s="9" t="s">
        <v>173</v>
      </c>
      <c r="D342" s="9">
        <v>714018.16</v>
      </c>
    </row>
    <row r="343">
      <c r="A343" s="5">
        <v>40884.0</v>
      </c>
      <c r="B343" s="21">
        <f>IFERROR(__xludf.DUMMYFUNCTION("YEAR(TO_DATE(A343))"),2011.0)</f>
        <v>2011</v>
      </c>
      <c r="C343" s="9" t="s">
        <v>166</v>
      </c>
      <c r="D343" s="9">
        <v>998462.86</v>
      </c>
    </row>
    <row r="344">
      <c r="A344" s="5">
        <v>40602.0</v>
      </c>
      <c r="B344" s="21">
        <f>IFERROR(__xludf.DUMMYFUNCTION("YEAR(TO_DATE(A344))"),2011.0)</f>
        <v>2011</v>
      </c>
      <c r="C344" s="9" t="s">
        <v>166</v>
      </c>
      <c r="D344" s="9">
        <v>1270378.76</v>
      </c>
    </row>
    <row r="345">
      <c r="A345" s="5">
        <v>41160.0</v>
      </c>
      <c r="B345" s="21">
        <f>IFERROR(__xludf.DUMMYFUNCTION("YEAR(TO_DATE(A345))"),2012.0)</f>
        <v>2012</v>
      </c>
      <c r="C345" s="9" t="s">
        <v>172</v>
      </c>
      <c r="D345" s="9">
        <v>548148.48</v>
      </c>
    </row>
    <row r="346">
      <c r="A346" s="5">
        <v>41473.0</v>
      </c>
      <c r="B346" s="21">
        <f>IFERROR(__xludf.DUMMYFUNCTION("YEAR(TO_DATE(A346))"),2013.0)</f>
        <v>2013</v>
      </c>
      <c r="C346" s="9" t="s">
        <v>174</v>
      </c>
      <c r="D346" s="9">
        <v>1366053.7</v>
      </c>
    </row>
    <row r="347">
      <c r="A347" s="5">
        <v>42419.0</v>
      </c>
      <c r="B347" s="21">
        <f>IFERROR(__xludf.DUMMYFUNCTION("YEAR(TO_DATE(A347))"),2016.0)</f>
        <v>2016</v>
      </c>
      <c r="C347" s="9" t="s">
        <v>163</v>
      </c>
      <c r="D347" s="9">
        <v>390133.9</v>
      </c>
    </row>
    <row r="348">
      <c r="A348" s="5">
        <v>41561.0</v>
      </c>
      <c r="B348" s="21">
        <f>IFERROR(__xludf.DUMMYFUNCTION("YEAR(TO_DATE(A348))"),2013.0)</f>
        <v>2013</v>
      </c>
      <c r="C348" s="9" t="s">
        <v>174</v>
      </c>
      <c r="D348" s="9">
        <v>309372.8</v>
      </c>
    </row>
    <row r="349">
      <c r="A349" s="5">
        <v>42393.0</v>
      </c>
      <c r="B349" s="21">
        <f>IFERROR(__xludf.DUMMYFUNCTION("YEAR(TO_DATE(A349))"),2016.0)</f>
        <v>2016</v>
      </c>
      <c r="C349" s="9" t="s">
        <v>172</v>
      </c>
      <c r="D349" s="9">
        <v>781024.16</v>
      </c>
    </row>
    <row r="350">
      <c r="A350" s="5">
        <v>42739.0</v>
      </c>
      <c r="B350" s="21">
        <f>IFERROR(__xludf.DUMMYFUNCTION("YEAR(TO_DATE(A350))"),2017.0)</f>
        <v>2017</v>
      </c>
      <c r="C350" s="9" t="s">
        <v>165</v>
      </c>
      <c r="D350" s="9">
        <v>1641686.0</v>
      </c>
    </row>
    <row r="351">
      <c r="A351" s="5">
        <v>41781.0</v>
      </c>
      <c r="B351" s="21">
        <f>IFERROR(__xludf.DUMMYFUNCTION("YEAR(TO_DATE(A351))"),2014.0)</f>
        <v>2014</v>
      </c>
      <c r="C351" s="9" t="s">
        <v>173</v>
      </c>
      <c r="D351" s="9">
        <v>2100699.12</v>
      </c>
    </row>
    <row r="352">
      <c r="A352" s="5">
        <v>42284.0</v>
      </c>
      <c r="B352" s="21">
        <f>IFERROR(__xludf.DUMMYFUNCTION("YEAR(TO_DATE(A352))"),2015.0)</f>
        <v>2015</v>
      </c>
      <c r="C352" s="9" t="s">
        <v>174</v>
      </c>
      <c r="D352" s="9">
        <v>1449773.5999999999</v>
      </c>
    </row>
    <row r="353">
      <c r="A353" s="5">
        <v>41340.0</v>
      </c>
      <c r="B353" s="21">
        <f>IFERROR(__xludf.DUMMYFUNCTION("YEAR(TO_DATE(A353))"),2013.0)</f>
        <v>2013</v>
      </c>
      <c r="C353" s="9" t="s">
        <v>167</v>
      </c>
      <c r="D353" s="9">
        <v>3340056.0900000003</v>
      </c>
    </row>
    <row r="354">
      <c r="A354" s="5">
        <v>41433.0</v>
      </c>
      <c r="B354" s="21">
        <f>IFERROR(__xludf.DUMMYFUNCTION("YEAR(TO_DATE(A354))"),2013.0)</f>
        <v>2013</v>
      </c>
      <c r="C354" s="9" t="s">
        <v>172</v>
      </c>
      <c r="D354" s="9">
        <v>674148.3200000001</v>
      </c>
    </row>
    <row r="355">
      <c r="A355" s="5">
        <v>42207.0</v>
      </c>
      <c r="B355" s="21">
        <f>IFERROR(__xludf.DUMMYFUNCTION("YEAR(TO_DATE(A355))"),2015.0)</f>
        <v>2015</v>
      </c>
      <c r="C355" s="9" t="s">
        <v>164</v>
      </c>
      <c r="D355" s="9">
        <v>532199.04</v>
      </c>
    </row>
    <row r="356">
      <c r="A356" s="5">
        <v>42641.0</v>
      </c>
      <c r="B356" s="21">
        <f>IFERROR(__xludf.DUMMYFUNCTION("YEAR(TO_DATE(A356))"),2016.0)</f>
        <v>2016</v>
      </c>
      <c r="C356" s="9" t="s">
        <v>169</v>
      </c>
      <c r="D356" s="9">
        <v>46258.14</v>
      </c>
    </row>
    <row r="357">
      <c r="A357" s="5">
        <v>42486.0</v>
      </c>
      <c r="B357" s="21">
        <f>IFERROR(__xludf.DUMMYFUNCTION("YEAR(TO_DATE(A357))"),2016.0)</f>
        <v>2016</v>
      </c>
      <c r="C357" s="9" t="s">
        <v>167</v>
      </c>
      <c r="D357" s="9">
        <v>2825600.19</v>
      </c>
    </row>
    <row r="358">
      <c r="A358" s="5">
        <v>42429.0</v>
      </c>
      <c r="B358" s="21">
        <f>IFERROR(__xludf.DUMMYFUNCTION("YEAR(TO_DATE(A358))"),2016.0)</f>
        <v>2016</v>
      </c>
      <c r="C358" s="9" t="s">
        <v>163</v>
      </c>
      <c r="D358" s="9">
        <v>468568.75</v>
      </c>
    </row>
    <row r="359">
      <c r="A359" s="5">
        <v>42775.0</v>
      </c>
      <c r="B359" s="21">
        <f>IFERROR(__xludf.DUMMYFUNCTION("YEAR(TO_DATE(A359))"),2017.0)</f>
        <v>2017</v>
      </c>
      <c r="C359" s="9" t="s">
        <v>163</v>
      </c>
      <c r="D359" s="9">
        <v>399149.4</v>
      </c>
    </row>
    <row r="360">
      <c r="A360" s="5">
        <v>42722.0</v>
      </c>
      <c r="B360" s="21">
        <f>IFERROR(__xludf.DUMMYFUNCTION("YEAR(TO_DATE(A360))"),2016.0)</f>
        <v>2016</v>
      </c>
      <c r="C360" s="9" t="s">
        <v>172</v>
      </c>
      <c r="D360" s="9">
        <v>13441.44</v>
      </c>
    </row>
    <row r="361">
      <c r="A361" s="5">
        <v>40686.0</v>
      </c>
      <c r="B361" s="21">
        <f>IFERROR(__xludf.DUMMYFUNCTION("YEAR(TO_DATE(A361))"),2011.0)</f>
        <v>2011</v>
      </c>
      <c r="C361" s="9" t="s">
        <v>165</v>
      </c>
      <c r="D361" s="9">
        <v>657986.0</v>
      </c>
    </row>
    <row r="362">
      <c r="A362" s="5">
        <v>42702.0</v>
      </c>
      <c r="B362" s="21">
        <f>IFERROR(__xludf.DUMMYFUNCTION("YEAR(TO_DATE(A362))"),2016.0)</f>
        <v>2016</v>
      </c>
      <c r="C362" s="9" t="s">
        <v>163</v>
      </c>
      <c r="D362" s="9">
        <v>48731.15</v>
      </c>
    </row>
    <row r="363">
      <c r="A363" s="5">
        <v>41330.0</v>
      </c>
      <c r="B363" s="21">
        <f>IFERROR(__xludf.DUMMYFUNCTION("YEAR(TO_DATE(A363))"),2013.0)</f>
        <v>2013</v>
      </c>
      <c r="C363" s="9" t="s">
        <v>169</v>
      </c>
      <c r="D363" s="9">
        <v>89717.28</v>
      </c>
    </row>
    <row r="364">
      <c r="A364" s="5">
        <v>40415.0</v>
      </c>
      <c r="B364" s="21">
        <f>IFERROR(__xludf.DUMMYFUNCTION("YEAR(TO_DATE(A364))"),2010.0)</f>
        <v>2010</v>
      </c>
      <c r="C364" s="9" t="s">
        <v>168</v>
      </c>
      <c r="D364" s="9">
        <v>2744394.4499999997</v>
      </c>
    </row>
    <row r="365">
      <c r="A365" s="5">
        <v>41468.0</v>
      </c>
      <c r="B365" s="21">
        <f>IFERROR(__xludf.DUMMYFUNCTION("YEAR(TO_DATE(A365))"),2013.0)</f>
        <v>2013</v>
      </c>
      <c r="C365" s="9" t="s">
        <v>174</v>
      </c>
      <c r="D365" s="9">
        <v>1107900.2</v>
      </c>
    </row>
    <row r="366">
      <c r="A366" s="5">
        <v>42842.0</v>
      </c>
      <c r="B366" s="21">
        <f>IFERROR(__xludf.DUMMYFUNCTION("YEAR(TO_DATE(A366))"),2017.0)</f>
        <v>2017</v>
      </c>
      <c r="C366" s="9" t="s">
        <v>167</v>
      </c>
      <c r="D366" s="9">
        <v>2949330.0900000003</v>
      </c>
    </row>
    <row r="367">
      <c r="A367" s="5">
        <v>42381.0</v>
      </c>
      <c r="B367" s="21">
        <f>IFERROR(__xludf.DUMMYFUNCTION("YEAR(TO_DATE(A367))"),2016.0)</f>
        <v>2016</v>
      </c>
      <c r="C367" s="9" t="s">
        <v>169</v>
      </c>
      <c r="D367" s="9">
        <v>503.82</v>
      </c>
    </row>
    <row r="368">
      <c r="A368" s="5">
        <v>41845.0</v>
      </c>
      <c r="B368" s="21">
        <f>IFERROR(__xludf.DUMMYFUNCTION("YEAR(TO_DATE(A368))"),2014.0)</f>
        <v>2014</v>
      </c>
      <c r="C368" s="9" t="s">
        <v>171</v>
      </c>
      <c r="D368" s="9">
        <v>353237.06</v>
      </c>
    </row>
    <row r="369">
      <c r="A369" s="5">
        <v>40740.0</v>
      </c>
      <c r="B369" s="21">
        <f>IFERROR(__xludf.DUMMYFUNCTION("YEAR(TO_DATE(A369))"),2011.0)</f>
        <v>2011</v>
      </c>
      <c r="C369" s="9" t="s">
        <v>174</v>
      </c>
      <c r="D369" s="9">
        <v>826091.2</v>
      </c>
    </row>
    <row r="370">
      <c r="A370" s="5">
        <v>42906.0</v>
      </c>
      <c r="B370" s="21">
        <f>IFERROR(__xludf.DUMMYFUNCTION("YEAR(TO_DATE(A370))"),2017.0)</f>
        <v>2017</v>
      </c>
      <c r="C370" s="9" t="s">
        <v>164</v>
      </c>
      <c r="D370" s="9">
        <v>334302.78</v>
      </c>
    </row>
    <row r="371">
      <c r="A371" s="5">
        <v>42341.0</v>
      </c>
      <c r="B371" s="21">
        <f>IFERROR(__xludf.DUMMYFUNCTION("YEAR(TO_DATE(A371))"),2015.0)</f>
        <v>2015</v>
      </c>
      <c r="C371" s="9" t="s">
        <v>164</v>
      </c>
      <c r="D371" s="9">
        <v>873062.7600000001</v>
      </c>
    </row>
    <row r="372">
      <c r="A372" s="5">
        <v>40876.0</v>
      </c>
      <c r="B372" s="21">
        <f>IFERROR(__xludf.DUMMYFUNCTION("YEAR(TO_DATE(A372))"),2011.0)</f>
        <v>2011</v>
      </c>
      <c r="C372" s="9" t="s">
        <v>167</v>
      </c>
      <c r="D372" s="9">
        <v>3386943.21</v>
      </c>
    </row>
    <row r="373">
      <c r="A373" s="5">
        <v>41889.0</v>
      </c>
      <c r="B373" s="21">
        <f>IFERROR(__xludf.DUMMYFUNCTION("YEAR(TO_DATE(A373))"),2014.0)</f>
        <v>2014</v>
      </c>
      <c r="C373" s="9" t="s">
        <v>173</v>
      </c>
      <c r="D373" s="9">
        <v>2215319.84</v>
      </c>
    </row>
    <row r="374">
      <c r="A374" s="5">
        <v>42846.0</v>
      </c>
      <c r="B374" s="21">
        <f>IFERROR(__xludf.DUMMYFUNCTION("YEAR(TO_DATE(A374))"),2017.0)</f>
        <v>2017</v>
      </c>
      <c r="C374" s="9" t="s">
        <v>173</v>
      </c>
      <c r="D374" s="9">
        <v>87561.04</v>
      </c>
    </row>
    <row r="375">
      <c r="A375" s="5">
        <v>40984.0</v>
      </c>
      <c r="B375" s="21">
        <f>IFERROR(__xludf.DUMMYFUNCTION("YEAR(TO_DATE(A375))"),2012.0)</f>
        <v>2012</v>
      </c>
      <c r="C375" s="9" t="s">
        <v>163</v>
      </c>
      <c r="D375" s="9">
        <v>359718.45</v>
      </c>
    </row>
    <row r="376">
      <c r="A376" s="5">
        <v>40441.0</v>
      </c>
      <c r="B376" s="21">
        <f>IFERROR(__xludf.DUMMYFUNCTION("YEAR(TO_DATE(A376))"),2010.0)</f>
        <v>2010</v>
      </c>
      <c r="C376" s="9" t="s">
        <v>169</v>
      </c>
      <c r="D376" s="9">
        <v>38066.4</v>
      </c>
    </row>
    <row r="377">
      <c r="A377" s="5">
        <v>40464.0</v>
      </c>
      <c r="B377" s="21">
        <f>IFERROR(__xludf.DUMMYFUNCTION("YEAR(TO_DATE(A377))"),2010.0)</f>
        <v>2010</v>
      </c>
      <c r="C377" s="9" t="s">
        <v>173</v>
      </c>
      <c r="D377" s="9">
        <v>1306523.04</v>
      </c>
    </row>
    <row r="378">
      <c r="A378" s="5">
        <v>42907.0</v>
      </c>
      <c r="B378" s="21">
        <f>IFERROR(__xludf.DUMMYFUNCTION("YEAR(TO_DATE(A378))"),2017.0)</f>
        <v>2017</v>
      </c>
      <c r="C378" s="9" t="s">
        <v>166</v>
      </c>
      <c r="D378" s="9">
        <v>339394.18</v>
      </c>
    </row>
    <row r="379">
      <c r="A379" s="5">
        <v>40898.0</v>
      </c>
      <c r="B379" s="21">
        <f>IFERROR(__xludf.DUMMYFUNCTION("YEAR(TO_DATE(A379))"),2011.0)</f>
        <v>2011</v>
      </c>
      <c r="C379" s="9" t="s">
        <v>167</v>
      </c>
      <c r="D379" s="9">
        <v>4290822.69</v>
      </c>
    </row>
    <row r="380">
      <c r="A380" s="5">
        <v>41319.0</v>
      </c>
      <c r="B380" s="21">
        <f>IFERROR(__xludf.DUMMYFUNCTION("YEAR(TO_DATE(A380))"),2013.0)</f>
        <v>2013</v>
      </c>
      <c r="C380" s="9" t="s">
        <v>166</v>
      </c>
      <c r="D380" s="9">
        <v>686029.18</v>
      </c>
    </row>
    <row r="381">
      <c r="A381" s="5">
        <v>41180.0</v>
      </c>
      <c r="B381" s="21">
        <f>IFERROR(__xludf.DUMMYFUNCTION("YEAR(TO_DATE(A381))"),2012.0)</f>
        <v>2012</v>
      </c>
      <c r="C381" s="9" t="s">
        <v>166</v>
      </c>
      <c r="D381" s="9">
        <v>148359.78</v>
      </c>
    </row>
    <row r="382">
      <c r="A382" s="5">
        <v>41811.0</v>
      </c>
      <c r="B382" s="21">
        <f>IFERROR(__xludf.DUMMYFUNCTION("YEAR(TO_DATE(A382))"),2014.0)</f>
        <v>2014</v>
      </c>
      <c r="C382" s="9" t="s">
        <v>168</v>
      </c>
      <c r="D382" s="9">
        <v>3120720.33</v>
      </c>
    </row>
    <row r="383">
      <c r="A383" s="5">
        <v>40804.0</v>
      </c>
      <c r="B383" s="21">
        <f>IFERROR(__xludf.DUMMYFUNCTION("YEAR(TO_DATE(A383))"),2011.0)</f>
        <v>2011</v>
      </c>
      <c r="C383" s="9" t="s">
        <v>163</v>
      </c>
      <c r="D383" s="9">
        <v>371486.05000000005</v>
      </c>
    </row>
    <row r="384">
      <c r="A384" s="5">
        <v>40278.0</v>
      </c>
      <c r="B384" s="21">
        <f>IFERROR(__xludf.DUMMYFUNCTION("YEAR(TO_DATE(A384))"),2010.0)</f>
        <v>2010</v>
      </c>
      <c r="C384" s="9" t="s">
        <v>174</v>
      </c>
      <c r="D384" s="9">
        <v>299910.6</v>
      </c>
    </row>
    <row r="385">
      <c r="A385" s="5">
        <v>41751.0</v>
      </c>
      <c r="B385" s="21">
        <f>IFERROR(__xludf.DUMMYFUNCTION("YEAR(TO_DATE(A385))"),2014.0)</f>
        <v>2014</v>
      </c>
      <c r="C385" s="9" t="s">
        <v>172</v>
      </c>
      <c r="D385" s="9">
        <v>1028324.8</v>
      </c>
    </row>
    <row r="386">
      <c r="A386" s="5">
        <v>41343.0</v>
      </c>
      <c r="B386" s="21">
        <f>IFERROR(__xludf.DUMMYFUNCTION("YEAR(TO_DATE(A386))"),2013.0)</f>
        <v>2013</v>
      </c>
      <c r="C386" s="9" t="s">
        <v>164</v>
      </c>
      <c r="D386" s="9">
        <v>491765.34</v>
      </c>
    </row>
    <row r="387">
      <c r="A387" s="5">
        <v>42238.0</v>
      </c>
      <c r="B387" s="21">
        <f>IFERROR(__xludf.DUMMYFUNCTION("YEAR(TO_DATE(A387))"),2015.0)</f>
        <v>2015</v>
      </c>
      <c r="C387" s="9" t="s">
        <v>166</v>
      </c>
      <c r="D387" s="9">
        <v>1412576.1400000001</v>
      </c>
    </row>
    <row r="388">
      <c r="A388" s="5">
        <v>41384.0</v>
      </c>
      <c r="B388" s="21">
        <f>IFERROR(__xludf.DUMMYFUNCTION("YEAR(TO_DATE(A388))"),2013.0)</f>
        <v>2013</v>
      </c>
      <c r="C388" s="9" t="s">
        <v>169</v>
      </c>
      <c r="D388" s="9">
        <v>62492.340000000004</v>
      </c>
    </row>
    <row r="389">
      <c r="A389" s="5">
        <v>41574.0</v>
      </c>
      <c r="B389" s="21">
        <f>IFERROR(__xludf.DUMMYFUNCTION("YEAR(TO_DATE(A389))"),2013.0)</f>
        <v>2013</v>
      </c>
      <c r="C389" s="9" t="s">
        <v>167</v>
      </c>
      <c r="D389" s="9">
        <v>1277674.02</v>
      </c>
    </row>
    <row r="390">
      <c r="A390" s="5">
        <v>42807.0</v>
      </c>
      <c r="B390" s="21">
        <f>IFERROR(__xludf.DUMMYFUNCTION("YEAR(TO_DATE(A390))"),2017.0)</f>
        <v>2017</v>
      </c>
      <c r="C390" s="9" t="s">
        <v>171</v>
      </c>
      <c r="D390" s="9">
        <v>650080.42</v>
      </c>
    </row>
    <row r="391">
      <c r="A391" s="5">
        <v>42577.0</v>
      </c>
      <c r="B391" s="21">
        <f>IFERROR(__xludf.DUMMYFUNCTION("YEAR(TO_DATE(A391))"),2016.0)</f>
        <v>2016</v>
      </c>
      <c r="C391" s="9" t="s">
        <v>165</v>
      </c>
      <c r="D391" s="9">
        <v>2657301.6</v>
      </c>
    </row>
    <row r="392">
      <c r="A392" s="5">
        <v>42336.0</v>
      </c>
      <c r="B392" s="21">
        <f>IFERROR(__xludf.DUMMYFUNCTION("YEAR(TO_DATE(A392))"),2015.0)</f>
        <v>2015</v>
      </c>
      <c r="C392" s="9" t="s">
        <v>168</v>
      </c>
      <c r="D392" s="9">
        <v>108425.73</v>
      </c>
    </row>
    <row r="393">
      <c r="A393" s="5">
        <v>41655.0</v>
      </c>
      <c r="B393" s="21">
        <f>IFERROR(__xludf.DUMMYFUNCTION("YEAR(TO_DATE(A393))"),2014.0)</f>
        <v>2014</v>
      </c>
      <c r="C393" s="9" t="s">
        <v>172</v>
      </c>
      <c r="D393" s="9">
        <v>357017.76</v>
      </c>
    </row>
    <row r="394">
      <c r="A394" s="5">
        <v>40349.0</v>
      </c>
      <c r="B394" s="21">
        <f>IFERROR(__xludf.DUMMYFUNCTION("YEAR(TO_DATE(A394))"),2010.0)</f>
        <v>2010</v>
      </c>
      <c r="C394" s="9" t="s">
        <v>167</v>
      </c>
      <c r="D394" s="9">
        <v>3700175.22</v>
      </c>
    </row>
    <row r="395">
      <c r="A395" s="5">
        <v>40710.0</v>
      </c>
      <c r="B395" s="21">
        <f>IFERROR(__xludf.DUMMYFUNCTION("YEAR(TO_DATE(A395))"),2011.0)</f>
        <v>2011</v>
      </c>
      <c r="C395" s="9" t="s">
        <v>170</v>
      </c>
      <c r="D395" s="9">
        <v>6294435.13</v>
      </c>
    </row>
    <row r="396">
      <c r="A396" s="5">
        <v>40927.0</v>
      </c>
      <c r="B396" s="21">
        <f>IFERROR(__xludf.DUMMYFUNCTION("YEAR(TO_DATE(A396))"),2012.0)</f>
        <v>2012</v>
      </c>
      <c r="C396" s="9" t="s">
        <v>167</v>
      </c>
      <c r="D396" s="9">
        <v>2492180.67</v>
      </c>
    </row>
    <row r="397">
      <c r="A397" s="5">
        <v>42806.0</v>
      </c>
      <c r="B397" s="21">
        <f>IFERROR(__xludf.DUMMYFUNCTION("YEAR(TO_DATE(A397))"),2017.0)</f>
        <v>2017</v>
      </c>
      <c r="C397" s="9" t="s">
        <v>169</v>
      </c>
      <c r="D397" s="9">
        <v>59460.090000000004</v>
      </c>
    </row>
    <row r="398">
      <c r="A398" s="5">
        <v>41582.0</v>
      </c>
      <c r="B398" s="21">
        <f>IFERROR(__xludf.DUMMYFUNCTION("YEAR(TO_DATE(A398))"),2013.0)</f>
        <v>2013</v>
      </c>
      <c r="C398" s="9" t="s">
        <v>167</v>
      </c>
      <c r="D398" s="9">
        <v>5087903.73</v>
      </c>
    </row>
    <row r="399">
      <c r="A399" s="5">
        <v>42554.0</v>
      </c>
      <c r="B399" s="21">
        <f>IFERROR(__xludf.DUMMYFUNCTION("YEAR(TO_DATE(A399))"),2016.0)</f>
        <v>2016</v>
      </c>
      <c r="C399" s="9" t="s">
        <v>164</v>
      </c>
      <c r="D399" s="9">
        <v>1302728.04</v>
      </c>
    </row>
    <row r="400">
      <c r="A400" s="5">
        <v>42426.0</v>
      </c>
      <c r="B400" s="21">
        <f>IFERROR(__xludf.DUMMYFUNCTION("YEAR(TO_DATE(A400))"),2016.0)</f>
        <v>2016</v>
      </c>
      <c r="C400" s="9" t="s">
        <v>174</v>
      </c>
      <c r="D400" s="9">
        <v>1849860.0999999999</v>
      </c>
    </row>
    <row r="401">
      <c r="A401" s="5">
        <v>40940.0</v>
      </c>
      <c r="B401" s="21">
        <f>IFERROR(__xludf.DUMMYFUNCTION("YEAR(TO_DATE(A401))"),2012.0)</f>
        <v>2012</v>
      </c>
      <c r="C401" s="9" t="s">
        <v>166</v>
      </c>
      <c r="D401" s="9">
        <v>847946.24</v>
      </c>
    </row>
    <row r="402">
      <c r="A402" s="5">
        <v>41778.0</v>
      </c>
      <c r="B402" s="21">
        <f>IFERROR(__xludf.DUMMYFUNCTION("YEAR(TO_DATE(A402))"),2014.0)</f>
        <v>2014</v>
      </c>
      <c r="C402" s="9" t="s">
        <v>168</v>
      </c>
      <c r="D402" s="9">
        <v>2947323.54</v>
      </c>
    </row>
    <row r="403">
      <c r="A403" s="5">
        <v>40617.0</v>
      </c>
      <c r="B403" s="21">
        <f>IFERROR(__xludf.DUMMYFUNCTION("YEAR(TO_DATE(A403))"),2011.0)</f>
        <v>2011</v>
      </c>
      <c r="C403" s="9" t="s">
        <v>171</v>
      </c>
      <c r="D403" s="9">
        <v>713421.17</v>
      </c>
    </row>
    <row r="404">
      <c r="A404" s="5">
        <v>41738.0</v>
      </c>
      <c r="B404" s="21">
        <f>IFERROR(__xludf.DUMMYFUNCTION("YEAR(TO_DATE(A404))"),2014.0)</f>
        <v>2014</v>
      </c>
      <c r="C404" s="9" t="s">
        <v>169</v>
      </c>
      <c r="D404" s="9">
        <v>3489.42</v>
      </c>
    </row>
    <row r="405">
      <c r="A405" s="5">
        <v>41682.0</v>
      </c>
      <c r="B405" s="21">
        <f>IFERROR(__xludf.DUMMYFUNCTION("YEAR(TO_DATE(A405))"),2014.0)</f>
        <v>2014</v>
      </c>
      <c r="C405" s="9" t="s">
        <v>169</v>
      </c>
      <c r="D405" s="9">
        <v>4599.69</v>
      </c>
    </row>
    <row r="406">
      <c r="A406" s="5">
        <v>40741.0</v>
      </c>
      <c r="B406" s="21">
        <f>IFERROR(__xludf.DUMMYFUNCTION("YEAR(TO_DATE(A406))"),2011.0)</f>
        <v>2011</v>
      </c>
      <c r="C406" s="9" t="s">
        <v>168</v>
      </c>
      <c r="D406" s="9">
        <v>70455.63</v>
      </c>
    </row>
    <row r="407">
      <c r="A407" s="5">
        <v>41744.0</v>
      </c>
      <c r="B407" s="21">
        <f>IFERROR(__xludf.DUMMYFUNCTION("YEAR(TO_DATE(A407))"),2014.0)</f>
        <v>2014</v>
      </c>
      <c r="C407" s="9" t="s">
        <v>172</v>
      </c>
      <c r="D407" s="9">
        <v>678956.64</v>
      </c>
    </row>
    <row r="408">
      <c r="A408" s="5">
        <v>41718.0</v>
      </c>
      <c r="B408" s="21">
        <f>IFERROR(__xludf.DUMMYFUNCTION("YEAR(TO_DATE(A408))"),2014.0)</f>
        <v>2014</v>
      </c>
      <c r="C408" s="9" t="s">
        <v>165</v>
      </c>
      <c r="D408" s="9">
        <v>3090566.8</v>
      </c>
    </row>
    <row r="409">
      <c r="A409" s="5">
        <v>40467.0</v>
      </c>
      <c r="B409" s="21">
        <f>IFERROR(__xludf.DUMMYFUNCTION("YEAR(TO_DATE(A409))"),2010.0)</f>
        <v>2010</v>
      </c>
      <c r="C409" s="9" t="s">
        <v>171</v>
      </c>
      <c r="D409" s="9">
        <v>449841.92000000004</v>
      </c>
    </row>
    <row r="410">
      <c r="A410" s="5">
        <v>41171.0</v>
      </c>
      <c r="B410" s="21">
        <f>IFERROR(__xludf.DUMMYFUNCTION("YEAR(TO_DATE(A410))"),2012.0)</f>
        <v>2012</v>
      </c>
      <c r="C410" s="9" t="s">
        <v>174</v>
      </c>
      <c r="D410" s="9">
        <v>726532.3999999999</v>
      </c>
    </row>
    <row r="411">
      <c r="A411" s="5">
        <v>40418.0</v>
      </c>
      <c r="B411" s="21">
        <f>IFERROR(__xludf.DUMMYFUNCTION("YEAR(TO_DATE(A411))"),2010.0)</f>
        <v>2010</v>
      </c>
      <c r="C411" s="9" t="s">
        <v>174</v>
      </c>
      <c r="D411" s="9">
        <v>300733.39999999997</v>
      </c>
    </row>
    <row r="412">
      <c r="A412" s="5">
        <v>40736.0</v>
      </c>
      <c r="B412" s="21">
        <f>IFERROR(__xludf.DUMMYFUNCTION("YEAR(TO_DATE(A412))"),2011.0)</f>
        <v>2011</v>
      </c>
      <c r="C412" s="9" t="s">
        <v>167</v>
      </c>
      <c r="D412" s="9">
        <v>2826902.6100000003</v>
      </c>
    </row>
    <row r="413">
      <c r="A413" s="5">
        <v>42229.0</v>
      </c>
      <c r="B413" s="21">
        <f>IFERROR(__xludf.DUMMYFUNCTION("YEAR(TO_DATE(A413))"),2015.0)</f>
        <v>2015</v>
      </c>
      <c r="C413" s="9" t="s">
        <v>171</v>
      </c>
      <c r="D413" s="9">
        <v>801607.8400000001</v>
      </c>
    </row>
    <row r="414">
      <c r="A414" s="5">
        <v>42788.0</v>
      </c>
      <c r="B414" s="21">
        <f>IFERROR(__xludf.DUMMYFUNCTION("YEAR(TO_DATE(A414))"),2017.0)</f>
        <v>2017</v>
      </c>
      <c r="C414" s="9" t="s">
        <v>168</v>
      </c>
      <c r="D414" s="9">
        <v>490236.18</v>
      </c>
    </row>
    <row r="415">
      <c r="A415" s="5">
        <v>41108.0</v>
      </c>
      <c r="B415" s="21">
        <f>IFERROR(__xludf.DUMMYFUNCTION("YEAR(TO_DATE(A415))"),2012.0)</f>
        <v>2012</v>
      </c>
      <c r="C415" s="9" t="s">
        <v>172</v>
      </c>
      <c r="D415" s="9">
        <v>470122.56</v>
      </c>
    </row>
    <row r="416">
      <c r="A416" s="5">
        <v>41469.0</v>
      </c>
      <c r="B416" s="21">
        <f>IFERROR(__xludf.DUMMYFUNCTION("YEAR(TO_DATE(A416))"),2013.0)</f>
        <v>2013</v>
      </c>
      <c r="C416" s="9" t="s">
        <v>173</v>
      </c>
      <c r="D416" s="9">
        <v>2052195.92</v>
      </c>
    </row>
    <row r="417">
      <c r="A417" s="5">
        <v>42179.0</v>
      </c>
      <c r="B417" s="21">
        <f>IFERROR(__xludf.DUMMYFUNCTION("YEAR(TO_DATE(A417))"),2015.0)</f>
        <v>2015</v>
      </c>
      <c r="C417" s="9" t="s">
        <v>173</v>
      </c>
      <c r="D417" s="9">
        <v>486308.4</v>
      </c>
    </row>
    <row r="418">
      <c r="A418" s="5">
        <v>41804.0</v>
      </c>
      <c r="B418" s="21">
        <f>IFERROR(__xludf.DUMMYFUNCTION("YEAR(TO_DATE(A418))"),2014.0)</f>
        <v>2014</v>
      </c>
      <c r="C418" s="9" t="s">
        <v>174</v>
      </c>
      <c r="D418" s="9">
        <v>144195.69999999998</v>
      </c>
    </row>
    <row r="419">
      <c r="A419" s="5">
        <v>41518.0</v>
      </c>
      <c r="B419" s="21">
        <f>IFERROR(__xludf.DUMMYFUNCTION("YEAR(TO_DATE(A419))"),2013.0)</f>
        <v>2013</v>
      </c>
      <c r="C419" s="9" t="s">
        <v>164</v>
      </c>
      <c r="D419" s="9">
        <v>959880.78</v>
      </c>
    </row>
    <row r="420">
      <c r="A420" s="5">
        <v>42757.0</v>
      </c>
      <c r="B420" s="21">
        <f>IFERROR(__xludf.DUMMYFUNCTION("YEAR(TO_DATE(A420))"),2017.0)</f>
        <v>2017</v>
      </c>
      <c r="C420" s="9" t="s">
        <v>164</v>
      </c>
      <c r="D420" s="9">
        <v>944622.78</v>
      </c>
    </row>
    <row r="421">
      <c r="A421" s="5">
        <v>41665.0</v>
      </c>
      <c r="B421" s="21">
        <f>IFERROR(__xludf.DUMMYFUNCTION("YEAR(TO_DATE(A421))"),2014.0)</f>
        <v>2014</v>
      </c>
      <c r="C421" s="9" t="s">
        <v>173</v>
      </c>
      <c r="D421" s="9">
        <v>855698.56</v>
      </c>
    </row>
    <row r="422">
      <c r="A422" s="5">
        <v>42704.0</v>
      </c>
      <c r="B422" s="21">
        <f>IFERROR(__xludf.DUMMYFUNCTION("YEAR(TO_DATE(A422))"),2016.0)</f>
        <v>2016</v>
      </c>
      <c r="C422" s="9" t="s">
        <v>174</v>
      </c>
      <c r="D422" s="9">
        <v>1228440.4</v>
      </c>
    </row>
    <row r="423">
      <c r="A423" s="5">
        <v>42763.0</v>
      </c>
      <c r="B423" s="21">
        <f>IFERROR(__xludf.DUMMYFUNCTION("YEAR(TO_DATE(A423))"),2017.0)</f>
        <v>2017</v>
      </c>
      <c r="C423" s="9" t="s">
        <v>169</v>
      </c>
      <c r="D423" s="9">
        <v>76216.77</v>
      </c>
    </row>
    <row r="424">
      <c r="A424" s="5">
        <v>41144.0</v>
      </c>
      <c r="B424" s="21">
        <f>IFERROR(__xludf.DUMMYFUNCTION("YEAR(TO_DATE(A424))"),2012.0)</f>
        <v>2012</v>
      </c>
      <c r="C424" s="9" t="s">
        <v>168</v>
      </c>
      <c r="D424" s="9">
        <v>3779712.51</v>
      </c>
    </row>
    <row r="425">
      <c r="A425" s="5">
        <v>41210.0</v>
      </c>
      <c r="B425" s="21">
        <f>IFERROR(__xludf.DUMMYFUNCTION("YEAR(TO_DATE(A425))"),2012.0)</f>
        <v>2012</v>
      </c>
      <c r="C425" s="9" t="s">
        <v>169</v>
      </c>
      <c r="D425" s="9">
        <v>7977.15</v>
      </c>
    </row>
    <row r="426">
      <c r="A426" s="5">
        <v>40220.0</v>
      </c>
      <c r="B426" s="21">
        <f>IFERROR(__xludf.DUMMYFUNCTION("YEAR(TO_DATE(A426))"),2010.0)</f>
        <v>2010</v>
      </c>
      <c r="C426" s="9" t="s">
        <v>168</v>
      </c>
      <c r="D426" s="9">
        <v>3550626.2399999998</v>
      </c>
    </row>
    <row r="427">
      <c r="A427" s="5">
        <v>41854.0</v>
      </c>
      <c r="B427" s="21">
        <f>IFERROR(__xludf.DUMMYFUNCTION("YEAR(TO_DATE(A427))"),2014.0)</f>
        <v>2014</v>
      </c>
      <c r="C427" s="9" t="s">
        <v>168</v>
      </c>
      <c r="D427" s="9">
        <v>1192261.14</v>
      </c>
    </row>
    <row r="428">
      <c r="A428" s="5">
        <v>42706.0</v>
      </c>
      <c r="B428" s="21">
        <f>IFERROR(__xludf.DUMMYFUNCTION("YEAR(TO_DATE(A428))"),2016.0)</f>
        <v>2016</v>
      </c>
      <c r="C428" s="9" t="s">
        <v>169</v>
      </c>
      <c r="D428" s="9">
        <v>16560.75</v>
      </c>
    </row>
    <row r="429">
      <c r="A429" s="5">
        <v>41051.0</v>
      </c>
      <c r="B429" s="21">
        <f>IFERROR(__xludf.DUMMYFUNCTION("YEAR(TO_DATE(A429))"),2012.0)</f>
        <v>2012</v>
      </c>
      <c r="C429" s="9" t="s">
        <v>171</v>
      </c>
      <c r="D429" s="9">
        <v>174003.17</v>
      </c>
    </row>
    <row r="430">
      <c r="A430" s="5">
        <v>40983.0</v>
      </c>
      <c r="B430" s="21">
        <f>IFERROR(__xludf.DUMMYFUNCTION("YEAR(TO_DATE(A430))"),2012.0)</f>
        <v>2012</v>
      </c>
      <c r="C430" s="9" t="s">
        <v>168</v>
      </c>
      <c r="D430" s="9">
        <v>2831303.79</v>
      </c>
    </row>
    <row r="431">
      <c r="A431" s="5">
        <v>42061.0</v>
      </c>
      <c r="B431" s="21">
        <f>IFERROR(__xludf.DUMMYFUNCTION("YEAR(TO_DATE(A431))"),2015.0)</f>
        <v>2015</v>
      </c>
      <c r="C431" s="9" t="s">
        <v>166</v>
      </c>
      <c r="D431" s="9">
        <v>618242.78</v>
      </c>
    </row>
    <row r="432">
      <c r="A432" s="5">
        <v>42209.0</v>
      </c>
      <c r="B432" s="21">
        <f>IFERROR(__xludf.DUMMYFUNCTION("YEAR(TO_DATE(A432))"),2015.0)</f>
        <v>2015</v>
      </c>
      <c r="C432" s="9" t="s">
        <v>171</v>
      </c>
      <c r="D432" s="9">
        <v>403255.82</v>
      </c>
    </row>
    <row r="433">
      <c r="A433" s="5">
        <v>41660.0</v>
      </c>
      <c r="B433" s="21">
        <f>IFERROR(__xludf.DUMMYFUNCTION("YEAR(TO_DATE(A433))"),2014.0)</f>
        <v>2014</v>
      </c>
      <c r="C433" s="9" t="s">
        <v>169</v>
      </c>
      <c r="D433" s="9">
        <v>16187.55</v>
      </c>
    </row>
    <row r="434">
      <c r="A434" s="5">
        <v>40651.0</v>
      </c>
      <c r="B434" s="21">
        <f>IFERROR(__xludf.DUMMYFUNCTION("YEAR(TO_DATE(A434))"),2011.0)</f>
        <v>2011</v>
      </c>
      <c r="C434" s="9" t="s">
        <v>168</v>
      </c>
      <c r="D434" s="9">
        <v>756448.77</v>
      </c>
    </row>
    <row r="435">
      <c r="A435" s="5">
        <v>40329.0</v>
      </c>
      <c r="B435" s="21">
        <f>IFERROR(__xludf.DUMMYFUNCTION("YEAR(TO_DATE(A435))"),2010.0)</f>
        <v>2010</v>
      </c>
      <c r="C435" s="9" t="s">
        <v>164</v>
      </c>
      <c r="D435" s="9">
        <v>1354605.2400000002</v>
      </c>
    </row>
    <row r="436">
      <c r="A436" s="5">
        <v>40526.0</v>
      </c>
      <c r="B436" s="21">
        <f>IFERROR(__xludf.DUMMYFUNCTION("YEAR(TO_DATE(A436))"),2010.0)</f>
        <v>2010</v>
      </c>
      <c r="C436" s="9" t="s">
        <v>174</v>
      </c>
      <c r="D436" s="9">
        <v>393092.69999999995</v>
      </c>
    </row>
    <row r="437">
      <c r="A437" s="5">
        <v>40566.0</v>
      </c>
      <c r="B437" s="21">
        <f>IFERROR(__xludf.DUMMYFUNCTION("YEAR(TO_DATE(A437))"),2011.0)</f>
        <v>2011</v>
      </c>
      <c r="C437" s="9" t="s">
        <v>174</v>
      </c>
      <c r="D437" s="9">
        <v>1504695.5</v>
      </c>
    </row>
    <row r="438">
      <c r="A438" s="5">
        <v>41720.0</v>
      </c>
      <c r="B438" s="21">
        <f>IFERROR(__xludf.DUMMYFUNCTION("YEAR(TO_DATE(A438))"),2014.0)</f>
        <v>2014</v>
      </c>
      <c r="C438" s="9" t="s">
        <v>164</v>
      </c>
      <c r="D438" s="9">
        <v>601775.52</v>
      </c>
    </row>
    <row r="439">
      <c r="A439" s="5">
        <v>42490.0</v>
      </c>
      <c r="B439" s="21">
        <f>IFERROR(__xludf.DUMMYFUNCTION("YEAR(TO_DATE(A439))"),2016.0)</f>
        <v>2016</v>
      </c>
      <c r="C439" s="9" t="s">
        <v>174</v>
      </c>
      <c r="D439" s="9">
        <v>795441.8999999999</v>
      </c>
    </row>
    <row r="440">
      <c r="A440" s="5">
        <v>42223.0</v>
      </c>
      <c r="B440" s="21">
        <f>IFERROR(__xludf.DUMMYFUNCTION("YEAR(TO_DATE(A440))"),2015.0)</f>
        <v>2015</v>
      </c>
      <c r="C440" s="9" t="s">
        <v>166</v>
      </c>
      <c r="D440" s="9">
        <v>128331.98</v>
      </c>
    </row>
    <row r="441">
      <c r="A441" s="5">
        <v>41627.0</v>
      </c>
      <c r="B441" s="21">
        <f>IFERROR(__xludf.DUMMYFUNCTION("YEAR(TO_DATE(A441))"),2013.0)</f>
        <v>2013</v>
      </c>
      <c r="C441" s="9" t="s">
        <v>167</v>
      </c>
      <c r="D441" s="9">
        <v>5889543.24</v>
      </c>
    </row>
    <row r="442">
      <c r="A442" s="5">
        <v>42084.0</v>
      </c>
      <c r="B442" s="21">
        <f>IFERROR(__xludf.DUMMYFUNCTION("YEAR(TO_DATE(A442))"),2015.0)</f>
        <v>2015</v>
      </c>
      <c r="C442" s="9" t="s">
        <v>172</v>
      </c>
      <c r="D442" s="9">
        <v>591532.64</v>
      </c>
    </row>
    <row r="443">
      <c r="A443" s="5">
        <v>41246.0</v>
      </c>
      <c r="B443" s="21">
        <f>IFERROR(__xludf.DUMMYFUNCTION("YEAR(TO_DATE(A443))"),2012.0)</f>
        <v>2012</v>
      </c>
      <c r="C443" s="9" t="s">
        <v>171</v>
      </c>
      <c r="D443" s="9">
        <v>5802.83</v>
      </c>
    </row>
    <row r="444">
      <c r="A444" s="5">
        <v>42741.0</v>
      </c>
      <c r="B444" s="21">
        <f>IFERROR(__xludf.DUMMYFUNCTION("YEAR(TO_DATE(A444))"),2017.0)</f>
        <v>2017</v>
      </c>
      <c r="C444" s="9" t="s">
        <v>173</v>
      </c>
      <c r="D444" s="9">
        <v>2313092.08</v>
      </c>
    </row>
    <row r="445">
      <c r="A445" s="5">
        <v>41528.0</v>
      </c>
      <c r="B445" s="21">
        <f>IFERROR(__xludf.DUMMYFUNCTION("YEAR(TO_DATE(A445))"),2013.0)</f>
        <v>2013</v>
      </c>
      <c r="C445" s="9" t="s">
        <v>167</v>
      </c>
      <c r="D445" s="9">
        <v>2894628.45</v>
      </c>
    </row>
    <row r="446">
      <c r="A446" s="5">
        <v>40489.0</v>
      </c>
      <c r="B446" s="21">
        <f>IFERROR(__xludf.DUMMYFUNCTION("YEAR(TO_DATE(A446))"),2010.0)</f>
        <v>2010</v>
      </c>
      <c r="C446" s="9" t="s">
        <v>172</v>
      </c>
      <c r="D446" s="9">
        <v>1081325.6</v>
      </c>
    </row>
    <row r="447">
      <c r="A447" s="5">
        <v>40965.0</v>
      </c>
      <c r="B447" s="21">
        <f>IFERROR(__xludf.DUMMYFUNCTION("YEAR(TO_DATE(A447))"),2012.0)</f>
        <v>2012</v>
      </c>
      <c r="C447" s="9" t="s">
        <v>165</v>
      </c>
      <c r="D447" s="9">
        <v>4183566.8</v>
      </c>
    </row>
    <row r="448">
      <c r="A448" s="5">
        <v>40228.0</v>
      </c>
      <c r="B448" s="21">
        <f>IFERROR(__xludf.DUMMYFUNCTION("YEAR(TO_DATE(A448))"),2010.0)</f>
        <v>2010</v>
      </c>
      <c r="C448" s="9" t="s">
        <v>174</v>
      </c>
      <c r="D448" s="9">
        <v>952185.2999999999</v>
      </c>
    </row>
    <row r="449">
      <c r="A449" s="5">
        <v>41982.0</v>
      </c>
      <c r="B449" s="21">
        <f>IFERROR(__xludf.DUMMYFUNCTION("YEAR(TO_DATE(A449))"),2014.0)</f>
        <v>2014</v>
      </c>
      <c r="C449" s="9" t="s">
        <v>173</v>
      </c>
      <c r="D449" s="9">
        <v>2354192.16</v>
      </c>
    </row>
    <row r="450">
      <c r="A450" s="5">
        <v>40409.0</v>
      </c>
      <c r="B450" s="21">
        <f>IFERROR(__xludf.DUMMYFUNCTION("YEAR(TO_DATE(A450))"),2010.0)</f>
        <v>2010</v>
      </c>
      <c r="C450" s="9" t="s">
        <v>167</v>
      </c>
      <c r="D450" s="9">
        <v>346443.72000000003</v>
      </c>
    </row>
    <row r="451">
      <c r="A451" s="5">
        <v>40616.0</v>
      </c>
      <c r="B451" s="21">
        <f>IFERROR(__xludf.DUMMYFUNCTION("YEAR(TO_DATE(A451))"),2011.0)</f>
        <v>2011</v>
      </c>
      <c r="C451" s="9" t="s">
        <v>166</v>
      </c>
      <c r="D451" s="9">
        <v>859500.74</v>
      </c>
    </row>
    <row r="452">
      <c r="A452" s="5">
        <v>41944.0</v>
      </c>
      <c r="B452" s="21">
        <f>IFERROR(__xludf.DUMMYFUNCTION("YEAR(TO_DATE(A452))"),2014.0)</f>
        <v>2014</v>
      </c>
      <c r="C452" s="9" t="s">
        <v>173</v>
      </c>
      <c r="D452" s="9">
        <v>580251.4400000001</v>
      </c>
    </row>
    <row r="453">
      <c r="A453" s="5">
        <v>41605.0</v>
      </c>
      <c r="B453" s="21">
        <f>IFERROR(__xludf.DUMMYFUNCTION("YEAR(TO_DATE(A453))"),2013.0)</f>
        <v>2013</v>
      </c>
      <c r="C453" s="9" t="s">
        <v>173</v>
      </c>
      <c r="D453" s="9">
        <v>1951360.32</v>
      </c>
    </row>
    <row r="454">
      <c r="A454" s="5">
        <v>42749.0</v>
      </c>
      <c r="B454" s="21">
        <f>IFERROR(__xludf.DUMMYFUNCTION("YEAR(TO_DATE(A454))"),2017.0)</f>
        <v>2017</v>
      </c>
      <c r="C454" s="9" t="s">
        <v>168</v>
      </c>
      <c r="D454" s="9">
        <v>2886571.38</v>
      </c>
    </row>
    <row r="455">
      <c r="A455" s="5">
        <v>42334.0</v>
      </c>
      <c r="B455" s="21">
        <f>IFERROR(__xludf.DUMMYFUNCTION("YEAR(TO_DATE(A455))"),2015.0)</f>
        <v>2015</v>
      </c>
      <c r="C455" s="9" t="s">
        <v>163</v>
      </c>
      <c r="D455" s="9">
        <v>45362.200000000004</v>
      </c>
    </row>
    <row r="456">
      <c r="A456" s="5">
        <v>42857.0</v>
      </c>
      <c r="B456" s="21">
        <f>IFERROR(__xludf.DUMMYFUNCTION("YEAR(TO_DATE(A456))"),2017.0)</f>
        <v>2017</v>
      </c>
      <c r="C456" s="9" t="s">
        <v>168</v>
      </c>
      <c r="D456" s="9">
        <v>485595.38999999996</v>
      </c>
    </row>
    <row r="457">
      <c r="A457" s="5">
        <v>41953.0</v>
      </c>
      <c r="B457" s="21">
        <f>IFERROR(__xludf.DUMMYFUNCTION("YEAR(TO_DATE(A457))"),2014.0)</f>
        <v>2014</v>
      </c>
      <c r="C457" s="9" t="s">
        <v>174</v>
      </c>
      <c r="D457" s="9">
        <v>408108.8</v>
      </c>
    </row>
    <row r="458">
      <c r="A458" s="5">
        <v>42883.0</v>
      </c>
      <c r="B458" s="21">
        <f>IFERROR(__xludf.DUMMYFUNCTION("YEAR(TO_DATE(A458))"),2017.0)</f>
        <v>2017</v>
      </c>
      <c r="C458" s="9" t="s">
        <v>168</v>
      </c>
      <c r="D458" s="9">
        <v>1900614.45</v>
      </c>
    </row>
    <row r="459">
      <c r="A459" s="5">
        <v>41847.0</v>
      </c>
      <c r="B459" s="21">
        <f>IFERROR(__xludf.DUMMYFUNCTION("YEAR(TO_DATE(A459))"),2014.0)</f>
        <v>2014</v>
      </c>
      <c r="C459" s="9" t="s">
        <v>171</v>
      </c>
      <c r="D459" s="9">
        <v>126436.31000000001</v>
      </c>
    </row>
    <row r="460">
      <c r="A460" s="5">
        <v>42603.0</v>
      </c>
      <c r="B460" s="21">
        <f>IFERROR(__xludf.DUMMYFUNCTION("YEAR(TO_DATE(A460))"),2016.0)</f>
        <v>2016</v>
      </c>
      <c r="C460" s="9" t="s">
        <v>170</v>
      </c>
      <c r="D460" s="9">
        <v>3964845.9099999997</v>
      </c>
    </row>
    <row r="461">
      <c r="A461" s="5">
        <v>40251.0</v>
      </c>
      <c r="B461" s="21">
        <f>IFERROR(__xludf.DUMMYFUNCTION("YEAR(TO_DATE(A461))"),2010.0)</f>
        <v>2010</v>
      </c>
      <c r="C461" s="9" t="s">
        <v>171</v>
      </c>
      <c r="D461" s="9">
        <v>492668.44</v>
      </c>
    </row>
    <row r="462">
      <c r="A462" s="5">
        <v>42408.0</v>
      </c>
      <c r="B462" s="21">
        <f>IFERROR(__xludf.DUMMYFUNCTION("YEAR(TO_DATE(A462))"),2016.0)</f>
        <v>2016</v>
      </c>
      <c r="C462" s="9" t="s">
        <v>171</v>
      </c>
      <c r="D462" s="9">
        <v>711214.4600000001</v>
      </c>
    </row>
    <row r="463">
      <c r="A463" s="5">
        <v>41543.0</v>
      </c>
      <c r="B463" s="21">
        <f>IFERROR(__xludf.DUMMYFUNCTION("YEAR(TO_DATE(A463))"),2013.0)</f>
        <v>2013</v>
      </c>
      <c r="C463" s="9" t="s">
        <v>170</v>
      </c>
      <c r="D463" s="9">
        <v>237904.12</v>
      </c>
    </row>
    <row r="464">
      <c r="A464" s="5">
        <v>40839.0</v>
      </c>
      <c r="B464" s="21">
        <f>IFERROR(__xludf.DUMMYFUNCTION("YEAR(TO_DATE(A464))"),2011.0)</f>
        <v>2011</v>
      </c>
      <c r="C464" s="9" t="s">
        <v>174</v>
      </c>
      <c r="D464" s="9">
        <v>1741867.5999999999</v>
      </c>
    </row>
    <row r="465">
      <c r="A465" s="5">
        <v>42019.0</v>
      </c>
      <c r="B465" s="21">
        <f>IFERROR(__xludf.DUMMYFUNCTION("YEAR(TO_DATE(A465))"),2015.0)</f>
        <v>2015</v>
      </c>
      <c r="C465" s="9" t="s">
        <v>173</v>
      </c>
      <c r="D465" s="9">
        <v>1575332.8800000001</v>
      </c>
    </row>
    <row r="466">
      <c r="A466" s="5">
        <v>42855.0</v>
      </c>
      <c r="B466" s="21">
        <f>IFERROR(__xludf.DUMMYFUNCTION("YEAR(TO_DATE(A466))"),2017.0)</f>
        <v>2017</v>
      </c>
      <c r="C466" s="9" t="s">
        <v>163</v>
      </c>
      <c r="D466" s="9">
        <v>379125.5</v>
      </c>
    </row>
    <row r="467">
      <c r="A467" s="5">
        <v>42035.0</v>
      </c>
      <c r="B467" s="21">
        <f>IFERROR(__xludf.DUMMYFUNCTION("YEAR(TO_DATE(A467))"),2015.0)</f>
        <v>2015</v>
      </c>
      <c r="C467" s="9" t="s">
        <v>172</v>
      </c>
      <c r="D467" s="9">
        <v>1031603.2</v>
      </c>
    </row>
    <row r="468">
      <c r="A468" s="5">
        <v>41298.0</v>
      </c>
      <c r="B468" s="21">
        <f>IFERROR(__xludf.DUMMYFUNCTION("YEAR(TO_DATE(A468))"),2013.0)</f>
        <v>2013</v>
      </c>
      <c r="C468" s="9" t="s">
        <v>174</v>
      </c>
      <c r="D468" s="9">
        <v>528443.2999999999</v>
      </c>
    </row>
    <row r="469">
      <c r="A469" s="5">
        <v>42242.0</v>
      </c>
      <c r="B469" s="21">
        <f>IFERROR(__xludf.DUMMYFUNCTION("YEAR(TO_DATE(A469))"),2015.0)</f>
        <v>2015</v>
      </c>
      <c r="C469" s="9" t="s">
        <v>174</v>
      </c>
      <c r="D469" s="9">
        <v>526180.6</v>
      </c>
    </row>
    <row r="470">
      <c r="A470" s="5">
        <v>41505.0</v>
      </c>
      <c r="B470" s="21">
        <f>IFERROR(__xludf.DUMMYFUNCTION("YEAR(TO_DATE(A470))"),2013.0)</f>
        <v>2013</v>
      </c>
      <c r="C470" s="9" t="s">
        <v>173</v>
      </c>
      <c r="D470" s="9">
        <v>1944467.76</v>
      </c>
    </row>
    <row r="471">
      <c r="A471" s="5">
        <v>41867.0</v>
      </c>
      <c r="B471" s="21">
        <f>IFERROR(__xludf.DUMMYFUNCTION("YEAR(TO_DATE(A471))"),2014.0)</f>
        <v>2014</v>
      </c>
      <c r="C471" s="9" t="s">
        <v>169</v>
      </c>
      <c r="D471" s="9">
        <v>12632.82</v>
      </c>
    </row>
    <row r="472">
      <c r="A472" s="5">
        <v>42308.0</v>
      </c>
      <c r="B472" s="21">
        <f>IFERROR(__xludf.DUMMYFUNCTION("YEAR(TO_DATE(A472))"),2015.0)</f>
        <v>2015</v>
      </c>
      <c r="C472" s="9" t="s">
        <v>169</v>
      </c>
      <c r="D472" s="9">
        <v>23539.59</v>
      </c>
    </row>
    <row r="473">
      <c r="A473" s="5">
        <v>41366.0</v>
      </c>
      <c r="B473" s="21">
        <f>IFERROR(__xludf.DUMMYFUNCTION("YEAR(TO_DATE(A473))"),2013.0)</f>
        <v>2013</v>
      </c>
      <c r="C473" s="9" t="s">
        <v>167</v>
      </c>
      <c r="D473" s="9">
        <v>1430708.37</v>
      </c>
    </row>
    <row r="474">
      <c r="A474" s="5">
        <v>42169.0</v>
      </c>
      <c r="B474" s="21">
        <f>IFERROR(__xludf.DUMMYFUNCTION("YEAR(TO_DATE(A474))"),2015.0)</f>
        <v>2015</v>
      </c>
      <c r="C474" s="9" t="s">
        <v>169</v>
      </c>
      <c r="D474" s="9">
        <v>84287.22</v>
      </c>
    </row>
    <row r="475">
      <c r="A475" s="5">
        <v>41557.0</v>
      </c>
      <c r="B475" s="21">
        <f>IFERROR(__xludf.DUMMYFUNCTION("YEAR(TO_DATE(A475))"),2013.0)</f>
        <v>2013</v>
      </c>
      <c r="C475" s="9" t="s">
        <v>174</v>
      </c>
      <c r="D475" s="9">
        <v>420656.5</v>
      </c>
    </row>
    <row r="476">
      <c r="A476" s="5">
        <v>40320.0</v>
      </c>
      <c r="B476" s="21">
        <f>IFERROR(__xludf.DUMMYFUNCTION("YEAR(TO_DATE(A476))"),2010.0)</f>
        <v>2010</v>
      </c>
      <c r="C476" s="9" t="s">
        <v>165</v>
      </c>
      <c r="D476" s="9">
        <v>3474865.6</v>
      </c>
    </row>
    <row r="477">
      <c r="A477" s="5">
        <v>42129.0</v>
      </c>
      <c r="B477" s="21">
        <f>IFERROR(__xludf.DUMMYFUNCTION("YEAR(TO_DATE(A477))"),2015.0)</f>
        <v>2015</v>
      </c>
      <c r="C477" s="9" t="s">
        <v>174</v>
      </c>
      <c r="D477" s="9">
        <v>498205.39999999997</v>
      </c>
    </row>
    <row r="478">
      <c r="A478" s="5">
        <v>40797.0</v>
      </c>
      <c r="B478" s="21">
        <f>IFERROR(__xludf.DUMMYFUNCTION("YEAR(TO_DATE(A478))"),2011.0)</f>
        <v>2011</v>
      </c>
      <c r="C478" s="9" t="s">
        <v>171</v>
      </c>
      <c r="D478" s="9">
        <v>623027.79</v>
      </c>
    </row>
    <row r="479">
      <c r="A479" s="5">
        <v>40688.0</v>
      </c>
      <c r="B479" s="21">
        <f>IFERROR(__xludf.DUMMYFUNCTION("YEAR(TO_DATE(A479))"),2011.0)</f>
        <v>2011</v>
      </c>
      <c r="C479" s="9" t="s">
        <v>163</v>
      </c>
      <c r="D479" s="9">
        <v>356966.35000000003</v>
      </c>
    </row>
    <row r="480">
      <c r="A480" s="5">
        <v>42925.0</v>
      </c>
      <c r="B480" s="21">
        <f>IFERROR(__xludf.DUMMYFUNCTION("YEAR(TO_DATE(A480))"),2017.0)</f>
        <v>2017</v>
      </c>
      <c r="C480" s="9" t="s">
        <v>169</v>
      </c>
      <c r="D480" s="9">
        <v>89194.8</v>
      </c>
    </row>
    <row r="481">
      <c r="A481" s="5">
        <v>42625.0</v>
      </c>
      <c r="B481" s="21">
        <f>IFERROR(__xludf.DUMMYFUNCTION("YEAR(TO_DATE(A481))"),2016.0)</f>
        <v>2016</v>
      </c>
      <c r="C481" s="9" t="s">
        <v>168</v>
      </c>
      <c r="D481" s="9">
        <v>650976.27</v>
      </c>
    </row>
    <row r="482">
      <c r="A482" s="5">
        <v>41787.0</v>
      </c>
      <c r="B482" s="21">
        <f>IFERROR(__xludf.DUMMYFUNCTION("YEAR(TO_DATE(A482))"),2014.0)</f>
        <v>2014</v>
      </c>
      <c r="C482" s="9" t="s">
        <v>169</v>
      </c>
      <c r="D482" s="9">
        <v>57855.33</v>
      </c>
    </row>
    <row r="483">
      <c r="A483" s="5">
        <v>40188.0</v>
      </c>
      <c r="B483" s="21">
        <f>IFERROR(__xludf.DUMMYFUNCTION("YEAR(TO_DATE(A483))"),2010.0)</f>
        <v>2010</v>
      </c>
      <c r="C483" s="9" t="s">
        <v>174</v>
      </c>
      <c r="D483" s="9">
        <v>1721091.9</v>
      </c>
    </row>
    <row r="484">
      <c r="A484" s="5">
        <v>40885.0</v>
      </c>
      <c r="B484" s="21">
        <f>IFERROR(__xludf.DUMMYFUNCTION("YEAR(TO_DATE(A484))"),2011.0)</f>
        <v>2011</v>
      </c>
      <c r="C484" s="9" t="s">
        <v>171</v>
      </c>
      <c r="D484" s="9">
        <v>705002.98</v>
      </c>
    </row>
    <row r="485">
      <c r="A485" s="5">
        <v>40931.0</v>
      </c>
      <c r="B485" s="21">
        <f>IFERROR(__xludf.DUMMYFUNCTION("YEAR(TO_DATE(A485))"),2012.0)</f>
        <v>2012</v>
      </c>
      <c r="C485" s="9" t="s">
        <v>170</v>
      </c>
      <c r="D485" s="9">
        <v>6111997.42</v>
      </c>
    </row>
    <row r="486">
      <c r="A486" s="5">
        <v>40229.0</v>
      </c>
      <c r="B486" s="21">
        <f>IFERROR(__xludf.DUMMYFUNCTION("YEAR(TO_DATE(A486))"),2010.0)</f>
        <v>2010</v>
      </c>
      <c r="C486" s="9" t="s">
        <v>163</v>
      </c>
      <c r="D486" s="9">
        <v>419932.5</v>
      </c>
    </row>
    <row r="487">
      <c r="A487" s="5">
        <v>42440.0</v>
      </c>
      <c r="B487" s="21">
        <f>IFERROR(__xludf.DUMMYFUNCTION("YEAR(TO_DATE(A487))"),2016.0)</f>
        <v>2016</v>
      </c>
      <c r="C487" s="9" t="s">
        <v>170</v>
      </c>
      <c r="D487" s="9">
        <v>1164794.6099999999</v>
      </c>
    </row>
    <row r="488">
      <c r="A488" s="5">
        <v>42841.0</v>
      </c>
      <c r="B488" s="21">
        <f>IFERROR(__xludf.DUMMYFUNCTION("YEAR(TO_DATE(A488))"),2017.0)</f>
        <v>2017</v>
      </c>
      <c r="C488" s="9" t="s">
        <v>171</v>
      </c>
      <c r="D488" s="9">
        <v>13158.53</v>
      </c>
    </row>
    <row r="489">
      <c r="A489" s="5">
        <v>42906.0</v>
      </c>
      <c r="B489" s="21">
        <f>IFERROR(__xludf.DUMMYFUNCTION("YEAR(TO_DATE(A489))"),2017.0)</f>
        <v>2017</v>
      </c>
      <c r="C489" s="9" t="s">
        <v>165</v>
      </c>
      <c r="D489" s="9">
        <v>3583291.1999999997</v>
      </c>
    </row>
    <row r="490">
      <c r="A490" s="5">
        <v>41186.0</v>
      </c>
      <c r="B490" s="21">
        <f>IFERROR(__xludf.DUMMYFUNCTION("YEAR(TO_DATE(A490))"),2012.0)</f>
        <v>2012</v>
      </c>
      <c r="C490" s="9" t="s">
        <v>166</v>
      </c>
      <c r="D490" s="9">
        <v>1322759.16</v>
      </c>
    </row>
    <row r="491">
      <c r="A491" s="5">
        <v>40551.0</v>
      </c>
      <c r="B491" s="21">
        <f>IFERROR(__xludf.DUMMYFUNCTION("YEAR(TO_DATE(A491))"),2011.0)</f>
        <v>2011</v>
      </c>
      <c r="C491" s="9" t="s">
        <v>166</v>
      </c>
      <c r="D491" s="9">
        <v>623326.76</v>
      </c>
    </row>
    <row r="492">
      <c r="A492" s="5">
        <v>42600.0</v>
      </c>
      <c r="B492" s="21">
        <f>IFERROR(__xludf.DUMMYFUNCTION("YEAR(TO_DATE(A492))"),2016.0)</f>
        <v>2016</v>
      </c>
      <c r="C492" s="9" t="s">
        <v>164</v>
      </c>
      <c r="D492" s="9">
        <v>73238.40000000001</v>
      </c>
    </row>
    <row r="493">
      <c r="A493" s="5">
        <v>41590.0</v>
      </c>
      <c r="B493" s="21">
        <f>IFERROR(__xludf.DUMMYFUNCTION("YEAR(TO_DATE(A493))"),2013.0)</f>
        <v>2013</v>
      </c>
      <c r="C493" s="9" t="s">
        <v>168</v>
      </c>
      <c r="D493" s="9">
        <v>2812318.7399999998</v>
      </c>
    </row>
    <row r="494">
      <c r="A494" s="5">
        <v>41709.0</v>
      </c>
      <c r="B494" s="21">
        <f>IFERROR(__xludf.DUMMYFUNCTION("YEAR(TO_DATE(A494))"),2014.0)</f>
        <v>2014</v>
      </c>
      <c r="C494" s="9" t="s">
        <v>167</v>
      </c>
      <c r="D494" s="9">
        <v>4460788.5</v>
      </c>
    </row>
    <row r="495">
      <c r="A495" s="5">
        <v>40568.0</v>
      </c>
      <c r="B495" s="21">
        <f>IFERROR(__xludf.DUMMYFUNCTION("YEAR(TO_DATE(A495))"),2011.0)</f>
        <v>2011</v>
      </c>
      <c r="C495" s="9" t="s">
        <v>173</v>
      </c>
      <c r="D495" s="9">
        <v>2544631.04</v>
      </c>
    </row>
    <row r="496">
      <c r="A496" s="5">
        <v>41172.0</v>
      </c>
      <c r="B496" s="21">
        <f>IFERROR(__xludf.DUMMYFUNCTION("YEAR(TO_DATE(A496))"),2012.0)</f>
        <v>2012</v>
      </c>
      <c r="C496" s="9" t="s">
        <v>165</v>
      </c>
      <c r="D496" s="9">
        <v>4016993.6</v>
      </c>
    </row>
    <row r="497">
      <c r="A497" s="5">
        <v>40775.0</v>
      </c>
      <c r="B497" s="21">
        <f>IFERROR(__xludf.DUMMYFUNCTION("YEAR(TO_DATE(A497))"),2011.0)</f>
        <v>2011</v>
      </c>
      <c r="C497" s="9" t="s">
        <v>167</v>
      </c>
      <c r="D497" s="9">
        <v>2009634.06</v>
      </c>
    </row>
    <row r="498">
      <c r="A498" s="5">
        <v>40669.0</v>
      </c>
      <c r="B498" s="21">
        <f>IFERROR(__xludf.DUMMYFUNCTION("YEAR(TO_DATE(A498))"),2011.0)</f>
        <v>2011</v>
      </c>
      <c r="C498" s="9" t="s">
        <v>173</v>
      </c>
      <c r="D498" s="9">
        <v>1661617.52</v>
      </c>
    </row>
    <row r="499">
      <c r="A499" s="5">
        <v>40179.0</v>
      </c>
      <c r="B499" s="21">
        <f>IFERROR(__xludf.DUMMYFUNCTION("YEAR(TO_DATE(A499))"),2010.0)</f>
        <v>2010</v>
      </c>
      <c r="C499" s="9" t="s">
        <v>173</v>
      </c>
      <c r="D499" s="9">
        <v>2391207.7600000002</v>
      </c>
    </row>
    <row r="500">
      <c r="A500" s="5">
        <v>42767.0</v>
      </c>
      <c r="B500" s="21">
        <f>IFERROR(__xludf.DUMMYFUNCTION("YEAR(TO_DATE(A500))"),2017.0)</f>
        <v>2017</v>
      </c>
      <c r="C500" s="9" t="s">
        <v>164</v>
      </c>
      <c r="D500" s="9">
        <v>476965.08</v>
      </c>
    </row>
    <row r="501">
      <c r="A501" s="5">
        <v>41928.0</v>
      </c>
      <c r="B501" s="21">
        <f>IFERROR(__xludf.DUMMYFUNCTION("YEAR(TO_DATE(A501))"),2014.0)</f>
        <v>2014</v>
      </c>
      <c r="C501" s="9" t="s">
        <v>171</v>
      </c>
      <c r="D501" s="9">
        <v>636268.05</v>
      </c>
    </row>
    <row r="502">
      <c r="A502" s="5">
        <v>40517.0</v>
      </c>
      <c r="B502" s="21">
        <f>IFERROR(__xludf.DUMMYFUNCTION("YEAR(TO_DATE(A502))"),2010.0)</f>
        <v>2010</v>
      </c>
      <c r="C502" s="9" t="s">
        <v>167</v>
      </c>
      <c r="D502" s="9">
        <v>3615517.9200000004</v>
      </c>
    </row>
    <row r="503">
      <c r="A503" s="5">
        <v>41385.0</v>
      </c>
      <c r="B503" s="21">
        <f>IFERROR(__xludf.DUMMYFUNCTION("YEAR(TO_DATE(A503))"),2013.0)</f>
        <v>2013</v>
      </c>
      <c r="C503" s="9" t="s">
        <v>163</v>
      </c>
      <c r="D503" s="9">
        <v>203275.80000000002</v>
      </c>
    </row>
    <row r="504">
      <c r="A504" s="5">
        <v>40457.0</v>
      </c>
      <c r="B504" s="21">
        <f>IFERROR(__xludf.DUMMYFUNCTION("YEAR(TO_DATE(A504))"),2010.0)</f>
        <v>2010</v>
      </c>
      <c r="C504" s="9" t="s">
        <v>165</v>
      </c>
      <c r="D504" s="9">
        <v>4151214.0</v>
      </c>
    </row>
    <row r="505">
      <c r="A505" s="5">
        <v>42477.0</v>
      </c>
      <c r="B505" s="21">
        <f>IFERROR(__xludf.DUMMYFUNCTION("YEAR(TO_DATE(A505))"),2016.0)</f>
        <v>2016</v>
      </c>
      <c r="C505" s="9" t="s">
        <v>169</v>
      </c>
      <c r="D505" s="9">
        <v>48450.69</v>
      </c>
    </row>
    <row r="506">
      <c r="A506" s="5">
        <v>41776.0</v>
      </c>
      <c r="B506" s="21">
        <f>IFERROR(__xludf.DUMMYFUNCTION("YEAR(TO_DATE(A506))"),2014.0)</f>
        <v>2014</v>
      </c>
      <c r="C506" s="9" t="s">
        <v>173</v>
      </c>
      <c r="D506" s="9">
        <v>1743051.84</v>
      </c>
    </row>
    <row r="507">
      <c r="A507" s="5">
        <v>42265.0</v>
      </c>
      <c r="B507" s="21">
        <f>IFERROR(__xludf.DUMMYFUNCTION("YEAR(TO_DATE(A507))"),2015.0)</f>
        <v>2015</v>
      </c>
      <c r="C507" s="9" t="s">
        <v>167</v>
      </c>
      <c r="D507" s="9">
        <v>5326246.59</v>
      </c>
    </row>
    <row r="508">
      <c r="A508" s="5">
        <v>41065.0</v>
      </c>
      <c r="B508" s="21">
        <f>IFERROR(__xludf.DUMMYFUNCTION("YEAR(TO_DATE(A508))"),2012.0)</f>
        <v>2012</v>
      </c>
      <c r="C508" s="9" t="s">
        <v>166</v>
      </c>
      <c r="D508" s="9">
        <v>1104764.26</v>
      </c>
    </row>
    <row r="509">
      <c r="A509" s="5">
        <v>42025.0</v>
      </c>
      <c r="B509" s="21">
        <f>IFERROR(__xludf.DUMMYFUNCTION("YEAR(TO_DATE(A509))"),2015.0)</f>
        <v>2015</v>
      </c>
      <c r="C509" s="9" t="s">
        <v>172</v>
      </c>
      <c r="D509" s="9">
        <v>257791.52</v>
      </c>
    </row>
    <row r="510">
      <c r="A510" s="5">
        <v>40794.0</v>
      </c>
      <c r="B510" s="21">
        <f>IFERROR(__xludf.DUMMYFUNCTION("YEAR(TO_DATE(A510))"),2011.0)</f>
        <v>2011</v>
      </c>
      <c r="C510" s="9" t="s">
        <v>169</v>
      </c>
      <c r="D510" s="9">
        <v>38253.0</v>
      </c>
    </row>
    <row r="511">
      <c r="A511" s="5">
        <v>41643.0</v>
      </c>
      <c r="B511" s="21">
        <f>IFERROR(__xludf.DUMMYFUNCTION("YEAR(TO_DATE(A511))"),2014.0)</f>
        <v>2014</v>
      </c>
      <c r="C511" s="9" t="s">
        <v>169</v>
      </c>
      <c r="D511" s="9">
        <v>13584.48</v>
      </c>
    </row>
    <row r="512">
      <c r="A512" s="5">
        <v>41435.0</v>
      </c>
      <c r="B512" s="21">
        <f>IFERROR(__xludf.DUMMYFUNCTION("YEAR(TO_DATE(A512))"),2013.0)</f>
        <v>2013</v>
      </c>
      <c r="C512" s="9" t="s">
        <v>165</v>
      </c>
      <c r="D512" s="9">
        <v>1113985.5999999999</v>
      </c>
    </row>
    <row r="513">
      <c r="A513" s="5">
        <v>41786.0</v>
      </c>
      <c r="B513" s="21">
        <f>IFERROR(__xludf.DUMMYFUNCTION("YEAR(TO_DATE(A513))"),2014.0)</f>
        <v>2014</v>
      </c>
      <c r="C513" s="9" t="s">
        <v>165</v>
      </c>
      <c r="D513" s="9">
        <v>1023485.2</v>
      </c>
    </row>
    <row r="514">
      <c r="A514" s="5">
        <v>41645.0</v>
      </c>
      <c r="B514" s="21">
        <f>IFERROR(__xludf.DUMMYFUNCTION("YEAR(TO_DATE(A514))"),2014.0)</f>
        <v>2014</v>
      </c>
      <c r="C514" s="9" t="s">
        <v>166</v>
      </c>
      <c r="D514" s="9">
        <v>1118321.54</v>
      </c>
    </row>
    <row r="515">
      <c r="A515" s="5">
        <v>41861.0</v>
      </c>
      <c r="B515" s="21">
        <f>IFERROR(__xludf.DUMMYFUNCTION("YEAR(TO_DATE(A515))"),2014.0)</f>
        <v>2014</v>
      </c>
      <c r="C515" s="9" t="s">
        <v>173</v>
      </c>
      <c r="D515" s="9">
        <v>1992970.96</v>
      </c>
    </row>
    <row r="516">
      <c r="A516" s="5">
        <v>41779.0</v>
      </c>
      <c r="B516" s="21">
        <f>IFERROR(__xludf.DUMMYFUNCTION("YEAR(TO_DATE(A516))"),2014.0)</f>
        <v>2014</v>
      </c>
      <c r="C516" s="9" t="s">
        <v>163</v>
      </c>
      <c r="D516" s="9">
        <v>325127.4</v>
      </c>
    </row>
    <row r="517">
      <c r="A517" s="5">
        <v>41450.0</v>
      </c>
      <c r="B517" s="21">
        <f>IFERROR(__xludf.DUMMYFUNCTION("YEAR(TO_DATE(A517))"),2013.0)</f>
        <v>2013</v>
      </c>
      <c r="C517" s="9" t="s">
        <v>172</v>
      </c>
      <c r="D517" s="9">
        <v>884949.4400000001</v>
      </c>
    </row>
    <row r="518">
      <c r="A518" s="5">
        <v>40515.0</v>
      </c>
      <c r="B518" s="21">
        <f>IFERROR(__xludf.DUMMYFUNCTION("YEAR(TO_DATE(A518))"),2010.0)</f>
        <v>2010</v>
      </c>
      <c r="C518" s="9" t="s">
        <v>163</v>
      </c>
      <c r="D518" s="9">
        <v>262873.0</v>
      </c>
    </row>
    <row r="519">
      <c r="A519" s="5">
        <v>42568.0</v>
      </c>
      <c r="B519" s="21">
        <f>IFERROR(__xludf.DUMMYFUNCTION("YEAR(TO_DATE(A519))"),2016.0)</f>
        <v>2016</v>
      </c>
      <c r="C519" s="9" t="s">
        <v>170</v>
      </c>
      <c r="D519" s="9">
        <v>5447068.77</v>
      </c>
    </row>
    <row r="520">
      <c r="A520" s="5">
        <v>42841.0</v>
      </c>
      <c r="B520" s="21">
        <f>IFERROR(__xludf.DUMMYFUNCTION("YEAR(TO_DATE(A520))"),2017.0)</f>
        <v>2017</v>
      </c>
      <c r="C520" s="9" t="s">
        <v>165</v>
      </c>
      <c r="D520" s="9">
        <v>539504.7999999999</v>
      </c>
    </row>
    <row r="521">
      <c r="A521" s="5">
        <v>40344.0</v>
      </c>
      <c r="B521" s="21">
        <f>IFERROR(__xludf.DUMMYFUNCTION("YEAR(TO_DATE(A521))"),2010.0)</f>
        <v>2010</v>
      </c>
      <c r="C521" s="9" t="s">
        <v>174</v>
      </c>
      <c r="D521" s="9">
        <v>808606.7</v>
      </c>
    </row>
    <row r="522">
      <c r="A522" s="5">
        <v>40926.0</v>
      </c>
      <c r="B522" s="21">
        <f>IFERROR(__xludf.DUMMYFUNCTION("YEAR(TO_DATE(A522))"),2012.0)</f>
        <v>2012</v>
      </c>
      <c r="C522" s="9" t="s">
        <v>167</v>
      </c>
      <c r="D522" s="9">
        <v>5374436.13</v>
      </c>
    </row>
    <row r="523">
      <c r="A523" s="5">
        <v>40768.0</v>
      </c>
      <c r="B523" s="21">
        <f>IFERROR(__xludf.DUMMYFUNCTION("YEAR(TO_DATE(A523))"),2011.0)</f>
        <v>2011</v>
      </c>
      <c r="C523" s="9" t="s">
        <v>169</v>
      </c>
      <c r="D523" s="9">
        <v>13593.81</v>
      </c>
    </row>
    <row r="524">
      <c r="A524" s="5">
        <v>42724.0</v>
      </c>
      <c r="B524" s="21">
        <f>IFERROR(__xludf.DUMMYFUNCTION("YEAR(TO_DATE(A524))"),2016.0)</f>
        <v>2016</v>
      </c>
      <c r="C524" s="9" t="s">
        <v>164</v>
      </c>
      <c r="D524" s="9">
        <v>750998.76</v>
      </c>
    </row>
    <row r="525">
      <c r="A525" s="5">
        <v>42053.0</v>
      </c>
      <c r="B525" s="21">
        <f>IFERROR(__xludf.DUMMYFUNCTION("YEAR(TO_DATE(A525))"),2015.0)</f>
        <v>2015</v>
      </c>
      <c r="C525" s="9" t="s">
        <v>167</v>
      </c>
      <c r="D525" s="9">
        <v>1222321.1700000002</v>
      </c>
    </row>
    <row r="526">
      <c r="A526" s="5">
        <v>42777.0</v>
      </c>
      <c r="B526" s="21">
        <f>IFERROR(__xludf.DUMMYFUNCTION("YEAR(TO_DATE(A526))"),2017.0)</f>
        <v>2017</v>
      </c>
      <c r="C526" s="9" t="s">
        <v>163</v>
      </c>
      <c r="D526" s="9">
        <v>443657.5</v>
      </c>
    </row>
    <row r="527">
      <c r="A527" s="5">
        <v>41444.0</v>
      </c>
      <c r="B527" s="21">
        <f>IFERROR(__xludf.DUMMYFUNCTION("YEAR(TO_DATE(A527))"),2013.0)</f>
        <v>2013</v>
      </c>
      <c r="C527" s="9" t="s">
        <v>167</v>
      </c>
      <c r="D527" s="9">
        <v>449986.11000000004</v>
      </c>
    </row>
    <row r="528">
      <c r="A528" s="5">
        <v>41585.0</v>
      </c>
      <c r="B528" s="21">
        <f>IFERROR(__xludf.DUMMYFUNCTION("YEAR(TO_DATE(A528))"),2013.0)</f>
        <v>2013</v>
      </c>
      <c r="C528" s="9" t="s">
        <v>171</v>
      </c>
      <c r="D528" s="9">
        <v>314088.39</v>
      </c>
    </row>
    <row r="529">
      <c r="A529" s="5">
        <v>40493.0</v>
      </c>
      <c r="B529" s="21">
        <f>IFERROR(__xludf.DUMMYFUNCTION("YEAR(TO_DATE(A529))"),2010.0)</f>
        <v>2010</v>
      </c>
      <c r="C529" s="9" t="s">
        <v>172</v>
      </c>
      <c r="D529" s="9">
        <v>109717.12</v>
      </c>
    </row>
    <row r="530">
      <c r="A530" s="5">
        <v>40440.0</v>
      </c>
      <c r="B530" s="21">
        <f>IFERROR(__xludf.DUMMYFUNCTION("YEAR(TO_DATE(A530))"),2010.0)</f>
        <v>2010</v>
      </c>
      <c r="C530" s="9" t="s">
        <v>171</v>
      </c>
      <c r="D530" s="9">
        <v>221896.95</v>
      </c>
    </row>
    <row r="531">
      <c r="A531" s="5">
        <v>42194.0</v>
      </c>
      <c r="B531" s="21">
        <f>IFERROR(__xludf.DUMMYFUNCTION("YEAR(TO_DATE(A531))"),2015.0)</f>
        <v>2015</v>
      </c>
      <c r="C531" s="9" t="s">
        <v>168</v>
      </c>
      <c r="D531" s="9">
        <v>3083594.01</v>
      </c>
    </row>
    <row r="532">
      <c r="A532" s="5">
        <v>42496.0</v>
      </c>
      <c r="B532" s="21">
        <f>IFERROR(__xludf.DUMMYFUNCTION("YEAR(TO_DATE(A532))"),2016.0)</f>
        <v>2016</v>
      </c>
      <c r="C532" s="9" t="s">
        <v>173</v>
      </c>
      <c r="D532" s="9">
        <v>1766027.04</v>
      </c>
    </row>
    <row r="533">
      <c r="A533" s="5">
        <v>41933.0</v>
      </c>
      <c r="B533" s="21">
        <f>IFERROR(__xludf.DUMMYFUNCTION("YEAR(TO_DATE(A533))"),2014.0)</f>
        <v>2014</v>
      </c>
      <c r="C533" s="9" t="s">
        <v>169</v>
      </c>
      <c r="D533" s="9">
        <v>1044.96</v>
      </c>
    </row>
    <row r="534">
      <c r="A534" s="5">
        <v>40674.0</v>
      </c>
      <c r="B534" s="21">
        <f>IFERROR(__xludf.DUMMYFUNCTION("YEAR(TO_DATE(A534))"),2011.0)</f>
        <v>2011</v>
      </c>
      <c r="C534" s="9" t="s">
        <v>168</v>
      </c>
      <c r="D534" s="9">
        <v>2099746.53</v>
      </c>
    </row>
    <row r="535">
      <c r="A535" s="5">
        <v>42048.0</v>
      </c>
      <c r="B535" s="21">
        <f>IFERROR(__xludf.DUMMYFUNCTION("YEAR(TO_DATE(A535))"),2015.0)</f>
        <v>2015</v>
      </c>
      <c r="C535" s="9" t="s">
        <v>166</v>
      </c>
      <c r="D535" s="9">
        <v>337391.4</v>
      </c>
    </row>
    <row r="536">
      <c r="A536" s="5">
        <v>41212.0</v>
      </c>
      <c r="B536" s="21">
        <f>IFERROR(__xludf.DUMMYFUNCTION("YEAR(TO_DATE(A536))"),2012.0)</f>
        <v>2012</v>
      </c>
      <c r="C536" s="9" t="s">
        <v>164</v>
      </c>
      <c r="D536" s="9">
        <v>1287927.78</v>
      </c>
    </row>
    <row r="537">
      <c r="A537" s="5">
        <v>41353.0</v>
      </c>
      <c r="B537" s="21">
        <f>IFERROR(__xludf.DUMMYFUNCTION("YEAR(TO_DATE(A537))"),2013.0)</f>
        <v>2013</v>
      </c>
      <c r="C537" s="9" t="s">
        <v>173</v>
      </c>
      <c r="D537" s="9">
        <v>1974080.24</v>
      </c>
    </row>
    <row r="538">
      <c r="A538" s="5">
        <v>41856.0</v>
      </c>
      <c r="B538" s="21">
        <f>IFERROR(__xludf.DUMMYFUNCTION("YEAR(TO_DATE(A538))"),2014.0)</f>
        <v>2014</v>
      </c>
      <c r="C538" s="9" t="s">
        <v>173</v>
      </c>
      <c r="D538" s="9">
        <v>1672594.56</v>
      </c>
    </row>
    <row r="539">
      <c r="A539" s="5">
        <v>40570.0</v>
      </c>
      <c r="B539" s="21">
        <f>IFERROR(__xludf.DUMMYFUNCTION("YEAR(TO_DATE(A539))"),2011.0)</f>
        <v>2011</v>
      </c>
      <c r="C539" s="9" t="s">
        <v>165</v>
      </c>
      <c r="D539" s="9">
        <v>149522.4</v>
      </c>
    </row>
    <row r="540">
      <c r="A540" s="5">
        <v>41004.0</v>
      </c>
      <c r="B540" s="21">
        <f>IFERROR(__xludf.DUMMYFUNCTION("YEAR(TO_DATE(A540))"),2012.0)</f>
        <v>2012</v>
      </c>
      <c r="C540" s="9" t="s">
        <v>165</v>
      </c>
      <c r="D540" s="9">
        <v>1636439.5999999999</v>
      </c>
    </row>
    <row r="541">
      <c r="A541" s="5">
        <v>41527.0</v>
      </c>
      <c r="B541" s="21">
        <f>IFERROR(__xludf.DUMMYFUNCTION("YEAR(TO_DATE(A541))"),2013.0)</f>
        <v>2013</v>
      </c>
      <c r="C541" s="9" t="s">
        <v>172</v>
      </c>
      <c r="D541" s="9">
        <v>430344.64</v>
      </c>
    </row>
    <row r="542">
      <c r="A542" s="5">
        <v>40583.0</v>
      </c>
      <c r="B542" s="21">
        <f>IFERROR(__xludf.DUMMYFUNCTION("YEAR(TO_DATE(A542))"),2011.0)</f>
        <v>2011</v>
      </c>
      <c r="C542" s="9" t="s">
        <v>165</v>
      </c>
      <c r="D542" s="9">
        <v>882706.7999999999</v>
      </c>
    </row>
    <row r="543">
      <c r="A543" s="5">
        <v>42609.0</v>
      </c>
      <c r="B543" s="21">
        <f>IFERROR(__xludf.DUMMYFUNCTION("YEAR(TO_DATE(A543))"),2016.0)</f>
        <v>2016</v>
      </c>
      <c r="C543" s="9" t="s">
        <v>165</v>
      </c>
      <c r="D543" s="9">
        <v>710450.0</v>
      </c>
    </row>
    <row r="544">
      <c r="A544" s="5">
        <v>41050.0</v>
      </c>
      <c r="B544" s="21">
        <f>IFERROR(__xludf.DUMMYFUNCTION("YEAR(TO_DATE(A544))"),2012.0)</f>
        <v>2012</v>
      </c>
      <c r="C544" s="9" t="s">
        <v>170</v>
      </c>
      <c r="D544" s="9">
        <v>5662251.71</v>
      </c>
    </row>
    <row r="545">
      <c r="A545" s="5">
        <v>40549.0</v>
      </c>
      <c r="B545" s="21">
        <f>IFERROR(__xludf.DUMMYFUNCTION("YEAR(TO_DATE(A545))"),2011.0)</f>
        <v>2011</v>
      </c>
      <c r="C545" s="9" t="s">
        <v>167</v>
      </c>
      <c r="D545" s="9">
        <v>811407.66</v>
      </c>
    </row>
    <row r="546">
      <c r="A546" s="5">
        <v>42075.0</v>
      </c>
      <c r="B546" s="21">
        <f>IFERROR(__xludf.DUMMYFUNCTION("YEAR(TO_DATE(A546))"),2015.0)</f>
        <v>2015</v>
      </c>
      <c r="C546" s="9" t="s">
        <v>169</v>
      </c>
      <c r="D546" s="9">
        <v>69844.38</v>
      </c>
    </row>
    <row r="547">
      <c r="A547" s="5">
        <v>40328.0</v>
      </c>
      <c r="B547" s="21">
        <f>IFERROR(__xludf.DUMMYFUNCTION("YEAR(TO_DATE(A547))"),2010.0)</f>
        <v>2010</v>
      </c>
      <c r="C547" s="9" t="s">
        <v>169</v>
      </c>
      <c r="D547" s="9">
        <v>63453.33</v>
      </c>
    </row>
    <row r="548">
      <c r="A548" s="5">
        <v>42878.0</v>
      </c>
      <c r="B548" s="21">
        <f>IFERROR(__xludf.DUMMYFUNCTION("YEAR(TO_DATE(A548))"),2017.0)</f>
        <v>2017</v>
      </c>
      <c r="C548" s="9" t="s">
        <v>173</v>
      </c>
      <c r="D548" s="9">
        <v>117939.36</v>
      </c>
    </row>
    <row r="549">
      <c r="A549" s="5">
        <v>41184.0</v>
      </c>
      <c r="B549" s="21">
        <f>IFERROR(__xludf.DUMMYFUNCTION("YEAR(TO_DATE(A549))"),2012.0)</f>
        <v>2012</v>
      </c>
      <c r="C549" s="9" t="s">
        <v>172</v>
      </c>
      <c r="D549" s="9">
        <v>1092362.8800000001</v>
      </c>
    </row>
    <row r="550">
      <c r="A550" s="5">
        <v>42719.0</v>
      </c>
      <c r="B550" s="21">
        <f>IFERROR(__xludf.DUMMYFUNCTION("YEAR(TO_DATE(A550))"),2016.0)</f>
        <v>2016</v>
      </c>
      <c r="C550" s="9" t="s">
        <v>167</v>
      </c>
      <c r="D550" s="9">
        <v>3644822.37</v>
      </c>
    </row>
    <row r="551">
      <c r="A551" s="5">
        <v>42792.0</v>
      </c>
      <c r="B551" s="21">
        <f>IFERROR(__xludf.DUMMYFUNCTION("YEAR(TO_DATE(A551))"),2017.0)</f>
        <v>2017</v>
      </c>
      <c r="C551" s="9" t="s">
        <v>171</v>
      </c>
      <c r="D551" s="9">
        <v>272242.63</v>
      </c>
    </row>
    <row r="552">
      <c r="A552" s="5">
        <v>40328.0</v>
      </c>
      <c r="B552" s="21">
        <f>IFERROR(__xludf.DUMMYFUNCTION("YEAR(TO_DATE(A552))"),2010.0)</f>
        <v>2010</v>
      </c>
      <c r="C552" s="9" t="s">
        <v>171</v>
      </c>
      <c r="D552" s="9">
        <v>82629.03</v>
      </c>
    </row>
    <row r="553">
      <c r="A553" s="5">
        <v>41834.0</v>
      </c>
      <c r="B553" s="21">
        <f>IFERROR(__xludf.DUMMYFUNCTION("YEAR(TO_DATE(A553))"),2014.0)</f>
        <v>2014</v>
      </c>
      <c r="C553" s="9" t="s">
        <v>163</v>
      </c>
      <c r="D553" s="9">
        <v>278768.75</v>
      </c>
    </row>
    <row r="554">
      <c r="A554" s="5">
        <v>41321.0</v>
      </c>
      <c r="B554" s="21">
        <f>IFERROR(__xludf.DUMMYFUNCTION("YEAR(TO_DATE(A554))"),2013.0)</f>
        <v>2013</v>
      </c>
      <c r="C554" s="9" t="s">
        <v>171</v>
      </c>
      <c r="D554" s="9">
        <v>254343.76</v>
      </c>
    </row>
    <row r="555">
      <c r="A555" s="5">
        <v>42390.0</v>
      </c>
      <c r="B555" s="21">
        <f>IFERROR(__xludf.DUMMYFUNCTION("YEAR(TO_DATE(A555))"),2016.0)</f>
        <v>2016</v>
      </c>
      <c r="C555" s="9" t="s">
        <v>171</v>
      </c>
      <c r="D555" s="9">
        <v>86061.69</v>
      </c>
    </row>
    <row r="556">
      <c r="A556" s="5">
        <v>42633.0</v>
      </c>
      <c r="B556" s="21">
        <f>IFERROR(__xludf.DUMMYFUNCTION("YEAR(TO_DATE(A556))"),2016.0)</f>
        <v>2016</v>
      </c>
      <c r="C556" s="9" t="s">
        <v>163</v>
      </c>
      <c r="D556" s="9">
        <v>218554.7</v>
      </c>
    </row>
    <row r="557">
      <c r="A557" s="5">
        <v>42077.0</v>
      </c>
      <c r="B557" s="21">
        <f>IFERROR(__xludf.DUMMYFUNCTION("YEAR(TO_DATE(A557))"),2015.0)</f>
        <v>2015</v>
      </c>
      <c r="C557" s="9" t="s">
        <v>170</v>
      </c>
      <c r="D557" s="9">
        <v>5010688.46</v>
      </c>
    </row>
    <row r="558">
      <c r="A558" s="5">
        <v>42112.0</v>
      </c>
      <c r="B558" s="21">
        <f>IFERROR(__xludf.DUMMYFUNCTION("YEAR(TO_DATE(A558))"),2015.0)</f>
        <v>2015</v>
      </c>
      <c r="C558" s="9" t="s">
        <v>173</v>
      </c>
      <c r="D558" s="9">
        <v>547320.32</v>
      </c>
    </row>
    <row r="559">
      <c r="A559" s="5">
        <v>41027.0</v>
      </c>
      <c r="B559" s="21">
        <f>IFERROR(__xludf.DUMMYFUNCTION("YEAR(TO_DATE(A559))"),2012.0)</f>
        <v>2012</v>
      </c>
      <c r="C559" s="9" t="s">
        <v>171</v>
      </c>
      <c r="D559" s="9">
        <v>420337.39</v>
      </c>
    </row>
    <row r="560">
      <c r="A560" s="5">
        <v>42632.0</v>
      </c>
      <c r="B560" s="21">
        <f>IFERROR(__xludf.DUMMYFUNCTION("YEAR(TO_DATE(A560))"),2016.0)</f>
        <v>2016</v>
      </c>
      <c r="C560" s="9" t="s">
        <v>169</v>
      </c>
      <c r="D560" s="9">
        <v>82243.95</v>
      </c>
    </row>
    <row r="561">
      <c r="A561" s="5">
        <v>40704.0</v>
      </c>
      <c r="B561" s="21">
        <f>IFERROR(__xludf.DUMMYFUNCTION("YEAR(TO_DATE(A561))"),2011.0)</f>
        <v>2011</v>
      </c>
      <c r="C561" s="9" t="s">
        <v>163</v>
      </c>
      <c r="D561" s="9">
        <v>105671.15000000001</v>
      </c>
    </row>
    <row r="562">
      <c r="A562" s="5">
        <v>40378.0</v>
      </c>
      <c r="B562" s="21">
        <f>IFERROR(__xludf.DUMMYFUNCTION("YEAR(TO_DATE(A562))"),2010.0)</f>
        <v>2010</v>
      </c>
      <c r="C562" s="9" t="s">
        <v>173</v>
      </c>
      <c r="D562" s="9">
        <v>800302.8</v>
      </c>
    </row>
    <row r="563">
      <c r="A563" s="5">
        <v>41644.0</v>
      </c>
      <c r="B563" s="21">
        <f>IFERROR(__xludf.DUMMYFUNCTION("YEAR(TO_DATE(A563))"),2014.0)</f>
        <v>2014</v>
      </c>
      <c r="C563" s="9" t="s">
        <v>171</v>
      </c>
      <c r="D563" s="9">
        <v>178089.67</v>
      </c>
    </row>
    <row r="564">
      <c r="A564" s="5">
        <v>41805.0</v>
      </c>
      <c r="B564" s="21">
        <f>IFERROR(__xludf.DUMMYFUNCTION("YEAR(TO_DATE(A564))"),2014.0)</f>
        <v>2014</v>
      </c>
      <c r="C564" s="9" t="s">
        <v>167</v>
      </c>
      <c r="D564" s="9">
        <v>4367665.470000001</v>
      </c>
    </row>
    <row r="565">
      <c r="A565" s="5">
        <v>40571.0</v>
      </c>
      <c r="B565" s="21">
        <f>IFERROR(__xludf.DUMMYFUNCTION("YEAR(TO_DATE(A565))"),2011.0)</f>
        <v>2011</v>
      </c>
      <c r="C565" s="9" t="s">
        <v>165</v>
      </c>
      <c r="D565" s="9">
        <v>2997443.1999999997</v>
      </c>
    </row>
    <row r="566">
      <c r="A566" s="5">
        <v>40907.0</v>
      </c>
      <c r="B566" s="21">
        <f>IFERROR(__xludf.DUMMYFUNCTION("YEAR(TO_DATE(A566))"),2011.0)</f>
        <v>2011</v>
      </c>
      <c r="C566" s="9" t="s">
        <v>164</v>
      </c>
      <c r="D566" s="9">
        <v>220935.84000000003</v>
      </c>
    </row>
    <row r="567">
      <c r="A567" s="5">
        <v>40498.0</v>
      </c>
      <c r="B567" s="21">
        <f>IFERROR(__xludf.DUMMYFUNCTION("YEAR(TO_DATE(A567))"),2010.0)</f>
        <v>2010</v>
      </c>
      <c r="C567" s="9" t="s">
        <v>166</v>
      </c>
      <c r="D567" s="9">
        <v>513173.86</v>
      </c>
    </row>
    <row r="568">
      <c r="A568" s="5">
        <v>40642.0</v>
      </c>
      <c r="B568" s="21">
        <f>IFERROR(__xludf.DUMMYFUNCTION("YEAR(TO_DATE(A568))"),2011.0)</f>
        <v>2011</v>
      </c>
      <c r="C568" s="9" t="s">
        <v>166</v>
      </c>
      <c r="D568" s="9">
        <v>1244188.56</v>
      </c>
    </row>
    <row r="569">
      <c r="A569" s="5">
        <v>42340.0</v>
      </c>
      <c r="B569" s="21">
        <f>IFERROR(__xludf.DUMMYFUNCTION("YEAR(TO_DATE(A569))"),2015.0)</f>
        <v>2015</v>
      </c>
      <c r="C569" s="9" t="s">
        <v>166</v>
      </c>
      <c r="D569" s="9">
        <v>429673.34</v>
      </c>
    </row>
    <row r="570">
      <c r="A570" s="5">
        <v>41915.0</v>
      </c>
      <c r="B570" s="21">
        <f>IFERROR(__xludf.DUMMYFUNCTION("YEAR(TO_DATE(A570))"),2014.0)</f>
        <v>2014</v>
      </c>
      <c r="C570" s="9" t="s">
        <v>171</v>
      </c>
      <c r="D570" s="9">
        <v>557316.87</v>
      </c>
    </row>
    <row r="571">
      <c r="A571" s="5">
        <v>42563.0</v>
      </c>
      <c r="B571" s="21">
        <f>IFERROR(__xludf.DUMMYFUNCTION("YEAR(TO_DATE(A571))"),2016.0)</f>
        <v>2016</v>
      </c>
      <c r="C571" s="9" t="s">
        <v>174</v>
      </c>
      <c r="D571" s="9">
        <v>1021506.2</v>
      </c>
    </row>
    <row r="572">
      <c r="A572" s="5">
        <v>42484.0</v>
      </c>
      <c r="B572" s="21">
        <f>IFERROR(__xludf.DUMMYFUNCTION("YEAR(TO_DATE(A572))"),2016.0)</f>
        <v>2016</v>
      </c>
      <c r="C572" s="9" t="s">
        <v>166</v>
      </c>
      <c r="D572" s="9">
        <v>1160533.98</v>
      </c>
    </row>
    <row r="573">
      <c r="A573" s="5">
        <v>41001.0</v>
      </c>
      <c r="B573" s="21">
        <f>IFERROR(__xludf.DUMMYFUNCTION("YEAR(TO_DATE(A573))"),2012.0)</f>
        <v>2012</v>
      </c>
      <c r="C573" s="9" t="s">
        <v>172</v>
      </c>
      <c r="D573" s="9">
        <v>695020.8</v>
      </c>
    </row>
    <row r="574">
      <c r="A574" s="5">
        <v>41168.0</v>
      </c>
      <c r="B574" s="21">
        <f>IFERROR(__xludf.DUMMYFUNCTION("YEAR(TO_DATE(A574))"),2012.0)</f>
        <v>2012</v>
      </c>
      <c r="C574" s="9" t="s">
        <v>164</v>
      </c>
      <c r="D574" s="9">
        <v>437294.28</v>
      </c>
    </row>
    <row r="575">
      <c r="A575" s="5">
        <v>42421.0</v>
      </c>
      <c r="B575" s="21">
        <f>IFERROR(__xludf.DUMMYFUNCTION("YEAR(TO_DATE(A575))"),2016.0)</f>
        <v>2016</v>
      </c>
      <c r="C575" s="9" t="s">
        <v>168</v>
      </c>
      <c r="D575" s="9">
        <v>98300.37</v>
      </c>
    </row>
    <row r="576">
      <c r="A576" s="5">
        <v>41227.0</v>
      </c>
      <c r="B576" s="21">
        <f>IFERROR(__xludf.DUMMYFUNCTION("YEAR(TO_DATE(A576))"),2012.0)</f>
        <v>2012</v>
      </c>
      <c r="C576" s="9" t="s">
        <v>171</v>
      </c>
      <c r="D576" s="9">
        <v>571537.89</v>
      </c>
    </row>
    <row r="577">
      <c r="A577" s="5">
        <v>40526.0</v>
      </c>
      <c r="B577" s="21">
        <f>IFERROR(__xludf.DUMMYFUNCTION("YEAR(TO_DATE(A577))"),2010.0)</f>
        <v>2010</v>
      </c>
      <c r="C577" s="9" t="s">
        <v>164</v>
      </c>
      <c r="D577" s="9">
        <v>85139.64000000001</v>
      </c>
    </row>
    <row r="578">
      <c r="A578" s="5">
        <v>40599.0</v>
      </c>
      <c r="B578" s="21">
        <f>IFERROR(__xludf.DUMMYFUNCTION("YEAR(TO_DATE(A578))"),2011.0)</f>
        <v>2011</v>
      </c>
      <c r="C578" s="9" t="s">
        <v>171</v>
      </c>
      <c r="D578" s="9">
        <v>18144.06</v>
      </c>
    </row>
    <row r="579">
      <c r="A579" s="5">
        <v>41075.0</v>
      </c>
      <c r="B579" s="21">
        <f>IFERROR(__xludf.DUMMYFUNCTION("YEAR(TO_DATE(A579))"),2012.0)</f>
        <v>2012</v>
      </c>
      <c r="C579" s="9" t="s">
        <v>173</v>
      </c>
      <c r="D579" s="9">
        <v>2526250.88</v>
      </c>
    </row>
    <row r="580">
      <c r="A580" s="5">
        <v>40286.0</v>
      </c>
      <c r="B580" s="21">
        <f>IFERROR(__xludf.DUMMYFUNCTION("YEAR(TO_DATE(A580))"),2010.0)</f>
        <v>2010</v>
      </c>
      <c r="C580" s="9" t="s">
        <v>172</v>
      </c>
      <c r="D580" s="9">
        <v>728569.76</v>
      </c>
    </row>
    <row r="581">
      <c r="A581" s="5">
        <v>40746.0</v>
      </c>
      <c r="B581" s="21">
        <f>IFERROR(__xludf.DUMMYFUNCTION("YEAR(TO_DATE(A581))"),2011.0)</f>
        <v>2011</v>
      </c>
      <c r="C581" s="9" t="s">
        <v>166</v>
      </c>
      <c r="D581" s="9">
        <v>1419200.72</v>
      </c>
    </row>
    <row r="582">
      <c r="A582" s="5">
        <v>40969.0</v>
      </c>
      <c r="B582" s="21">
        <f>IFERROR(__xludf.DUMMYFUNCTION("YEAR(TO_DATE(A582))"),2012.0)</f>
        <v>2012</v>
      </c>
      <c r="C582" s="9" t="s">
        <v>173</v>
      </c>
      <c r="D582" s="9">
        <v>1922003.12</v>
      </c>
    </row>
    <row r="583">
      <c r="A583" s="5">
        <v>41646.0</v>
      </c>
      <c r="B583" s="21">
        <f>IFERROR(__xludf.DUMMYFUNCTION("YEAR(TO_DATE(A583))"),2014.0)</f>
        <v>2014</v>
      </c>
      <c r="C583" s="9" t="s">
        <v>164</v>
      </c>
      <c r="D583" s="9">
        <v>978495.54</v>
      </c>
    </row>
    <row r="584">
      <c r="A584" s="5">
        <v>42817.0</v>
      </c>
      <c r="B584" s="21">
        <f>IFERROR(__xludf.DUMMYFUNCTION("YEAR(TO_DATE(A584))"),2017.0)</f>
        <v>2017</v>
      </c>
      <c r="C584" s="9" t="s">
        <v>173</v>
      </c>
      <c r="D584" s="9">
        <v>1213856.4</v>
      </c>
    </row>
    <row r="585">
      <c r="A585" s="5">
        <v>42530.0</v>
      </c>
      <c r="B585" s="21">
        <f>IFERROR(__xludf.DUMMYFUNCTION("YEAR(TO_DATE(A585))"),2016.0)</f>
        <v>2016</v>
      </c>
      <c r="C585" s="9" t="s">
        <v>171</v>
      </c>
      <c r="D585" s="9">
        <v>530019.05</v>
      </c>
    </row>
    <row r="586">
      <c r="A586" s="5">
        <v>41163.0</v>
      </c>
      <c r="B586" s="21">
        <f>IFERROR(__xludf.DUMMYFUNCTION("YEAR(TO_DATE(A586))"),2012.0)</f>
        <v>2012</v>
      </c>
      <c r="C586" s="9" t="s">
        <v>172</v>
      </c>
      <c r="D586" s="9">
        <v>347510.4</v>
      </c>
    </row>
    <row r="587">
      <c r="A587" s="5">
        <v>42471.0</v>
      </c>
      <c r="B587" s="21">
        <f>IFERROR(__xludf.DUMMYFUNCTION("YEAR(TO_DATE(A587))"),2016.0)</f>
        <v>2016</v>
      </c>
      <c r="C587" s="9" t="s">
        <v>166</v>
      </c>
      <c r="D587" s="9">
        <v>65937.68000000001</v>
      </c>
    </row>
    <row r="588">
      <c r="A588" s="5">
        <v>41672.0</v>
      </c>
      <c r="B588" s="21">
        <f>IFERROR(__xludf.DUMMYFUNCTION("YEAR(TO_DATE(A588))"),2014.0)</f>
        <v>2014</v>
      </c>
      <c r="C588" s="9" t="s">
        <v>169</v>
      </c>
      <c r="D588" s="9">
        <v>73119.21</v>
      </c>
    </row>
    <row r="589">
      <c r="A589" s="5">
        <v>40596.0</v>
      </c>
      <c r="B589" s="21">
        <f>IFERROR(__xludf.DUMMYFUNCTION("YEAR(TO_DATE(A589))"),2011.0)</f>
        <v>2011</v>
      </c>
      <c r="C589" s="9" t="s">
        <v>170</v>
      </c>
      <c r="D589" s="9">
        <v>132317.46</v>
      </c>
    </row>
    <row r="590">
      <c r="A590" s="5">
        <v>40188.0</v>
      </c>
      <c r="B590" s="21">
        <f>IFERROR(__xludf.DUMMYFUNCTION("YEAR(TO_DATE(A590))"),2010.0)</f>
        <v>2010</v>
      </c>
      <c r="C590" s="9" t="s">
        <v>172</v>
      </c>
      <c r="D590" s="9">
        <v>438322.08</v>
      </c>
    </row>
    <row r="591">
      <c r="A591" s="5">
        <v>42727.0</v>
      </c>
      <c r="B591" s="21">
        <f>IFERROR(__xludf.DUMMYFUNCTION("YEAR(TO_DATE(A591))"),2016.0)</f>
        <v>2016</v>
      </c>
      <c r="C591" s="9" t="s">
        <v>170</v>
      </c>
      <c r="D591" s="9">
        <v>3780403.3899999997</v>
      </c>
    </row>
    <row r="592">
      <c r="A592" s="5">
        <v>42691.0</v>
      </c>
      <c r="B592" s="21">
        <f>IFERROR(__xludf.DUMMYFUNCTION("YEAR(TO_DATE(A592))"),2016.0)</f>
        <v>2016</v>
      </c>
      <c r="C592" s="9" t="s">
        <v>169</v>
      </c>
      <c r="D592" s="9">
        <v>66728.16</v>
      </c>
    </row>
    <row r="593">
      <c r="A593" s="5">
        <v>41280.0</v>
      </c>
      <c r="B593" s="21">
        <f>IFERROR(__xludf.DUMMYFUNCTION("YEAR(TO_DATE(A593))"),2013.0)</f>
        <v>2013</v>
      </c>
      <c r="C593" s="9" t="s">
        <v>174</v>
      </c>
      <c r="D593" s="9">
        <v>1012044.0</v>
      </c>
    </row>
    <row r="594">
      <c r="A594" s="5">
        <v>41474.0</v>
      </c>
      <c r="B594" s="21">
        <f>IFERROR(__xludf.DUMMYFUNCTION("YEAR(TO_DATE(A594))"),2013.0)</f>
        <v>2013</v>
      </c>
      <c r="C594" s="9" t="s">
        <v>168</v>
      </c>
      <c r="D594" s="9">
        <v>2683220.4</v>
      </c>
    </row>
    <row r="595">
      <c r="A595" s="5">
        <v>40355.0</v>
      </c>
      <c r="B595" s="21">
        <f>IFERROR(__xludf.DUMMYFUNCTION("YEAR(TO_DATE(A595))"),2010.0)</f>
        <v>2010</v>
      </c>
      <c r="C595" s="9" t="s">
        <v>173</v>
      </c>
      <c r="D595" s="9">
        <v>1117360.56</v>
      </c>
    </row>
    <row r="596">
      <c r="A596" s="5">
        <v>40704.0</v>
      </c>
      <c r="B596" s="21">
        <f>IFERROR(__xludf.DUMMYFUNCTION("YEAR(TO_DATE(A596))"),2011.0)</f>
        <v>2011</v>
      </c>
      <c r="C596" s="9" t="s">
        <v>172</v>
      </c>
      <c r="D596" s="9">
        <v>492524.96</v>
      </c>
    </row>
    <row r="597">
      <c r="A597" s="5">
        <v>42530.0</v>
      </c>
      <c r="B597" s="21">
        <f>IFERROR(__xludf.DUMMYFUNCTION("YEAR(TO_DATE(A597))"),2016.0)</f>
        <v>2016</v>
      </c>
      <c r="C597" s="9" t="s">
        <v>167</v>
      </c>
      <c r="D597" s="9">
        <v>5707204.44</v>
      </c>
    </row>
    <row r="598">
      <c r="A598" s="5">
        <v>40732.0</v>
      </c>
      <c r="B598" s="21">
        <f>IFERROR(__xludf.DUMMYFUNCTION("YEAR(TO_DATE(A598))"),2011.0)</f>
        <v>2011</v>
      </c>
      <c r="C598" s="9" t="s">
        <v>167</v>
      </c>
      <c r="D598" s="9">
        <v>6155888.13</v>
      </c>
    </row>
    <row r="599">
      <c r="A599" s="5">
        <v>42229.0</v>
      </c>
      <c r="B599" s="21">
        <f>IFERROR(__xludf.DUMMYFUNCTION("YEAR(TO_DATE(A599))"),2015.0)</f>
        <v>2015</v>
      </c>
      <c r="C599" s="9" t="s">
        <v>163</v>
      </c>
      <c r="D599" s="9">
        <v>235209.65000000002</v>
      </c>
    </row>
    <row r="600">
      <c r="A600" s="5">
        <v>40558.0</v>
      </c>
      <c r="B600" s="21">
        <f>IFERROR(__xludf.DUMMYFUNCTION("YEAR(TO_DATE(A600))"),2011.0)</f>
        <v>2011</v>
      </c>
      <c r="C600" s="9" t="s">
        <v>173</v>
      </c>
      <c r="D600" s="9">
        <v>1903878.24</v>
      </c>
    </row>
    <row r="601">
      <c r="A601" s="5">
        <v>41482.0</v>
      </c>
      <c r="B601" s="21">
        <f>IFERROR(__xludf.DUMMYFUNCTION("YEAR(TO_DATE(A601))"),2013.0)</f>
        <v>2013</v>
      </c>
      <c r="C601" s="9" t="s">
        <v>163</v>
      </c>
      <c r="D601" s="9">
        <v>196490.45</v>
      </c>
    </row>
    <row r="602">
      <c r="A602" s="5">
        <v>41978.0</v>
      </c>
      <c r="B602" s="21">
        <f>IFERROR(__xludf.DUMMYFUNCTION("YEAR(TO_DATE(A602))"),2014.0)</f>
        <v>2014</v>
      </c>
      <c r="C602" s="9" t="s">
        <v>163</v>
      </c>
      <c r="D602" s="9">
        <v>246360.40000000002</v>
      </c>
    </row>
    <row r="603">
      <c r="A603" s="5">
        <v>41441.0</v>
      </c>
      <c r="B603" s="21">
        <f>IFERROR(__xludf.DUMMYFUNCTION("YEAR(TO_DATE(A603))"),2013.0)</f>
        <v>2013</v>
      </c>
      <c r="C603" s="9" t="s">
        <v>167</v>
      </c>
      <c r="D603" s="9">
        <v>338629.2</v>
      </c>
    </row>
    <row r="604">
      <c r="A604" s="5">
        <v>42420.0</v>
      </c>
      <c r="B604" s="21">
        <f>IFERROR(__xludf.DUMMYFUNCTION("YEAR(TO_DATE(A604))"),2016.0)</f>
        <v>2016</v>
      </c>
      <c r="C604" s="9" t="s">
        <v>163</v>
      </c>
      <c r="D604" s="9">
        <v>427714.30000000005</v>
      </c>
    </row>
    <row r="605">
      <c r="A605" s="5">
        <v>40631.0</v>
      </c>
      <c r="B605" s="21">
        <f>IFERROR(__xludf.DUMMYFUNCTION("YEAR(TO_DATE(A605))"),2011.0)</f>
        <v>2011</v>
      </c>
      <c r="C605" s="9" t="s">
        <v>171</v>
      </c>
      <c r="D605" s="9">
        <v>483432.95</v>
      </c>
    </row>
    <row r="606">
      <c r="A606" s="5">
        <v>40845.0</v>
      </c>
      <c r="B606" s="21">
        <f>IFERROR(__xludf.DUMMYFUNCTION("YEAR(TO_DATE(A606))"),2011.0)</f>
        <v>2011</v>
      </c>
      <c r="C606" s="9" t="s">
        <v>171</v>
      </c>
      <c r="D606" s="9">
        <v>713666.36</v>
      </c>
    </row>
    <row r="607">
      <c r="A607" s="5">
        <v>40329.0</v>
      </c>
      <c r="B607" s="21">
        <f>IFERROR(__xludf.DUMMYFUNCTION("YEAR(TO_DATE(A607))"),2010.0)</f>
        <v>2010</v>
      </c>
      <c r="C607" s="9" t="s">
        <v>167</v>
      </c>
      <c r="D607" s="9">
        <v>2849043.75</v>
      </c>
    </row>
    <row r="608">
      <c r="A608" s="5">
        <v>41910.0</v>
      </c>
      <c r="B608" s="21">
        <f>IFERROR(__xludf.DUMMYFUNCTION("YEAR(TO_DATE(A608))"),2014.0)</f>
        <v>2014</v>
      </c>
      <c r="C608" s="9" t="s">
        <v>172</v>
      </c>
      <c r="D608" s="9">
        <v>936092.48</v>
      </c>
    </row>
    <row r="609">
      <c r="A609" s="5">
        <v>40973.0</v>
      </c>
      <c r="B609" s="21">
        <f>IFERROR(__xludf.DUMMYFUNCTION("YEAR(TO_DATE(A609))"),2012.0)</f>
        <v>2012</v>
      </c>
      <c r="C609" s="9" t="s">
        <v>165</v>
      </c>
      <c r="D609" s="9">
        <v>1931112.4</v>
      </c>
    </row>
    <row r="610">
      <c r="A610" s="5">
        <v>42856.0</v>
      </c>
      <c r="B610" s="21">
        <f>IFERROR(__xludf.DUMMYFUNCTION("YEAR(TO_DATE(A610))"),2017.0)</f>
        <v>2017</v>
      </c>
      <c r="C610" s="9" t="s">
        <v>167</v>
      </c>
      <c r="D610" s="9">
        <v>4094157.27</v>
      </c>
    </row>
    <row r="611">
      <c r="A611" s="5">
        <v>40357.0</v>
      </c>
      <c r="B611" s="21">
        <f>IFERROR(__xludf.DUMMYFUNCTION("YEAR(TO_DATE(A611))"),2010.0)</f>
        <v>2010</v>
      </c>
      <c r="C611" s="9" t="s">
        <v>174</v>
      </c>
      <c r="D611" s="9">
        <v>1123533.4</v>
      </c>
    </row>
    <row r="612">
      <c r="A612" s="5">
        <v>41605.0</v>
      </c>
      <c r="B612" s="21">
        <f>IFERROR(__xludf.DUMMYFUNCTION("YEAR(TO_DATE(A612))"),2013.0)</f>
        <v>2013</v>
      </c>
      <c r="C612" s="9" t="s">
        <v>163</v>
      </c>
      <c r="D612" s="9">
        <v>224106.35</v>
      </c>
    </row>
    <row r="613">
      <c r="A613" s="5">
        <v>42648.0</v>
      </c>
      <c r="B613" s="21">
        <f>IFERROR(__xludf.DUMMYFUNCTION("YEAR(TO_DATE(A613))"),2016.0)</f>
        <v>2016</v>
      </c>
      <c r="C613" s="9" t="s">
        <v>166</v>
      </c>
      <c r="D613" s="9">
        <v>542137.14</v>
      </c>
    </row>
    <row r="614">
      <c r="A614" s="5">
        <v>42812.0</v>
      </c>
      <c r="B614" s="21">
        <f>IFERROR(__xludf.DUMMYFUNCTION("YEAR(TO_DATE(A614))"),2017.0)</f>
        <v>2017</v>
      </c>
      <c r="C614" s="9" t="s">
        <v>164</v>
      </c>
      <c r="D614" s="9">
        <v>1470871.2000000002</v>
      </c>
    </row>
    <row r="615">
      <c r="A615" s="5">
        <v>42832.0</v>
      </c>
      <c r="B615" s="21">
        <f>IFERROR(__xludf.DUMMYFUNCTION("YEAR(TO_DATE(A615))"),2017.0)</f>
        <v>2017</v>
      </c>
      <c r="C615" s="9" t="s">
        <v>164</v>
      </c>
      <c r="D615" s="9">
        <v>1386189.3</v>
      </c>
    </row>
    <row r="616">
      <c r="A616" s="5">
        <v>42585.0</v>
      </c>
      <c r="B616" s="21">
        <f>IFERROR(__xludf.DUMMYFUNCTION("YEAR(TO_DATE(A616))"),2016.0)</f>
        <v>2016</v>
      </c>
      <c r="C616" s="9" t="s">
        <v>170</v>
      </c>
      <c r="D616" s="9">
        <v>4962573.02</v>
      </c>
    </row>
    <row r="617">
      <c r="A617" s="5">
        <v>41666.0</v>
      </c>
      <c r="B617" s="21">
        <f>IFERROR(__xludf.DUMMYFUNCTION("YEAR(TO_DATE(A617))"),2014.0)</f>
        <v>2014</v>
      </c>
      <c r="C617" s="9" t="s">
        <v>171</v>
      </c>
      <c r="D617" s="9">
        <v>64730.16</v>
      </c>
    </row>
    <row r="618">
      <c r="A618" s="5">
        <v>41712.0</v>
      </c>
      <c r="B618" s="21">
        <f>IFERROR(__xludf.DUMMYFUNCTION("YEAR(TO_DATE(A618))"),2014.0)</f>
        <v>2014</v>
      </c>
      <c r="C618" s="9" t="s">
        <v>165</v>
      </c>
      <c r="D618" s="9">
        <v>4101810.4</v>
      </c>
    </row>
    <row r="619">
      <c r="A619" s="5">
        <v>40748.0</v>
      </c>
      <c r="B619" s="21">
        <f>IFERROR(__xludf.DUMMYFUNCTION("YEAR(TO_DATE(A619))"),2011.0)</f>
        <v>2011</v>
      </c>
      <c r="C619" s="9" t="s">
        <v>168</v>
      </c>
      <c r="D619" s="9">
        <v>1753796.73</v>
      </c>
    </row>
    <row r="620">
      <c r="A620" s="5">
        <v>40892.0</v>
      </c>
      <c r="B620" s="21">
        <f>IFERROR(__xludf.DUMMYFUNCTION("YEAR(TO_DATE(A620))"),2011.0)</f>
        <v>2011</v>
      </c>
      <c r="C620" s="9" t="s">
        <v>168</v>
      </c>
      <c r="D620" s="9">
        <v>3755664.78</v>
      </c>
    </row>
    <row r="621">
      <c r="A621" s="5">
        <v>41968.0</v>
      </c>
      <c r="B621" s="21">
        <f>IFERROR(__xludf.DUMMYFUNCTION("YEAR(TO_DATE(A621))"),2014.0)</f>
        <v>2014</v>
      </c>
      <c r="C621" s="9" t="s">
        <v>168</v>
      </c>
      <c r="D621" s="9">
        <v>1945334.79</v>
      </c>
    </row>
    <row r="622">
      <c r="A622" s="5">
        <v>41031.0</v>
      </c>
      <c r="B622" s="21">
        <f>IFERROR(__xludf.DUMMYFUNCTION("YEAR(TO_DATE(A622))"),2012.0)</f>
        <v>2012</v>
      </c>
      <c r="C622" s="9" t="s">
        <v>163</v>
      </c>
      <c r="D622" s="9">
        <v>21874.45</v>
      </c>
    </row>
    <row r="623">
      <c r="A623" s="5">
        <v>40530.0</v>
      </c>
      <c r="B623" s="21">
        <f>IFERROR(__xludf.DUMMYFUNCTION("YEAR(TO_DATE(A623))"),2010.0)</f>
        <v>2010</v>
      </c>
      <c r="C623" s="9" t="s">
        <v>170</v>
      </c>
      <c r="D623" s="9">
        <v>2161853.4499999997</v>
      </c>
    </row>
    <row r="624">
      <c r="A624" s="5">
        <v>42813.0</v>
      </c>
      <c r="B624" s="21">
        <f>IFERROR(__xludf.DUMMYFUNCTION("YEAR(TO_DATE(A624))"),2017.0)</f>
        <v>2017</v>
      </c>
      <c r="C624" s="9" t="s">
        <v>169</v>
      </c>
      <c r="D624" s="9">
        <v>54039.36</v>
      </c>
    </row>
    <row r="625">
      <c r="A625" s="5">
        <v>41580.0</v>
      </c>
      <c r="B625" s="21">
        <f>IFERROR(__xludf.DUMMYFUNCTION("YEAR(TO_DATE(A625))"),2013.0)</f>
        <v>2013</v>
      </c>
      <c r="C625" s="9" t="s">
        <v>171</v>
      </c>
      <c r="D625" s="9">
        <v>643215.1</v>
      </c>
    </row>
    <row r="626">
      <c r="A626" s="5">
        <v>40422.0</v>
      </c>
      <c r="B626" s="21">
        <f>IFERROR(__xludf.DUMMYFUNCTION("YEAR(TO_DATE(A626))"),2010.0)</f>
        <v>2010</v>
      </c>
      <c r="C626" s="9" t="s">
        <v>173</v>
      </c>
      <c r="D626" s="9">
        <v>800558.08</v>
      </c>
    </row>
    <row r="627">
      <c r="A627" s="5">
        <v>41165.0</v>
      </c>
      <c r="B627" s="21">
        <f>IFERROR(__xludf.DUMMYFUNCTION("YEAR(TO_DATE(A627))"),2012.0)</f>
        <v>2012</v>
      </c>
      <c r="C627" s="9" t="s">
        <v>171</v>
      </c>
      <c r="D627" s="9">
        <v>319972.95</v>
      </c>
    </row>
    <row r="628">
      <c r="A628" s="5">
        <v>41313.0</v>
      </c>
      <c r="B628" s="21">
        <f>IFERROR(__xludf.DUMMYFUNCTION("YEAR(TO_DATE(A628))"),2013.0)</f>
        <v>2013</v>
      </c>
      <c r="C628" s="9" t="s">
        <v>164</v>
      </c>
      <c r="D628" s="9">
        <v>737876.88</v>
      </c>
    </row>
    <row r="629">
      <c r="A629" s="5">
        <v>42809.0</v>
      </c>
      <c r="B629" s="21">
        <f>IFERROR(__xludf.DUMMYFUNCTION("YEAR(TO_DATE(A629))"),2017.0)</f>
        <v>2017</v>
      </c>
      <c r="C629" s="9" t="s">
        <v>164</v>
      </c>
      <c r="D629" s="9">
        <v>878097.9</v>
      </c>
    </row>
    <row r="630">
      <c r="A630" s="5">
        <v>41678.0</v>
      </c>
      <c r="B630" s="21">
        <f>IFERROR(__xludf.DUMMYFUNCTION("YEAR(TO_DATE(A630))"),2014.0)</f>
        <v>2014</v>
      </c>
      <c r="C630" s="9" t="s">
        <v>169</v>
      </c>
      <c r="D630" s="9">
        <v>8285.04</v>
      </c>
    </row>
    <row r="631">
      <c r="A631" s="5">
        <v>42237.0</v>
      </c>
      <c r="B631" s="21">
        <f>IFERROR(__xludf.DUMMYFUNCTION("YEAR(TO_DATE(A631))"),2015.0)</f>
        <v>2015</v>
      </c>
      <c r="C631" s="9" t="s">
        <v>170</v>
      </c>
      <c r="D631" s="9">
        <v>5117611.66</v>
      </c>
    </row>
    <row r="632">
      <c r="A632" s="5">
        <v>42309.0</v>
      </c>
      <c r="B632" s="21">
        <f>IFERROR(__xludf.DUMMYFUNCTION("YEAR(TO_DATE(A632))"),2015.0)</f>
        <v>2015</v>
      </c>
      <c r="C632" s="9" t="s">
        <v>167</v>
      </c>
      <c r="D632" s="9">
        <v>4768159.62</v>
      </c>
    </row>
    <row r="633">
      <c r="A633" s="5">
        <v>41928.0</v>
      </c>
      <c r="B633" s="21">
        <f>IFERROR(__xludf.DUMMYFUNCTION("YEAR(TO_DATE(A633))"),2014.0)</f>
        <v>2014</v>
      </c>
      <c r="C633" s="9" t="s">
        <v>174</v>
      </c>
      <c r="D633" s="9">
        <v>57596.0</v>
      </c>
    </row>
    <row r="634">
      <c r="A634" s="5">
        <v>40875.0</v>
      </c>
      <c r="B634" s="21">
        <f>IFERROR(__xludf.DUMMYFUNCTION("YEAR(TO_DATE(A634))"),2011.0)</f>
        <v>2011</v>
      </c>
      <c r="C634" s="9" t="s">
        <v>166</v>
      </c>
      <c r="D634" s="9">
        <v>29579.52</v>
      </c>
    </row>
    <row r="635">
      <c r="A635" s="5">
        <v>41105.0</v>
      </c>
      <c r="B635" s="21">
        <f>IFERROR(__xludf.DUMMYFUNCTION("YEAR(TO_DATE(A635))"),2012.0)</f>
        <v>2012</v>
      </c>
      <c r="C635" s="9" t="s">
        <v>165</v>
      </c>
      <c r="D635" s="9">
        <v>60333.6</v>
      </c>
    </row>
    <row r="636">
      <c r="A636" s="5">
        <v>41089.0</v>
      </c>
      <c r="B636" s="21">
        <f>IFERROR(__xludf.DUMMYFUNCTION("YEAR(TO_DATE(A636))"),2012.0)</f>
        <v>2012</v>
      </c>
      <c r="C636" s="9" t="s">
        <v>169</v>
      </c>
      <c r="D636" s="9">
        <v>28064.64</v>
      </c>
    </row>
    <row r="637">
      <c r="A637" s="5">
        <v>42618.0</v>
      </c>
      <c r="B637" s="21">
        <f>IFERROR(__xludf.DUMMYFUNCTION("YEAR(TO_DATE(A637))"),2016.0)</f>
        <v>2016</v>
      </c>
      <c r="C637" s="9" t="s">
        <v>163</v>
      </c>
      <c r="D637" s="9">
        <v>39858.0</v>
      </c>
    </row>
    <row r="638">
      <c r="A638" s="5">
        <v>42779.0</v>
      </c>
      <c r="B638" s="21">
        <f>IFERROR(__xludf.DUMMYFUNCTION("YEAR(TO_DATE(A638))"),2017.0)</f>
        <v>2017</v>
      </c>
      <c r="C638" s="9" t="s">
        <v>170</v>
      </c>
      <c r="D638" s="9">
        <v>3587273.36</v>
      </c>
    </row>
    <row r="639">
      <c r="A639" s="5">
        <v>42022.0</v>
      </c>
      <c r="B639" s="21">
        <f>IFERROR(__xludf.DUMMYFUNCTION("YEAR(TO_DATE(A639))"),2015.0)</f>
        <v>2015</v>
      </c>
      <c r="C639" s="9" t="s">
        <v>173</v>
      </c>
      <c r="D639" s="9">
        <v>2310794.56</v>
      </c>
    </row>
    <row r="640">
      <c r="A640" s="5">
        <v>40912.0</v>
      </c>
      <c r="B640" s="21">
        <f>IFERROR(__xludf.DUMMYFUNCTION("YEAR(TO_DATE(A640))"),2012.0)</f>
        <v>2012</v>
      </c>
      <c r="C640" s="9" t="s">
        <v>171</v>
      </c>
      <c r="D640" s="9">
        <v>554047.67</v>
      </c>
    </row>
    <row r="641">
      <c r="A641" s="5">
        <v>42886.0</v>
      </c>
      <c r="B641" s="21">
        <f>IFERROR(__xludf.DUMMYFUNCTION("YEAR(TO_DATE(A641))"),2017.0)</f>
        <v>2017</v>
      </c>
      <c r="C641" s="9" t="s">
        <v>168</v>
      </c>
      <c r="D641" s="9">
        <v>825638.73</v>
      </c>
    </row>
    <row r="642">
      <c r="A642" s="5">
        <v>42586.0</v>
      </c>
      <c r="B642" s="21">
        <f>IFERROR(__xludf.DUMMYFUNCTION("YEAR(TO_DATE(A642))"),2016.0)</f>
        <v>2016</v>
      </c>
      <c r="C642" s="9" t="s">
        <v>172</v>
      </c>
      <c r="D642" s="9">
        <v>430563.2</v>
      </c>
    </row>
    <row r="643">
      <c r="A643" s="5">
        <v>41194.0</v>
      </c>
      <c r="B643" s="21">
        <f>IFERROR(__xludf.DUMMYFUNCTION("YEAR(TO_DATE(A643))"),2012.0)</f>
        <v>2012</v>
      </c>
      <c r="C643" s="9" t="s">
        <v>173</v>
      </c>
      <c r="D643" s="9">
        <v>2354447.44</v>
      </c>
    </row>
    <row r="644">
      <c r="A644" s="5">
        <v>41756.0</v>
      </c>
      <c r="B644" s="21">
        <f>IFERROR(__xludf.DUMMYFUNCTION("YEAR(TO_DATE(A644))"),2014.0)</f>
        <v>2014</v>
      </c>
      <c r="C644" s="9" t="s">
        <v>170</v>
      </c>
      <c r="D644" s="9">
        <v>1449477.63</v>
      </c>
    </row>
    <row r="645">
      <c r="A645" s="5">
        <v>41082.0</v>
      </c>
      <c r="B645" s="21">
        <f>IFERROR(__xludf.DUMMYFUNCTION("YEAR(TO_DATE(A645))"),2012.0)</f>
        <v>2012</v>
      </c>
      <c r="C645" s="9" t="s">
        <v>173</v>
      </c>
      <c r="D645" s="9">
        <v>752565.4400000001</v>
      </c>
    </row>
    <row r="646">
      <c r="A646" s="5">
        <v>40371.0</v>
      </c>
      <c r="B646" s="21">
        <f>IFERROR(__xludf.DUMMYFUNCTION("YEAR(TO_DATE(A646))"),2010.0)</f>
        <v>2010</v>
      </c>
      <c r="C646" s="9" t="s">
        <v>168</v>
      </c>
      <c r="D646" s="9">
        <v>3016935.39</v>
      </c>
    </row>
    <row r="647">
      <c r="A647" s="5">
        <v>41604.0</v>
      </c>
      <c r="B647" s="21">
        <f>IFERROR(__xludf.DUMMYFUNCTION("YEAR(TO_DATE(A647))"),2013.0)</f>
        <v>2013</v>
      </c>
      <c r="C647" s="9" t="s">
        <v>173</v>
      </c>
      <c r="D647" s="9">
        <v>309399.36</v>
      </c>
    </row>
    <row r="648">
      <c r="A648" s="5">
        <v>41564.0</v>
      </c>
      <c r="B648" s="21">
        <f>IFERROR(__xludf.DUMMYFUNCTION("YEAR(TO_DATE(A648))"),2013.0)</f>
        <v>2013</v>
      </c>
      <c r="C648" s="9" t="s">
        <v>166</v>
      </c>
      <c r="D648" s="9">
        <v>1006165.86</v>
      </c>
    </row>
    <row r="649">
      <c r="A649" s="5">
        <v>40525.0</v>
      </c>
      <c r="B649" s="21">
        <f>IFERROR(__xludf.DUMMYFUNCTION("YEAR(TO_DATE(A649))"),2010.0)</f>
        <v>2010</v>
      </c>
      <c r="C649" s="9" t="s">
        <v>174</v>
      </c>
      <c r="D649" s="9">
        <v>10285.0</v>
      </c>
    </row>
    <row r="650">
      <c r="A650" s="5">
        <v>40686.0</v>
      </c>
      <c r="B650" s="21">
        <f>IFERROR(__xludf.DUMMYFUNCTION("YEAR(TO_DATE(A650))"),2011.0)</f>
        <v>2011</v>
      </c>
      <c r="C650" s="9" t="s">
        <v>166</v>
      </c>
      <c r="D650" s="9">
        <v>407796.82</v>
      </c>
    </row>
    <row r="651">
      <c r="A651" s="5">
        <v>42596.0</v>
      </c>
      <c r="B651" s="21">
        <f>IFERROR(__xludf.DUMMYFUNCTION("YEAR(TO_DATE(A651))"),2016.0)</f>
        <v>2016</v>
      </c>
      <c r="C651" s="9" t="s">
        <v>166</v>
      </c>
      <c r="D651" s="9">
        <v>1158993.3800000001</v>
      </c>
    </row>
    <row r="652">
      <c r="A652" s="5">
        <v>40179.0</v>
      </c>
      <c r="B652" s="21">
        <f>IFERROR(__xludf.DUMMYFUNCTION("YEAR(TO_DATE(A652))"),2010.0)</f>
        <v>2010</v>
      </c>
      <c r="C652" s="9" t="s">
        <v>174</v>
      </c>
      <c r="D652" s="9">
        <v>1574016.4</v>
      </c>
    </row>
    <row r="653">
      <c r="A653" s="5">
        <v>40659.0</v>
      </c>
      <c r="B653" s="21">
        <f>IFERROR(__xludf.DUMMYFUNCTION("YEAR(TO_DATE(A653))"),2011.0)</f>
        <v>2011</v>
      </c>
      <c r="C653" s="9" t="s">
        <v>169</v>
      </c>
      <c r="D653" s="9">
        <v>14676.09</v>
      </c>
    </row>
    <row r="654">
      <c r="A654" s="5">
        <v>42719.0</v>
      </c>
      <c r="B654" s="21">
        <f>IFERROR(__xludf.DUMMYFUNCTION("YEAR(TO_DATE(A654))"),2016.0)</f>
        <v>2016</v>
      </c>
      <c r="C654" s="9" t="s">
        <v>167</v>
      </c>
      <c r="D654" s="9">
        <v>14326.62</v>
      </c>
    </row>
    <row r="655">
      <c r="A655" s="5">
        <v>42137.0</v>
      </c>
      <c r="B655" s="21">
        <f>IFERROR(__xludf.DUMMYFUNCTION("YEAR(TO_DATE(A655))"),2015.0)</f>
        <v>2015</v>
      </c>
      <c r="C655" s="9" t="s">
        <v>171</v>
      </c>
      <c r="D655" s="9">
        <v>308203.83</v>
      </c>
    </row>
    <row r="656">
      <c r="A656" s="5">
        <v>40652.0</v>
      </c>
      <c r="B656" s="21">
        <f>IFERROR(__xludf.DUMMYFUNCTION("YEAR(TO_DATE(A656))"),2011.0)</f>
        <v>2011</v>
      </c>
      <c r="C656" s="9" t="s">
        <v>171</v>
      </c>
      <c r="D656" s="9">
        <v>153243.75</v>
      </c>
    </row>
    <row r="657">
      <c r="A657" s="5">
        <v>42856.0</v>
      </c>
      <c r="B657" s="21">
        <f>IFERROR(__xludf.DUMMYFUNCTION("YEAR(TO_DATE(A657))"),2017.0)</f>
        <v>2017</v>
      </c>
      <c r="C657" s="9" t="s">
        <v>166</v>
      </c>
      <c r="D657" s="9">
        <v>1078265.94</v>
      </c>
    </row>
    <row r="658">
      <c r="A658" s="5">
        <v>42547.0</v>
      </c>
      <c r="B658" s="21">
        <f>IFERROR(__xludf.DUMMYFUNCTION("YEAR(TO_DATE(A658))"),2016.0)</f>
        <v>2016</v>
      </c>
      <c r="C658" s="9" t="s">
        <v>172</v>
      </c>
      <c r="D658" s="9">
        <v>1051273.6</v>
      </c>
    </row>
    <row r="659">
      <c r="A659" s="5">
        <v>40778.0</v>
      </c>
      <c r="B659" s="21">
        <f>IFERROR(__xludf.DUMMYFUNCTION("YEAR(TO_DATE(A659))"),2011.0)</f>
        <v>2011</v>
      </c>
      <c r="C659" s="9" t="s">
        <v>167</v>
      </c>
      <c r="D659" s="9">
        <v>3885770.0700000003</v>
      </c>
    </row>
    <row r="660">
      <c r="A660" s="5">
        <v>42549.0</v>
      </c>
      <c r="B660" s="21">
        <f>IFERROR(__xludf.DUMMYFUNCTION("YEAR(TO_DATE(A660))"),2016.0)</f>
        <v>2016</v>
      </c>
      <c r="C660" s="9" t="s">
        <v>172</v>
      </c>
      <c r="D660" s="9">
        <v>170695.36000000002</v>
      </c>
    </row>
    <row r="661">
      <c r="A661" s="5">
        <v>41364.0</v>
      </c>
      <c r="B661" s="21">
        <f>IFERROR(__xludf.DUMMYFUNCTION("YEAR(TO_DATE(A661))"),2013.0)</f>
        <v>2013</v>
      </c>
      <c r="C661" s="9" t="s">
        <v>171</v>
      </c>
      <c r="D661" s="9">
        <v>627931.5900000001</v>
      </c>
    </row>
    <row r="662">
      <c r="A662" s="5">
        <v>42568.0</v>
      </c>
      <c r="B662" s="21">
        <f>IFERROR(__xludf.DUMMYFUNCTION("YEAR(TO_DATE(A662))"),2016.0)</f>
        <v>2016</v>
      </c>
      <c r="C662" s="9" t="s">
        <v>166</v>
      </c>
      <c r="D662" s="9">
        <v>452628.28</v>
      </c>
    </row>
    <row r="663">
      <c r="A663" s="5">
        <v>40914.0</v>
      </c>
      <c r="B663" s="21">
        <f>IFERROR(__xludf.DUMMYFUNCTION("YEAR(TO_DATE(A663))"),2012.0)</f>
        <v>2012</v>
      </c>
      <c r="C663" s="9" t="s">
        <v>165</v>
      </c>
      <c r="D663" s="9">
        <v>2283495.6</v>
      </c>
    </row>
    <row r="664">
      <c r="A664" s="5">
        <v>41338.0</v>
      </c>
      <c r="B664" s="21">
        <f>IFERROR(__xludf.DUMMYFUNCTION("YEAR(TO_DATE(A664))"),2013.0)</f>
        <v>2013</v>
      </c>
      <c r="C664" s="9" t="s">
        <v>167</v>
      </c>
      <c r="D664" s="9">
        <v>4303846.890000001</v>
      </c>
    </row>
    <row r="665">
      <c r="A665" s="5">
        <v>40933.0</v>
      </c>
      <c r="B665" s="21">
        <f>IFERROR(__xludf.DUMMYFUNCTION("YEAR(TO_DATE(A665))"),2012.0)</f>
        <v>2012</v>
      </c>
      <c r="C665" s="9" t="s">
        <v>170</v>
      </c>
      <c r="D665" s="9">
        <v>1829723.26</v>
      </c>
    </row>
    <row r="666">
      <c r="A666" s="5">
        <v>41311.0</v>
      </c>
      <c r="B666" s="21">
        <f>IFERROR(__xludf.DUMMYFUNCTION("YEAR(TO_DATE(A666))"),2013.0)</f>
        <v>2013</v>
      </c>
      <c r="C666" s="9" t="s">
        <v>172</v>
      </c>
      <c r="D666" s="9">
        <v>393954.4</v>
      </c>
    </row>
    <row r="667">
      <c r="A667" s="5">
        <v>41028.0</v>
      </c>
      <c r="B667" s="21">
        <f>IFERROR(__xludf.DUMMYFUNCTION("YEAR(TO_DATE(A667))"),2012.0)</f>
        <v>2012</v>
      </c>
      <c r="C667" s="9" t="s">
        <v>172</v>
      </c>
      <c r="D667" s="9">
        <v>586833.6</v>
      </c>
    </row>
    <row r="668">
      <c r="A668" s="5">
        <v>41926.0</v>
      </c>
      <c r="B668" s="21">
        <f>IFERROR(__xludf.DUMMYFUNCTION("YEAR(TO_DATE(A668))"),2014.0)</f>
        <v>2014</v>
      </c>
      <c r="C668" s="9" t="s">
        <v>170</v>
      </c>
      <c r="D668" s="9">
        <v>3233758.53</v>
      </c>
    </row>
    <row r="669">
      <c r="A669" s="5">
        <v>41648.0</v>
      </c>
      <c r="B669" s="21">
        <f>IFERROR(__xludf.DUMMYFUNCTION("YEAR(TO_DATE(A669))"),2014.0)</f>
        <v>2014</v>
      </c>
      <c r="C669" s="9" t="s">
        <v>163</v>
      </c>
      <c r="D669" s="9">
        <v>98174.05</v>
      </c>
    </row>
    <row r="670">
      <c r="A670" s="5">
        <v>41826.0</v>
      </c>
      <c r="B670" s="21">
        <f>IFERROR(__xludf.DUMMYFUNCTION("YEAR(TO_DATE(A670))"),2014.0)</f>
        <v>2014</v>
      </c>
      <c r="C670" s="9" t="s">
        <v>168</v>
      </c>
      <c r="D670" s="9">
        <v>2691658.1999999997</v>
      </c>
    </row>
    <row r="671">
      <c r="A671" s="5">
        <v>42457.0</v>
      </c>
      <c r="B671" s="21">
        <f>IFERROR(__xludf.DUMMYFUNCTION("YEAR(TO_DATE(A671))"),2016.0)</f>
        <v>2016</v>
      </c>
      <c r="C671" s="9" t="s">
        <v>165</v>
      </c>
      <c r="D671" s="9">
        <v>386484.8</v>
      </c>
    </row>
    <row r="672">
      <c r="A672" s="5">
        <v>40282.0</v>
      </c>
      <c r="B672" s="21">
        <f>IFERROR(__xludf.DUMMYFUNCTION("YEAR(TO_DATE(A672))"),2010.0)</f>
        <v>2010</v>
      </c>
      <c r="C672" s="9" t="s">
        <v>169</v>
      </c>
      <c r="D672" s="9">
        <v>42610.11</v>
      </c>
    </row>
    <row r="673">
      <c r="A673" s="5">
        <v>41676.0</v>
      </c>
      <c r="B673" s="21">
        <f>IFERROR(__xludf.DUMMYFUNCTION("YEAR(TO_DATE(A673))"),2014.0)</f>
        <v>2014</v>
      </c>
      <c r="C673" s="9" t="s">
        <v>174</v>
      </c>
      <c r="D673" s="9">
        <v>1046190.2</v>
      </c>
    </row>
    <row r="674">
      <c r="A674" s="5">
        <v>42190.0</v>
      </c>
      <c r="B674" s="21">
        <f>IFERROR(__xludf.DUMMYFUNCTION("YEAR(TO_DATE(A674))"),2015.0)</f>
        <v>2015</v>
      </c>
      <c r="C674" s="9" t="s">
        <v>163</v>
      </c>
      <c r="D674" s="9">
        <v>280856.55</v>
      </c>
    </row>
    <row r="675">
      <c r="A675" s="5">
        <v>40229.0</v>
      </c>
      <c r="B675" s="21">
        <f>IFERROR(__xludf.DUMMYFUNCTION("YEAR(TO_DATE(A675))"),2010.0)</f>
        <v>2010</v>
      </c>
      <c r="C675" s="9" t="s">
        <v>168</v>
      </c>
      <c r="D675" s="9">
        <v>1834377.72</v>
      </c>
    </row>
    <row r="676">
      <c r="A676" s="5">
        <v>40611.0</v>
      </c>
      <c r="B676" s="21">
        <f>IFERROR(__xludf.DUMMYFUNCTION("YEAR(TO_DATE(A676))"),2011.0)</f>
        <v>2011</v>
      </c>
      <c r="C676" s="9" t="s">
        <v>169</v>
      </c>
      <c r="D676" s="9">
        <v>88271.13</v>
      </c>
    </row>
    <row r="677">
      <c r="A677" s="5">
        <v>40650.0</v>
      </c>
      <c r="B677" s="21">
        <f>IFERROR(__xludf.DUMMYFUNCTION("YEAR(TO_DATE(A677))"),2011.0)</f>
        <v>2011</v>
      </c>
      <c r="C677" s="9" t="s">
        <v>167</v>
      </c>
      <c r="D677" s="9">
        <v>1440476.52</v>
      </c>
    </row>
    <row r="678">
      <c r="A678" s="5">
        <v>41098.0</v>
      </c>
      <c r="B678" s="21">
        <f>IFERROR(__xludf.DUMMYFUNCTION("YEAR(TO_DATE(A678))"),2012.0)</f>
        <v>2012</v>
      </c>
      <c r="C678" s="9" t="s">
        <v>167</v>
      </c>
      <c r="D678" s="9">
        <v>748891.5</v>
      </c>
    </row>
    <row r="679">
      <c r="A679" s="5">
        <v>41055.0</v>
      </c>
      <c r="B679" s="21">
        <f>IFERROR(__xludf.DUMMYFUNCTION("YEAR(TO_DATE(A679))"),2012.0)</f>
        <v>2012</v>
      </c>
      <c r="C679" s="9" t="s">
        <v>173</v>
      </c>
      <c r="D679" s="9">
        <v>1244745.28</v>
      </c>
    </row>
    <row r="680">
      <c r="A680" s="5">
        <v>40680.0</v>
      </c>
      <c r="B680" s="21">
        <f>IFERROR(__xludf.DUMMYFUNCTION("YEAR(TO_DATE(A680))"),2011.0)</f>
        <v>2011</v>
      </c>
      <c r="C680" s="9" t="s">
        <v>171</v>
      </c>
      <c r="D680" s="9">
        <v>142373.66</v>
      </c>
    </row>
    <row r="681">
      <c r="A681" s="5">
        <v>42357.0</v>
      </c>
      <c r="B681" s="21">
        <f>IFERROR(__xludf.DUMMYFUNCTION("YEAR(TO_DATE(A681))"),2015.0)</f>
        <v>2015</v>
      </c>
      <c r="C681" s="9" t="s">
        <v>168</v>
      </c>
      <c r="D681" s="9">
        <v>208835.55</v>
      </c>
    </row>
    <row r="682">
      <c r="A682" s="5">
        <v>40883.0</v>
      </c>
      <c r="B682" s="21">
        <f>IFERROR(__xludf.DUMMYFUNCTION("YEAR(TO_DATE(A682))"),2011.0)</f>
        <v>2011</v>
      </c>
      <c r="C682" s="9" t="s">
        <v>169</v>
      </c>
      <c r="D682" s="9">
        <v>5728.62</v>
      </c>
    </row>
    <row r="683">
      <c r="A683" s="5">
        <v>41304.0</v>
      </c>
      <c r="B683" s="21">
        <f>IFERROR(__xludf.DUMMYFUNCTION("YEAR(TO_DATE(A683))"),2013.0)</f>
        <v>2013</v>
      </c>
      <c r="C683" s="9" t="s">
        <v>172</v>
      </c>
      <c r="D683" s="9">
        <v>44476.96</v>
      </c>
    </row>
    <row r="684">
      <c r="A684" s="5">
        <v>40803.0</v>
      </c>
      <c r="B684" s="21">
        <f>IFERROR(__xludf.DUMMYFUNCTION("YEAR(TO_DATE(A684))"),2011.0)</f>
        <v>2011</v>
      </c>
      <c r="C684" s="9" t="s">
        <v>167</v>
      </c>
      <c r="D684" s="9">
        <v>6069928.41</v>
      </c>
    </row>
    <row r="685">
      <c r="A685" s="5">
        <v>41090.0</v>
      </c>
      <c r="B685" s="21">
        <f>IFERROR(__xludf.DUMMYFUNCTION("YEAR(TO_DATE(A685))"),2012.0)</f>
        <v>2012</v>
      </c>
      <c r="C685" s="9" t="s">
        <v>174</v>
      </c>
      <c r="D685" s="9">
        <v>370465.69999999995</v>
      </c>
    </row>
    <row r="686">
      <c r="A686" s="5">
        <v>42034.0</v>
      </c>
      <c r="B686" s="21">
        <f>IFERROR(__xludf.DUMMYFUNCTION("YEAR(TO_DATE(A686))"),2015.0)</f>
        <v>2015</v>
      </c>
      <c r="C686" s="9" t="s">
        <v>165</v>
      </c>
      <c r="D686" s="9">
        <v>782150.7999999999</v>
      </c>
    </row>
    <row r="687">
      <c r="A687" s="5">
        <v>42638.0</v>
      </c>
      <c r="B687" s="21">
        <f>IFERROR(__xludf.DUMMYFUNCTION("YEAR(TO_DATE(A687))"),2016.0)</f>
        <v>2016</v>
      </c>
      <c r="C687" s="9" t="s">
        <v>169</v>
      </c>
      <c r="D687" s="9">
        <v>9413.97</v>
      </c>
    </row>
    <row r="688">
      <c r="A688" s="5">
        <v>41326.0</v>
      </c>
      <c r="B688" s="21">
        <f>IFERROR(__xludf.DUMMYFUNCTION("YEAR(TO_DATE(A688))"),2013.0)</f>
        <v>2013</v>
      </c>
      <c r="C688" s="9" t="s">
        <v>164</v>
      </c>
      <c r="D688" s="9">
        <v>862839.9</v>
      </c>
    </row>
    <row r="689">
      <c r="A689" s="5">
        <v>42618.0</v>
      </c>
      <c r="B689" s="21">
        <f>IFERROR(__xludf.DUMMYFUNCTION("YEAR(TO_DATE(A689))"),2016.0)</f>
        <v>2016</v>
      </c>
      <c r="C689" s="9" t="s">
        <v>170</v>
      </c>
      <c r="D689" s="9">
        <v>3857922.71</v>
      </c>
    </row>
    <row r="690">
      <c r="A690" s="5">
        <v>40530.0</v>
      </c>
      <c r="B690" s="21">
        <f>IFERROR(__xludf.DUMMYFUNCTION("YEAR(TO_DATE(A690))"),2010.0)</f>
        <v>2010</v>
      </c>
      <c r="C690" s="9" t="s">
        <v>168</v>
      </c>
      <c r="D690" s="9">
        <v>1964741.73</v>
      </c>
    </row>
    <row r="691">
      <c r="A691" s="5">
        <v>40677.0</v>
      </c>
      <c r="B691" s="21">
        <f>IFERROR(__xludf.DUMMYFUNCTION("YEAR(TO_DATE(A691))"),2011.0)</f>
        <v>2011</v>
      </c>
      <c r="C691" s="9" t="s">
        <v>172</v>
      </c>
      <c r="D691" s="9">
        <v>609563.84</v>
      </c>
    </row>
    <row r="692">
      <c r="A692" s="5">
        <v>40823.0</v>
      </c>
      <c r="B692" s="21">
        <f>IFERROR(__xludf.DUMMYFUNCTION("YEAR(TO_DATE(A692))"),2011.0)</f>
        <v>2011</v>
      </c>
      <c r="C692" s="9" t="s">
        <v>169</v>
      </c>
      <c r="D692" s="9">
        <v>45772.98</v>
      </c>
    </row>
    <row r="693">
      <c r="A693" s="5">
        <v>40428.0</v>
      </c>
      <c r="B693" s="21">
        <f>IFERROR(__xludf.DUMMYFUNCTION("YEAR(TO_DATE(A693))"),2010.0)</f>
        <v>2010</v>
      </c>
      <c r="C693" s="9" t="s">
        <v>164</v>
      </c>
      <c r="D693" s="9">
        <v>354901.08</v>
      </c>
    </row>
    <row r="694">
      <c r="A694" s="5">
        <v>42272.0</v>
      </c>
      <c r="B694" s="21">
        <f>IFERROR(__xludf.DUMMYFUNCTION("YEAR(TO_DATE(A694))"),2015.0)</f>
        <v>2015</v>
      </c>
      <c r="C694" s="9" t="s">
        <v>171</v>
      </c>
      <c r="D694" s="9">
        <v>275920.48000000004</v>
      </c>
    </row>
    <row r="695">
      <c r="A695" s="5">
        <v>41943.0</v>
      </c>
      <c r="B695" s="21">
        <f>IFERROR(__xludf.DUMMYFUNCTION("YEAR(TO_DATE(A695))"),2014.0)</f>
        <v>2014</v>
      </c>
      <c r="C695" s="9" t="s">
        <v>167</v>
      </c>
      <c r="D695" s="9">
        <v>3009892.62</v>
      </c>
    </row>
    <row r="696">
      <c r="A696" s="5">
        <v>42847.0</v>
      </c>
      <c r="B696" s="21">
        <f>IFERROR(__xludf.DUMMYFUNCTION("YEAR(TO_DATE(A696))"),2017.0)</f>
        <v>2017</v>
      </c>
      <c r="C696" s="9" t="s">
        <v>164</v>
      </c>
      <c r="D696" s="9">
        <v>1514966.82</v>
      </c>
    </row>
    <row r="697">
      <c r="A697" s="5">
        <v>40884.0</v>
      </c>
      <c r="B697" s="21">
        <f>IFERROR(__xludf.DUMMYFUNCTION("YEAR(TO_DATE(A697))"),2011.0)</f>
        <v>2011</v>
      </c>
      <c r="C697" s="9" t="s">
        <v>171</v>
      </c>
      <c r="D697" s="9">
        <v>552903.4500000001</v>
      </c>
    </row>
    <row r="698">
      <c r="A698" s="5">
        <v>42735.0</v>
      </c>
      <c r="B698" s="21">
        <f>IFERROR(__xludf.DUMMYFUNCTION("YEAR(TO_DATE(A698))"),2016.0)</f>
        <v>2016</v>
      </c>
      <c r="C698" s="9" t="s">
        <v>169</v>
      </c>
      <c r="D698" s="9">
        <v>16075.59</v>
      </c>
    </row>
    <row r="699">
      <c r="A699" s="5">
        <v>41261.0</v>
      </c>
      <c r="B699" s="21">
        <f>IFERROR(__xludf.DUMMYFUNCTION("YEAR(TO_DATE(A699))"),2012.0)</f>
        <v>2012</v>
      </c>
      <c r="C699" s="9" t="s">
        <v>174</v>
      </c>
      <c r="D699" s="9">
        <v>378899.39999999997</v>
      </c>
    </row>
    <row r="700">
      <c r="A700" s="5">
        <v>41912.0</v>
      </c>
      <c r="B700" s="21">
        <f>IFERROR(__xludf.DUMMYFUNCTION("YEAR(TO_DATE(A700))"),2014.0)</f>
        <v>2014</v>
      </c>
      <c r="C700" s="9" t="s">
        <v>166</v>
      </c>
      <c r="D700" s="9">
        <v>243568.86000000002</v>
      </c>
    </row>
    <row r="701">
      <c r="A701" s="5">
        <v>40222.0</v>
      </c>
      <c r="B701" s="21">
        <f>IFERROR(__xludf.DUMMYFUNCTION("YEAR(TO_DATE(A701))"),2010.0)</f>
        <v>2010</v>
      </c>
      <c r="C701" s="9" t="s">
        <v>166</v>
      </c>
      <c r="D701" s="9">
        <v>1123251.46</v>
      </c>
    </row>
    <row r="702">
      <c r="A702" s="5">
        <v>42761.0</v>
      </c>
      <c r="B702" s="21">
        <f>IFERROR(__xludf.DUMMYFUNCTION("YEAR(TO_DATE(A702))"),2017.0)</f>
        <v>2017</v>
      </c>
      <c r="C702" s="9" t="s">
        <v>165</v>
      </c>
      <c r="D702" s="9">
        <v>2219664.4</v>
      </c>
    </row>
    <row r="703">
      <c r="A703" s="5">
        <v>40471.0</v>
      </c>
      <c r="B703" s="21">
        <f>IFERROR(__xludf.DUMMYFUNCTION("YEAR(TO_DATE(A703))"),2010.0)</f>
        <v>2010</v>
      </c>
      <c r="C703" s="9" t="s">
        <v>170</v>
      </c>
      <c r="D703" s="9">
        <v>3175619.04</v>
      </c>
    </row>
    <row r="704">
      <c r="A704" s="5">
        <v>41585.0</v>
      </c>
      <c r="B704" s="21">
        <f>IFERROR(__xludf.DUMMYFUNCTION("YEAR(TO_DATE(A704))"),2013.0)</f>
        <v>2013</v>
      </c>
      <c r="C704" s="9" t="s">
        <v>172</v>
      </c>
      <c r="D704" s="9">
        <v>732176.0</v>
      </c>
    </row>
    <row r="705">
      <c r="A705" s="5">
        <v>40575.0</v>
      </c>
      <c r="B705" s="21">
        <f>IFERROR(__xludf.DUMMYFUNCTION("YEAR(TO_DATE(A705))"),2011.0)</f>
        <v>2011</v>
      </c>
      <c r="C705" s="9" t="s">
        <v>164</v>
      </c>
      <c r="D705" s="9">
        <v>145713.90000000002</v>
      </c>
    </row>
    <row r="706">
      <c r="A706" s="5">
        <v>41523.0</v>
      </c>
      <c r="B706" s="21">
        <f>IFERROR(__xludf.DUMMYFUNCTION("YEAR(TO_DATE(A706))"),2013.0)</f>
        <v>2013</v>
      </c>
      <c r="C706" s="9" t="s">
        <v>165</v>
      </c>
      <c r="D706" s="9">
        <v>3112864.0</v>
      </c>
    </row>
    <row r="707">
      <c r="A707" s="5">
        <v>42927.0</v>
      </c>
      <c r="B707" s="21">
        <f>IFERROR(__xludf.DUMMYFUNCTION("YEAR(TO_DATE(A707))"),2017.0)</f>
        <v>2017</v>
      </c>
      <c r="C707" s="9" t="s">
        <v>164</v>
      </c>
      <c r="D707" s="9">
        <v>1472854.7400000002</v>
      </c>
    </row>
    <row r="708">
      <c r="A708" s="5">
        <v>42451.0</v>
      </c>
      <c r="B708" s="21">
        <f>IFERROR(__xludf.DUMMYFUNCTION("YEAR(TO_DATE(A708))"),2016.0)</f>
        <v>2016</v>
      </c>
      <c r="C708" s="9" t="s">
        <v>164</v>
      </c>
      <c r="D708" s="9">
        <v>1227963.84</v>
      </c>
    </row>
    <row r="709">
      <c r="A709" s="5">
        <v>41730.0</v>
      </c>
      <c r="B709" s="21">
        <f>IFERROR(__xludf.DUMMYFUNCTION("YEAR(TO_DATE(A709))"),2014.0)</f>
        <v>2014</v>
      </c>
      <c r="C709" s="9" t="s">
        <v>173</v>
      </c>
      <c r="D709" s="9">
        <v>2120610.96</v>
      </c>
    </row>
    <row r="710">
      <c r="A710" s="5">
        <v>42124.0</v>
      </c>
      <c r="B710" s="21">
        <f>IFERROR(__xludf.DUMMYFUNCTION("YEAR(TO_DATE(A710))"),2015.0)</f>
        <v>2015</v>
      </c>
      <c r="C710" s="9" t="s">
        <v>163</v>
      </c>
      <c r="D710" s="9">
        <v>425009.65</v>
      </c>
    </row>
    <row r="711">
      <c r="A711" s="5">
        <v>42788.0</v>
      </c>
      <c r="B711" s="21">
        <f>IFERROR(__xludf.DUMMYFUNCTION("YEAR(TO_DATE(A711))"),2017.0)</f>
        <v>2017</v>
      </c>
      <c r="C711" s="9" t="s">
        <v>170</v>
      </c>
      <c r="D711" s="9">
        <v>1539694.08</v>
      </c>
    </row>
    <row r="712">
      <c r="A712" s="5">
        <v>40476.0</v>
      </c>
      <c r="B712" s="21">
        <f>IFERROR(__xludf.DUMMYFUNCTION("YEAR(TO_DATE(A712))"),2010.0)</f>
        <v>2010</v>
      </c>
      <c r="C712" s="9" t="s">
        <v>169</v>
      </c>
      <c r="D712" s="9">
        <v>66056.4</v>
      </c>
    </row>
    <row r="713">
      <c r="A713" s="5">
        <v>42629.0</v>
      </c>
      <c r="B713" s="21">
        <f>IFERROR(__xludf.DUMMYFUNCTION("YEAR(TO_DATE(A713))"),2016.0)</f>
        <v>2016</v>
      </c>
      <c r="C713" s="9" t="s">
        <v>173</v>
      </c>
      <c r="D713" s="9">
        <v>913391.84</v>
      </c>
    </row>
    <row r="714">
      <c r="A714" s="5">
        <v>40538.0</v>
      </c>
      <c r="B714" s="21">
        <f>IFERROR(__xludf.DUMMYFUNCTION("YEAR(TO_DATE(A714))"),2010.0)</f>
        <v>2010</v>
      </c>
      <c r="C714" s="9" t="s">
        <v>165</v>
      </c>
      <c r="D714" s="9">
        <v>379926.8</v>
      </c>
    </row>
    <row r="715">
      <c r="A715" s="5">
        <v>41114.0</v>
      </c>
      <c r="B715" s="21">
        <f>IFERROR(__xludf.DUMMYFUNCTION("YEAR(TO_DATE(A715))"),2012.0)</f>
        <v>2012</v>
      </c>
      <c r="C715" s="9" t="s">
        <v>163</v>
      </c>
      <c r="D715" s="9">
        <v>443799.85000000003</v>
      </c>
    </row>
    <row r="716">
      <c r="A716" s="5">
        <v>42583.0</v>
      </c>
      <c r="B716" s="21">
        <f>IFERROR(__xludf.DUMMYFUNCTION("YEAR(TO_DATE(A716))"),2016.0)</f>
        <v>2016</v>
      </c>
      <c r="C716" s="9" t="s">
        <v>172</v>
      </c>
      <c r="D716" s="9">
        <v>1005157.4400000001</v>
      </c>
    </row>
    <row r="717">
      <c r="A717" s="5">
        <v>41839.0</v>
      </c>
      <c r="B717" s="21">
        <f>IFERROR(__xludf.DUMMYFUNCTION("YEAR(TO_DATE(A717))"),2014.0)</f>
        <v>2014</v>
      </c>
      <c r="C717" s="9" t="s">
        <v>171</v>
      </c>
      <c r="D717" s="9">
        <v>530345.97</v>
      </c>
    </row>
    <row r="718">
      <c r="A718" s="5">
        <v>42329.0</v>
      </c>
      <c r="B718" s="21">
        <f>IFERROR(__xludf.DUMMYFUNCTION("YEAR(TO_DATE(A718))"),2015.0)</f>
        <v>2015</v>
      </c>
      <c r="C718" s="9" t="s">
        <v>173</v>
      </c>
      <c r="D718" s="9">
        <v>2001395.2</v>
      </c>
    </row>
    <row r="719">
      <c r="A719" s="5">
        <v>41158.0</v>
      </c>
      <c r="B719" s="21">
        <f>IFERROR(__xludf.DUMMYFUNCTION("YEAR(TO_DATE(A719))"),2012.0)</f>
        <v>2012</v>
      </c>
      <c r="C719" s="9" t="s">
        <v>164</v>
      </c>
      <c r="D719" s="9">
        <v>860398.6200000001</v>
      </c>
    </row>
    <row r="720">
      <c r="A720" s="5">
        <v>42079.0</v>
      </c>
      <c r="B720" s="21">
        <f>IFERROR(__xludf.DUMMYFUNCTION("YEAR(TO_DATE(A720))"),2015.0)</f>
        <v>2015</v>
      </c>
      <c r="C720" s="9" t="s">
        <v>168</v>
      </c>
      <c r="D720" s="9">
        <v>1121805.51</v>
      </c>
    </row>
    <row r="721">
      <c r="A721" s="5">
        <v>42355.0</v>
      </c>
      <c r="B721" s="21">
        <f>IFERROR(__xludf.DUMMYFUNCTION("YEAR(TO_DATE(A721))"),2015.0)</f>
        <v>2015</v>
      </c>
      <c r="C721" s="9" t="s">
        <v>163</v>
      </c>
      <c r="D721" s="9">
        <v>56655.3</v>
      </c>
    </row>
    <row r="722">
      <c r="A722" s="5">
        <v>41848.0</v>
      </c>
      <c r="B722" s="21">
        <f>IFERROR(__xludf.DUMMYFUNCTION("YEAR(TO_DATE(A722))"),2014.0)</f>
        <v>2014</v>
      </c>
      <c r="C722" s="9" t="s">
        <v>170</v>
      </c>
      <c r="D722" s="9">
        <v>4142605.73</v>
      </c>
    </row>
    <row r="723">
      <c r="A723" s="5">
        <v>42355.0</v>
      </c>
      <c r="B723" s="21">
        <f>IFERROR(__xludf.DUMMYFUNCTION("YEAR(TO_DATE(A723))"),2015.0)</f>
        <v>2015</v>
      </c>
      <c r="C723" s="9" t="s">
        <v>167</v>
      </c>
      <c r="D723" s="9">
        <v>6032809.44</v>
      </c>
    </row>
    <row r="724">
      <c r="A724" s="5">
        <v>42933.0</v>
      </c>
      <c r="B724" s="21">
        <f>IFERROR(__xludf.DUMMYFUNCTION("YEAR(TO_DATE(A724))"),2017.0)</f>
        <v>2017</v>
      </c>
      <c r="C724" s="9" t="s">
        <v>163</v>
      </c>
      <c r="D724" s="9">
        <v>443183.0</v>
      </c>
    </row>
    <row r="725">
      <c r="A725" s="5">
        <v>40542.0</v>
      </c>
      <c r="B725" s="21">
        <f>IFERROR(__xludf.DUMMYFUNCTION("YEAR(TO_DATE(A725))"),2010.0)</f>
        <v>2010</v>
      </c>
      <c r="C725" s="9" t="s">
        <v>169</v>
      </c>
      <c r="D725" s="9">
        <v>80368.62</v>
      </c>
    </row>
    <row r="726">
      <c r="A726" s="5">
        <v>42933.0</v>
      </c>
      <c r="B726" s="21">
        <f>IFERROR(__xludf.DUMMYFUNCTION("YEAR(TO_DATE(A726))"),2017.0)</f>
        <v>2017</v>
      </c>
      <c r="C726" s="9" t="s">
        <v>167</v>
      </c>
      <c r="D726" s="9">
        <v>4825466.100000001</v>
      </c>
    </row>
    <row r="727">
      <c r="A727" s="5">
        <v>42926.0</v>
      </c>
      <c r="B727" s="21">
        <f>IFERROR(__xludf.DUMMYFUNCTION("YEAR(TO_DATE(A727))"),2017.0)</f>
        <v>2017</v>
      </c>
      <c r="C727" s="9" t="s">
        <v>166</v>
      </c>
      <c r="D727" s="9">
        <v>1485292.46</v>
      </c>
    </row>
    <row r="728">
      <c r="A728" s="5">
        <v>42778.0</v>
      </c>
      <c r="B728" s="21">
        <f>IFERROR(__xludf.DUMMYFUNCTION("YEAR(TO_DATE(A728))"),2017.0)</f>
        <v>2017</v>
      </c>
      <c r="C728" s="9" t="s">
        <v>168</v>
      </c>
      <c r="D728" s="9">
        <v>2865054.9899999998</v>
      </c>
    </row>
    <row r="729">
      <c r="A729" s="5">
        <v>41347.0</v>
      </c>
      <c r="B729" s="21">
        <f>IFERROR(__xludf.DUMMYFUNCTION("YEAR(TO_DATE(A729))"),2013.0)</f>
        <v>2013</v>
      </c>
      <c r="C729" s="9" t="s">
        <v>172</v>
      </c>
      <c r="D729" s="9">
        <v>347838.24</v>
      </c>
    </row>
    <row r="730">
      <c r="A730" s="5">
        <v>42538.0</v>
      </c>
      <c r="B730" s="21">
        <f>IFERROR(__xludf.DUMMYFUNCTION("YEAR(TO_DATE(A730))"),2016.0)</f>
        <v>2016</v>
      </c>
      <c r="C730" s="9" t="s">
        <v>167</v>
      </c>
      <c r="D730" s="9">
        <v>1888509.0</v>
      </c>
    </row>
    <row r="731">
      <c r="A731" s="5">
        <v>42290.0</v>
      </c>
      <c r="B731" s="21">
        <f>IFERROR(__xludf.DUMMYFUNCTION("YEAR(TO_DATE(A731))"),2015.0)</f>
        <v>2015</v>
      </c>
      <c r="C731" s="9" t="s">
        <v>170</v>
      </c>
      <c r="D731" s="9">
        <v>6222261.97</v>
      </c>
    </row>
    <row r="732">
      <c r="A732" s="5">
        <v>42425.0</v>
      </c>
      <c r="B732" s="21">
        <f>IFERROR(__xludf.DUMMYFUNCTION("YEAR(TO_DATE(A732))"),2016.0)</f>
        <v>2016</v>
      </c>
      <c r="C732" s="9" t="s">
        <v>163</v>
      </c>
      <c r="D732" s="9">
        <v>222777.75</v>
      </c>
    </row>
    <row r="733">
      <c r="A733" s="5">
        <v>42921.0</v>
      </c>
      <c r="B733" s="21">
        <f>IFERROR(__xludf.DUMMYFUNCTION("YEAR(TO_DATE(A733))"),2017.0)</f>
        <v>2017</v>
      </c>
      <c r="C733" s="9" t="s">
        <v>163</v>
      </c>
      <c r="D733" s="9">
        <v>272600.25</v>
      </c>
    </row>
    <row r="734">
      <c r="A734" s="5">
        <v>40422.0</v>
      </c>
      <c r="B734" s="21">
        <f>IFERROR(__xludf.DUMMYFUNCTION("YEAR(TO_DATE(A734))"),2010.0)</f>
        <v>2010</v>
      </c>
      <c r="C734" s="9" t="s">
        <v>174</v>
      </c>
      <c r="D734" s="9">
        <v>1409045.0</v>
      </c>
    </row>
    <row r="735">
      <c r="A735" s="5">
        <v>41622.0</v>
      </c>
      <c r="B735" s="21">
        <f>IFERROR(__xludf.DUMMYFUNCTION("YEAR(TO_DATE(A735))"),2013.0)</f>
        <v>2013</v>
      </c>
      <c r="C735" s="9" t="s">
        <v>168</v>
      </c>
      <c r="D735" s="9">
        <v>2500963.92</v>
      </c>
    </row>
    <row r="736">
      <c r="A736" s="5">
        <v>41011.0</v>
      </c>
      <c r="B736" s="21">
        <f>IFERROR(__xludf.DUMMYFUNCTION("YEAR(TO_DATE(A736))"),2012.0)</f>
        <v>2012</v>
      </c>
      <c r="C736" s="9" t="s">
        <v>166</v>
      </c>
      <c r="D736" s="9">
        <v>1377296.4</v>
      </c>
    </row>
    <row r="737">
      <c r="A737" s="5">
        <v>40510.0</v>
      </c>
      <c r="B737" s="21">
        <f>IFERROR(__xludf.DUMMYFUNCTION("YEAR(TO_DATE(A737))"),2010.0)</f>
        <v>2010</v>
      </c>
      <c r="C737" s="9" t="s">
        <v>174</v>
      </c>
      <c r="D737" s="9">
        <v>352364.1</v>
      </c>
    </row>
    <row r="738">
      <c r="A738" s="5">
        <v>42116.0</v>
      </c>
      <c r="B738" s="21">
        <f>IFERROR(__xludf.DUMMYFUNCTION("YEAR(TO_DATE(A738))"),2015.0)</f>
        <v>2015</v>
      </c>
      <c r="C738" s="9" t="s">
        <v>172</v>
      </c>
      <c r="D738" s="9">
        <v>588582.08</v>
      </c>
    </row>
    <row r="739">
      <c r="A739" s="5">
        <v>40212.0</v>
      </c>
      <c r="B739" s="21">
        <f>IFERROR(__xludf.DUMMYFUNCTION("YEAR(TO_DATE(A739))"),2010.0)</f>
        <v>2010</v>
      </c>
      <c r="C739" s="9" t="s">
        <v>169</v>
      </c>
      <c r="D739" s="9">
        <v>59236.17</v>
      </c>
    </row>
    <row r="740">
      <c r="A740" s="5">
        <v>42695.0</v>
      </c>
      <c r="B740" s="21">
        <f>IFERROR(__xludf.DUMMYFUNCTION("YEAR(TO_DATE(A740))"),2016.0)</f>
        <v>2016</v>
      </c>
      <c r="C740" s="9" t="s">
        <v>169</v>
      </c>
      <c r="D740" s="9">
        <v>75712.95</v>
      </c>
    </row>
    <row r="741">
      <c r="A741" s="5">
        <v>42490.0</v>
      </c>
      <c r="B741" s="21">
        <f>IFERROR(__xludf.DUMMYFUNCTION("YEAR(TO_DATE(A741))"),2016.0)</f>
        <v>2016</v>
      </c>
      <c r="C741" s="9" t="s">
        <v>163</v>
      </c>
      <c r="D741" s="9">
        <v>37960.0</v>
      </c>
    </row>
    <row r="742">
      <c r="A742" s="5">
        <v>40253.0</v>
      </c>
      <c r="B742" s="21">
        <f>IFERROR(__xludf.DUMMYFUNCTION("YEAR(TO_DATE(A742))"),2010.0)</f>
        <v>2010</v>
      </c>
      <c r="C742" s="9" t="s">
        <v>173</v>
      </c>
      <c r="D742" s="9">
        <v>1744328.24</v>
      </c>
    </row>
    <row r="743">
      <c r="A743" s="5">
        <v>40668.0</v>
      </c>
      <c r="B743" s="21">
        <f>IFERROR(__xludf.DUMMYFUNCTION("YEAR(TO_DATE(A743))"),2011.0)</f>
        <v>2011</v>
      </c>
      <c r="C743" s="9" t="s">
        <v>167</v>
      </c>
      <c r="D743" s="9">
        <v>5768418.180000001</v>
      </c>
    </row>
    <row r="744">
      <c r="A744" s="5">
        <v>42016.0</v>
      </c>
      <c r="B744" s="21">
        <f>IFERROR(__xludf.DUMMYFUNCTION("YEAR(TO_DATE(A744))"),2015.0)</f>
        <v>2015</v>
      </c>
      <c r="C744" s="9" t="s">
        <v>165</v>
      </c>
      <c r="D744" s="9">
        <v>3872280.4</v>
      </c>
    </row>
    <row r="745">
      <c r="A745" s="5">
        <v>42838.0</v>
      </c>
      <c r="B745" s="21">
        <f>IFERROR(__xludf.DUMMYFUNCTION("YEAR(TO_DATE(A745))"),2017.0)</f>
        <v>2017</v>
      </c>
      <c r="C745" s="9" t="s">
        <v>171</v>
      </c>
      <c r="D745" s="9">
        <v>577749.37</v>
      </c>
    </row>
    <row r="746">
      <c r="A746" s="5">
        <v>40776.0</v>
      </c>
      <c r="B746" s="21">
        <f>IFERROR(__xludf.DUMMYFUNCTION("YEAR(TO_DATE(A746))"),2011.0)</f>
        <v>2011</v>
      </c>
      <c r="C746" s="9" t="s">
        <v>173</v>
      </c>
      <c r="D746" s="9">
        <v>1301162.16</v>
      </c>
    </row>
    <row r="747">
      <c r="A747" s="5">
        <v>41727.0</v>
      </c>
      <c r="B747" s="21">
        <f>IFERROR(__xludf.DUMMYFUNCTION("YEAR(TO_DATE(A747))"),2014.0)</f>
        <v>2014</v>
      </c>
      <c r="C747" s="9" t="s">
        <v>165</v>
      </c>
      <c r="D747" s="9">
        <v>1247768.8</v>
      </c>
    </row>
    <row r="748">
      <c r="A748" s="5">
        <v>42121.0</v>
      </c>
      <c r="B748" s="21">
        <f>IFERROR(__xludf.DUMMYFUNCTION("YEAR(TO_DATE(A748))"),2015.0)</f>
        <v>2015</v>
      </c>
      <c r="C748" s="9" t="s">
        <v>173</v>
      </c>
      <c r="D748" s="9">
        <v>894501.12</v>
      </c>
    </row>
    <row r="749">
      <c r="A749" s="5">
        <v>41266.0</v>
      </c>
      <c r="B749" s="21">
        <f>IFERROR(__xludf.DUMMYFUNCTION("YEAR(TO_DATE(A749))"),2012.0)</f>
        <v>2012</v>
      </c>
      <c r="C749" s="9" t="s">
        <v>173</v>
      </c>
      <c r="D749" s="9">
        <v>2138991.12</v>
      </c>
    </row>
    <row r="750">
      <c r="A750" s="5">
        <v>41257.0</v>
      </c>
      <c r="B750" s="21">
        <f>IFERROR(__xludf.DUMMYFUNCTION("YEAR(TO_DATE(A750))"),2012.0)</f>
        <v>2012</v>
      </c>
      <c r="C750" s="9" t="s">
        <v>165</v>
      </c>
      <c r="D750" s="9">
        <v>3942669.6</v>
      </c>
    </row>
    <row r="751">
      <c r="A751" s="5">
        <v>42150.0</v>
      </c>
      <c r="B751" s="21">
        <f>IFERROR(__xludf.DUMMYFUNCTION("YEAR(TO_DATE(A751))"),2015.0)</f>
        <v>2015</v>
      </c>
      <c r="C751" s="9" t="s">
        <v>164</v>
      </c>
      <c r="D751" s="9">
        <v>352612.38</v>
      </c>
    </row>
    <row r="752">
      <c r="A752" s="5">
        <v>41085.0</v>
      </c>
      <c r="B752" s="21">
        <f>IFERROR(__xludf.DUMMYFUNCTION("YEAR(TO_DATE(A752))"),2012.0)</f>
        <v>2012</v>
      </c>
      <c r="C752" s="9" t="s">
        <v>173</v>
      </c>
      <c r="D752" s="9">
        <v>1706802.08</v>
      </c>
    </row>
    <row r="753">
      <c r="A753" s="5">
        <v>42505.0</v>
      </c>
      <c r="B753" s="21">
        <f>IFERROR(__xludf.DUMMYFUNCTION("YEAR(TO_DATE(A753))"),2016.0)</f>
        <v>2016</v>
      </c>
      <c r="C753" s="9" t="s">
        <v>168</v>
      </c>
      <c r="D753" s="9">
        <v>2678579.61</v>
      </c>
    </row>
    <row r="754">
      <c r="A754" s="5">
        <v>41568.0</v>
      </c>
      <c r="B754" s="21">
        <f>IFERROR(__xludf.DUMMYFUNCTION("YEAR(TO_DATE(A754))"),2013.0)</f>
        <v>2013</v>
      </c>
      <c r="C754" s="9" t="s">
        <v>163</v>
      </c>
      <c r="D754" s="9">
        <v>104342.55</v>
      </c>
    </row>
    <row r="755">
      <c r="A755" s="5">
        <v>41689.0</v>
      </c>
      <c r="B755" s="21">
        <f>IFERROR(__xludf.DUMMYFUNCTION("YEAR(TO_DATE(A755))"),2014.0)</f>
        <v>2014</v>
      </c>
      <c r="C755" s="9" t="s">
        <v>171</v>
      </c>
      <c r="D755" s="9">
        <v>324876.75</v>
      </c>
    </row>
    <row r="756">
      <c r="A756" s="5">
        <v>40771.0</v>
      </c>
      <c r="B756" s="21">
        <f>IFERROR(__xludf.DUMMYFUNCTION("YEAR(TO_DATE(A756))"),2011.0)</f>
        <v>2011</v>
      </c>
      <c r="C756" s="9" t="s">
        <v>171</v>
      </c>
      <c r="D756" s="9">
        <v>98157.73000000001</v>
      </c>
    </row>
    <row r="757">
      <c r="A757" s="5">
        <v>41475.0</v>
      </c>
      <c r="B757" s="21">
        <f>IFERROR(__xludf.DUMMYFUNCTION("YEAR(TO_DATE(A757))"),2013.0)</f>
        <v>2013</v>
      </c>
      <c r="C757" s="9" t="s">
        <v>174</v>
      </c>
      <c r="D757" s="9">
        <v>1898405.2999999998</v>
      </c>
    </row>
    <row r="758">
      <c r="A758" s="5">
        <v>40390.0</v>
      </c>
      <c r="B758" s="21">
        <f>IFERROR(__xludf.DUMMYFUNCTION("YEAR(TO_DATE(A758))"),2010.0)</f>
        <v>2010</v>
      </c>
      <c r="C758" s="9" t="s">
        <v>169</v>
      </c>
      <c r="D758" s="9">
        <v>38803.47</v>
      </c>
    </row>
    <row r="759">
      <c r="A759" s="5">
        <v>40837.0</v>
      </c>
      <c r="B759" s="21">
        <f>IFERROR(__xludf.DUMMYFUNCTION("YEAR(TO_DATE(A759))"),2011.0)</f>
        <v>2011</v>
      </c>
      <c r="C759" s="9" t="s">
        <v>165</v>
      </c>
      <c r="D759" s="9">
        <v>4037979.1999999997</v>
      </c>
    </row>
    <row r="760">
      <c r="A760" s="5">
        <v>41977.0</v>
      </c>
      <c r="B760" s="21">
        <f>IFERROR(__xludf.DUMMYFUNCTION("YEAR(TO_DATE(A760))"),2014.0)</f>
        <v>2014</v>
      </c>
      <c r="C760" s="9" t="s">
        <v>167</v>
      </c>
      <c r="D760" s="9">
        <v>1470432.1800000002</v>
      </c>
    </row>
    <row r="761">
      <c r="A761" s="5">
        <v>41816.0</v>
      </c>
      <c r="B761" s="21">
        <f>IFERROR(__xludf.DUMMYFUNCTION("YEAR(TO_DATE(A761))"),2014.0)</f>
        <v>2014</v>
      </c>
      <c r="C761" s="9" t="s">
        <v>168</v>
      </c>
      <c r="D761" s="9">
        <v>1632714.3</v>
      </c>
    </row>
    <row r="762">
      <c r="A762" s="5">
        <v>42500.0</v>
      </c>
      <c r="B762" s="21">
        <f>IFERROR(__xludf.DUMMYFUNCTION("YEAR(TO_DATE(A762))"),2016.0)</f>
        <v>2016</v>
      </c>
      <c r="C762" s="9" t="s">
        <v>166</v>
      </c>
      <c r="D762" s="9">
        <v>1026347.72</v>
      </c>
    </row>
    <row r="763">
      <c r="A763" s="5">
        <v>42334.0</v>
      </c>
      <c r="B763" s="21">
        <f>IFERROR(__xludf.DUMMYFUNCTION("YEAR(TO_DATE(A763))"),2015.0)</f>
        <v>2015</v>
      </c>
      <c r="C763" s="9" t="s">
        <v>165</v>
      </c>
      <c r="D763" s="9">
        <v>917245.6</v>
      </c>
    </row>
    <row r="764">
      <c r="A764" s="5">
        <v>42499.0</v>
      </c>
      <c r="B764" s="21">
        <f>IFERROR(__xludf.DUMMYFUNCTION("YEAR(TO_DATE(A764))"),2016.0)</f>
        <v>2016</v>
      </c>
      <c r="C764" s="9" t="s">
        <v>169</v>
      </c>
      <c r="D764" s="9">
        <v>26142.66</v>
      </c>
    </row>
    <row r="765">
      <c r="A765" s="5">
        <v>40430.0</v>
      </c>
      <c r="B765" s="21">
        <f>IFERROR(__xludf.DUMMYFUNCTION("YEAR(TO_DATE(A765))"),2010.0)</f>
        <v>2010</v>
      </c>
      <c r="C765" s="9" t="s">
        <v>170</v>
      </c>
      <c r="D765" s="9">
        <v>2046242.74</v>
      </c>
    </row>
    <row r="766">
      <c r="A766" s="5">
        <v>41709.0</v>
      </c>
      <c r="B766" s="21">
        <f>IFERROR(__xludf.DUMMYFUNCTION("YEAR(TO_DATE(A766))"),2014.0)</f>
        <v>2014</v>
      </c>
      <c r="C766" s="9" t="s">
        <v>166</v>
      </c>
      <c r="D766" s="9">
        <v>1177480.58</v>
      </c>
    </row>
    <row r="767">
      <c r="A767" s="5">
        <v>42087.0</v>
      </c>
      <c r="B767" s="21">
        <f>IFERROR(__xludf.DUMMYFUNCTION("YEAR(TO_DATE(A767))"),2015.0)</f>
        <v>2015</v>
      </c>
      <c r="C767" s="9" t="s">
        <v>168</v>
      </c>
      <c r="D767" s="9">
        <v>3589862.01</v>
      </c>
    </row>
    <row r="768">
      <c r="A768" s="5">
        <v>40935.0</v>
      </c>
      <c r="B768" s="21">
        <f>IFERROR(__xludf.DUMMYFUNCTION("YEAR(TO_DATE(A768))"),2012.0)</f>
        <v>2012</v>
      </c>
      <c r="C768" s="9" t="s">
        <v>164</v>
      </c>
      <c r="D768" s="9">
        <v>1172272.1400000001</v>
      </c>
    </row>
    <row r="769">
      <c r="A769" s="5">
        <v>42162.0</v>
      </c>
      <c r="B769" s="21">
        <f>IFERROR(__xludf.DUMMYFUNCTION("YEAR(TO_DATE(A769))"),2015.0)</f>
        <v>2015</v>
      </c>
      <c r="C769" s="9" t="s">
        <v>163</v>
      </c>
      <c r="D769" s="9">
        <v>280239.7</v>
      </c>
    </row>
    <row r="770">
      <c r="A770" s="5">
        <v>40344.0</v>
      </c>
      <c r="B770" s="21">
        <f>IFERROR(__xludf.DUMMYFUNCTION("YEAR(TO_DATE(A770))"),2010.0)</f>
        <v>2010</v>
      </c>
      <c r="C770" s="9" t="s">
        <v>165</v>
      </c>
      <c r="D770" s="9">
        <v>905004.0</v>
      </c>
    </row>
    <row r="771">
      <c r="A771" s="5">
        <v>41799.0</v>
      </c>
      <c r="B771" s="21">
        <f>IFERROR(__xludf.DUMMYFUNCTION("YEAR(TO_DATE(A771))"),2014.0)</f>
        <v>2014</v>
      </c>
      <c r="C771" s="9" t="s">
        <v>170</v>
      </c>
      <c r="D771" s="9">
        <v>6261689.899999999</v>
      </c>
    </row>
    <row r="772">
      <c r="A772" s="5">
        <v>41470.0</v>
      </c>
      <c r="B772" s="21">
        <f>IFERROR(__xludf.DUMMYFUNCTION("YEAR(TO_DATE(A772))"),2013.0)</f>
        <v>2013</v>
      </c>
      <c r="C772" s="9" t="s">
        <v>168</v>
      </c>
      <c r="D772" s="9">
        <v>259462.35</v>
      </c>
    </row>
    <row r="773">
      <c r="A773" s="5">
        <v>41798.0</v>
      </c>
      <c r="B773" s="21">
        <f>IFERROR(__xludf.DUMMYFUNCTION("YEAR(TO_DATE(A773))"),2014.0)</f>
        <v>2014</v>
      </c>
      <c r="C773" s="9" t="s">
        <v>171</v>
      </c>
      <c r="D773" s="9">
        <v>450250.57</v>
      </c>
    </row>
    <row r="774">
      <c r="A774" s="5">
        <v>40620.0</v>
      </c>
      <c r="B774" s="21">
        <f>IFERROR(__xludf.DUMMYFUNCTION("YEAR(TO_DATE(A774))"),2011.0)</f>
        <v>2011</v>
      </c>
      <c r="C774" s="9" t="s">
        <v>166</v>
      </c>
      <c r="D774" s="9">
        <v>853338.34</v>
      </c>
    </row>
    <row r="775">
      <c r="A775" s="5">
        <v>42458.0</v>
      </c>
      <c r="B775" s="21">
        <f>IFERROR(__xludf.DUMMYFUNCTION("YEAR(TO_DATE(A775))"),2016.0)</f>
        <v>2016</v>
      </c>
      <c r="C775" s="9" t="s">
        <v>171</v>
      </c>
      <c r="D775" s="9">
        <v>61297.5</v>
      </c>
    </row>
    <row r="776">
      <c r="A776" s="5">
        <v>40448.0</v>
      </c>
      <c r="B776" s="21">
        <f>IFERROR(__xludf.DUMMYFUNCTION("YEAR(TO_DATE(A776))"),2010.0)</f>
        <v>2010</v>
      </c>
      <c r="C776" s="9" t="s">
        <v>165</v>
      </c>
      <c r="D776" s="9">
        <v>1401663.2</v>
      </c>
    </row>
    <row r="777">
      <c r="A777" s="5">
        <v>40545.0</v>
      </c>
      <c r="B777" s="21">
        <f>IFERROR(__xludf.DUMMYFUNCTION("YEAR(TO_DATE(A777))"),2011.0)</f>
        <v>2011</v>
      </c>
      <c r="C777" s="9" t="s">
        <v>172</v>
      </c>
      <c r="D777" s="9">
        <v>1061218.08</v>
      </c>
    </row>
    <row r="778">
      <c r="A778" s="5">
        <v>41219.0</v>
      </c>
      <c r="B778" s="21">
        <f>IFERROR(__xludf.DUMMYFUNCTION("YEAR(TO_DATE(A778))"),2012.0)</f>
        <v>2012</v>
      </c>
      <c r="C778" s="9" t="s">
        <v>166</v>
      </c>
      <c r="D778" s="9">
        <v>781392.3200000001</v>
      </c>
    </row>
    <row r="779">
      <c r="A779" s="5">
        <v>41202.0</v>
      </c>
      <c r="B779" s="21">
        <f>IFERROR(__xludf.DUMMYFUNCTION("YEAR(TO_DATE(A779))"),2012.0)</f>
        <v>2012</v>
      </c>
      <c r="C779" s="9" t="s">
        <v>167</v>
      </c>
      <c r="D779" s="9">
        <v>930579.0900000001</v>
      </c>
    </row>
    <row r="780">
      <c r="A780" s="5">
        <v>41347.0</v>
      </c>
      <c r="B780" s="21">
        <f>IFERROR(__xludf.DUMMYFUNCTION("YEAR(TO_DATE(A780))"),2013.0)</f>
        <v>2013</v>
      </c>
      <c r="C780" s="9" t="s">
        <v>163</v>
      </c>
      <c r="D780" s="9">
        <v>35919.65</v>
      </c>
    </row>
    <row r="781">
      <c r="A781" s="5">
        <v>42889.0</v>
      </c>
      <c r="B781" s="21">
        <f>IFERROR(__xludf.DUMMYFUNCTION("YEAR(TO_DATE(A781))"),2017.0)</f>
        <v>2017</v>
      </c>
      <c r="C781" s="9" t="s">
        <v>174</v>
      </c>
      <c r="D781" s="9">
        <v>451922.89999999997</v>
      </c>
    </row>
    <row r="782">
      <c r="A782" s="5">
        <v>42690.0</v>
      </c>
      <c r="B782" s="21">
        <f>IFERROR(__xludf.DUMMYFUNCTION("YEAR(TO_DATE(A782))"),2016.0)</f>
        <v>2016</v>
      </c>
      <c r="C782" s="9" t="s">
        <v>172</v>
      </c>
      <c r="D782" s="9">
        <v>960571.2</v>
      </c>
    </row>
    <row r="783">
      <c r="A783" s="5">
        <v>41759.0</v>
      </c>
      <c r="B783" s="21">
        <f>IFERROR(__xludf.DUMMYFUNCTION("YEAR(TO_DATE(A783))"),2014.0)</f>
        <v>2014</v>
      </c>
      <c r="C783" s="9" t="s">
        <v>170</v>
      </c>
      <c r="D783" s="9">
        <v>319433.06</v>
      </c>
    </row>
    <row r="784">
      <c r="A784" s="5">
        <v>42868.0</v>
      </c>
      <c r="B784" s="21">
        <f>IFERROR(__xludf.DUMMYFUNCTION("YEAR(TO_DATE(A784))"),2017.0)</f>
        <v>2017</v>
      </c>
      <c r="C784" s="9" t="s">
        <v>172</v>
      </c>
      <c r="D784" s="9">
        <v>127966.88</v>
      </c>
    </row>
    <row r="785">
      <c r="A785" s="5">
        <v>42852.0</v>
      </c>
      <c r="B785" s="21">
        <f>IFERROR(__xludf.DUMMYFUNCTION("YEAR(TO_DATE(A785))"),2017.0)</f>
        <v>2017</v>
      </c>
      <c r="C785" s="9" t="s">
        <v>163</v>
      </c>
      <c r="D785" s="9">
        <v>191745.45</v>
      </c>
    </row>
    <row r="786">
      <c r="A786" s="5">
        <v>41707.0</v>
      </c>
      <c r="B786" s="21">
        <f>IFERROR(__xludf.DUMMYFUNCTION("YEAR(TO_DATE(A786))"),2014.0)</f>
        <v>2014</v>
      </c>
      <c r="C786" s="9" t="s">
        <v>172</v>
      </c>
      <c r="D786" s="9">
        <v>989311.84</v>
      </c>
    </row>
    <row r="787">
      <c r="A787" s="5">
        <v>42588.0</v>
      </c>
      <c r="B787" s="21">
        <f>IFERROR(__xludf.DUMMYFUNCTION("YEAR(TO_DATE(A787))"),2016.0)</f>
        <v>2016</v>
      </c>
      <c r="C787" s="9" t="s">
        <v>163</v>
      </c>
      <c r="D787" s="9">
        <v>414665.55000000005</v>
      </c>
    </row>
    <row r="788">
      <c r="A788" s="5">
        <v>41822.0</v>
      </c>
      <c r="B788" s="21">
        <f>IFERROR(__xludf.DUMMYFUNCTION("YEAR(TO_DATE(A788))"),2014.0)</f>
        <v>2014</v>
      </c>
      <c r="C788" s="9" t="s">
        <v>167</v>
      </c>
      <c r="D788" s="9">
        <v>1993353.81</v>
      </c>
    </row>
    <row r="789">
      <c r="A789" s="5">
        <v>41454.0</v>
      </c>
      <c r="B789" s="21">
        <f>IFERROR(__xludf.DUMMYFUNCTION("YEAR(TO_DATE(A789))"),2013.0)</f>
        <v>2013</v>
      </c>
      <c r="C789" s="9" t="s">
        <v>171</v>
      </c>
      <c r="D789" s="9">
        <v>786651.25</v>
      </c>
    </row>
    <row r="790">
      <c r="A790" s="5">
        <v>40335.0</v>
      </c>
      <c r="B790" s="21">
        <f>IFERROR(__xludf.DUMMYFUNCTION("YEAR(TO_DATE(A790))"),2010.0)</f>
        <v>2010</v>
      </c>
      <c r="C790" s="9" t="s">
        <v>174</v>
      </c>
      <c r="D790" s="9">
        <v>1571959.4</v>
      </c>
    </row>
    <row r="791">
      <c r="A791" s="5">
        <v>42519.0</v>
      </c>
      <c r="B791" s="21">
        <f>IFERROR(__xludf.DUMMYFUNCTION("YEAR(TO_DATE(A791))"),2016.0)</f>
        <v>2016</v>
      </c>
      <c r="C791" s="9" t="s">
        <v>169</v>
      </c>
      <c r="D791" s="9">
        <v>12968.7</v>
      </c>
    </row>
    <row r="792">
      <c r="A792" s="5">
        <v>41140.0</v>
      </c>
      <c r="B792" s="21">
        <f>IFERROR(__xludf.DUMMYFUNCTION("YEAR(TO_DATE(A792))"),2012.0)</f>
        <v>2012</v>
      </c>
      <c r="C792" s="9" t="s">
        <v>165</v>
      </c>
      <c r="D792" s="9">
        <v>1810445.2</v>
      </c>
    </row>
    <row r="793">
      <c r="A793" s="5">
        <v>42146.0</v>
      </c>
      <c r="B793" s="21">
        <f>IFERROR(__xludf.DUMMYFUNCTION("YEAR(TO_DATE(A793))"),2015.0)</f>
        <v>2015</v>
      </c>
      <c r="C793" s="9" t="s">
        <v>165</v>
      </c>
      <c r="D793" s="9">
        <v>777778.7999999999</v>
      </c>
    </row>
    <row r="794">
      <c r="A794" s="5">
        <v>41229.0</v>
      </c>
      <c r="B794" s="21">
        <f>IFERROR(__xludf.DUMMYFUNCTION("YEAR(TO_DATE(A794))"),2012.0)</f>
        <v>2012</v>
      </c>
      <c r="C794" s="9" t="s">
        <v>165</v>
      </c>
      <c r="D794" s="9">
        <v>3936986.0</v>
      </c>
    </row>
    <row r="795">
      <c r="A795" s="5">
        <v>40972.0</v>
      </c>
      <c r="B795" s="21">
        <f>IFERROR(__xludf.DUMMYFUNCTION("YEAR(TO_DATE(A795))"),2012.0)</f>
        <v>2012</v>
      </c>
      <c r="C795" s="9" t="s">
        <v>172</v>
      </c>
      <c r="D795" s="9">
        <v>1083401.92</v>
      </c>
    </row>
    <row r="796">
      <c r="A796" s="5">
        <v>42400.0</v>
      </c>
      <c r="B796" s="21">
        <f>IFERROR(__xludf.DUMMYFUNCTION("YEAR(TO_DATE(A796))"),2016.0)</f>
        <v>2016</v>
      </c>
      <c r="C796" s="9" t="s">
        <v>169</v>
      </c>
      <c r="D796" s="9">
        <v>68538.18000000001</v>
      </c>
    </row>
    <row r="797">
      <c r="A797" s="5">
        <v>41363.0</v>
      </c>
      <c r="B797" s="21">
        <f>IFERROR(__xludf.DUMMYFUNCTION("YEAR(TO_DATE(A797))"),2013.0)</f>
        <v>2013</v>
      </c>
      <c r="C797" s="9" t="s">
        <v>166</v>
      </c>
      <c r="D797" s="9">
        <v>676015.28</v>
      </c>
    </row>
    <row r="798">
      <c r="A798" s="5">
        <v>42415.0</v>
      </c>
      <c r="B798" s="21">
        <f>IFERROR(__xludf.DUMMYFUNCTION("YEAR(TO_DATE(A798))"),2016.0)</f>
        <v>2016</v>
      </c>
      <c r="C798" s="9" t="s">
        <v>173</v>
      </c>
      <c r="D798" s="9">
        <v>157252.48</v>
      </c>
    </row>
    <row r="799">
      <c r="A799" s="5">
        <v>41998.0</v>
      </c>
      <c r="B799" s="21">
        <f>IFERROR(__xludf.DUMMYFUNCTION("YEAR(TO_DATE(A799))"),2014.0)</f>
        <v>2014</v>
      </c>
      <c r="C799" s="9" t="s">
        <v>170</v>
      </c>
      <c r="D799" s="9">
        <v>2097031.26</v>
      </c>
    </row>
    <row r="800">
      <c r="A800" s="5">
        <v>40866.0</v>
      </c>
      <c r="B800" s="21">
        <f>IFERROR(__xludf.DUMMYFUNCTION("YEAR(TO_DATE(A800))"),2011.0)</f>
        <v>2011</v>
      </c>
      <c r="C800" s="9" t="s">
        <v>172</v>
      </c>
      <c r="D800" s="9">
        <v>824736.16</v>
      </c>
    </row>
    <row r="801">
      <c r="A801" s="5">
        <v>40507.0</v>
      </c>
      <c r="B801" s="21">
        <f>IFERROR(__xludf.DUMMYFUNCTION("YEAR(TO_DATE(A801))"),2010.0)</f>
        <v>2010</v>
      </c>
      <c r="C801" s="9" t="s">
        <v>170</v>
      </c>
      <c r="D801" s="9">
        <v>2320901.71</v>
      </c>
    </row>
    <row r="802">
      <c r="A802" s="5">
        <v>42688.0</v>
      </c>
      <c r="B802" s="21">
        <f>IFERROR(__xludf.DUMMYFUNCTION("YEAR(TO_DATE(A802))"),2016.0)</f>
        <v>2016</v>
      </c>
      <c r="C802" s="9" t="s">
        <v>171</v>
      </c>
      <c r="D802" s="9">
        <v>302319.27</v>
      </c>
    </row>
    <row r="803">
      <c r="A803" s="5">
        <v>41727.0</v>
      </c>
      <c r="B803" s="21">
        <f>IFERROR(__xludf.DUMMYFUNCTION("YEAR(TO_DATE(A803))"),2014.0)</f>
        <v>2014</v>
      </c>
      <c r="C803" s="9" t="s">
        <v>165</v>
      </c>
      <c r="D803" s="9">
        <v>873088.4</v>
      </c>
    </row>
    <row r="804">
      <c r="A804" s="5">
        <v>41336.0</v>
      </c>
      <c r="B804" s="21">
        <f>IFERROR(__xludf.DUMMYFUNCTION("YEAR(TO_DATE(A804))"),2013.0)</f>
        <v>2013</v>
      </c>
      <c r="C804" s="9" t="s">
        <v>173</v>
      </c>
      <c r="D804" s="9">
        <v>1427781.04</v>
      </c>
    </row>
    <row r="805">
      <c r="A805" s="5">
        <v>42489.0</v>
      </c>
      <c r="B805" s="21">
        <f>IFERROR(__xludf.DUMMYFUNCTION("YEAR(TO_DATE(A805))"),2016.0)</f>
        <v>2016</v>
      </c>
      <c r="C805" s="9" t="s">
        <v>172</v>
      </c>
      <c r="D805" s="9">
        <v>242820.16</v>
      </c>
    </row>
    <row r="806">
      <c r="A806" s="5">
        <v>42374.0</v>
      </c>
      <c r="B806" s="21">
        <f>IFERROR(__xludf.DUMMYFUNCTION("YEAR(TO_DATE(A806))"),2016.0)</f>
        <v>2016</v>
      </c>
      <c r="C806" s="9" t="s">
        <v>173</v>
      </c>
      <c r="D806" s="9">
        <v>1111489.12</v>
      </c>
    </row>
    <row r="807">
      <c r="A807" s="5">
        <v>40656.0</v>
      </c>
      <c r="B807" s="21">
        <f>IFERROR(__xludf.DUMMYFUNCTION("YEAR(TO_DATE(A807))"),2011.0)</f>
        <v>2011</v>
      </c>
      <c r="C807" s="9" t="s">
        <v>167</v>
      </c>
      <c r="D807" s="9">
        <v>2869231.2600000002</v>
      </c>
    </row>
    <row r="808">
      <c r="A808" s="5">
        <v>41150.0</v>
      </c>
      <c r="B808" s="21">
        <f>IFERROR(__xludf.DUMMYFUNCTION("YEAR(TO_DATE(A808))"),2012.0)</f>
        <v>2012</v>
      </c>
      <c r="C808" s="9" t="s">
        <v>170</v>
      </c>
      <c r="D808" s="9">
        <v>2582195.28</v>
      </c>
    </row>
    <row r="809">
      <c r="A809" s="5">
        <v>40643.0</v>
      </c>
      <c r="B809" s="21">
        <f>IFERROR(__xludf.DUMMYFUNCTION("YEAR(TO_DATE(A809))"),2011.0)</f>
        <v>2011</v>
      </c>
      <c r="C809" s="9" t="s">
        <v>166</v>
      </c>
      <c r="D809" s="9">
        <v>1366358.1400000001</v>
      </c>
    </row>
    <row r="810">
      <c r="A810" s="5">
        <v>41445.0</v>
      </c>
      <c r="B810" s="21">
        <f>IFERROR(__xludf.DUMMYFUNCTION("YEAR(TO_DATE(A810))"),2013.0)</f>
        <v>2013</v>
      </c>
      <c r="C810" s="9" t="s">
        <v>174</v>
      </c>
      <c r="D810" s="9">
        <v>379516.5</v>
      </c>
    </row>
    <row r="811">
      <c r="A811" s="5">
        <v>41018.0</v>
      </c>
      <c r="B811" s="21">
        <f>IFERROR(__xludf.DUMMYFUNCTION("YEAR(TO_DATE(A811))"),2012.0)</f>
        <v>2012</v>
      </c>
      <c r="C811" s="9" t="s">
        <v>171</v>
      </c>
      <c r="D811" s="9">
        <v>349967.86000000004</v>
      </c>
    </row>
    <row r="812">
      <c r="A812" s="5">
        <v>41537.0</v>
      </c>
      <c r="B812" s="21">
        <f>IFERROR(__xludf.DUMMYFUNCTION("YEAR(TO_DATE(A812))"),2013.0)</f>
        <v>2013</v>
      </c>
      <c r="C812" s="9" t="s">
        <v>169</v>
      </c>
      <c r="D812" s="9">
        <v>84193.92</v>
      </c>
    </row>
    <row r="813">
      <c r="A813" s="5">
        <v>41860.0</v>
      </c>
      <c r="B813" s="21">
        <f>IFERROR(__xludf.DUMMYFUNCTION("YEAR(TO_DATE(A813))"),2014.0)</f>
        <v>2014</v>
      </c>
      <c r="C813" s="9" t="s">
        <v>167</v>
      </c>
      <c r="D813" s="9">
        <v>6512.1</v>
      </c>
    </row>
    <row r="814">
      <c r="A814" s="5">
        <v>41504.0</v>
      </c>
      <c r="B814" s="21">
        <f>IFERROR(__xludf.DUMMYFUNCTION("YEAR(TO_DATE(A814))"),2013.0)</f>
        <v>2013</v>
      </c>
      <c r="C814" s="9" t="s">
        <v>170</v>
      </c>
      <c r="D814" s="9">
        <v>1411386.24</v>
      </c>
    </row>
    <row r="815">
      <c r="A815" s="5">
        <v>40460.0</v>
      </c>
      <c r="B815" s="21">
        <f>IFERROR(__xludf.DUMMYFUNCTION("YEAR(TO_DATE(A815))"),2010.0)</f>
        <v>2010</v>
      </c>
      <c r="C815" s="9" t="s">
        <v>168</v>
      </c>
      <c r="D815" s="9">
        <v>1545804.96</v>
      </c>
    </row>
    <row r="816">
      <c r="A816" s="5">
        <v>41914.0</v>
      </c>
      <c r="B816" s="21">
        <f>IFERROR(__xludf.DUMMYFUNCTION("YEAR(TO_DATE(A816))"),2014.0)</f>
        <v>2014</v>
      </c>
      <c r="C816" s="9" t="s">
        <v>171</v>
      </c>
      <c r="D816" s="9">
        <v>19615.2</v>
      </c>
    </row>
    <row r="817">
      <c r="A817" s="5">
        <v>40306.0</v>
      </c>
      <c r="B817" s="21">
        <f>IFERROR(__xludf.DUMMYFUNCTION("YEAR(TO_DATE(A817))"),2010.0)</f>
        <v>2010</v>
      </c>
      <c r="C817" s="9" t="s">
        <v>171</v>
      </c>
      <c r="D817" s="9">
        <v>248867.85</v>
      </c>
    </row>
    <row r="818">
      <c r="A818" s="5">
        <v>42577.0</v>
      </c>
      <c r="B818" s="21">
        <f>IFERROR(__xludf.DUMMYFUNCTION("YEAR(TO_DATE(A818))"),2016.0)</f>
        <v>2016</v>
      </c>
      <c r="C818" s="9" t="s">
        <v>172</v>
      </c>
      <c r="D818" s="9">
        <v>852056.16</v>
      </c>
    </row>
    <row r="819">
      <c r="A819" s="5">
        <v>40978.0</v>
      </c>
      <c r="B819" s="21">
        <f>IFERROR(__xludf.DUMMYFUNCTION("YEAR(TO_DATE(A819))"),2012.0)</f>
        <v>2012</v>
      </c>
      <c r="C819" s="9" t="s">
        <v>171</v>
      </c>
      <c r="D819" s="9">
        <v>814275.99</v>
      </c>
    </row>
    <row r="820">
      <c r="A820" s="5">
        <v>40241.0</v>
      </c>
      <c r="B820" s="21">
        <f>IFERROR(__xludf.DUMMYFUNCTION("YEAR(TO_DATE(A820))"),2010.0)</f>
        <v>2010</v>
      </c>
      <c r="C820" s="9" t="s">
        <v>163</v>
      </c>
      <c r="D820" s="9">
        <v>146715.40000000002</v>
      </c>
    </row>
    <row r="821">
      <c r="A821" s="5">
        <v>40564.0</v>
      </c>
      <c r="B821" s="21">
        <f>IFERROR(__xludf.DUMMYFUNCTION("YEAR(TO_DATE(A821))"),2011.0)</f>
        <v>2011</v>
      </c>
      <c r="C821" s="9" t="s">
        <v>173</v>
      </c>
      <c r="D821" s="9">
        <v>1040776.56</v>
      </c>
    </row>
    <row r="822">
      <c r="A822" s="5">
        <v>42304.0</v>
      </c>
      <c r="B822" s="21">
        <f>IFERROR(__xludf.DUMMYFUNCTION("YEAR(TO_DATE(A822))"),2015.0)</f>
        <v>2015</v>
      </c>
      <c r="C822" s="9" t="s">
        <v>163</v>
      </c>
      <c r="D822" s="9">
        <v>148708.30000000002</v>
      </c>
    </row>
    <row r="823">
      <c r="A823" s="5">
        <v>42806.0</v>
      </c>
      <c r="B823" s="21">
        <f>IFERROR(__xludf.DUMMYFUNCTION("YEAR(TO_DATE(A823))"),2017.0)</f>
        <v>2017</v>
      </c>
      <c r="C823" s="9" t="s">
        <v>166</v>
      </c>
      <c r="D823" s="9">
        <v>3389.32</v>
      </c>
    </row>
    <row r="824">
      <c r="A824" s="5">
        <v>42678.0</v>
      </c>
      <c r="B824" s="21">
        <f>IFERROR(__xludf.DUMMYFUNCTION("YEAR(TO_DATE(A824))"),2016.0)</f>
        <v>2016</v>
      </c>
      <c r="C824" s="9" t="s">
        <v>170</v>
      </c>
      <c r="D824" s="9">
        <v>318764.79</v>
      </c>
    </row>
    <row r="825">
      <c r="A825" s="5">
        <v>41349.0</v>
      </c>
      <c r="B825" s="21">
        <f>IFERROR(__xludf.DUMMYFUNCTION("YEAR(TO_DATE(A825))"),2013.0)</f>
        <v>2013</v>
      </c>
      <c r="C825" s="9" t="s">
        <v>173</v>
      </c>
      <c r="D825" s="9">
        <v>1855885.6</v>
      </c>
    </row>
    <row r="826">
      <c r="A826" s="5">
        <v>40576.0</v>
      </c>
      <c r="B826" s="21">
        <f>IFERROR(__xludf.DUMMYFUNCTION("YEAR(TO_DATE(A826))"),2011.0)</f>
        <v>2011</v>
      </c>
      <c r="C826" s="9" t="s">
        <v>167</v>
      </c>
      <c r="D826" s="9">
        <v>2490227.04</v>
      </c>
    </row>
    <row r="827">
      <c r="A827" s="5">
        <v>41007.0</v>
      </c>
      <c r="B827" s="21">
        <f>IFERROR(__xludf.DUMMYFUNCTION("YEAR(TO_DATE(A827))"),2012.0)</f>
        <v>2012</v>
      </c>
      <c r="C827" s="9" t="s">
        <v>172</v>
      </c>
      <c r="D827" s="9">
        <v>325545.12</v>
      </c>
    </row>
    <row r="828">
      <c r="A828" s="5">
        <v>42802.0</v>
      </c>
      <c r="B828" s="21">
        <f>IFERROR(__xludf.DUMMYFUNCTION("YEAR(TO_DATE(A828))"),2017.0)</f>
        <v>2017</v>
      </c>
      <c r="C828" s="9" t="s">
        <v>168</v>
      </c>
      <c r="D828" s="9">
        <v>808341.24</v>
      </c>
    </row>
    <row r="829">
      <c r="A829" s="5">
        <v>42385.0</v>
      </c>
      <c r="B829" s="21">
        <f>IFERROR(__xludf.DUMMYFUNCTION("YEAR(TO_DATE(A829))"),2016.0)</f>
        <v>2016</v>
      </c>
      <c r="C829" s="9" t="s">
        <v>172</v>
      </c>
      <c r="D829" s="9">
        <v>695895.04</v>
      </c>
    </row>
    <row r="830">
      <c r="A830" s="5">
        <v>42927.0</v>
      </c>
      <c r="B830" s="21">
        <f>IFERROR(__xludf.DUMMYFUNCTION("YEAR(TO_DATE(A830))"),2017.0)</f>
        <v>2017</v>
      </c>
      <c r="C830" s="9" t="s">
        <v>163</v>
      </c>
      <c r="D830" s="9">
        <v>376705.55000000005</v>
      </c>
    </row>
    <row r="831">
      <c r="A831" s="5">
        <v>40753.0</v>
      </c>
      <c r="B831" s="21">
        <f>IFERROR(__xludf.DUMMYFUNCTION("YEAR(TO_DATE(A831))"),2011.0)</f>
        <v>2011</v>
      </c>
      <c r="C831" s="9" t="s">
        <v>167</v>
      </c>
      <c r="D831" s="9">
        <v>6310876.11</v>
      </c>
    </row>
    <row r="832">
      <c r="A832" s="5">
        <v>41200.0</v>
      </c>
      <c r="B832" s="21">
        <f>IFERROR(__xludf.DUMMYFUNCTION("YEAR(TO_DATE(A832))"),2012.0)</f>
        <v>2012</v>
      </c>
      <c r="C832" s="9" t="s">
        <v>163</v>
      </c>
      <c r="D832" s="9">
        <v>317867.55000000005</v>
      </c>
    </row>
    <row r="833">
      <c r="A833" s="5">
        <v>41591.0</v>
      </c>
      <c r="B833" s="21">
        <f>IFERROR(__xludf.DUMMYFUNCTION("YEAR(TO_DATE(A833))"),2013.0)</f>
        <v>2013</v>
      </c>
      <c r="C833" s="9" t="s">
        <v>171</v>
      </c>
      <c r="D833" s="9">
        <v>95869.29000000001</v>
      </c>
    </row>
    <row r="834">
      <c r="A834" s="5">
        <v>40578.0</v>
      </c>
      <c r="B834" s="21">
        <f>IFERROR(__xludf.DUMMYFUNCTION("YEAR(TO_DATE(A834))"),2011.0)</f>
        <v>2011</v>
      </c>
      <c r="C834" s="9" t="s">
        <v>163</v>
      </c>
      <c r="D834" s="9">
        <v>182018.2</v>
      </c>
    </row>
    <row r="835">
      <c r="A835" s="5">
        <v>41656.0</v>
      </c>
      <c r="B835" s="21">
        <f>IFERROR(__xludf.DUMMYFUNCTION("YEAR(TO_DATE(A835))"),2014.0)</f>
        <v>2014</v>
      </c>
      <c r="C835" s="9" t="s">
        <v>170</v>
      </c>
      <c r="D835" s="9">
        <v>760491.26</v>
      </c>
    </row>
    <row r="836">
      <c r="A836" s="5">
        <v>41920.0</v>
      </c>
      <c r="B836" s="21">
        <f>IFERROR(__xludf.DUMMYFUNCTION("YEAR(TO_DATE(A836))"),2014.0)</f>
        <v>2014</v>
      </c>
      <c r="C836" s="9" t="s">
        <v>174</v>
      </c>
      <c r="D836" s="9">
        <v>133705.0</v>
      </c>
    </row>
    <row r="837">
      <c r="A837" s="5">
        <v>42419.0</v>
      </c>
      <c r="B837" s="21">
        <f>IFERROR(__xludf.DUMMYFUNCTION("YEAR(TO_DATE(A837))"),2016.0)</f>
        <v>2016</v>
      </c>
      <c r="C837" s="9" t="s">
        <v>164</v>
      </c>
      <c r="D837" s="9">
        <v>502445.94000000006</v>
      </c>
    </row>
    <row r="838">
      <c r="A838" s="5">
        <v>41393.0</v>
      </c>
      <c r="B838" s="21">
        <f>IFERROR(__xludf.DUMMYFUNCTION("YEAR(TO_DATE(A838))"),2013.0)</f>
        <v>2013</v>
      </c>
      <c r="C838" s="9" t="s">
        <v>170</v>
      </c>
      <c r="D838" s="9">
        <v>1570434.5</v>
      </c>
    </row>
    <row r="839">
      <c r="A839" s="5">
        <v>41265.0</v>
      </c>
      <c r="B839" s="21">
        <f>IFERROR(__xludf.DUMMYFUNCTION("YEAR(TO_DATE(A839))"),2012.0)</f>
        <v>2012</v>
      </c>
      <c r="C839" s="9" t="s">
        <v>163</v>
      </c>
      <c r="D839" s="9">
        <v>424392.80000000005</v>
      </c>
    </row>
    <row r="840">
      <c r="A840" s="5">
        <v>40938.0</v>
      </c>
      <c r="B840" s="21">
        <f>IFERROR(__xludf.DUMMYFUNCTION("YEAR(TO_DATE(A840))"),2012.0)</f>
        <v>2012</v>
      </c>
      <c r="C840" s="9" t="s">
        <v>167</v>
      </c>
      <c r="D840" s="9">
        <v>5159536.83</v>
      </c>
    </row>
    <row r="841">
      <c r="A841" s="5">
        <v>40886.0</v>
      </c>
      <c r="B841" s="21">
        <f>IFERROR(__xludf.DUMMYFUNCTION("YEAR(TO_DATE(A841))"),2011.0)</f>
        <v>2011</v>
      </c>
      <c r="C841" s="9" t="s">
        <v>165</v>
      </c>
      <c r="D841" s="9">
        <v>4211984.8</v>
      </c>
    </row>
    <row r="842">
      <c r="A842" s="5">
        <v>41329.0</v>
      </c>
      <c r="B842" s="21">
        <f>IFERROR(__xludf.DUMMYFUNCTION("YEAR(TO_DATE(A842))"),2013.0)</f>
        <v>2013</v>
      </c>
      <c r="C842" s="9" t="s">
        <v>173</v>
      </c>
      <c r="D842" s="9">
        <v>611650.88</v>
      </c>
    </row>
    <row r="843">
      <c r="A843" s="5">
        <v>41918.0</v>
      </c>
      <c r="B843" s="21">
        <f>IFERROR(__xludf.DUMMYFUNCTION("YEAR(TO_DATE(A843))"),2014.0)</f>
        <v>2014</v>
      </c>
      <c r="C843" s="9" t="s">
        <v>169</v>
      </c>
      <c r="D843" s="9">
        <v>41854.38</v>
      </c>
    </row>
    <row r="844">
      <c r="A844" s="5">
        <v>40257.0</v>
      </c>
      <c r="B844" s="21">
        <f>IFERROR(__xludf.DUMMYFUNCTION("YEAR(TO_DATE(A844))"),2010.0)</f>
        <v>2010</v>
      </c>
      <c r="C844" s="9" t="s">
        <v>170</v>
      </c>
      <c r="D844" s="9">
        <v>623495.91</v>
      </c>
    </row>
    <row r="845">
      <c r="A845" s="5">
        <v>42441.0</v>
      </c>
      <c r="B845" s="21">
        <f>IFERROR(__xludf.DUMMYFUNCTION("YEAR(TO_DATE(A845))"),2016.0)</f>
        <v>2016</v>
      </c>
      <c r="C845" s="9" t="s">
        <v>164</v>
      </c>
      <c r="D845" s="9">
        <v>714226.9800000001</v>
      </c>
    </row>
    <row r="846">
      <c r="A846" s="5">
        <v>41095.0</v>
      </c>
      <c r="B846" s="21">
        <f>IFERROR(__xludf.DUMMYFUNCTION("YEAR(TO_DATE(A846))"),2012.0)</f>
        <v>2012</v>
      </c>
      <c r="C846" s="9" t="s">
        <v>166</v>
      </c>
      <c r="D846" s="9">
        <v>669236.64</v>
      </c>
    </row>
    <row r="847">
      <c r="A847" s="5">
        <v>42161.0</v>
      </c>
      <c r="B847" s="21">
        <f>IFERROR(__xludf.DUMMYFUNCTION("YEAR(TO_DATE(A847))"),2015.0)</f>
        <v>2015</v>
      </c>
      <c r="C847" s="9" t="s">
        <v>174</v>
      </c>
      <c r="D847" s="9">
        <v>1256621.3</v>
      </c>
    </row>
    <row r="848">
      <c r="A848" s="5">
        <v>42138.0</v>
      </c>
      <c r="B848" s="21">
        <f>IFERROR(__xludf.DUMMYFUNCTION("YEAR(TO_DATE(A848))"),2015.0)</f>
        <v>2015</v>
      </c>
      <c r="C848" s="9" t="s">
        <v>165</v>
      </c>
      <c r="D848" s="9">
        <v>529449.2</v>
      </c>
    </row>
    <row r="849">
      <c r="A849" s="5">
        <v>42312.0</v>
      </c>
      <c r="B849" s="21">
        <f>IFERROR(__xludf.DUMMYFUNCTION("YEAR(TO_DATE(A849))"),2015.0)</f>
        <v>2015</v>
      </c>
      <c r="C849" s="9" t="s">
        <v>174</v>
      </c>
      <c r="D849" s="9">
        <v>262473.2</v>
      </c>
    </row>
    <row r="850">
      <c r="A850" s="5">
        <v>41743.0</v>
      </c>
      <c r="B850" s="21">
        <f>IFERROR(__xludf.DUMMYFUNCTION("YEAR(TO_DATE(A850))"),2014.0)</f>
        <v>2014</v>
      </c>
      <c r="C850" s="9" t="s">
        <v>172</v>
      </c>
      <c r="D850" s="9">
        <v>943195.68</v>
      </c>
    </row>
    <row r="851">
      <c r="A851" s="5">
        <v>41068.0</v>
      </c>
      <c r="B851" s="21">
        <f>IFERROR(__xludf.DUMMYFUNCTION("YEAR(TO_DATE(A851))"),2012.0)</f>
        <v>2012</v>
      </c>
      <c r="C851" s="9" t="s">
        <v>171</v>
      </c>
      <c r="D851" s="9">
        <v>611340.4</v>
      </c>
    </row>
    <row r="852">
      <c r="A852" s="5">
        <v>41653.0</v>
      </c>
      <c r="B852" s="21">
        <f>IFERROR(__xludf.DUMMYFUNCTION("YEAR(TO_DATE(A852))"),2014.0)</f>
        <v>2014</v>
      </c>
      <c r="C852" s="9" t="s">
        <v>171</v>
      </c>
      <c r="D852" s="9">
        <v>277391.62</v>
      </c>
    </row>
    <row r="853">
      <c r="A853" s="5">
        <v>41498.0</v>
      </c>
      <c r="B853" s="21">
        <f>IFERROR(__xludf.DUMMYFUNCTION("YEAR(TO_DATE(A853))"),2013.0)</f>
        <v>2013</v>
      </c>
      <c r="C853" s="9" t="s">
        <v>169</v>
      </c>
      <c r="D853" s="9">
        <v>43897.65</v>
      </c>
    </row>
    <row r="854">
      <c r="A854" s="5">
        <v>41445.0</v>
      </c>
      <c r="B854" s="21">
        <f>IFERROR(__xludf.DUMMYFUNCTION("YEAR(TO_DATE(A854))"),2013.0)</f>
        <v>2013</v>
      </c>
      <c r="C854" s="9" t="s">
        <v>174</v>
      </c>
      <c r="D854" s="9">
        <v>1319771.2</v>
      </c>
    </row>
    <row r="855">
      <c r="A855" s="5">
        <v>42797.0</v>
      </c>
      <c r="B855" s="21">
        <f>IFERROR(__xludf.DUMMYFUNCTION("YEAR(TO_DATE(A855))"),2017.0)</f>
        <v>2017</v>
      </c>
      <c r="C855" s="9" t="s">
        <v>168</v>
      </c>
      <c r="D855" s="9">
        <v>278869.29</v>
      </c>
    </row>
    <row r="856">
      <c r="A856" s="5">
        <v>41028.0</v>
      </c>
      <c r="B856" s="21">
        <f>IFERROR(__xludf.DUMMYFUNCTION("YEAR(TO_DATE(A856))"),2012.0)</f>
        <v>2012</v>
      </c>
      <c r="C856" s="9" t="s">
        <v>172</v>
      </c>
      <c r="D856" s="9">
        <v>976744.64</v>
      </c>
    </row>
    <row r="857">
      <c r="A857" s="5">
        <v>41712.0</v>
      </c>
      <c r="B857" s="21">
        <f>IFERROR(__xludf.DUMMYFUNCTION("YEAR(TO_DATE(A857))"),2014.0)</f>
        <v>2014</v>
      </c>
      <c r="C857" s="9" t="s">
        <v>165</v>
      </c>
      <c r="D857" s="9">
        <v>1600589.2</v>
      </c>
    </row>
    <row r="858">
      <c r="A858" s="5">
        <v>42689.0</v>
      </c>
      <c r="B858" s="21">
        <f>IFERROR(__xludf.DUMMYFUNCTION("YEAR(TO_DATE(A858))"),2016.0)</f>
        <v>2016</v>
      </c>
      <c r="C858" s="9" t="s">
        <v>164</v>
      </c>
      <c r="D858" s="9">
        <v>85749.96</v>
      </c>
    </row>
    <row r="859">
      <c r="A859" s="5">
        <v>41028.0</v>
      </c>
      <c r="B859" s="21">
        <f>IFERROR(__xludf.DUMMYFUNCTION("YEAR(TO_DATE(A859))"),2012.0)</f>
        <v>2012</v>
      </c>
      <c r="C859" s="9" t="s">
        <v>169</v>
      </c>
      <c r="D859" s="9">
        <v>65384.64</v>
      </c>
    </row>
    <row r="860">
      <c r="A860" s="5">
        <v>40744.0</v>
      </c>
      <c r="B860" s="21">
        <f>IFERROR(__xludf.DUMMYFUNCTION("YEAR(TO_DATE(A860))"),2011.0)</f>
        <v>2011</v>
      </c>
      <c r="C860" s="9" t="s">
        <v>165</v>
      </c>
      <c r="D860" s="9">
        <v>988072.0</v>
      </c>
    </row>
    <row r="861">
      <c r="A861" s="5">
        <v>40741.0</v>
      </c>
      <c r="B861" s="21">
        <f>IFERROR(__xludf.DUMMYFUNCTION("YEAR(TO_DATE(A861))"),2011.0)</f>
        <v>2011</v>
      </c>
      <c r="C861" s="9" t="s">
        <v>164</v>
      </c>
      <c r="D861" s="9">
        <v>1333244.04</v>
      </c>
    </row>
    <row r="862">
      <c r="A862" s="5">
        <v>41257.0</v>
      </c>
      <c r="B862" s="21">
        <f>IFERROR(__xludf.DUMMYFUNCTION("YEAR(TO_DATE(A862))"),2012.0)</f>
        <v>2012</v>
      </c>
      <c r="C862" s="9" t="s">
        <v>167</v>
      </c>
      <c r="D862" s="9">
        <v>758008.4400000001</v>
      </c>
    </row>
    <row r="863">
      <c r="A863" s="5">
        <v>41164.0</v>
      </c>
      <c r="B863" s="21">
        <f>IFERROR(__xludf.DUMMYFUNCTION("YEAR(TO_DATE(A863))"),2012.0)</f>
        <v>2012</v>
      </c>
      <c r="C863" s="9" t="s">
        <v>168</v>
      </c>
      <c r="D863" s="9">
        <v>3456966.6599999997</v>
      </c>
    </row>
    <row r="864">
      <c r="A864" s="5">
        <v>42792.0</v>
      </c>
      <c r="B864" s="21">
        <f>IFERROR(__xludf.DUMMYFUNCTION("YEAR(TO_DATE(A864))"),2017.0)</f>
        <v>2017</v>
      </c>
      <c r="C864" s="9" t="s">
        <v>168</v>
      </c>
      <c r="D864" s="9">
        <v>2039838.15</v>
      </c>
    </row>
    <row r="865">
      <c r="A865" s="5">
        <v>40897.0</v>
      </c>
      <c r="B865" s="21">
        <f>IFERROR(__xludf.DUMMYFUNCTION("YEAR(TO_DATE(A865))"),2011.0)</f>
        <v>2011</v>
      </c>
      <c r="C865" s="9" t="s">
        <v>169</v>
      </c>
      <c r="D865" s="9">
        <v>30126.57</v>
      </c>
    </row>
    <row r="866">
      <c r="A866" s="5">
        <v>40980.0</v>
      </c>
      <c r="B866" s="21">
        <f>IFERROR(__xludf.DUMMYFUNCTION("YEAR(TO_DATE(A866))"),2012.0)</f>
        <v>2012</v>
      </c>
      <c r="C866" s="9" t="s">
        <v>172</v>
      </c>
      <c r="D866" s="9">
        <v>536346.24</v>
      </c>
    </row>
    <row r="867">
      <c r="A867" s="5">
        <v>40615.0</v>
      </c>
      <c r="B867" s="21">
        <f>IFERROR(__xludf.DUMMYFUNCTION("YEAR(TO_DATE(A867))"),2011.0)</f>
        <v>2011</v>
      </c>
      <c r="C867" s="9" t="s">
        <v>170</v>
      </c>
      <c r="D867" s="9">
        <v>2048247.55</v>
      </c>
    </row>
    <row r="868">
      <c r="A868" s="5">
        <v>41536.0</v>
      </c>
      <c r="B868" s="21">
        <f>IFERROR(__xludf.DUMMYFUNCTION("YEAR(TO_DATE(A868))"),2013.0)</f>
        <v>2013</v>
      </c>
      <c r="C868" s="9" t="s">
        <v>167</v>
      </c>
      <c r="D868" s="9">
        <v>55352.850000000006</v>
      </c>
    </row>
    <row r="869">
      <c r="A869" s="5">
        <v>41525.0</v>
      </c>
      <c r="B869" s="21">
        <f>IFERROR(__xludf.DUMMYFUNCTION("YEAR(TO_DATE(A869))"),2013.0)</f>
        <v>2013</v>
      </c>
      <c r="C869" s="9" t="s">
        <v>174</v>
      </c>
      <c r="D869" s="9">
        <v>1262998.0</v>
      </c>
    </row>
    <row r="870">
      <c r="A870" s="5">
        <v>42335.0</v>
      </c>
      <c r="B870" s="21">
        <f>IFERROR(__xludf.DUMMYFUNCTION("YEAR(TO_DATE(A870))"),2015.0)</f>
        <v>2015</v>
      </c>
      <c r="C870" s="9" t="s">
        <v>167</v>
      </c>
      <c r="D870" s="9">
        <v>5740416.15</v>
      </c>
    </row>
    <row r="871">
      <c r="A871" s="5">
        <v>42923.0</v>
      </c>
      <c r="B871" s="21">
        <f>IFERROR(__xludf.DUMMYFUNCTION("YEAR(TO_DATE(A871))"),2017.0)</f>
        <v>2017</v>
      </c>
      <c r="C871" s="9" t="s">
        <v>170</v>
      </c>
      <c r="D871" s="9">
        <v>604784.35</v>
      </c>
    </row>
    <row r="872">
      <c r="A872" s="5">
        <v>42571.0</v>
      </c>
      <c r="B872" s="21">
        <f>IFERROR(__xludf.DUMMYFUNCTION("YEAR(TO_DATE(A872))"),2016.0)</f>
        <v>2016</v>
      </c>
      <c r="C872" s="9" t="s">
        <v>165</v>
      </c>
      <c r="D872" s="9">
        <v>1167324.0</v>
      </c>
    </row>
    <row r="873">
      <c r="A873" s="5">
        <v>40660.0</v>
      </c>
      <c r="B873" s="21">
        <f>IFERROR(__xludf.DUMMYFUNCTION("YEAR(TO_DATE(A873))"),2011.0)</f>
        <v>2011</v>
      </c>
      <c r="C873" s="9" t="s">
        <v>170</v>
      </c>
      <c r="D873" s="9">
        <v>3918735.28</v>
      </c>
    </row>
    <row r="874">
      <c r="A874" s="5">
        <v>41584.0</v>
      </c>
      <c r="B874" s="21">
        <f>IFERROR(__xludf.DUMMYFUNCTION("YEAR(TO_DATE(A874))"),2013.0)</f>
        <v>2013</v>
      </c>
      <c r="C874" s="9" t="s">
        <v>174</v>
      </c>
      <c r="D874" s="9">
        <v>920918.8999999999</v>
      </c>
    </row>
    <row r="875">
      <c r="A875" s="5">
        <v>41734.0</v>
      </c>
      <c r="B875" s="21">
        <f>IFERROR(__xludf.DUMMYFUNCTION("YEAR(TO_DATE(A875))"),2014.0)</f>
        <v>2014</v>
      </c>
      <c r="C875" s="9" t="s">
        <v>171</v>
      </c>
      <c r="D875" s="9">
        <v>413553.80000000005</v>
      </c>
    </row>
    <row r="876">
      <c r="A876" s="5">
        <v>40823.0</v>
      </c>
      <c r="B876" s="21">
        <f>IFERROR(__xludf.DUMMYFUNCTION("YEAR(TO_DATE(A876))"),2011.0)</f>
        <v>2011</v>
      </c>
      <c r="C876" s="9" t="s">
        <v>174</v>
      </c>
      <c r="D876" s="9">
        <v>1671106.7999999998</v>
      </c>
    </row>
    <row r="877">
      <c r="A877" s="5">
        <v>40761.0</v>
      </c>
      <c r="B877" s="21">
        <f>IFERROR(__xludf.DUMMYFUNCTION("YEAR(TO_DATE(A877))"),2011.0)</f>
        <v>2011</v>
      </c>
      <c r="C877" s="9" t="s">
        <v>174</v>
      </c>
      <c r="D877" s="9">
        <v>97707.5</v>
      </c>
    </row>
    <row r="878">
      <c r="A878" s="5">
        <v>40556.0</v>
      </c>
      <c r="B878" s="21">
        <f>IFERROR(__xludf.DUMMYFUNCTION("YEAR(TO_DATE(A878))"),2011.0)</f>
        <v>2011</v>
      </c>
      <c r="C878" s="9" t="s">
        <v>166</v>
      </c>
      <c r="D878" s="9">
        <v>784165.4</v>
      </c>
    </row>
    <row r="879">
      <c r="A879" s="5">
        <v>40704.0</v>
      </c>
      <c r="B879" s="21">
        <f>IFERROR(__xludf.DUMMYFUNCTION("YEAR(TO_DATE(A879))"),2011.0)</f>
        <v>2011</v>
      </c>
      <c r="C879" s="9" t="s">
        <v>174</v>
      </c>
      <c r="D879" s="9">
        <v>839256.0</v>
      </c>
    </row>
    <row r="880">
      <c r="A880" s="5">
        <v>42204.0</v>
      </c>
      <c r="B880" s="21">
        <f>IFERROR(__xludf.DUMMYFUNCTION("YEAR(TO_DATE(A880))"),2015.0)</f>
        <v>2015</v>
      </c>
      <c r="C880" s="9" t="s">
        <v>166</v>
      </c>
      <c r="D880" s="9">
        <v>181174.56</v>
      </c>
    </row>
    <row r="881">
      <c r="A881" s="5">
        <v>41394.0</v>
      </c>
      <c r="B881" s="21">
        <f>IFERROR(__xludf.DUMMYFUNCTION("YEAR(TO_DATE(A881))"),2013.0)</f>
        <v>2013</v>
      </c>
      <c r="C881" s="9" t="s">
        <v>168</v>
      </c>
      <c r="D881" s="9">
        <v>2772239.19</v>
      </c>
    </row>
    <row r="882">
      <c r="A882" s="5">
        <v>42420.0</v>
      </c>
      <c r="B882" s="21">
        <f>IFERROR(__xludf.DUMMYFUNCTION("YEAR(TO_DATE(A882))"),2016.0)</f>
        <v>2016</v>
      </c>
      <c r="C882" s="9" t="s">
        <v>173</v>
      </c>
      <c r="D882" s="9">
        <v>440358.0</v>
      </c>
    </row>
    <row r="883">
      <c r="A883" s="5">
        <v>41680.0</v>
      </c>
      <c r="B883" s="21">
        <f>IFERROR(__xludf.DUMMYFUNCTION("YEAR(TO_DATE(A883))"),2014.0)</f>
        <v>2014</v>
      </c>
      <c r="C883" s="9" t="s">
        <v>174</v>
      </c>
      <c r="D883" s="9">
        <v>1067788.7</v>
      </c>
    </row>
    <row r="884">
      <c r="A884" s="5">
        <v>40812.0</v>
      </c>
      <c r="B884" s="21">
        <f>IFERROR(__xludf.DUMMYFUNCTION("YEAR(TO_DATE(A884))"),2011.0)</f>
        <v>2011</v>
      </c>
      <c r="C884" s="9" t="s">
        <v>173</v>
      </c>
      <c r="D884" s="9">
        <v>1156163.12</v>
      </c>
    </row>
    <row r="885">
      <c r="A885" s="5">
        <v>41647.0</v>
      </c>
      <c r="B885" s="21">
        <f>IFERROR(__xludf.DUMMYFUNCTION("YEAR(TO_DATE(A885))"),2014.0)</f>
        <v>2014</v>
      </c>
      <c r="C885" s="9" t="s">
        <v>163</v>
      </c>
      <c r="D885" s="9">
        <v>301212.60000000003</v>
      </c>
    </row>
    <row r="886">
      <c r="A886" s="5">
        <v>40729.0</v>
      </c>
      <c r="B886" s="21">
        <f>IFERROR(__xludf.DUMMYFUNCTION("YEAR(TO_DATE(A886))"),2011.0)</f>
        <v>2011</v>
      </c>
      <c r="C886" s="9" t="s">
        <v>163</v>
      </c>
      <c r="D886" s="9">
        <v>169586.30000000002</v>
      </c>
    </row>
    <row r="887">
      <c r="A887" s="5">
        <v>41508.0</v>
      </c>
      <c r="B887" s="21">
        <f>IFERROR(__xludf.DUMMYFUNCTION("YEAR(TO_DATE(A887))"),2013.0)</f>
        <v>2013</v>
      </c>
      <c r="C887" s="9" t="s">
        <v>163</v>
      </c>
      <c r="D887" s="9">
        <v>135659.55000000002</v>
      </c>
    </row>
    <row r="888">
      <c r="A888" s="5">
        <v>42580.0</v>
      </c>
      <c r="B888" s="21">
        <f>IFERROR(__xludf.DUMMYFUNCTION("YEAR(TO_DATE(A888))"),2016.0)</f>
        <v>2016</v>
      </c>
      <c r="C888" s="9" t="s">
        <v>170</v>
      </c>
      <c r="D888" s="9">
        <v>1598501.8399999999</v>
      </c>
    </row>
    <row r="889">
      <c r="A889" s="5">
        <v>42419.0</v>
      </c>
      <c r="B889" s="21">
        <f>IFERROR(__xludf.DUMMYFUNCTION("YEAR(TO_DATE(A889))"),2016.0)</f>
        <v>2016</v>
      </c>
      <c r="C889" s="9" t="s">
        <v>166</v>
      </c>
      <c r="D889" s="9">
        <v>914346.1</v>
      </c>
    </row>
    <row r="890">
      <c r="A890" s="5">
        <v>40452.0</v>
      </c>
      <c r="B890" s="21">
        <f>IFERROR(__xludf.DUMMYFUNCTION("YEAR(TO_DATE(A890))"),2010.0)</f>
        <v>2010</v>
      </c>
      <c r="C890" s="9" t="s">
        <v>172</v>
      </c>
      <c r="D890" s="9">
        <v>298880.8</v>
      </c>
    </row>
    <row r="891">
      <c r="A891" s="5">
        <v>40646.0</v>
      </c>
      <c r="B891" s="21">
        <f>IFERROR(__xludf.DUMMYFUNCTION("YEAR(TO_DATE(A891))"),2011.0)</f>
        <v>2011</v>
      </c>
      <c r="C891" s="9" t="s">
        <v>165</v>
      </c>
      <c r="D891" s="9">
        <v>1825310.0</v>
      </c>
    </row>
    <row r="892">
      <c r="A892" s="5">
        <v>42675.0</v>
      </c>
      <c r="B892" s="21">
        <f>IFERROR(__xludf.DUMMYFUNCTION("YEAR(TO_DATE(A892))"),2016.0)</f>
        <v>2016</v>
      </c>
      <c r="C892" s="9" t="s">
        <v>174</v>
      </c>
      <c r="D892" s="9">
        <v>1899433.7999999998</v>
      </c>
    </row>
    <row r="893">
      <c r="A893" s="5">
        <v>41283.0</v>
      </c>
      <c r="B893" s="21">
        <f>IFERROR(__xludf.DUMMYFUNCTION("YEAR(TO_DATE(A893))"),2013.0)</f>
        <v>2013</v>
      </c>
      <c r="C893" s="9" t="s">
        <v>164</v>
      </c>
      <c r="D893" s="9">
        <v>983835.8400000001</v>
      </c>
    </row>
    <row r="894">
      <c r="A894" s="5">
        <v>42379.0</v>
      </c>
      <c r="B894" s="21">
        <f>IFERROR(__xludf.DUMMYFUNCTION("YEAR(TO_DATE(A894))"),2016.0)</f>
        <v>2016</v>
      </c>
      <c r="C894" s="9" t="s">
        <v>163</v>
      </c>
      <c r="D894" s="9">
        <v>76062.35</v>
      </c>
    </row>
    <row r="895">
      <c r="A895" s="5">
        <v>40925.0</v>
      </c>
      <c r="B895" s="21">
        <f>IFERROR(__xludf.DUMMYFUNCTION("YEAR(TO_DATE(A895))"),2012.0)</f>
        <v>2012</v>
      </c>
      <c r="C895" s="9" t="s">
        <v>170</v>
      </c>
      <c r="D895" s="9">
        <v>779871.09</v>
      </c>
    </row>
    <row r="896">
      <c r="A896" s="5">
        <v>40355.0</v>
      </c>
      <c r="B896" s="21">
        <f>IFERROR(__xludf.DUMMYFUNCTION("YEAR(TO_DATE(A896))"),2010.0)</f>
        <v>2010</v>
      </c>
      <c r="C896" s="9" t="s">
        <v>164</v>
      </c>
      <c r="D896" s="9">
        <v>1005807.3600000001</v>
      </c>
    </row>
    <row r="897">
      <c r="A897" s="5">
        <v>41707.0</v>
      </c>
      <c r="B897" s="21">
        <f>IFERROR(__xludf.DUMMYFUNCTION("YEAR(TO_DATE(A897))"),2014.0)</f>
        <v>2014</v>
      </c>
      <c r="C897" s="9" t="s">
        <v>164</v>
      </c>
      <c r="D897" s="9">
        <v>422188.86000000004</v>
      </c>
    </row>
    <row r="898">
      <c r="A898" s="5">
        <v>42219.0</v>
      </c>
      <c r="B898" s="21">
        <f>IFERROR(__xludf.DUMMYFUNCTION("YEAR(TO_DATE(A898))"),2015.0)</f>
        <v>2015</v>
      </c>
      <c r="C898" s="9" t="s">
        <v>173</v>
      </c>
      <c r="D898" s="9">
        <v>1316478.96</v>
      </c>
    </row>
    <row r="899">
      <c r="A899" s="5">
        <v>42695.0</v>
      </c>
      <c r="B899" s="21">
        <f>IFERROR(__xludf.DUMMYFUNCTION("YEAR(TO_DATE(A899))"),2016.0)</f>
        <v>2016</v>
      </c>
      <c r="C899" s="9" t="s">
        <v>167</v>
      </c>
      <c r="D899" s="9">
        <v>3146646.72</v>
      </c>
    </row>
    <row r="900">
      <c r="A900" s="5">
        <v>41643.0</v>
      </c>
      <c r="B900" s="21">
        <f>IFERROR(__xludf.DUMMYFUNCTION("YEAR(TO_DATE(A900))"),2014.0)</f>
        <v>2014</v>
      </c>
      <c r="C900" s="9" t="s">
        <v>170</v>
      </c>
      <c r="D900" s="9">
        <v>3170272.88</v>
      </c>
    </row>
    <row r="901">
      <c r="A901" s="5">
        <v>41718.0</v>
      </c>
      <c r="B901" s="21">
        <f>IFERROR(__xludf.DUMMYFUNCTION("YEAR(TO_DATE(A901))"),2014.0)</f>
        <v>2014</v>
      </c>
      <c r="C901" s="9" t="s">
        <v>165</v>
      </c>
      <c r="D901" s="9">
        <v>2623200.0</v>
      </c>
    </row>
    <row r="902">
      <c r="A902" s="5">
        <v>40189.0</v>
      </c>
      <c r="B902" s="21">
        <f>IFERROR(__xludf.DUMMYFUNCTION("YEAR(TO_DATE(A902))"),2010.0)</f>
        <v>2010</v>
      </c>
      <c r="C902" s="9" t="s">
        <v>173</v>
      </c>
      <c r="D902" s="9">
        <v>1592436.64</v>
      </c>
    </row>
    <row r="903">
      <c r="A903" s="5">
        <v>41314.0</v>
      </c>
      <c r="B903" s="21">
        <f>IFERROR(__xludf.DUMMYFUNCTION("YEAR(TO_DATE(A903))"),2013.0)</f>
        <v>2013</v>
      </c>
      <c r="C903" s="9" t="s">
        <v>167</v>
      </c>
      <c r="D903" s="9">
        <v>1387077.3</v>
      </c>
    </row>
    <row r="904">
      <c r="A904" s="5">
        <v>42389.0</v>
      </c>
      <c r="B904" s="21">
        <f>IFERROR(__xludf.DUMMYFUNCTION("YEAR(TO_DATE(A904))"),2016.0)</f>
        <v>2016</v>
      </c>
      <c r="C904" s="9" t="s">
        <v>163</v>
      </c>
      <c r="D904" s="9">
        <v>154497.2</v>
      </c>
    </row>
    <row r="905">
      <c r="A905" s="5">
        <v>40458.0</v>
      </c>
      <c r="B905" s="21">
        <f>IFERROR(__xludf.DUMMYFUNCTION("YEAR(TO_DATE(A905))"),2010.0)</f>
        <v>2010</v>
      </c>
      <c r="C905" s="9" t="s">
        <v>164</v>
      </c>
      <c r="D905" s="9">
        <v>774343.5000000001</v>
      </c>
    </row>
    <row r="906">
      <c r="A906" s="5">
        <v>42227.0</v>
      </c>
      <c r="B906" s="21">
        <f>IFERROR(__xludf.DUMMYFUNCTION("YEAR(TO_DATE(A906))"),2015.0)</f>
        <v>2015</v>
      </c>
      <c r="C906" s="9" t="s">
        <v>174</v>
      </c>
      <c r="D906" s="9">
        <v>1001347.6</v>
      </c>
    </row>
    <row r="907">
      <c r="A907" s="5">
        <v>41418.0</v>
      </c>
      <c r="B907" s="21">
        <f>IFERROR(__xludf.DUMMYFUNCTION("YEAR(TO_DATE(A907))"),2013.0)</f>
        <v>2013</v>
      </c>
      <c r="C907" s="9" t="s">
        <v>165</v>
      </c>
      <c r="D907" s="9">
        <v>114983.59999999999</v>
      </c>
    </row>
    <row r="908">
      <c r="A908" s="5">
        <v>41310.0</v>
      </c>
      <c r="B908" s="21">
        <f>IFERROR(__xludf.DUMMYFUNCTION("YEAR(TO_DATE(A908))"),2013.0)</f>
        <v>2013</v>
      </c>
      <c r="C908" s="9" t="s">
        <v>174</v>
      </c>
      <c r="D908" s="9">
        <v>430530.1</v>
      </c>
    </row>
    <row r="909">
      <c r="A909" s="5">
        <v>42053.0</v>
      </c>
      <c r="B909" s="21">
        <f>IFERROR(__xludf.DUMMYFUNCTION("YEAR(TO_DATE(A909))"),2015.0)</f>
        <v>2015</v>
      </c>
      <c r="C909" s="9" t="s">
        <v>170</v>
      </c>
      <c r="D909" s="9">
        <v>1919939.71</v>
      </c>
    </row>
    <row r="910">
      <c r="A910" s="5">
        <v>40868.0</v>
      </c>
      <c r="B910" s="21">
        <f>IFERROR(__xludf.DUMMYFUNCTION("YEAR(TO_DATE(A910))"),2011.0)</f>
        <v>2011</v>
      </c>
      <c r="C910" s="9" t="s">
        <v>168</v>
      </c>
      <c r="D910" s="9">
        <v>3794478.6599999997</v>
      </c>
    </row>
    <row r="911">
      <c r="A911" s="5">
        <v>42046.0</v>
      </c>
      <c r="B911" s="21">
        <f>IFERROR(__xludf.DUMMYFUNCTION("YEAR(TO_DATE(A911))"),2015.0)</f>
        <v>2015</v>
      </c>
      <c r="C911" s="9" t="s">
        <v>171</v>
      </c>
      <c r="D911" s="9">
        <v>417149.92000000004</v>
      </c>
    </row>
    <row r="912">
      <c r="A912" s="5">
        <v>41316.0</v>
      </c>
      <c r="B912" s="21">
        <f>IFERROR(__xludf.DUMMYFUNCTION("YEAR(TO_DATE(A912))"),2013.0)</f>
        <v>2013</v>
      </c>
      <c r="C912" s="9" t="s">
        <v>168</v>
      </c>
      <c r="D912" s="9">
        <v>3346431.48</v>
      </c>
    </row>
    <row r="913">
      <c r="A913" s="5">
        <v>40954.0</v>
      </c>
      <c r="B913" s="21">
        <f>IFERROR(__xludf.DUMMYFUNCTION("YEAR(TO_DATE(A913))"),2012.0)</f>
        <v>2012</v>
      </c>
      <c r="C913" s="9" t="s">
        <v>172</v>
      </c>
      <c r="D913" s="9">
        <v>247519.2</v>
      </c>
    </row>
    <row r="914">
      <c r="A914" s="5">
        <v>41660.0</v>
      </c>
      <c r="B914" s="21">
        <f>IFERROR(__xludf.DUMMYFUNCTION("YEAR(TO_DATE(A914))"),2014.0)</f>
        <v>2014</v>
      </c>
      <c r="C914" s="9" t="s">
        <v>167</v>
      </c>
      <c r="D914" s="9">
        <v>6483446.760000001</v>
      </c>
    </row>
    <row r="915">
      <c r="A915" s="5">
        <v>40956.0</v>
      </c>
      <c r="B915" s="21">
        <f>IFERROR(__xludf.DUMMYFUNCTION("YEAR(TO_DATE(A915))"),2012.0)</f>
        <v>2012</v>
      </c>
      <c r="C915" s="9" t="s">
        <v>167</v>
      </c>
      <c r="D915" s="9">
        <v>6510146.37</v>
      </c>
    </row>
    <row r="916">
      <c r="A916" s="5">
        <v>41896.0</v>
      </c>
      <c r="B916" s="21">
        <f>IFERROR(__xludf.DUMMYFUNCTION("YEAR(TO_DATE(A916))"),2014.0)</f>
        <v>2014</v>
      </c>
      <c r="C916" s="9" t="s">
        <v>174</v>
      </c>
      <c r="D916" s="9">
        <v>2046715.0</v>
      </c>
    </row>
    <row r="917">
      <c r="A917" s="5">
        <v>42456.0</v>
      </c>
      <c r="B917" s="21">
        <f>IFERROR(__xludf.DUMMYFUNCTION("YEAR(TO_DATE(A917))"),2016.0)</f>
        <v>2016</v>
      </c>
      <c r="C917" s="9" t="s">
        <v>173</v>
      </c>
      <c r="D917" s="9">
        <v>332629.84</v>
      </c>
    </row>
    <row r="918">
      <c r="A918" s="5">
        <v>41669.0</v>
      </c>
      <c r="B918" s="21">
        <f>IFERROR(__xludf.DUMMYFUNCTION("YEAR(TO_DATE(A918))"),2014.0)</f>
        <v>2014</v>
      </c>
      <c r="C918" s="9" t="s">
        <v>168</v>
      </c>
      <c r="D918" s="9">
        <v>4077988.7399999998</v>
      </c>
    </row>
    <row r="919">
      <c r="A919" s="5">
        <v>42054.0</v>
      </c>
      <c r="B919" s="21">
        <f>IFERROR(__xludf.DUMMYFUNCTION("YEAR(TO_DATE(A919))"),2015.0)</f>
        <v>2015</v>
      </c>
      <c r="C919" s="9" t="s">
        <v>173</v>
      </c>
      <c r="D919" s="9">
        <v>2303902.0</v>
      </c>
    </row>
    <row r="920">
      <c r="A920" s="5">
        <v>42018.0</v>
      </c>
      <c r="B920" s="21">
        <f>IFERROR(__xludf.DUMMYFUNCTION("YEAR(TO_DATE(A920))"),2015.0)</f>
        <v>2015</v>
      </c>
      <c r="C920" s="9" t="s">
        <v>171</v>
      </c>
      <c r="D920" s="9">
        <v>42417.87</v>
      </c>
    </row>
    <row r="921">
      <c r="A921" s="5">
        <v>42274.0</v>
      </c>
      <c r="B921" s="21">
        <f>IFERROR(__xludf.DUMMYFUNCTION("YEAR(TO_DATE(A921))"),2015.0)</f>
        <v>2015</v>
      </c>
      <c r="C921" s="9" t="s">
        <v>167</v>
      </c>
      <c r="D921" s="9">
        <v>5000641.59</v>
      </c>
    </row>
    <row r="922">
      <c r="A922" s="5">
        <v>41143.0</v>
      </c>
      <c r="B922" s="21">
        <f>IFERROR(__xludf.DUMMYFUNCTION("YEAR(TO_DATE(A922))"),2012.0)</f>
        <v>2012</v>
      </c>
      <c r="C922" s="9" t="s">
        <v>168</v>
      </c>
      <c r="D922" s="9">
        <v>881328.21</v>
      </c>
    </row>
    <row r="923">
      <c r="A923" s="5">
        <v>41264.0</v>
      </c>
      <c r="B923" s="21">
        <f>IFERROR(__xludf.DUMMYFUNCTION("YEAR(TO_DATE(A923))"),2012.0)</f>
        <v>2012</v>
      </c>
      <c r="C923" s="9" t="s">
        <v>171</v>
      </c>
      <c r="D923" s="9">
        <v>158147.55000000002</v>
      </c>
    </row>
    <row r="924">
      <c r="A924" s="5">
        <v>42521.0</v>
      </c>
      <c r="B924" s="21">
        <f>IFERROR(__xludf.DUMMYFUNCTION("YEAR(TO_DATE(A924))"),2016.0)</f>
        <v>2016</v>
      </c>
      <c r="C924" s="9" t="s">
        <v>163</v>
      </c>
      <c r="D924" s="9">
        <v>168352.6</v>
      </c>
    </row>
    <row r="925">
      <c r="A925" s="5">
        <v>41912.0</v>
      </c>
      <c r="B925" s="21">
        <f>IFERROR(__xludf.DUMMYFUNCTION("YEAR(TO_DATE(A925))"),2014.0)</f>
        <v>2014</v>
      </c>
      <c r="C925" s="9" t="s">
        <v>171</v>
      </c>
      <c r="D925" s="9">
        <v>666262.9600000001</v>
      </c>
    </row>
    <row r="926">
      <c r="A926" s="5">
        <v>40800.0</v>
      </c>
      <c r="B926" s="21">
        <f>IFERROR(__xludf.DUMMYFUNCTION("YEAR(TO_DATE(A926))"),2011.0)</f>
        <v>2011</v>
      </c>
      <c r="C926" s="9" t="s">
        <v>174</v>
      </c>
      <c r="D926" s="9">
        <v>809840.8999999999</v>
      </c>
    </row>
    <row r="927">
      <c r="A927" s="5">
        <v>40889.0</v>
      </c>
      <c r="B927" s="21">
        <f>IFERROR(__xludf.DUMMYFUNCTION("YEAR(TO_DATE(A927))"),2011.0)</f>
        <v>2011</v>
      </c>
      <c r="C927" s="9" t="s">
        <v>165</v>
      </c>
      <c r="D927" s="9">
        <v>3847797.1999999997</v>
      </c>
    </row>
    <row r="928">
      <c r="A928" s="5">
        <v>42463.0</v>
      </c>
      <c r="B928" s="21">
        <f>IFERROR(__xludf.DUMMYFUNCTION("YEAR(TO_DATE(A928))"),2016.0)</f>
        <v>2016</v>
      </c>
      <c r="C928" s="9" t="s">
        <v>164</v>
      </c>
      <c r="D928" s="9">
        <v>502445.94000000006</v>
      </c>
    </row>
    <row r="929">
      <c r="A929" s="5">
        <v>41881.0</v>
      </c>
      <c r="B929" s="21">
        <f>IFERROR(__xludf.DUMMYFUNCTION("YEAR(TO_DATE(A929))"),2014.0)</f>
        <v>2014</v>
      </c>
      <c r="C929" s="9" t="s">
        <v>173</v>
      </c>
      <c r="D929" s="9">
        <v>1797681.76</v>
      </c>
    </row>
    <row r="930">
      <c r="A930" s="5">
        <v>40707.0</v>
      </c>
      <c r="B930" s="21">
        <f>IFERROR(__xludf.DUMMYFUNCTION("YEAR(TO_DATE(A930))"),2011.0)</f>
        <v>2011</v>
      </c>
      <c r="C930" s="9" t="s">
        <v>171</v>
      </c>
      <c r="D930" s="9">
        <v>423116.21</v>
      </c>
    </row>
    <row r="931">
      <c r="A931" s="5">
        <v>42670.0</v>
      </c>
      <c r="B931" s="21">
        <f>IFERROR(__xludf.DUMMYFUNCTION("YEAR(TO_DATE(A931))"),2016.0)</f>
        <v>2016</v>
      </c>
      <c r="C931" s="9" t="s">
        <v>169</v>
      </c>
      <c r="D931" s="9">
        <v>59814.63</v>
      </c>
    </row>
    <row r="932">
      <c r="A932" s="5">
        <v>42324.0</v>
      </c>
      <c r="B932" s="21">
        <f>IFERROR(__xludf.DUMMYFUNCTION("YEAR(TO_DATE(A932))"),2015.0)</f>
        <v>2015</v>
      </c>
      <c r="C932" s="9" t="s">
        <v>172</v>
      </c>
      <c r="D932" s="9">
        <v>649560.32</v>
      </c>
    </row>
    <row r="933">
      <c r="A933" s="5">
        <v>41265.0</v>
      </c>
      <c r="B933" s="21">
        <f>IFERROR(__xludf.DUMMYFUNCTION("YEAR(TO_DATE(A933))"),2012.0)</f>
        <v>2012</v>
      </c>
      <c r="C933" s="9" t="s">
        <v>168</v>
      </c>
      <c r="D933" s="9">
        <v>7172.13</v>
      </c>
    </row>
    <row r="934">
      <c r="A934" s="5">
        <v>42443.0</v>
      </c>
      <c r="B934" s="21">
        <f>IFERROR(__xludf.DUMMYFUNCTION("YEAR(TO_DATE(A934))"),2016.0)</f>
        <v>2016</v>
      </c>
      <c r="C934" s="9" t="s">
        <v>174</v>
      </c>
      <c r="D934" s="9">
        <v>863322.8999999999</v>
      </c>
    </row>
    <row r="935">
      <c r="A935" s="5">
        <v>41949.0</v>
      </c>
      <c r="B935" s="21">
        <f>IFERROR(__xludf.DUMMYFUNCTION("YEAR(TO_DATE(A935))"),2014.0)</f>
        <v>2014</v>
      </c>
      <c r="C935" s="9" t="s">
        <v>166</v>
      </c>
      <c r="D935" s="9">
        <v>432754.54</v>
      </c>
    </row>
    <row r="936">
      <c r="A936" s="5">
        <v>40228.0</v>
      </c>
      <c r="B936" s="21">
        <f>IFERROR(__xludf.DUMMYFUNCTION("YEAR(TO_DATE(A936))"),2010.0)</f>
        <v>2010</v>
      </c>
      <c r="C936" s="9" t="s">
        <v>168</v>
      </c>
      <c r="D936" s="9">
        <v>1349626.1099999999</v>
      </c>
    </row>
    <row r="937">
      <c r="A937" s="5">
        <v>40189.0</v>
      </c>
      <c r="B937" s="21">
        <f>IFERROR(__xludf.DUMMYFUNCTION("YEAR(TO_DATE(A937))"),2010.0)</f>
        <v>2010</v>
      </c>
      <c r="C937" s="9" t="s">
        <v>164</v>
      </c>
      <c r="D937" s="9">
        <v>1299523.86</v>
      </c>
    </row>
    <row r="938">
      <c r="A938" s="5">
        <v>40383.0</v>
      </c>
      <c r="B938" s="21">
        <f>IFERROR(__xludf.DUMMYFUNCTION("YEAR(TO_DATE(A938))"),2010.0)</f>
        <v>2010</v>
      </c>
      <c r="C938" s="9" t="s">
        <v>169</v>
      </c>
      <c r="D938" s="9">
        <v>92908.14</v>
      </c>
    </row>
    <row r="939">
      <c r="A939" s="5">
        <v>42385.0</v>
      </c>
      <c r="B939" s="21">
        <f>IFERROR(__xludf.DUMMYFUNCTION("YEAR(TO_DATE(A939))"),2016.0)</f>
        <v>2016</v>
      </c>
      <c r="C939" s="9" t="s">
        <v>168</v>
      </c>
      <c r="D939" s="9">
        <v>2477759.9699999997</v>
      </c>
    </row>
    <row r="940">
      <c r="A940" s="5">
        <v>42178.0</v>
      </c>
      <c r="B940" s="21">
        <f>IFERROR(__xludf.DUMMYFUNCTION("YEAR(TO_DATE(A940))"),2015.0)</f>
        <v>2015</v>
      </c>
      <c r="C940" s="9" t="s">
        <v>173</v>
      </c>
      <c r="D940" s="9">
        <v>2270715.6</v>
      </c>
    </row>
    <row r="941">
      <c r="A941" s="5">
        <v>42747.0</v>
      </c>
      <c r="B941" s="21">
        <f>IFERROR(__xludf.DUMMYFUNCTION("YEAR(TO_DATE(A941))"),2017.0)</f>
        <v>2017</v>
      </c>
      <c r="C941" s="9" t="s">
        <v>172</v>
      </c>
      <c r="D941" s="9">
        <v>1050180.8</v>
      </c>
    </row>
    <row r="942">
      <c r="A942" s="5">
        <v>40991.0</v>
      </c>
      <c r="B942" s="21">
        <f>IFERROR(__xludf.DUMMYFUNCTION("YEAR(TO_DATE(A942))"),2012.0)</f>
        <v>2012</v>
      </c>
      <c r="C942" s="9" t="s">
        <v>168</v>
      </c>
      <c r="D942" s="9">
        <v>630303.66</v>
      </c>
    </row>
    <row r="943">
      <c r="A943" s="5">
        <v>41869.0</v>
      </c>
      <c r="B943" s="21">
        <f>IFERROR(__xludf.DUMMYFUNCTION("YEAR(TO_DATE(A943))"),2014.0)</f>
        <v>2014</v>
      </c>
      <c r="C943" s="9" t="s">
        <v>164</v>
      </c>
      <c r="D943" s="9">
        <v>1462784.4600000002</v>
      </c>
    </row>
    <row r="944">
      <c r="A944" s="5">
        <v>41809.0</v>
      </c>
      <c r="B944" s="21">
        <f>IFERROR(__xludf.DUMMYFUNCTION("YEAR(TO_DATE(A944))"),2014.0)</f>
        <v>2014</v>
      </c>
      <c r="C944" s="9" t="s">
        <v>170</v>
      </c>
      <c r="D944" s="9">
        <v>2358993.1</v>
      </c>
    </row>
    <row r="945">
      <c r="A945" s="5">
        <v>41181.0</v>
      </c>
      <c r="B945" s="21">
        <f>IFERROR(__xludf.DUMMYFUNCTION("YEAR(TO_DATE(A945))"),2012.0)</f>
        <v>2012</v>
      </c>
      <c r="C945" s="9" t="s">
        <v>174</v>
      </c>
      <c r="D945" s="9">
        <v>993119.6</v>
      </c>
    </row>
    <row r="946">
      <c r="A946" s="5">
        <v>41408.0</v>
      </c>
      <c r="B946" s="21">
        <f>IFERROR(__xludf.DUMMYFUNCTION("YEAR(TO_DATE(A946))"),2013.0)</f>
        <v>2013</v>
      </c>
      <c r="C946" s="9" t="s">
        <v>171</v>
      </c>
      <c r="D946" s="9">
        <v>102244.23000000001</v>
      </c>
    </row>
    <row r="947">
      <c r="A947" s="5">
        <v>40369.0</v>
      </c>
      <c r="B947" s="21">
        <f>IFERROR(__xludf.DUMMYFUNCTION("YEAR(TO_DATE(A947))"),2010.0)</f>
        <v>2010</v>
      </c>
      <c r="C947" s="9" t="s">
        <v>163</v>
      </c>
      <c r="D947" s="9">
        <v>317915.0</v>
      </c>
    </row>
    <row r="948">
      <c r="A948" s="5">
        <v>40411.0</v>
      </c>
      <c r="B948" s="21">
        <f>IFERROR(__xludf.DUMMYFUNCTION("YEAR(TO_DATE(A948))"),2010.0)</f>
        <v>2010</v>
      </c>
      <c r="C948" s="9" t="s">
        <v>164</v>
      </c>
      <c r="D948" s="9">
        <v>159293.52000000002</v>
      </c>
    </row>
    <row r="949">
      <c r="A949" s="5">
        <v>40825.0</v>
      </c>
      <c r="B949" s="21">
        <f>IFERROR(__xludf.DUMMYFUNCTION("YEAR(TO_DATE(A949))"),2011.0)</f>
        <v>2011</v>
      </c>
      <c r="C949" s="9" t="s">
        <v>169</v>
      </c>
      <c r="D949" s="9">
        <v>28633.77</v>
      </c>
    </row>
    <row r="950">
      <c r="A950" s="5">
        <v>42134.0</v>
      </c>
      <c r="B950" s="21">
        <f>IFERROR(__xludf.DUMMYFUNCTION("YEAR(TO_DATE(A950))"),2015.0)</f>
        <v>2015</v>
      </c>
      <c r="C950" s="9" t="s">
        <v>163</v>
      </c>
      <c r="D950" s="9">
        <v>15041.650000000001</v>
      </c>
    </row>
    <row r="951">
      <c r="A951" s="5">
        <v>40289.0</v>
      </c>
      <c r="B951" s="21">
        <f>IFERROR(__xludf.DUMMYFUNCTION("YEAR(TO_DATE(A951))"),2010.0)</f>
        <v>2010</v>
      </c>
      <c r="C951" s="9" t="s">
        <v>171</v>
      </c>
      <c r="D951" s="9">
        <v>599734.74</v>
      </c>
    </row>
    <row r="952">
      <c r="A952" s="5">
        <v>42877.0</v>
      </c>
      <c r="B952" s="21">
        <f>IFERROR(__xludf.DUMMYFUNCTION("YEAR(TO_DATE(A952))"),2017.0)</f>
        <v>2017</v>
      </c>
      <c r="C952" s="9" t="s">
        <v>168</v>
      </c>
      <c r="D952" s="9">
        <v>462813.32999999996</v>
      </c>
    </row>
    <row r="953">
      <c r="A953" s="5">
        <v>40480.0</v>
      </c>
      <c r="B953" s="21">
        <f>IFERROR(__xludf.DUMMYFUNCTION("YEAR(TO_DATE(A953))"),2010.0)</f>
        <v>2010</v>
      </c>
      <c r="C953" s="9" t="s">
        <v>165</v>
      </c>
      <c r="D953" s="9">
        <v>1453690.0</v>
      </c>
    </row>
    <row r="954">
      <c r="A954" s="5">
        <v>40368.0</v>
      </c>
      <c r="B954" s="21">
        <f>IFERROR(__xludf.DUMMYFUNCTION("YEAR(TO_DATE(A954))"),2010.0)</f>
        <v>2010</v>
      </c>
      <c r="C954" s="9" t="s">
        <v>172</v>
      </c>
      <c r="D954" s="9">
        <v>981334.4</v>
      </c>
    </row>
    <row r="955">
      <c r="A955" s="5">
        <v>42143.0</v>
      </c>
      <c r="B955" s="21">
        <f>IFERROR(__xludf.DUMMYFUNCTION("YEAR(TO_DATE(A955))"),2015.0)</f>
        <v>2015</v>
      </c>
      <c r="C955" s="9" t="s">
        <v>173</v>
      </c>
      <c r="D955" s="9">
        <v>1670041.76</v>
      </c>
    </row>
    <row r="956">
      <c r="A956" s="5">
        <v>40785.0</v>
      </c>
      <c r="B956" s="21">
        <f>IFERROR(__xludf.DUMMYFUNCTION("YEAR(TO_DATE(A956))"),2011.0)</f>
        <v>2011</v>
      </c>
      <c r="C956" s="9" t="s">
        <v>163</v>
      </c>
      <c r="D956" s="9">
        <v>123275.1</v>
      </c>
    </row>
    <row r="957">
      <c r="A957" s="5">
        <v>41118.0</v>
      </c>
      <c r="B957" s="21">
        <f>IFERROR(__xludf.DUMMYFUNCTION("YEAR(TO_DATE(A957))"),2012.0)</f>
        <v>2012</v>
      </c>
      <c r="C957" s="9" t="s">
        <v>164</v>
      </c>
      <c r="D957" s="9">
        <v>854142.8400000001</v>
      </c>
    </row>
    <row r="958">
      <c r="A958" s="5">
        <v>42926.0</v>
      </c>
      <c r="B958" s="21">
        <f>IFERROR(__xludf.DUMMYFUNCTION("YEAR(TO_DATE(A958))"),2017.0)</f>
        <v>2017</v>
      </c>
      <c r="C958" s="9" t="s">
        <v>170</v>
      </c>
      <c r="D958" s="9">
        <v>48115.44</v>
      </c>
    </row>
    <row r="959">
      <c r="A959" s="5">
        <v>42337.0</v>
      </c>
      <c r="B959" s="21">
        <f>IFERROR(__xludf.DUMMYFUNCTION("YEAR(TO_DATE(A959))"),2015.0)</f>
        <v>2015</v>
      </c>
      <c r="C959" s="9" t="s">
        <v>164</v>
      </c>
      <c r="D959" s="9">
        <v>923414.16</v>
      </c>
    </row>
    <row r="960">
      <c r="A960" s="5">
        <v>40752.0</v>
      </c>
      <c r="B960" s="21">
        <f>IFERROR(__xludf.DUMMYFUNCTION("YEAR(TO_DATE(A960))"),2011.0)</f>
        <v>2011</v>
      </c>
      <c r="C960" s="9" t="s">
        <v>172</v>
      </c>
      <c r="D960" s="9">
        <v>410346.4</v>
      </c>
    </row>
    <row r="961">
      <c r="A961" s="5">
        <v>41715.0</v>
      </c>
      <c r="B961" s="21">
        <f>IFERROR(__xludf.DUMMYFUNCTION("YEAR(TO_DATE(A961))"),2014.0)</f>
        <v>2014</v>
      </c>
      <c r="C961" s="9" t="s">
        <v>166</v>
      </c>
      <c r="D961" s="9">
        <v>788633.14</v>
      </c>
    </row>
    <row r="962">
      <c r="A962" s="5">
        <v>40528.0</v>
      </c>
      <c r="B962" s="21">
        <f>IFERROR(__xludf.DUMMYFUNCTION("YEAR(TO_DATE(A962))"),2010.0)</f>
        <v>2010</v>
      </c>
      <c r="C962" s="9" t="s">
        <v>167</v>
      </c>
      <c r="D962" s="9">
        <v>6282874.08</v>
      </c>
    </row>
    <row r="963">
      <c r="A963" s="5">
        <v>41649.0</v>
      </c>
      <c r="B963" s="21">
        <f>IFERROR(__xludf.DUMMYFUNCTION("YEAR(TO_DATE(A963))"),2014.0)</f>
        <v>2014</v>
      </c>
      <c r="C963" s="9" t="s">
        <v>174</v>
      </c>
      <c r="D963" s="9">
        <v>265970.1</v>
      </c>
    </row>
    <row r="964">
      <c r="A964" s="5">
        <v>42024.0</v>
      </c>
      <c r="B964" s="21">
        <f>IFERROR(__xludf.DUMMYFUNCTION("YEAR(TO_DATE(A964))"),2015.0)</f>
        <v>2015</v>
      </c>
      <c r="C964" s="9" t="s">
        <v>167</v>
      </c>
      <c r="D964" s="9">
        <v>369236.07</v>
      </c>
    </row>
    <row r="965">
      <c r="A965" s="5">
        <v>42231.0</v>
      </c>
      <c r="B965" s="21">
        <f>IFERROR(__xludf.DUMMYFUNCTION("YEAR(TO_DATE(A965))"),2015.0)</f>
        <v>2015</v>
      </c>
      <c r="C965" s="9" t="s">
        <v>172</v>
      </c>
      <c r="D965" s="9">
        <v>402696.8</v>
      </c>
    </row>
    <row r="966">
      <c r="A966" s="5">
        <v>41896.0</v>
      </c>
      <c r="B966" s="21">
        <f>IFERROR(__xludf.DUMMYFUNCTION("YEAR(TO_DATE(A966))"),2014.0)</f>
        <v>2014</v>
      </c>
      <c r="C966" s="9" t="s">
        <v>171</v>
      </c>
      <c r="D966" s="9">
        <v>585350.26</v>
      </c>
    </row>
    <row r="967">
      <c r="A967" s="5">
        <v>40901.0</v>
      </c>
      <c r="B967" s="21">
        <f>IFERROR(__xludf.DUMMYFUNCTION("YEAR(TO_DATE(A967))"),2011.0)</f>
        <v>2011</v>
      </c>
      <c r="C967" s="9" t="s">
        <v>173</v>
      </c>
      <c r="D967" s="9">
        <v>1689443.04</v>
      </c>
    </row>
    <row r="968">
      <c r="A968" s="5">
        <v>40859.0</v>
      </c>
      <c r="B968" s="21">
        <f>IFERROR(__xludf.DUMMYFUNCTION("YEAR(TO_DATE(A968))"),2011.0)</f>
        <v>2011</v>
      </c>
      <c r="C968" s="9" t="s">
        <v>171</v>
      </c>
      <c r="D968" s="9">
        <v>28115.120000000003</v>
      </c>
    </row>
    <row r="969">
      <c r="A969" s="5">
        <v>41885.0</v>
      </c>
      <c r="B969" s="21">
        <f>IFERROR(__xludf.DUMMYFUNCTION("YEAR(TO_DATE(A969))"),2014.0)</f>
        <v>2014</v>
      </c>
      <c r="C969" s="9" t="s">
        <v>165</v>
      </c>
      <c r="D969" s="9">
        <v>4090880.4</v>
      </c>
    </row>
    <row r="970">
      <c r="A970" s="5">
        <v>40832.0</v>
      </c>
      <c r="B970" s="21">
        <f>IFERROR(__xludf.DUMMYFUNCTION("YEAR(TO_DATE(A970))"),2011.0)</f>
        <v>2011</v>
      </c>
      <c r="C970" s="9" t="s">
        <v>167</v>
      </c>
      <c r="D970" s="9">
        <v>6036716.7</v>
      </c>
    </row>
    <row r="971">
      <c r="A971" s="5">
        <v>41128.0</v>
      </c>
      <c r="B971" s="21">
        <f>IFERROR(__xludf.DUMMYFUNCTION("YEAR(TO_DATE(A971))"),2012.0)</f>
        <v>2012</v>
      </c>
      <c r="C971" s="9" t="s">
        <v>163</v>
      </c>
      <c r="D971" s="9">
        <v>52716.950000000004</v>
      </c>
    </row>
    <row r="972">
      <c r="A972" s="5">
        <v>41750.0</v>
      </c>
      <c r="B972" s="21">
        <f>IFERROR(__xludf.DUMMYFUNCTION("YEAR(TO_DATE(A972))"),2014.0)</f>
        <v>2014</v>
      </c>
      <c r="C972" s="9" t="s">
        <v>163</v>
      </c>
      <c r="D972" s="9">
        <v>5409.3</v>
      </c>
    </row>
    <row r="973">
      <c r="A973" s="5">
        <v>42828.0</v>
      </c>
      <c r="B973" s="21">
        <f>IFERROR(__xludf.DUMMYFUNCTION("YEAR(TO_DATE(A973))"),2017.0)</f>
        <v>2017</v>
      </c>
      <c r="C973" s="9" t="s">
        <v>170</v>
      </c>
      <c r="D973" s="9">
        <v>4955890.32</v>
      </c>
    </row>
    <row r="974">
      <c r="A974" s="5">
        <v>41357.0</v>
      </c>
      <c r="B974" s="21">
        <f>IFERROR(__xludf.DUMMYFUNCTION("YEAR(TO_DATE(A974))"),2013.0)</f>
        <v>2013</v>
      </c>
      <c r="C974" s="9" t="s">
        <v>169</v>
      </c>
      <c r="D974" s="9">
        <v>85154.91</v>
      </c>
    </row>
    <row r="975">
      <c r="A975" s="5">
        <v>41348.0</v>
      </c>
      <c r="B975" s="21">
        <f>IFERROR(__xludf.DUMMYFUNCTION("YEAR(TO_DATE(A975))"),2013.0)</f>
        <v>2013</v>
      </c>
      <c r="C975" s="9" t="s">
        <v>167</v>
      </c>
      <c r="D975" s="9">
        <v>6359716.86</v>
      </c>
    </row>
    <row r="976">
      <c r="A976" s="5">
        <v>42118.0</v>
      </c>
      <c r="B976" s="21">
        <f>IFERROR(__xludf.DUMMYFUNCTION("YEAR(TO_DATE(A976))"),2015.0)</f>
        <v>2015</v>
      </c>
      <c r="C976" s="9" t="s">
        <v>171</v>
      </c>
      <c r="D976" s="9">
        <v>791881.9700000001</v>
      </c>
    </row>
    <row r="977">
      <c r="A977" s="5">
        <v>40532.0</v>
      </c>
      <c r="B977" s="21">
        <f>IFERROR(__xludf.DUMMYFUNCTION("YEAR(TO_DATE(A977))"),2010.0)</f>
        <v>2010</v>
      </c>
      <c r="C977" s="9" t="s">
        <v>168</v>
      </c>
      <c r="D977" s="9">
        <v>3118610.88</v>
      </c>
    </row>
    <row r="978">
      <c r="A978" s="5">
        <v>42213.0</v>
      </c>
      <c r="B978" s="21">
        <f>IFERROR(__xludf.DUMMYFUNCTION("YEAR(TO_DATE(A978))"),2015.0)</f>
        <v>2015</v>
      </c>
      <c r="C978" s="9" t="s">
        <v>165</v>
      </c>
      <c r="D978" s="9">
        <v>170945.19999999998</v>
      </c>
    </row>
    <row r="979">
      <c r="A979" s="5">
        <v>41767.0</v>
      </c>
      <c r="B979" s="21">
        <f>IFERROR(__xludf.DUMMYFUNCTION("YEAR(TO_DATE(A979))"),2014.0)</f>
        <v>2014</v>
      </c>
      <c r="C979" s="9" t="s">
        <v>172</v>
      </c>
      <c r="D979" s="9">
        <v>1003846.08</v>
      </c>
    </row>
    <row r="980">
      <c r="A980" s="5">
        <v>41557.0</v>
      </c>
      <c r="B980" s="21">
        <f>IFERROR(__xludf.DUMMYFUNCTION("YEAR(TO_DATE(A980))"),2013.0)</f>
        <v>2013</v>
      </c>
      <c r="C980" s="9" t="s">
        <v>163</v>
      </c>
      <c r="D980" s="9">
        <v>412103.25</v>
      </c>
    </row>
    <row r="981">
      <c r="A981" s="5">
        <v>41279.0</v>
      </c>
      <c r="B981" s="21">
        <f>IFERROR(__xludf.DUMMYFUNCTION("YEAR(TO_DATE(A981))"),2013.0)</f>
        <v>2013</v>
      </c>
      <c r="C981" s="9" t="s">
        <v>164</v>
      </c>
      <c r="D981" s="9">
        <v>1197142.6800000002</v>
      </c>
    </row>
    <row r="982">
      <c r="A982" s="5">
        <v>42631.0</v>
      </c>
      <c r="B982" s="21">
        <f>IFERROR(__xludf.DUMMYFUNCTION("YEAR(TO_DATE(A982))"),2016.0)</f>
        <v>2016</v>
      </c>
      <c r="C982" s="9" t="s">
        <v>164</v>
      </c>
      <c r="D982" s="9">
        <v>613524.18</v>
      </c>
    </row>
    <row r="983">
      <c r="A983" s="5">
        <v>41089.0</v>
      </c>
      <c r="B983" s="21">
        <f>IFERROR(__xludf.DUMMYFUNCTION("YEAR(TO_DATE(A983))"),2012.0)</f>
        <v>2012</v>
      </c>
      <c r="C983" s="9" t="s">
        <v>174</v>
      </c>
      <c r="D983" s="9">
        <v>133910.69999999998</v>
      </c>
    </row>
    <row r="984">
      <c r="A984" s="5">
        <v>40441.0</v>
      </c>
      <c r="B984" s="21">
        <f>IFERROR(__xludf.DUMMYFUNCTION("YEAR(TO_DATE(A984))"),2010.0)</f>
        <v>2010</v>
      </c>
      <c r="C984" s="9" t="s">
        <v>173</v>
      </c>
      <c r="D984" s="9">
        <v>146530.72</v>
      </c>
    </row>
    <row r="985">
      <c r="A985" s="5">
        <v>41047.0</v>
      </c>
      <c r="B985" s="21">
        <f>IFERROR(__xludf.DUMMYFUNCTION("YEAR(TO_DATE(A985))"),2012.0)</f>
        <v>2012</v>
      </c>
      <c r="C985" s="9" t="s">
        <v>174</v>
      </c>
      <c r="D985" s="9">
        <v>503347.89999999997</v>
      </c>
    </row>
    <row r="986">
      <c r="A986" s="5">
        <v>41036.0</v>
      </c>
      <c r="B986" s="21">
        <f>IFERROR(__xludf.DUMMYFUNCTION("YEAR(TO_DATE(A986))"),2012.0)</f>
        <v>2012</v>
      </c>
      <c r="C986" s="9" t="s">
        <v>172</v>
      </c>
      <c r="D986" s="9">
        <v>929207.84</v>
      </c>
    </row>
    <row r="987">
      <c r="A987" s="5">
        <v>40473.0</v>
      </c>
      <c r="B987" s="21">
        <f>IFERROR(__xludf.DUMMYFUNCTION("YEAR(TO_DATE(A987))"),2010.0)</f>
        <v>2010</v>
      </c>
      <c r="C987" s="9" t="s">
        <v>168</v>
      </c>
      <c r="D987" s="9">
        <v>1530195.03</v>
      </c>
    </row>
    <row r="988">
      <c r="A988" s="5">
        <v>40914.0</v>
      </c>
      <c r="B988" s="21">
        <f>IFERROR(__xludf.DUMMYFUNCTION("YEAR(TO_DATE(A988))"),2012.0)</f>
        <v>2012</v>
      </c>
      <c r="C988" s="9" t="s">
        <v>171</v>
      </c>
      <c r="D988" s="9">
        <v>391977.08</v>
      </c>
    </row>
    <row r="989">
      <c r="A989" s="5">
        <v>41283.0</v>
      </c>
      <c r="B989" s="21">
        <f>IFERROR(__xludf.DUMMYFUNCTION("YEAR(TO_DATE(A989))"),2013.0)</f>
        <v>2013</v>
      </c>
      <c r="C989" s="9" t="s">
        <v>164</v>
      </c>
      <c r="D989" s="9">
        <v>961559.16</v>
      </c>
    </row>
    <row r="990">
      <c r="A990" s="5">
        <v>41243.0</v>
      </c>
      <c r="B990" s="21">
        <f>IFERROR(__xludf.DUMMYFUNCTION("YEAR(TO_DATE(A990))"),2012.0)</f>
        <v>2012</v>
      </c>
      <c r="C990" s="9" t="s">
        <v>165</v>
      </c>
      <c r="D990" s="9">
        <v>708264.0</v>
      </c>
    </row>
    <row r="991">
      <c r="A991" s="5">
        <v>42568.0</v>
      </c>
      <c r="B991" s="21">
        <f>IFERROR(__xludf.DUMMYFUNCTION("YEAR(TO_DATE(A991))"),2016.0)</f>
        <v>2016</v>
      </c>
      <c r="C991" s="9" t="s">
        <v>171</v>
      </c>
      <c r="D991" s="9">
        <v>707046.23</v>
      </c>
    </row>
    <row r="992">
      <c r="A992" s="5">
        <v>42798.0</v>
      </c>
      <c r="B992" s="21">
        <f>IFERROR(__xludf.DUMMYFUNCTION("YEAR(TO_DATE(A992))"),2017.0)</f>
        <v>2017</v>
      </c>
      <c r="C992" s="9" t="s">
        <v>167</v>
      </c>
      <c r="D992" s="9">
        <v>5598452.37</v>
      </c>
    </row>
    <row r="993">
      <c r="A993" s="5">
        <v>42670.0</v>
      </c>
      <c r="B993" s="21">
        <f>IFERROR(__xludf.DUMMYFUNCTION("YEAR(TO_DATE(A993))"),2016.0)</f>
        <v>2016</v>
      </c>
      <c r="C993" s="9" t="s">
        <v>165</v>
      </c>
      <c r="D993" s="9">
        <v>3113738.4</v>
      </c>
    </row>
    <row r="994">
      <c r="A994" s="5">
        <v>40325.0</v>
      </c>
      <c r="B994" s="21">
        <f>IFERROR(__xludf.DUMMYFUNCTION("YEAR(TO_DATE(A994))"),2010.0)</f>
        <v>2010</v>
      </c>
      <c r="C994" s="9" t="s">
        <v>171</v>
      </c>
      <c r="D994" s="9">
        <v>565244.68</v>
      </c>
    </row>
    <row r="995">
      <c r="A995" s="5">
        <v>41196.0</v>
      </c>
      <c r="B995" s="21">
        <f>IFERROR(__xludf.DUMMYFUNCTION("YEAR(TO_DATE(A995))"),2012.0)</f>
        <v>2012</v>
      </c>
      <c r="C995" s="9" t="s">
        <v>166</v>
      </c>
      <c r="D995" s="9">
        <v>818058.6</v>
      </c>
    </row>
    <row r="996">
      <c r="A996" s="5">
        <v>42548.0</v>
      </c>
      <c r="B996" s="21">
        <f>IFERROR(__xludf.DUMMYFUNCTION("YEAR(TO_DATE(A996))"),2016.0)</f>
        <v>2016</v>
      </c>
      <c r="C996" s="9" t="s">
        <v>166</v>
      </c>
      <c r="D996" s="9">
        <v>228779.1</v>
      </c>
    </row>
    <row r="997">
      <c r="A997" s="5">
        <v>41547.0</v>
      </c>
      <c r="B997" s="21">
        <f>IFERROR(__xludf.DUMMYFUNCTION("YEAR(TO_DATE(A997))"),2013.0)</f>
        <v>2013</v>
      </c>
      <c r="C997" s="9" t="s">
        <v>166</v>
      </c>
      <c r="D997" s="9">
        <v>786014.12</v>
      </c>
    </row>
    <row r="998">
      <c r="A998" s="5">
        <v>42524.0</v>
      </c>
      <c r="B998" s="21">
        <f>IFERROR(__xludf.DUMMYFUNCTION("YEAR(TO_DATE(A998))"),2016.0)</f>
        <v>2016</v>
      </c>
      <c r="C998" s="9" t="s">
        <v>173</v>
      </c>
      <c r="D998" s="9">
        <v>511581.12</v>
      </c>
    </row>
    <row r="999">
      <c r="A999" s="5">
        <v>40446.0</v>
      </c>
      <c r="B999" s="21">
        <f>IFERROR(__xludf.DUMMYFUNCTION("YEAR(TO_DATE(A999))"),2010.0)</f>
        <v>2010</v>
      </c>
      <c r="C999" s="9" t="s">
        <v>171</v>
      </c>
      <c r="D999" s="9">
        <v>237180.46000000002</v>
      </c>
    </row>
    <row r="1000">
      <c r="A1000" s="5">
        <v>41873.0</v>
      </c>
      <c r="B1000" s="21">
        <f>IFERROR(__xludf.DUMMYFUNCTION("YEAR(TO_DATE(A1000))"),2014.0)</f>
        <v>2014</v>
      </c>
      <c r="C1000" s="9" t="s">
        <v>165</v>
      </c>
      <c r="D1000" s="9">
        <v>146024.8</v>
      </c>
    </row>
    <row r="1001">
      <c r="A1001" s="5">
        <v>40991.0</v>
      </c>
      <c r="B1001" s="21">
        <f>IFERROR(__xludf.DUMMYFUNCTION("YEAR(TO_DATE(A1001))"),2012.0)</f>
        <v>2012</v>
      </c>
      <c r="C1001" s="9" t="s">
        <v>168</v>
      </c>
      <c r="D1001" s="9">
        <v>2558762.85</v>
      </c>
    </row>
    <row r="1002">
      <c r="A1002" s="5">
        <v>41485.0</v>
      </c>
      <c r="B1002" s="21">
        <f>IFERROR(__xludf.DUMMYFUNCTION("YEAR(TO_DATE(A1002))"),2013.0)</f>
        <v>2013</v>
      </c>
      <c r="C1002" s="9" t="s">
        <v>172</v>
      </c>
      <c r="D1002" s="9">
        <v>603553.4400000001</v>
      </c>
    </row>
    <row r="1003">
      <c r="A1003" s="5">
        <v>42938.0</v>
      </c>
      <c r="B1003" s="21">
        <f>IFERROR(__xludf.DUMMYFUNCTION("YEAR(TO_DATE(A1003))"),2017.0)</f>
        <v>2017</v>
      </c>
      <c r="C1003" s="9" t="s">
        <v>164</v>
      </c>
      <c r="D1003" s="9">
        <v>320265.42000000004</v>
      </c>
    </row>
    <row r="1004">
      <c r="A1004" s="5">
        <v>40958.0</v>
      </c>
      <c r="B1004" s="21">
        <f>IFERROR(__xludf.DUMMYFUNCTION("YEAR(TO_DATE(A1004))"),2012.0)</f>
        <v>2012</v>
      </c>
      <c r="C1004" s="9" t="s">
        <v>166</v>
      </c>
      <c r="D1004" s="9">
        <v>1112621.32</v>
      </c>
    </row>
    <row r="1005">
      <c r="A1005" s="5">
        <v>42665.0</v>
      </c>
      <c r="B1005" s="21">
        <f>IFERROR(__xludf.DUMMYFUNCTION("YEAR(TO_DATE(A1005))"),2016.0)</f>
        <v>2016</v>
      </c>
      <c r="C1005" s="9" t="s">
        <v>174</v>
      </c>
      <c r="D1005" s="9">
        <v>266587.2</v>
      </c>
    </row>
    <row r="1006">
      <c r="A1006" s="5">
        <v>41112.0</v>
      </c>
      <c r="B1006" s="21">
        <f>IFERROR(__xludf.DUMMYFUNCTION("YEAR(TO_DATE(A1006))"),2012.0)</f>
        <v>2012</v>
      </c>
      <c r="C1006" s="9" t="s">
        <v>174</v>
      </c>
      <c r="D1006" s="9">
        <v>818891.7</v>
      </c>
    </row>
    <row r="1007">
      <c r="A1007" s="5">
        <v>42391.0</v>
      </c>
      <c r="B1007" s="21">
        <f>IFERROR(__xludf.DUMMYFUNCTION("YEAR(TO_DATE(A1007))"),2016.0)</f>
        <v>2016</v>
      </c>
      <c r="C1007" s="9" t="s">
        <v>166</v>
      </c>
      <c r="D1007" s="9">
        <v>75797.52</v>
      </c>
    </row>
    <row r="1008">
      <c r="A1008" s="5">
        <v>40589.0</v>
      </c>
      <c r="B1008" s="21">
        <f>IFERROR(__xludf.DUMMYFUNCTION("YEAR(TO_DATE(A1008))"),2011.0)</f>
        <v>2011</v>
      </c>
      <c r="C1008" s="9" t="s">
        <v>173</v>
      </c>
      <c r="D1008" s="9">
        <v>473799.68</v>
      </c>
    </row>
    <row r="1009">
      <c r="A1009" s="5">
        <v>41767.0</v>
      </c>
      <c r="B1009" s="21">
        <f>IFERROR(__xludf.DUMMYFUNCTION("YEAR(TO_DATE(A1009))"),2014.0)</f>
        <v>2014</v>
      </c>
      <c r="C1009" s="9" t="s">
        <v>174</v>
      </c>
      <c r="D1009" s="9">
        <v>1638811.9</v>
      </c>
    </row>
    <row r="1010">
      <c r="A1010" s="5">
        <v>41769.0</v>
      </c>
      <c r="B1010" s="21">
        <f>IFERROR(__xludf.DUMMYFUNCTION("YEAR(TO_DATE(A1010))"),2014.0)</f>
        <v>2014</v>
      </c>
      <c r="C1010" s="9" t="s">
        <v>163</v>
      </c>
      <c r="D1010" s="9">
        <v>453574.55000000005</v>
      </c>
    </row>
    <row r="1011">
      <c r="A1011" s="5">
        <v>42513.0</v>
      </c>
      <c r="B1011" s="21">
        <f>IFERROR(__xludf.DUMMYFUNCTION("YEAR(TO_DATE(A1011))"),2016.0)</f>
        <v>2016</v>
      </c>
      <c r="C1011" s="9" t="s">
        <v>168</v>
      </c>
      <c r="D1011" s="9">
        <v>143020.71</v>
      </c>
    </row>
    <row r="1012">
      <c r="A1012" s="5">
        <v>42276.0</v>
      </c>
      <c r="B1012" s="21">
        <f>IFERROR(__xludf.DUMMYFUNCTION("YEAR(TO_DATE(A1012))"),2015.0)</f>
        <v>2015</v>
      </c>
      <c r="C1012" s="9" t="s">
        <v>171</v>
      </c>
      <c r="D1012" s="9">
        <v>214459.52000000002</v>
      </c>
    </row>
    <row r="1013">
      <c r="A1013" s="5">
        <v>41200.0</v>
      </c>
      <c r="B1013" s="21">
        <f>IFERROR(__xludf.DUMMYFUNCTION("YEAR(TO_DATE(A1013))"),2012.0)</f>
        <v>2012</v>
      </c>
      <c r="C1013" s="9" t="s">
        <v>173</v>
      </c>
      <c r="D1013" s="9">
        <v>1272570.8</v>
      </c>
    </row>
    <row r="1014">
      <c r="A1014" s="5">
        <v>42631.0</v>
      </c>
      <c r="B1014" s="21">
        <f>IFERROR(__xludf.DUMMYFUNCTION("YEAR(TO_DATE(A1014))"),2016.0)</f>
        <v>2016</v>
      </c>
      <c r="C1014" s="9" t="s">
        <v>169</v>
      </c>
      <c r="D1014" s="9">
        <v>62156.46</v>
      </c>
    </row>
    <row r="1015">
      <c r="A1015" s="5">
        <v>42739.0</v>
      </c>
      <c r="B1015" s="21">
        <f>IFERROR(__xludf.DUMMYFUNCTION("YEAR(TO_DATE(A1015))"),2017.0)</f>
        <v>2017</v>
      </c>
      <c r="C1015" s="9" t="s">
        <v>164</v>
      </c>
      <c r="D1015" s="9">
        <v>442787.16000000003</v>
      </c>
    </row>
    <row r="1016">
      <c r="A1016" s="5">
        <v>42926.0</v>
      </c>
      <c r="B1016" s="21">
        <f>IFERROR(__xludf.DUMMYFUNCTION("YEAR(TO_DATE(A1016))"),2017.0)</f>
        <v>2017</v>
      </c>
      <c r="C1016" s="9" t="s">
        <v>169</v>
      </c>
      <c r="D1016" s="9">
        <v>61335.42</v>
      </c>
    </row>
    <row r="1017">
      <c r="A1017" s="5">
        <v>40910.0</v>
      </c>
      <c r="B1017" s="21">
        <f>IFERROR(__xludf.DUMMYFUNCTION("YEAR(TO_DATE(A1017))"),2012.0)</f>
        <v>2012</v>
      </c>
      <c r="C1017" s="9" t="s">
        <v>163</v>
      </c>
      <c r="D1017" s="9">
        <v>243038.90000000002</v>
      </c>
    </row>
    <row r="1018">
      <c r="A1018" s="5">
        <v>42347.0</v>
      </c>
      <c r="B1018" s="21">
        <f>IFERROR(__xludf.DUMMYFUNCTION("YEAR(TO_DATE(A1018))"),2015.0)</f>
        <v>2015</v>
      </c>
      <c r="C1018" s="9" t="s">
        <v>170</v>
      </c>
      <c r="D1018" s="9">
        <v>6672675.95</v>
      </c>
    </row>
    <row r="1019">
      <c r="A1019" s="5">
        <v>42501.0</v>
      </c>
      <c r="B1019" s="21">
        <f>IFERROR(__xludf.DUMMYFUNCTION("YEAR(TO_DATE(A1019))"),2016.0)</f>
        <v>2016</v>
      </c>
      <c r="C1019" s="9" t="s">
        <v>167</v>
      </c>
      <c r="D1019" s="9">
        <v>4391760.24</v>
      </c>
    </row>
    <row r="1020">
      <c r="A1020" s="5">
        <v>41863.0</v>
      </c>
      <c r="B1020" s="21">
        <f>IFERROR(__xludf.DUMMYFUNCTION("YEAR(TO_DATE(A1020))"),2014.0)</f>
        <v>2014</v>
      </c>
      <c r="C1020" s="9" t="s">
        <v>170</v>
      </c>
      <c r="D1020" s="9">
        <v>408312.97</v>
      </c>
    </row>
    <row r="1021">
      <c r="A1021" s="5">
        <v>40476.0</v>
      </c>
      <c r="B1021" s="21">
        <f>IFERROR(__xludf.DUMMYFUNCTION("YEAR(TO_DATE(A1021))"),2010.0)</f>
        <v>2010</v>
      </c>
      <c r="C1021" s="9" t="s">
        <v>169</v>
      </c>
      <c r="D1021" s="9">
        <v>55326.9</v>
      </c>
    </row>
    <row r="1022">
      <c r="A1022" s="5">
        <v>41583.0</v>
      </c>
      <c r="B1022" s="21">
        <f>IFERROR(__xludf.DUMMYFUNCTION("YEAR(TO_DATE(A1022))"),2013.0)</f>
        <v>2013</v>
      </c>
      <c r="C1022" s="9" t="s">
        <v>167</v>
      </c>
      <c r="D1022" s="9">
        <v>2584652.49</v>
      </c>
    </row>
    <row r="1023">
      <c r="A1023" s="5">
        <v>41742.0</v>
      </c>
      <c r="B1023" s="21">
        <f>IFERROR(__xludf.DUMMYFUNCTION("YEAR(TO_DATE(A1023))"),2014.0)</f>
        <v>2014</v>
      </c>
      <c r="C1023" s="9" t="s">
        <v>167</v>
      </c>
      <c r="D1023" s="9">
        <v>4496605.05</v>
      </c>
    </row>
    <row r="1024">
      <c r="A1024" s="5">
        <v>40846.0</v>
      </c>
      <c r="B1024" s="21">
        <f>IFERROR(__xludf.DUMMYFUNCTION("YEAR(TO_DATE(A1024))"),2011.0)</f>
        <v>2011</v>
      </c>
      <c r="C1024" s="9" t="s">
        <v>172</v>
      </c>
      <c r="D1024" s="9">
        <v>775669.4400000001</v>
      </c>
    </row>
    <row r="1025">
      <c r="A1025" s="5">
        <v>42593.0</v>
      </c>
      <c r="B1025" s="21">
        <f>IFERROR(__xludf.DUMMYFUNCTION("YEAR(TO_DATE(A1025))"),2016.0)</f>
        <v>2016</v>
      </c>
      <c r="C1025" s="9" t="s">
        <v>174</v>
      </c>
      <c r="D1025" s="9">
        <v>409960.1</v>
      </c>
    </row>
    <row r="1026">
      <c r="A1026" s="5">
        <v>41132.0</v>
      </c>
      <c r="B1026" s="21">
        <f>IFERROR(__xludf.DUMMYFUNCTION("YEAR(TO_DATE(A1026))"),2012.0)</f>
        <v>2012</v>
      </c>
      <c r="C1026" s="9" t="s">
        <v>163</v>
      </c>
      <c r="D1026" s="9">
        <v>362897.60000000003</v>
      </c>
    </row>
    <row r="1027">
      <c r="A1027" s="5">
        <v>41875.0</v>
      </c>
      <c r="B1027" s="21">
        <f>IFERROR(__xludf.DUMMYFUNCTION("YEAR(TO_DATE(A1027))"),2014.0)</f>
        <v>2014</v>
      </c>
      <c r="C1027" s="9" t="s">
        <v>167</v>
      </c>
      <c r="D1027" s="9">
        <v>2974727.2800000003</v>
      </c>
    </row>
    <row r="1028">
      <c r="A1028" s="5">
        <v>41869.0</v>
      </c>
      <c r="B1028" s="21">
        <f>IFERROR(__xludf.DUMMYFUNCTION("YEAR(TO_DATE(A1028))"),2014.0)</f>
        <v>2014</v>
      </c>
      <c r="C1028" s="9" t="s">
        <v>164</v>
      </c>
      <c r="D1028" s="9">
        <v>742912.02</v>
      </c>
    </row>
    <row r="1029">
      <c r="A1029" s="5">
        <v>41540.0</v>
      </c>
      <c r="B1029" s="21">
        <f>IFERROR(__xludf.DUMMYFUNCTION("YEAR(TO_DATE(A1029))"),2013.0)</f>
        <v>2013</v>
      </c>
      <c r="C1029" s="9" t="s">
        <v>170</v>
      </c>
      <c r="D1029" s="9">
        <v>4086471.05</v>
      </c>
    </row>
    <row r="1030">
      <c r="A1030" s="5">
        <v>41882.0</v>
      </c>
      <c r="B1030" s="21">
        <f>IFERROR(__xludf.DUMMYFUNCTION("YEAR(TO_DATE(A1030))"),2014.0)</f>
        <v>2014</v>
      </c>
      <c r="C1030" s="9" t="s">
        <v>166</v>
      </c>
      <c r="D1030" s="9">
        <v>1305812.56</v>
      </c>
    </row>
    <row r="1031">
      <c r="A1031" s="5">
        <v>41720.0</v>
      </c>
      <c r="B1031" s="21">
        <f>IFERROR(__xludf.DUMMYFUNCTION("YEAR(TO_DATE(A1031))"),2014.0)</f>
        <v>2014</v>
      </c>
      <c r="C1031" s="9" t="s">
        <v>173</v>
      </c>
      <c r="D1031" s="9">
        <v>515155.04</v>
      </c>
    </row>
    <row r="1032">
      <c r="A1032" s="5">
        <v>41266.0</v>
      </c>
      <c r="B1032" s="21">
        <f>IFERROR(__xludf.DUMMYFUNCTION("YEAR(TO_DATE(A1032))"),2012.0)</f>
        <v>2012</v>
      </c>
      <c r="C1032" s="9" t="s">
        <v>163</v>
      </c>
      <c r="D1032" s="9">
        <v>252054.40000000002</v>
      </c>
    </row>
    <row r="1033">
      <c r="A1033" s="5">
        <v>40993.0</v>
      </c>
      <c r="B1033" s="21">
        <f>IFERROR(__xludf.DUMMYFUNCTION("YEAR(TO_DATE(A1033))"),2012.0)</f>
        <v>2012</v>
      </c>
      <c r="C1033" s="9" t="s">
        <v>165</v>
      </c>
      <c r="D1033" s="9">
        <v>1970897.5999999999</v>
      </c>
    </row>
    <row r="1034">
      <c r="A1034" s="5">
        <v>40898.0</v>
      </c>
      <c r="B1034" s="21">
        <f>IFERROR(__xludf.DUMMYFUNCTION("YEAR(TO_DATE(A1034))"),2011.0)</f>
        <v>2011</v>
      </c>
      <c r="C1034" s="9" t="s">
        <v>168</v>
      </c>
      <c r="D1034" s="9">
        <v>4196117.9399999995</v>
      </c>
    </row>
    <row r="1035">
      <c r="A1035" s="5">
        <v>40719.0</v>
      </c>
      <c r="B1035" s="21">
        <f>IFERROR(__xludf.DUMMYFUNCTION("YEAR(TO_DATE(A1035))"),2011.0)</f>
        <v>2011</v>
      </c>
      <c r="C1035" s="9" t="s">
        <v>166</v>
      </c>
      <c r="D1035" s="9">
        <v>570792.3</v>
      </c>
    </row>
    <row r="1036">
      <c r="A1036" s="5">
        <v>40190.0</v>
      </c>
      <c r="B1036" s="21">
        <f>IFERROR(__xludf.DUMMYFUNCTION("YEAR(TO_DATE(A1036))"),2010.0)</f>
        <v>2010</v>
      </c>
      <c r="C1036" s="9" t="s">
        <v>172</v>
      </c>
      <c r="D1036" s="9">
        <v>627485.76</v>
      </c>
    </row>
    <row r="1037">
      <c r="A1037" s="5">
        <v>40463.0</v>
      </c>
      <c r="B1037" s="21">
        <f>IFERROR(__xludf.DUMMYFUNCTION("YEAR(TO_DATE(A1037))"),2010.0)</f>
        <v>2010</v>
      </c>
      <c r="C1037" s="9" t="s">
        <v>163</v>
      </c>
      <c r="D1037" s="9">
        <v>218981.75</v>
      </c>
    </row>
    <row r="1038">
      <c r="A1038" s="5">
        <v>42795.0</v>
      </c>
      <c r="B1038" s="21">
        <f>IFERROR(__xludf.DUMMYFUNCTION("YEAR(TO_DATE(A1038))"),2017.0)</f>
        <v>2017</v>
      </c>
      <c r="C1038" s="9" t="s">
        <v>167</v>
      </c>
      <c r="D1038" s="9">
        <v>6045833.640000001</v>
      </c>
    </row>
    <row r="1039">
      <c r="A1039" s="5">
        <v>40897.0</v>
      </c>
      <c r="B1039" s="21">
        <f>IFERROR(__xludf.DUMMYFUNCTION("YEAR(TO_DATE(A1039))"),2011.0)</f>
        <v>2011</v>
      </c>
      <c r="C1039" s="9" t="s">
        <v>163</v>
      </c>
      <c r="D1039" s="9">
        <v>380359.2</v>
      </c>
    </row>
    <row r="1040">
      <c r="A1040" s="5">
        <v>41440.0</v>
      </c>
      <c r="B1040" s="21">
        <f>IFERROR(__xludf.DUMMYFUNCTION("YEAR(TO_DATE(A1040))"),2013.0)</f>
        <v>2013</v>
      </c>
      <c r="C1040" s="9" t="s">
        <v>174</v>
      </c>
      <c r="D1040" s="9">
        <v>1971840.2</v>
      </c>
    </row>
    <row r="1041">
      <c r="A1041" s="5">
        <v>40282.0</v>
      </c>
      <c r="B1041" s="21">
        <f>IFERROR(__xludf.DUMMYFUNCTION("YEAR(TO_DATE(A1041))"),2010.0)</f>
        <v>2010</v>
      </c>
      <c r="C1041" s="9" t="s">
        <v>168</v>
      </c>
      <c r="D1041" s="9">
        <v>2047010.28</v>
      </c>
    </row>
    <row r="1042">
      <c r="A1042" s="5">
        <v>40719.0</v>
      </c>
      <c r="B1042" s="21">
        <f>IFERROR(__xludf.DUMMYFUNCTION("YEAR(TO_DATE(A1042))"),2011.0)</f>
        <v>2011</v>
      </c>
      <c r="C1042" s="9" t="s">
        <v>172</v>
      </c>
      <c r="D1042" s="9">
        <v>864951.2</v>
      </c>
    </row>
    <row r="1043">
      <c r="A1043" s="5">
        <v>41330.0</v>
      </c>
      <c r="B1043" s="21">
        <f>IFERROR(__xludf.DUMMYFUNCTION("YEAR(TO_DATE(A1043))"),2013.0)</f>
        <v>2013</v>
      </c>
      <c r="C1043" s="9" t="s">
        <v>166</v>
      </c>
      <c r="D1043" s="9">
        <v>458020.38</v>
      </c>
    </row>
    <row r="1044">
      <c r="A1044" s="5">
        <v>41155.0</v>
      </c>
      <c r="B1044" s="21">
        <f>IFERROR(__xludf.DUMMYFUNCTION("YEAR(TO_DATE(A1044))"),2012.0)</f>
        <v>2012</v>
      </c>
      <c r="C1044" s="9" t="s">
        <v>163</v>
      </c>
      <c r="D1044" s="9">
        <v>46406.100000000006</v>
      </c>
    </row>
    <row r="1045">
      <c r="A1045" s="5">
        <v>41691.0</v>
      </c>
      <c r="B1045" s="21">
        <f>IFERROR(__xludf.DUMMYFUNCTION("YEAR(TO_DATE(A1045))"),2014.0)</f>
        <v>2014</v>
      </c>
      <c r="C1045" s="9" t="s">
        <v>173</v>
      </c>
      <c r="D1045" s="9">
        <v>1220238.4</v>
      </c>
    </row>
    <row r="1046">
      <c r="A1046" s="5">
        <v>42155.0</v>
      </c>
      <c r="B1046" s="21">
        <f>IFERROR(__xludf.DUMMYFUNCTION("YEAR(TO_DATE(A1046))"),2015.0)</f>
        <v>2015</v>
      </c>
      <c r="C1046" s="9" t="s">
        <v>167</v>
      </c>
      <c r="D1046" s="9">
        <v>5807490.78</v>
      </c>
    </row>
    <row r="1047">
      <c r="A1047" s="5">
        <v>42273.0</v>
      </c>
      <c r="B1047" s="21">
        <f>IFERROR(__xludf.DUMMYFUNCTION("YEAR(TO_DATE(A1047))"),2015.0)</f>
        <v>2015</v>
      </c>
      <c r="C1047" s="9" t="s">
        <v>169</v>
      </c>
      <c r="D1047" s="9">
        <v>84921.66</v>
      </c>
    </row>
    <row r="1048">
      <c r="A1048" s="5">
        <v>42079.0</v>
      </c>
      <c r="B1048" s="21">
        <f>IFERROR(__xludf.DUMMYFUNCTION("YEAR(TO_DATE(A1048))"),2015.0)</f>
        <v>2015</v>
      </c>
      <c r="C1048" s="9" t="s">
        <v>166</v>
      </c>
      <c r="D1048" s="9">
        <v>882917.86</v>
      </c>
    </row>
    <row r="1049">
      <c r="A1049" s="5">
        <v>41596.0</v>
      </c>
      <c r="B1049" s="21">
        <f>IFERROR(__xludf.DUMMYFUNCTION("YEAR(TO_DATE(A1049))"),2013.0)</f>
        <v>2013</v>
      </c>
      <c r="C1049" s="9" t="s">
        <v>164</v>
      </c>
      <c r="D1049" s="9">
        <v>1264583.04</v>
      </c>
    </row>
    <row r="1050">
      <c r="A1050" s="5">
        <v>41720.0</v>
      </c>
      <c r="B1050" s="21">
        <f>IFERROR(__xludf.DUMMYFUNCTION("YEAR(TO_DATE(A1050))"),2014.0)</f>
        <v>2014</v>
      </c>
      <c r="C1050" s="9" t="s">
        <v>166</v>
      </c>
      <c r="D1050" s="9">
        <v>255277.42</v>
      </c>
    </row>
    <row r="1051">
      <c r="A1051" s="5">
        <v>42703.0</v>
      </c>
      <c r="B1051" s="21">
        <f>IFERROR(__xludf.DUMMYFUNCTION("YEAR(TO_DATE(A1051))"),2016.0)</f>
        <v>2016</v>
      </c>
      <c r="C1051" s="9" t="s">
        <v>163</v>
      </c>
      <c r="D1051" s="9">
        <v>117011.70000000001</v>
      </c>
    </row>
    <row r="1052">
      <c r="A1052" s="5">
        <v>41578.0</v>
      </c>
      <c r="B1052" s="21">
        <f>IFERROR(__xludf.DUMMYFUNCTION("YEAR(TO_DATE(A1052))"),2013.0)</f>
        <v>2013</v>
      </c>
      <c r="C1052" s="9" t="s">
        <v>166</v>
      </c>
      <c r="D1052" s="9">
        <v>1364047.24</v>
      </c>
    </row>
    <row r="1053">
      <c r="A1053" s="5">
        <v>40610.0</v>
      </c>
      <c r="B1053" s="21">
        <f>IFERROR(__xludf.DUMMYFUNCTION("YEAR(TO_DATE(A1053))"),2011.0)</f>
        <v>2011</v>
      </c>
      <c r="C1053" s="9" t="s">
        <v>166</v>
      </c>
      <c r="D1053" s="9">
        <v>1148363.24</v>
      </c>
    </row>
    <row r="1054">
      <c r="A1054" s="5">
        <v>42078.0</v>
      </c>
      <c r="B1054" s="21">
        <f>IFERROR(__xludf.DUMMYFUNCTION("YEAR(TO_DATE(A1054))"),2015.0)</f>
        <v>2015</v>
      </c>
      <c r="C1054" s="9" t="s">
        <v>167</v>
      </c>
      <c r="D1054" s="9">
        <v>1445686.2000000002</v>
      </c>
    </row>
    <row r="1055">
      <c r="A1055" s="5">
        <v>40874.0</v>
      </c>
      <c r="B1055" s="21">
        <f>IFERROR(__xludf.DUMMYFUNCTION("YEAR(TO_DATE(A1055))"),2011.0)</f>
        <v>2011</v>
      </c>
      <c r="C1055" s="9" t="s">
        <v>165</v>
      </c>
      <c r="D1055" s="9">
        <v>2201739.1999999997</v>
      </c>
    </row>
    <row r="1056">
      <c r="A1056" s="5">
        <v>40238.0</v>
      </c>
      <c r="B1056" s="21">
        <f>IFERROR(__xludf.DUMMYFUNCTION("YEAR(TO_DATE(A1056))"),2010.0)</f>
        <v>2010</v>
      </c>
      <c r="C1056" s="9" t="s">
        <v>165</v>
      </c>
      <c r="D1056" s="9">
        <v>216851.19999999998</v>
      </c>
    </row>
    <row r="1057">
      <c r="A1057" s="5">
        <v>40959.0</v>
      </c>
      <c r="B1057" s="21">
        <f>IFERROR(__xludf.DUMMYFUNCTION("YEAR(TO_DATE(A1057))"),2012.0)</f>
        <v>2012</v>
      </c>
      <c r="C1057" s="9" t="s">
        <v>167</v>
      </c>
      <c r="D1057" s="9">
        <v>5409601.470000001</v>
      </c>
    </row>
    <row r="1058">
      <c r="A1058" s="5">
        <v>42018.0</v>
      </c>
      <c r="B1058" s="21">
        <f>IFERROR(__xludf.DUMMYFUNCTION("YEAR(TO_DATE(A1058))"),2015.0)</f>
        <v>2015</v>
      </c>
      <c r="C1058" s="9" t="s">
        <v>174</v>
      </c>
      <c r="D1058" s="9">
        <v>473727.1</v>
      </c>
    </row>
    <row r="1059">
      <c r="A1059" s="5">
        <v>41034.0</v>
      </c>
      <c r="B1059" s="21">
        <f>IFERROR(__xludf.DUMMYFUNCTION("YEAR(TO_DATE(A1059))"),2012.0)</f>
        <v>2012</v>
      </c>
      <c r="C1059" s="9" t="s">
        <v>167</v>
      </c>
      <c r="D1059" s="9">
        <v>4970685.930000001</v>
      </c>
    </row>
    <row r="1060">
      <c r="A1060" s="5">
        <v>41813.0</v>
      </c>
      <c r="B1060" s="21">
        <f>IFERROR(__xludf.DUMMYFUNCTION("YEAR(TO_DATE(A1060))"),2014.0)</f>
        <v>2014</v>
      </c>
      <c r="C1060" s="9" t="s">
        <v>167</v>
      </c>
      <c r="D1060" s="9">
        <v>4505070.78</v>
      </c>
    </row>
    <row r="1061">
      <c r="A1061" s="5">
        <v>42133.0</v>
      </c>
      <c r="B1061" s="21">
        <f>IFERROR(__xludf.DUMMYFUNCTION("YEAR(TO_DATE(A1061))"),2015.0)</f>
        <v>2015</v>
      </c>
      <c r="C1061" s="9" t="s">
        <v>172</v>
      </c>
      <c r="D1061" s="9">
        <v>689666.08</v>
      </c>
    </row>
    <row r="1062">
      <c r="A1062" s="5">
        <v>41570.0</v>
      </c>
      <c r="B1062" s="21">
        <f>IFERROR(__xludf.DUMMYFUNCTION("YEAR(TO_DATE(A1062))"),2013.0)</f>
        <v>2013</v>
      </c>
      <c r="C1062" s="9" t="s">
        <v>163</v>
      </c>
      <c r="D1062" s="9">
        <v>451012.25</v>
      </c>
    </row>
    <row r="1063">
      <c r="A1063" s="5">
        <v>41557.0</v>
      </c>
      <c r="B1063" s="21">
        <f>IFERROR(__xludf.DUMMYFUNCTION("YEAR(TO_DATE(A1063))"),2013.0)</f>
        <v>2013</v>
      </c>
      <c r="C1063" s="9" t="s">
        <v>164</v>
      </c>
      <c r="D1063" s="9">
        <v>605437.4400000001</v>
      </c>
    </row>
    <row r="1064">
      <c r="A1064" s="5">
        <v>41579.0</v>
      </c>
      <c r="B1064" s="21">
        <f>IFERROR(__xludf.DUMMYFUNCTION("YEAR(TO_DATE(A1064))"),2013.0)</f>
        <v>2013</v>
      </c>
      <c r="C1064" s="9" t="s">
        <v>165</v>
      </c>
      <c r="D1064" s="9">
        <v>3032419.1999999997</v>
      </c>
    </row>
    <row r="1065">
      <c r="A1065" s="5">
        <v>41135.0</v>
      </c>
      <c r="B1065" s="21">
        <f>IFERROR(__xludf.DUMMYFUNCTION("YEAR(TO_DATE(A1065))"),2012.0)</f>
        <v>2012</v>
      </c>
      <c r="C1065" s="9" t="s">
        <v>169</v>
      </c>
      <c r="D1065" s="9">
        <v>2929.62</v>
      </c>
    </row>
    <row r="1066">
      <c r="A1066" s="5">
        <v>41941.0</v>
      </c>
      <c r="B1066" s="21">
        <f>IFERROR(__xludf.DUMMYFUNCTION("YEAR(TO_DATE(A1066))"),2014.0)</f>
        <v>2014</v>
      </c>
      <c r="C1066" s="9" t="s">
        <v>163</v>
      </c>
      <c r="D1066" s="9">
        <v>414855.35000000003</v>
      </c>
    </row>
    <row r="1067">
      <c r="A1067" s="5">
        <v>42249.0</v>
      </c>
      <c r="B1067" s="21">
        <f>IFERROR(__xludf.DUMMYFUNCTION("YEAR(TO_DATE(A1067))"),2015.0)</f>
        <v>2015</v>
      </c>
      <c r="C1067" s="9" t="s">
        <v>163</v>
      </c>
      <c r="D1067" s="9">
        <v>198862.95</v>
      </c>
    </row>
    <row r="1068">
      <c r="A1068" s="5">
        <v>42262.0</v>
      </c>
      <c r="B1068" s="21">
        <f>IFERROR(__xludf.DUMMYFUNCTION("YEAR(TO_DATE(A1068))"),2015.0)</f>
        <v>2015</v>
      </c>
      <c r="C1068" s="9" t="s">
        <v>163</v>
      </c>
      <c r="D1068" s="9">
        <v>278436.60000000003</v>
      </c>
    </row>
    <row r="1069">
      <c r="A1069" s="5">
        <v>42690.0</v>
      </c>
      <c r="B1069" s="21">
        <f>IFERROR(__xludf.DUMMYFUNCTION("YEAR(TO_DATE(A1069))"),2016.0)</f>
        <v>2016</v>
      </c>
      <c r="C1069" s="9" t="s">
        <v>164</v>
      </c>
      <c r="D1069" s="9">
        <v>228870.00000000003</v>
      </c>
    </row>
    <row r="1070">
      <c r="A1070" s="5">
        <v>42154.0</v>
      </c>
      <c r="B1070" s="21">
        <f>IFERROR(__xludf.DUMMYFUNCTION("YEAR(TO_DATE(A1070))"),2015.0)</f>
        <v>2015</v>
      </c>
      <c r="C1070" s="9" t="s">
        <v>165</v>
      </c>
      <c r="D1070" s="9">
        <v>2522206.8</v>
      </c>
    </row>
    <row r="1071">
      <c r="A1071" s="5">
        <v>40229.0</v>
      </c>
      <c r="B1071" s="21">
        <f>IFERROR(__xludf.DUMMYFUNCTION("YEAR(TO_DATE(A1071))"),2010.0)</f>
        <v>2010</v>
      </c>
      <c r="C1071" s="9" t="s">
        <v>170</v>
      </c>
      <c r="D1071" s="9">
        <v>516572.70999999996</v>
      </c>
    </row>
    <row r="1072">
      <c r="A1072" s="5">
        <v>40239.0</v>
      </c>
      <c r="B1072" s="21">
        <f>IFERROR(__xludf.DUMMYFUNCTION("YEAR(TO_DATE(A1072))"),2010.0)</f>
        <v>2010</v>
      </c>
      <c r="C1072" s="9" t="s">
        <v>167</v>
      </c>
      <c r="D1072" s="9">
        <v>1814922.27</v>
      </c>
    </row>
    <row r="1073">
      <c r="A1073" s="5">
        <v>42363.0</v>
      </c>
      <c r="B1073" s="21">
        <f>IFERROR(__xludf.DUMMYFUNCTION("YEAR(TO_DATE(A1073))"),2015.0)</f>
        <v>2015</v>
      </c>
      <c r="C1073" s="9" t="s">
        <v>166</v>
      </c>
      <c r="D1073" s="9">
        <v>73794.74</v>
      </c>
    </row>
    <row r="1074">
      <c r="A1074" s="5">
        <v>42211.0</v>
      </c>
      <c r="B1074" s="21">
        <f>IFERROR(__xludf.DUMMYFUNCTION("YEAR(TO_DATE(A1074))"),2015.0)</f>
        <v>2015</v>
      </c>
      <c r="C1074" s="9" t="s">
        <v>164</v>
      </c>
      <c r="D1074" s="9">
        <v>516025.56000000006</v>
      </c>
    </row>
    <row r="1075">
      <c r="A1075" s="5">
        <v>42886.0</v>
      </c>
      <c r="B1075" s="21">
        <f>IFERROR(__xludf.DUMMYFUNCTION("YEAR(TO_DATE(A1075))"),2017.0)</f>
        <v>2017</v>
      </c>
      <c r="C1075" s="9" t="s">
        <v>163</v>
      </c>
      <c r="D1075" s="9">
        <v>31933.850000000002</v>
      </c>
    </row>
    <row r="1076">
      <c r="A1076" s="5">
        <v>42452.0</v>
      </c>
      <c r="B1076" s="21">
        <f>IFERROR(__xludf.DUMMYFUNCTION("YEAR(TO_DATE(A1076))"),2016.0)</f>
        <v>2016</v>
      </c>
      <c r="C1076" s="9" t="s">
        <v>167</v>
      </c>
      <c r="D1076" s="9">
        <v>3478763.8200000003</v>
      </c>
    </row>
    <row r="1077">
      <c r="A1077" s="5">
        <v>42399.0</v>
      </c>
      <c r="B1077" s="21">
        <f>IFERROR(__xludf.DUMMYFUNCTION("YEAR(TO_DATE(A1077))"),2016.0)</f>
        <v>2016</v>
      </c>
      <c r="C1077" s="9" t="s">
        <v>170</v>
      </c>
      <c r="D1077" s="9">
        <v>3424215.48</v>
      </c>
    </row>
    <row r="1078">
      <c r="A1078" s="5">
        <v>40704.0</v>
      </c>
      <c r="B1078" s="21">
        <f>IFERROR(__xludf.DUMMYFUNCTION("YEAR(TO_DATE(A1078))"),2011.0)</f>
        <v>2011</v>
      </c>
      <c r="C1078" s="9" t="s">
        <v>164</v>
      </c>
      <c r="D1078" s="9">
        <v>416085.66000000003</v>
      </c>
    </row>
    <row r="1079">
      <c r="A1079" s="5">
        <v>41073.0</v>
      </c>
      <c r="B1079" s="21">
        <f>IFERROR(__xludf.DUMMYFUNCTION("YEAR(TO_DATE(A1079))"),2012.0)</f>
        <v>2012</v>
      </c>
      <c r="C1079" s="9" t="s">
        <v>165</v>
      </c>
      <c r="D1079" s="9">
        <v>1850667.5999999999</v>
      </c>
    </row>
    <row r="1080">
      <c r="A1080" s="5">
        <v>41494.0</v>
      </c>
      <c r="B1080" s="21">
        <f>IFERROR(__xludf.DUMMYFUNCTION("YEAR(TO_DATE(A1080))"),2013.0)</f>
        <v>2013</v>
      </c>
      <c r="C1080" s="9" t="s">
        <v>168</v>
      </c>
      <c r="D1080" s="9">
        <v>70033.73999999999</v>
      </c>
    </row>
    <row r="1081">
      <c r="A1081" s="5">
        <v>42727.0</v>
      </c>
      <c r="B1081" s="21">
        <f>IFERROR(__xludf.DUMMYFUNCTION("YEAR(TO_DATE(A1081))"),2016.0)</f>
        <v>2016</v>
      </c>
      <c r="C1081" s="9" t="s">
        <v>171</v>
      </c>
      <c r="D1081" s="9">
        <v>503293.34</v>
      </c>
    </row>
    <row r="1082">
      <c r="A1082" s="5">
        <v>41059.0</v>
      </c>
      <c r="B1082" s="21">
        <f>IFERROR(__xludf.DUMMYFUNCTION("YEAR(TO_DATE(A1082))"),2012.0)</f>
        <v>2012</v>
      </c>
      <c r="C1082" s="9" t="s">
        <v>173</v>
      </c>
      <c r="D1082" s="9">
        <v>1234278.8</v>
      </c>
    </row>
    <row r="1083">
      <c r="A1083" s="5">
        <v>42522.0</v>
      </c>
      <c r="B1083" s="21">
        <f>IFERROR(__xludf.DUMMYFUNCTION("YEAR(TO_DATE(A1083))"),2016.0)</f>
        <v>2016</v>
      </c>
      <c r="C1083" s="9" t="s">
        <v>166</v>
      </c>
      <c r="D1083" s="9">
        <v>1362352.58</v>
      </c>
    </row>
    <row r="1084">
      <c r="A1084" s="5">
        <v>42523.0</v>
      </c>
      <c r="B1084" s="21">
        <f>IFERROR(__xludf.DUMMYFUNCTION("YEAR(TO_DATE(A1084))"),2016.0)</f>
        <v>2016</v>
      </c>
      <c r="C1084" s="9" t="s">
        <v>172</v>
      </c>
      <c r="D1084" s="9">
        <v>1045372.48</v>
      </c>
    </row>
    <row r="1085">
      <c r="A1085" s="5">
        <v>42671.0</v>
      </c>
      <c r="B1085" s="21">
        <f>IFERROR(__xludf.DUMMYFUNCTION("YEAR(TO_DATE(A1085))"),2016.0)</f>
        <v>2016</v>
      </c>
      <c r="C1085" s="9" t="s">
        <v>173</v>
      </c>
      <c r="D1085" s="9">
        <v>124066.08</v>
      </c>
    </row>
    <row r="1086">
      <c r="A1086" s="5">
        <v>41345.0</v>
      </c>
      <c r="B1086" s="21">
        <f>IFERROR(__xludf.DUMMYFUNCTION("YEAR(TO_DATE(A1086))"),2013.0)</f>
        <v>2013</v>
      </c>
      <c r="C1086" s="9" t="s">
        <v>173</v>
      </c>
      <c r="D1086" s="9">
        <v>389302.0</v>
      </c>
    </row>
    <row r="1087">
      <c r="A1087" s="5">
        <v>41667.0</v>
      </c>
      <c r="B1087" s="21">
        <f>IFERROR(__xludf.DUMMYFUNCTION("YEAR(TO_DATE(A1087))"),2014.0)</f>
        <v>2014</v>
      </c>
      <c r="C1087" s="9" t="s">
        <v>165</v>
      </c>
      <c r="D1087" s="9">
        <v>1097809.2</v>
      </c>
    </row>
    <row r="1088">
      <c r="A1088" s="5">
        <v>41204.0</v>
      </c>
      <c r="B1088" s="21">
        <f>IFERROR(__xludf.DUMMYFUNCTION("YEAR(TO_DATE(A1088))"),2012.0)</f>
        <v>2012</v>
      </c>
      <c r="C1088" s="9" t="s">
        <v>169</v>
      </c>
      <c r="D1088" s="9">
        <v>60113.19</v>
      </c>
    </row>
    <row r="1089">
      <c r="A1089" s="5">
        <v>41775.0</v>
      </c>
      <c r="B1089" s="21">
        <f>IFERROR(__xludf.DUMMYFUNCTION("YEAR(TO_DATE(A1089))"),2014.0)</f>
        <v>2014</v>
      </c>
      <c r="C1089" s="9" t="s">
        <v>172</v>
      </c>
      <c r="D1089" s="9">
        <v>956200.0</v>
      </c>
    </row>
    <row r="1090">
      <c r="A1090" s="5">
        <v>40335.0</v>
      </c>
      <c r="B1090" s="21">
        <f>IFERROR(__xludf.DUMMYFUNCTION("YEAR(TO_DATE(A1090))"),2010.0)</f>
        <v>2010</v>
      </c>
      <c r="C1090" s="9" t="s">
        <v>171</v>
      </c>
      <c r="D1090" s="9">
        <v>314742.23000000004</v>
      </c>
    </row>
    <row r="1091">
      <c r="A1091" s="5">
        <v>40577.0</v>
      </c>
      <c r="B1091" s="21">
        <f>IFERROR(__xludf.DUMMYFUNCTION("YEAR(TO_DATE(A1091))"),2011.0)</f>
        <v>2011</v>
      </c>
      <c r="C1091" s="9" t="s">
        <v>163</v>
      </c>
      <c r="D1091" s="9">
        <v>351319.80000000005</v>
      </c>
    </row>
    <row r="1092">
      <c r="A1092" s="5">
        <v>42518.0</v>
      </c>
      <c r="B1092" s="21">
        <f>IFERROR(__xludf.DUMMYFUNCTION("YEAR(TO_DATE(A1092))"),2016.0)</f>
        <v>2016</v>
      </c>
      <c r="C1092" s="9" t="s">
        <v>169</v>
      </c>
      <c r="D1092" s="9">
        <v>52891.77</v>
      </c>
    </row>
    <row r="1093">
      <c r="A1093" s="5">
        <v>41984.0</v>
      </c>
      <c r="B1093" s="21">
        <f>IFERROR(__xludf.DUMMYFUNCTION("YEAR(TO_DATE(A1093))"),2014.0)</f>
        <v>2014</v>
      </c>
      <c r="C1093" s="9" t="s">
        <v>169</v>
      </c>
      <c r="D1093" s="9">
        <v>71561.1</v>
      </c>
    </row>
    <row r="1094">
      <c r="A1094" s="5">
        <v>40945.0</v>
      </c>
      <c r="B1094" s="21">
        <f>IFERROR(__xludf.DUMMYFUNCTION("YEAR(TO_DATE(A1094))"),2012.0)</f>
        <v>2012</v>
      </c>
      <c r="C1094" s="9" t="s">
        <v>171</v>
      </c>
      <c r="D1094" s="9">
        <v>254915.87000000002</v>
      </c>
    </row>
    <row r="1095">
      <c r="A1095" s="5">
        <v>40277.0</v>
      </c>
      <c r="B1095" s="21">
        <f>IFERROR(__xludf.DUMMYFUNCTION("YEAR(TO_DATE(A1095))"),2010.0)</f>
        <v>2010</v>
      </c>
      <c r="C1095" s="9" t="s">
        <v>167</v>
      </c>
      <c r="D1095" s="9">
        <v>6340180.5600000005</v>
      </c>
    </row>
    <row r="1096">
      <c r="A1096" s="5">
        <v>41576.0</v>
      </c>
      <c r="B1096" s="21">
        <f>IFERROR(__xludf.DUMMYFUNCTION("YEAR(TO_DATE(A1096))"),2013.0)</f>
        <v>2013</v>
      </c>
      <c r="C1096" s="9" t="s">
        <v>165</v>
      </c>
      <c r="D1096" s="9">
        <v>3332775.6</v>
      </c>
    </row>
    <row r="1097">
      <c r="A1097" s="5">
        <v>41055.0</v>
      </c>
      <c r="B1097" s="21">
        <f>IFERROR(__xludf.DUMMYFUNCTION("YEAR(TO_DATE(A1097))"),2012.0)</f>
        <v>2012</v>
      </c>
      <c r="C1097" s="9" t="s">
        <v>172</v>
      </c>
      <c r="D1097" s="9">
        <v>353083.68</v>
      </c>
    </row>
    <row r="1098">
      <c r="A1098" s="5">
        <v>41907.0</v>
      </c>
      <c r="B1098" s="21">
        <f>IFERROR(__xludf.DUMMYFUNCTION("YEAR(TO_DATE(A1098))"),2014.0)</f>
        <v>2014</v>
      </c>
      <c r="C1098" s="9" t="s">
        <v>168</v>
      </c>
      <c r="D1098" s="9">
        <v>919720.2</v>
      </c>
    </row>
    <row r="1099">
      <c r="A1099" s="5">
        <v>40960.0</v>
      </c>
      <c r="B1099" s="21">
        <f>IFERROR(__xludf.DUMMYFUNCTION("YEAR(TO_DATE(A1099))"),2012.0)</f>
        <v>2012</v>
      </c>
      <c r="C1099" s="9" t="s">
        <v>174</v>
      </c>
      <c r="D1099" s="9">
        <v>1783007.5999999999</v>
      </c>
    </row>
    <row r="1100">
      <c r="A1100" s="5">
        <v>41315.0</v>
      </c>
      <c r="B1100" s="21">
        <f>IFERROR(__xludf.DUMMYFUNCTION("YEAR(TO_DATE(A1100))"),2013.0)</f>
        <v>2013</v>
      </c>
      <c r="C1100" s="9" t="s">
        <v>166</v>
      </c>
      <c r="D1100" s="9">
        <v>714376.22</v>
      </c>
    </row>
    <row r="1101">
      <c r="A1101" s="5">
        <v>41966.0</v>
      </c>
      <c r="B1101" s="21">
        <f>IFERROR(__xludf.DUMMYFUNCTION("YEAR(TO_DATE(A1101))"),2014.0)</f>
        <v>2014</v>
      </c>
      <c r="C1101" s="9" t="s">
        <v>171</v>
      </c>
      <c r="D1101" s="9">
        <v>357650.48000000004</v>
      </c>
    </row>
    <row r="1102">
      <c r="A1102" s="5">
        <v>42777.0</v>
      </c>
      <c r="B1102" s="21">
        <f>IFERROR(__xludf.DUMMYFUNCTION("YEAR(TO_DATE(A1102))"),2017.0)</f>
        <v>2017</v>
      </c>
      <c r="C1102" s="9" t="s">
        <v>170</v>
      </c>
      <c r="D1102" s="9">
        <v>5776525.88</v>
      </c>
    </row>
    <row r="1103">
      <c r="A1103" s="5">
        <v>40196.0</v>
      </c>
      <c r="B1103" s="21">
        <f>IFERROR(__xludf.DUMMYFUNCTION("YEAR(TO_DATE(A1103))"),2010.0)</f>
        <v>2010</v>
      </c>
      <c r="C1103" s="9" t="s">
        <v>169</v>
      </c>
      <c r="D1103" s="9">
        <v>6745.59</v>
      </c>
    </row>
    <row r="1104">
      <c r="A1104" s="5">
        <v>41623.0</v>
      </c>
      <c r="B1104" s="21">
        <f>IFERROR(__xludf.DUMMYFUNCTION("YEAR(TO_DATE(A1104))"),2013.0)</f>
        <v>2013</v>
      </c>
      <c r="C1104" s="9" t="s">
        <v>169</v>
      </c>
      <c r="D1104" s="9">
        <v>58079.25</v>
      </c>
    </row>
    <row r="1105">
      <c r="A1105" s="5">
        <v>40254.0</v>
      </c>
      <c r="B1105" s="21">
        <f>IFERROR(__xludf.DUMMYFUNCTION("YEAR(TO_DATE(A1105))"),2010.0)</f>
        <v>2010</v>
      </c>
      <c r="C1105" s="9" t="s">
        <v>163</v>
      </c>
      <c r="D1105" s="9">
        <v>395590.65</v>
      </c>
    </row>
    <row r="1106">
      <c r="A1106" s="5">
        <v>41892.0</v>
      </c>
      <c r="B1106" s="21">
        <f>IFERROR(__xludf.DUMMYFUNCTION("YEAR(TO_DATE(A1106))"),2014.0)</f>
        <v>2014</v>
      </c>
      <c r="C1106" s="9" t="s">
        <v>170</v>
      </c>
      <c r="D1106" s="9">
        <v>4672543.84</v>
      </c>
    </row>
    <row r="1107">
      <c r="A1107" s="5">
        <v>42287.0</v>
      </c>
      <c r="B1107" s="21">
        <f>IFERROR(__xludf.DUMMYFUNCTION("YEAR(TO_DATE(A1107))"),2015.0)</f>
        <v>2015</v>
      </c>
      <c r="C1107" s="9" t="s">
        <v>168</v>
      </c>
      <c r="D1107" s="9">
        <v>3224083.38</v>
      </c>
    </row>
    <row r="1108">
      <c r="A1108" s="5">
        <v>41385.0</v>
      </c>
      <c r="B1108" s="21">
        <f>IFERROR(__xludf.DUMMYFUNCTION("YEAR(TO_DATE(A1108))"),2013.0)</f>
        <v>2013</v>
      </c>
      <c r="C1108" s="9" t="s">
        <v>166</v>
      </c>
      <c r="D1108" s="9">
        <v>307657.82</v>
      </c>
    </row>
    <row r="1109">
      <c r="A1109" s="5">
        <v>42759.0</v>
      </c>
      <c r="B1109" s="21">
        <f>IFERROR(__xludf.DUMMYFUNCTION("YEAR(TO_DATE(A1109))"),2017.0)</f>
        <v>2017</v>
      </c>
      <c r="C1109" s="9" t="s">
        <v>165</v>
      </c>
      <c r="D1109" s="9">
        <v>4026612.0</v>
      </c>
    </row>
    <row r="1110">
      <c r="A1110" s="5">
        <v>41112.0</v>
      </c>
      <c r="B1110" s="21">
        <f>IFERROR(__xludf.DUMMYFUNCTION("YEAR(TO_DATE(A1110))"),2012.0)</f>
        <v>2012</v>
      </c>
      <c r="C1110" s="9" t="s">
        <v>174</v>
      </c>
      <c r="D1110" s="9">
        <v>1905604.7999999998</v>
      </c>
    </row>
    <row r="1111">
      <c r="A1111" s="5">
        <v>40859.0</v>
      </c>
      <c r="B1111" s="21">
        <f>IFERROR(__xludf.DUMMYFUNCTION("YEAR(TO_DATE(A1111))"),2011.0)</f>
        <v>2011</v>
      </c>
      <c r="C1111" s="9" t="s">
        <v>166</v>
      </c>
      <c r="D1111" s="9">
        <v>680791.14</v>
      </c>
    </row>
    <row r="1112">
      <c r="A1112" s="5">
        <v>41779.0</v>
      </c>
      <c r="B1112" s="21">
        <f>IFERROR(__xludf.DUMMYFUNCTION("YEAR(TO_DATE(A1112))"),2014.0)</f>
        <v>2014</v>
      </c>
      <c r="C1112" s="9" t="s">
        <v>168</v>
      </c>
      <c r="D1112" s="9">
        <v>0.0</v>
      </c>
    </row>
    <row r="1113">
      <c r="A1113" s="5">
        <v>41249.0</v>
      </c>
      <c r="B1113" s="21">
        <f>IFERROR(__xludf.DUMMYFUNCTION("YEAR(TO_DATE(A1113))"),2012.0)</f>
        <v>2012</v>
      </c>
      <c r="C1113" s="9" t="s">
        <v>169</v>
      </c>
      <c r="D1113" s="9">
        <v>28950.99</v>
      </c>
    </row>
    <row r="1114">
      <c r="A1114" s="5">
        <v>40647.0</v>
      </c>
      <c r="B1114" s="21">
        <f>IFERROR(__xludf.DUMMYFUNCTION("YEAR(TO_DATE(A1114))"),2011.0)</f>
        <v>2011</v>
      </c>
      <c r="C1114" s="9" t="s">
        <v>166</v>
      </c>
      <c r="D1114" s="9">
        <v>546142.7</v>
      </c>
    </row>
    <row r="1115">
      <c r="A1115" s="5">
        <v>41022.0</v>
      </c>
      <c r="B1115" s="21">
        <f>IFERROR(__xludf.DUMMYFUNCTION("YEAR(TO_DATE(A1115))"),2012.0)</f>
        <v>2012</v>
      </c>
      <c r="C1115" s="9" t="s">
        <v>170</v>
      </c>
      <c r="D1115" s="9">
        <v>1883853.13</v>
      </c>
    </row>
    <row r="1116">
      <c r="A1116" s="5">
        <v>42785.0</v>
      </c>
      <c r="B1116" s="21">
        <f>IFERROR(__xludf.DUMMYFUNCTION("YEAR(TO_DATE(A1116))"),2017.0)</f>
        <v>2017</v>
      </c>
      <c r="C1116" s="9" t="s">
        <v>164</v>
      </c>
      <c r="D1116" s="9">
        <v>739097.52</v>
      </c>
    </row>
    <row r="1117">
      <c r="A1117" s="5">
        <v>41137.0</v>
      </c>
      <c r="B1117" s="21">
        <f>IFERROR(__xludf.DUMMYFUNCTION("YEAR(TO_DATE(A1117))"),2012.0)</f>
        <v>2012</v>
      </c>
      <c r="C1117" s="9" t="s">
        <v>172</v>
      </c>
      <c r="D1117" s="9">
        <v>535144.16</v>
      </c>
    </row>
    <row r="1118">
      <c r="A1118" s="5">
        <v>40528.0</v>
      </c>
      <c r="B1118" s="21">
        <f>IFERROR(__xludf.DUMMYFUNCTION("YEAR(TO_DATE(A1118))"),2010.0)</f>
        <v>2010</v>
      </c>
      <c r="C1118" s="9" t="s">
        <v>166</v>
      </c>
      <c r="D1118" s="9">
        <v>1463724.06</v>
      </c>
    </row>
    <row r="1119">
      <c r="A1119" s="5">
        <v>42738.0</v>
      </c>
      <c r="B1119" s="21">
        <f>IFERROR(__xludf.DUMMYFUNCTION("YEAR(TO_DATE(A1119))"),2017.0)</f>
        <v>2017</v>
      </c>
      <c r="C1119" s="9" t="s">
        <v>165</v>
      </c>
      <c r="D1119" s="9">
        <v>1046656.7999999999</v>
      </c>
    </row>
    <row r="1120">
      <c r="A1120" s="5">
        <v>42008.0</v>
      </c>
      <c r="B1120" s="21">
        <f>IFERROR(__xludf.DUMMYFUNCTION("YEAR(TO_DATE(A1120))"),2015.0)</f>
        <v>2015</v>
      </c>
      <c r="C1120" s="9" t="s">
        <v>174</v>
      </c>
      <c r="D1120" s="9">
        <v>1074165.4</v>
      </c>
    </row>
    <row r="1121">
      <c r="A1121" s="5">
        <v>42156.0</v>
      </c>
      <c r="B1121" s="21">
        <f>IFERROR(__xludf.DUMMYFUNCTION("YEAR(TO_DATE(A1121))"),2015.0)</f>
        <v>2015</v>
      </c>
      <c r="C1121" s="9" t="s">
        <v>166</v>
      </c>
      <c r="D1121" s="9">
        <v>946236.52</v>
      </c>
    </row>
    <row r="1122">
      <c r="A1122" s="5">
        <v>40876.0</v>
      </c>
      <c r="B1122" s="21">
        <f>IFERROR(__xludf.DUMMYFUNCTION("YEAR(TO_DATE(A1122))"),2011.0)</f>
        <v>2011</v>
      </c>
      <c r="C1122" s="9" t="s">
        <v>168</v>
      </c>
      <c r="D1122" s="9">
        <v>3248974.8899999997</v>
      </c>
    </row>
    <row r="1123">
      <c r="A1123" s="5">
        <v>42301.0</v>
      </c>
      <c r="B1123" s="21">
        <f>IFERROR(__xludf.DUMMYFUNCTION("YEAR(TO_DATE(A1123))"),2015.0)</f>
        <v>2015</v>
      </c>
      <c r="C1123" s="9" t="s">
        <v>169</v>
      </c>
      <c r="D1123" s="9">
        <v>33028.2</v>
      </c>
    </row>
    <row r="1124">
      <c r="A1124" s="5">
        <v>41593.0</v>
      </c>
      <c r="B1124" s="21">
        <f>IFERROR(__xludf.DUMMYFUNCTION("YEAR(TO_DATE(A1124))"),2013.0)</f>
        <v>2013</v>
      </c>
      <c r="C1124" s="9" t="s">
        <v>168</v>
      </c>
      <c r="D1124" s="9">
        <v>3938765.04</v>
      </c>
    </row>
    <row r="1125">
      <c r="A1125" s="5">
        <v>41366.0</v>
      </c>
      <c r="B1125" s="21">
        <f>IFERROR(__xludf.DUMMYFUNCTION("YEAR(TO_DATE(A1125))"),2013.0)</f>
        <v>2013</v>
      </c>
      <c r="C1125" s="9" t="s">
        <v>168</v>
      </c>
      <c r="D1125" s="9">
        <v>414717.87</v>
      </c>
    </row>
    <row r="1126">
      <c r="A1126" s="5">
        <v>42685.0</v>
      </c>
      <c r="B1126" s="21">
        <f>IFERROR(__xludf.DUMMYFUNCTION("YEAR(TO_DATE(A1126))"),2016.0)</f>
        <v>2016</v>
      </c>
      <c r="C1126" s="9" t="s">
        <v>164</v>
      </c>
      <c r="D1126" s="9">
        <v>37382.100000000006</v>
      </c>
    </row>
    <row r="1127">
      <c r="A1127" s="5">
        <v>42918.0</v>
      </c>
      <c r="B1127" s="21">
        <f>IFERROR(__xludf.DUMMYFUNCTION("YEAR(TO_DATE(A1127))"),2017.0)</f>
        <v>2017</v>
      </c>
      <c r="C1127" s="9" t="s">
        <v>167</v>
      </c>
      <c r="D1127" s="9">
        <v>2889418.77</v>
      </c>
    </row>
    <row r="1128">
      <c r="A1128" s="5">
        <v>40882.0</v>
      </c>
      <c r="B1128" s="21">
        <f>IFERROR(__xludf.DUMMYFUNCTION("YEAR(TO_DATE(A1128))"),2011.0)</f>
        <v>2011</v>
      </c>
      <c r="C1128" s="9" t="s">
        <v>163</v>
      </c>
      <c r="D1128" s="9">
        <v>459268.55000000005</v>
      </c>
    </row>
    <row r="1129">
      <c r="A1129" s="5">
        <v>42825.0</v>
      </c>
      <c r="B1129" s="21">
        <f>IFERROR(__xludf.DUMMYFUNCTION("YEAR(TO_DATE(A1129))"),2017.0)</f>
        <v>2017</v>
      </c>
      <c r="C1129" s="9" t="s">
        <v>166</v>
      </c>
      <c r="D1129" s="9">
        <v>577262.8200000001</v>
      </c>
    </row>
    <row r="1130">
      <c r="A1130" s="5">
        <v>40404.0</v>
      </c>
      <c r="B1130" s="21">
        <f>IFERROR(__xludf.DUMMYFUNCTION("YEAR(TO_DATE(A1130))"),2010.0)</f>
        <v>2010</v>
      </c>
      <c r="C1130" s="9" t="s">
        <v>172</v>
      </c>
      <c r="D1130" s="9">
        <v>841565.28</v>
      </c>
    </row>
    <row r="1131">
      <c r="A1131" s="5">
        <v>40825.0</v>
      </c>
      <c r="B1131" s="21">
        <f>IFERROR(__xludf.DUMMYFUNCTION("YEAR(TO_DATE(A1131))"),2011.0)</f>
        <v>2011</v>
      </c>
      <c r="C1131" s="9" t="s">
        <v>169</v>
      </c>
      <c r="D1131" s="9">
        <v>69928.35</v>
      </c>
    </row>
    <row r="1132">
      <c r="A1132" s="5">
        <v>40516.0</v>
      </c>
      <c r="B1132" s="21">
        <f>IFERROR(__xludf.DUMMYFUNCTION("YEAR(TO_DATE(A1132))"),2010.0)</f>
        <v>2010</v>
      </c>
      <c r="C1132" s="9" t="s">
        <v>174</v>
      </c>
      <c r="D1132" s="9">
        <v>1683860.2</v>
      </c>
    </row>
    <row r="1133">
      <c r="A1133" s="5">
        <v>40838.0</v>
      </c>
      <c r="B1133" s="21">
        <f>IFERROR(__xludf.DUMMYFUNCTION("YEAR(TO_DATE(A1133))"),2011.0)</f>
        <v>2011</v>
      </c>
      <c r="C1133" s="9" t="s">
        <v>169</v>
      </c>
      <c r="D1133" s="9">
        <v>85574.76</v>
      </c>
    </row>
    <row r="1134">
      <c r="A1134" s="5">
        <v>40604.0</v>
      </c>
      <c r="B1134" s="21">
        <f>IFERROR(__xludf.DUMMYFUNCTION("YEAR(TO_DATE(A1134))"),2011.0)</f>
        <v>2011</v>
      </c>
      <c r="C1134" s="9" t="s">
        <v>165</v>
      </c>
      <c r="D1134" s="9">
        <v>1333460.0</v>
      </c>
    </row>
    <row r="1135">
      <c r="A1135" s="5">
        <v>41616.0</v>
      </c>
      <c r="B1135" s="21">
        <f>IFERROR(__xludf.DUMMYFUNCTION("YEAR(TO_DATE(A1135))"),2013.0)</f>
        <v>2013</v>
      </c>
      <c r="C1135" s="9" t="s">
        <v>171</v>
      </c>
      <c r="D1135" s="9">
        <v>217892.18000000002</v>
      </c>
    </row>
    <row r="1136">
      <c r="A1136" s="5">
        <v>40685.0</v>
      </c>
      <c r="B1136" s="21">
        <f>IFERROR(__xludf.DUMMYFUNCTION("YEAR(TO_DATE(A1136))"),2011.0)</f>
        <v>2011</v>
      </c>
      <c r="C1136" s="9" t="s">
        <v>173</v>
      </c>
      <c r="D1136" s="9">
        <v>1604434.8</v>
      </c>
    </row>
    <row r="1137">
      <c r="A1137" s="5">
        <v>41278.0</v>
      </c>
      <c r="B1137" s="21">
        <f>IFERROR(__xludf.DUMMYFUNCTION("YEAR(TO_DATE(A1137))"),2013.0)</f>
        <v>2013</v>
      </c>
      <c r="C1137" s="9" t="s">
        <v>168</v>
      </c>
      <c r="D1137" s="9">
        <v>291525.99</v>
      </c>
    </row>
    <row r="1138">
      <c r="A1138" s="5">
        <v>40777.0</v>
      </c>
      <c r="B1138" s="21">
        <f>IFERROR(__xludf.DUMMYFUNCTION("YEAR(TO_DATE(A1138))"),2011.0)</f>
        <v>2011</v>
      </c>
      <c r="C1138" s="9" t="s">
        <v>169</v>
      </c>
      <c r="D1138" s="9">
        <v>32319.12</v>
      </c>
    </row>
    <row r="1139">
      <c r="A1139" s="5">
        <v>41057.0</v>
      </c>
      <c r="B1139" s="21">
        <f>IFERROR(__xludf.DUMMYFUNCTION("YEAR(TO_DATE(A1139))"),2012.0)</f>
        <v>2012</v>
      </c>
      <c r="C1139" s="9" t="s">
        <v>164</v>
      </c>
      <c r="D1139" s="9">
        <v>658535.28</v>
      </c>
    </row>
    <row r="1140">
      <c r="A1140" s="5">
        <v>42711.0</v>
      </c>
      <c r="B1140" s="21">
        <f>IFERROR(__xludf.DUMMYFUNCTION("YEAR(TO_DATE(A1140))"),2016.0)</f>
        <v>2016</v>
      </c>
      <c r="C1140" s="9" t="s">
        <v>166</v>
      </c>
      <c r="D1140" s="9">
        <v>15560.06</v>
      </c>
    </row>
    <row r="1141">
      <c r="A1141" s="5">
        <v>40441.0</v>
      </c>
      <c r="B1141" s="21">
        <f>IFERROR(__xludf.DUMMYFUNCTION("YEAR(TO_DATE(A1141))"),2010.0)</f>
        <v>2010</v>
      </c>
      <c r="C1141" s="9" t="s">
        <v>166</v>
      </c>
      <c r="D1141" s="9">
        <v>177323.06</v>
      </c>
    </row>
    <row r="1142">
      <c r="A1142" s="5">
        <v>42471.0</v>
      </c>
      <c r="B1142" s="21">
        <f>IFERROR(__xludf.DUMMYFUNCTION("YEAR(TO_DATE(A1142))"),2016.0)</f>
        <v>2016</v>
      </c>
      <c r="C1142" s="9" t="s">
        <v>169</v>
      </c>
      <c r="D1142" s="9">
        <v>57939.3</v>
      </c>
    </row>
    <row r="1143">
      <c r="A1143" s="5">
        <v>40194.0</v>
      </c>
      <c r="B1143" s="21">
        <f>IFERROR(__xludf.DUMMYFUNCTION("YEAR(TO_DATE(A1143))"),2010.0)</f>
        <v>2010</v>
      </c>
      <c r="C1143" s="9" t="s">
        <v>165</v>
      </c>
      <c r="D1143" s="9">
        <v>4149902.4</v>
      </c>
    </row>
    <row r="1144">
      <c r="A1144" s="5">
        <v>40631.0</v>
      </c>
      <c r="B1144" s="21">
        <f>IFERROR(__xludf.DUMMYFUNCTION("YEAR(TO_DATE(A1144))"),2011.0)</f>
        <v>2011</v>
      </c>
      <c r="C1144" s="9" t="s">
        <v>173</v>
      </c>
      <c r="D1144" s="9">
        <v>1145186.08</v>
      </c>
    </row>
    <row r="1145">
      <c r="A1145" s="5">
        <v>42519.0</v>
      </c>
      <c r="B1145" s="21">
        <f>IFERROR(__xludf.DUMMYFUNCTION("YEAR(TO_DATE(A1145))"),2016.0)</f>
        <v>2016</v>
      </c>
      <c r="C1145" s="9" t="s">
        <v>174</v>
      </c>
      <c r="D1145" s="9">
        <v>918039.1</v>
      </c>
    </row>
    <row r="1146">
      <c r="A1146" s="5">
        <v>42022.0</v>
      </c>
      <c r="B1146" s="21">
        <f>IFERROR(__xludf.DUMMYFUNCTION("YEAR(TO_DATE(A1146))"),2015.0)</f>
        <v>2015</v>
      </c>
      <c r="C1146" s="9" t="s">
        <v>168</v>
      </c>
      <c r="D1146" s="9">
        <v>625240.98</v>
      </c>
    </row>
    <row r="1147">
      <c r="A1147" s="5">
        <v>41367.0</v>
      </c>
      <c r="B1147" s="21">
        <f>IFERROR(__xludf.DUMMYFUNCTION("YEAR(TO_DATE(A1147))"),2013.0)</f>
        <v>2013</v>
      </c>
      <c r="C1147" s="9" t="s">
        <v>173</v>
      </c>
      <c r="D1147" s="9">
        <v>1420888.48</v>
      </c>
    </row>
    <row r="1148">
      <c r="A1148" s="5">
        <v>42018.0</v>
      </c>
      <c r="B1148" s="21">
        <f>IFERROR(__xludf.DUMMYFUNCTION("YEAR(TO_DATE(A1148))"),2015.0)</f>
        <v>2015</v>
      </c>
      <c r="C1148" s="9" t="s">
        <v>169</v>
      </c>
      <c r="D1148" s="9">
        <v>49504.98</v>
      </c>
    </row>
    <row r="1149">
      <c r="A1149" s="5">
        <v>40324.0</v>
      </c>
      <c r="B1149" s="21">
        <f>IFERROR(__xludf.DUMMYFUNCTION("YEAR(TO_DATE(A1149))"),2010.0)</f>
        <v>2010</v>
      </c>
      <c r="C1149" s="9" t="s">
        <v>173</v>
      </c>
      <c r="D1149" s="9">
        <v>1235555.2</v>
      </c>
    </row>
    <row r="1150">
      <c r="A1150" s="5">
        <v>41209.0</v>
      </c>
      <c r="B1150" s="21">
        <f>IFERROR(__xludf.DUMMYFUNCTION("YEAR(TO_DATE(A1150))"),2012.0)</f>
        <v>2012</v>
      </c>
      <c r="C1150" s="9" t="s">
        <v>164</v>
      </c>
      <c r="D1150" s="9">
        <v>1338279.1800000002</v>
      </c>
    </row>
    <row r="1151">
      <c r="A1151" s="5">
        <v>40659.0</v>
      </c>
      <c r="B1151" s="21">
        <f>IFERROR(__xludf.DUMMYFUNCTION("YEAR(TO_DATE(A1151))"),2011.0)</f>
        <v>2011</v>
      </c>
      <c r="C1151" s="9" t="s">
        <v>171</v>
      </c>
      <c r="D1151" s="9">
        <v>455399.56</v>
      </c>
    </row>
    <row r="1152">
      <c r="A1152" s="5">
        <v>41208.0</v>
      </c>
      <c r="B1152" s="21">
        <f>IFERROR(__xludf.DUMMYFUNCTION("YEAR(TO_DATE(A1152))"),2012.0)</f>
        <v>2012</v>
      </c>
      <c r="C1152" s="9" t="s">
        <v>165</v>
      </c>
      <c r="D1152" s="9">
        <v>1303293.2</v>
      </c>
    </row>
    <row r="1153">
      <c r="A1153" s="5">
        <v>40718.0</v>
      </c>
      <c r="B1153" s="21">
        <f>IFERROR(__xludf.DUMMYFUNCTION("YEAR(TO_DATE(A1153))"),2011.0)</f>
        <v>2011</v>
      </c>
      <c r="C1153" s="9" t="s">
        <v>170</v>
      </c>
      <c r="D1153" s="9">
        <v>5191789.63</v>
      </c>
    </row>
    <row r="1154">
      <c r="A1154" s="5">
        <v>41063.0</v>
      </c>
      <c r="B1154" s="21">
        <f>IFERROR(__xludf.DUMMYFUNCTION("YEAR(TO_DATE(A1154))"),2012.0)</f>
        <v>2012</v>
      </c>
      <c r="C1154" s="9" t="s">
        <v>165</v>
      </c>
      <c r="D1154" s="9">
        <v>753295.6</v>
      </c>
    </row>
    <row r="1155">
      <c r="A1155" s="5">
        <v>41510.0</v>
      </c>
      <c r="B1155" s="21">
        <f>IFERROR(__xludf.DUMMYFUNCTION("YEAR(TO_DATE(A1155))"),2013.0)</f>
        <v>2013</v>
      </c>
      <c r="C1155" s="9" t="s">
        <v>165</v>
      </c>
      <c r="D1155" s="9">
        <v>288989.2</v>
      </c>
    </row>
    <row r="1156">
      <c r="A1156" s="5">
        <v>40352.0</v>
      </c>
      <c r="B1156" s="21">
        <f>IFERROR(__xludf.DUMMYFUNCTION("YEAR(TO_DATE(A1156))"),2010.0)</f>
        <v>2010</v>
      </c>
      <c r="C1156" s="9" t="s">
        <v>170</v>
      </c>
      <c r="D1156" s="9">
        <v>3960168.02</v>
      </c>
    </row>
    <row r="1157">
      <c r="A1157" s="5">
        <v>40915.0</v>
      </c>
      <c r="B1157" s="21">
        <f>IFERROR(__xludf.DUMMYFUNCTION("YEAR(TO_DATE(A1157))"),2012.0)</f>
        <v>2012</v>
      </c>
      <c r="C1157" s="9" t="s">
        <v>166</v>
      </c>
      <c r="D1157" s="9">
        <v>1366820.32</v>
      </c>
    </row>
    <row r="1158">
      <c r="A1158" s="5">
        <v>41201.0</v>
      </c>
      <c r="B1158" s="21">
        <f>IFERROR(__xludf.DUMMYFUNCTION("YEAR(TO_DATE(A1158))"),2012.0)</f>
        <v>2012</v>
      </c>
      <c r="C1158" s="9" t="s">
        <v>174</v>
      </c>
      <c r="D1158" s="9">
        <v>278106.39999999997</v>
      </c>
    </row>
    <row r="1159">
      <c r="A1159" s="5">
        <v>40460.0</v>
      </c>
      <c r="B1159" s="21">
        <f>IFERROR(__xludf.DUMMYFUNCTION("YEAR(TO_DATE(A1159))"),2010.0)</f>
        <v>2010</v>
      </c>
      <c r="C1159" s="9" t="s">
        <v>170</v>
      </c>
      <c r="D1159" s="9">
        <v>157043.44999999998</v>
      </c>
    </row>
    <row r="1160">
      <c r="A1160" s="5">
        <v>40378.0</v>
      </c>
      <c r="B1160" s="21">
        <f>IFERROR(__xludf.DUMMYFUNCTION("YEAR(TO_DATE(A1160))"),2010.0)</f>
        <v>2010</v>
      </c>
      <c r="C1160" s="9" t="s">
        <v>174</v>
      </c>
      <c r="D1160" s="9">
        <v>248897.0</v>
      </c>
    </row>
    <row r="1161">
      <c r="A1161" s="5">
        <v>40680.0</v>
      </c>
      <c r="B1161" s="21">
        <f>IFERROR(__xludf.DUMMYFUNCTION("YEAR(TO_DATE(A1161))"),2011.0)</f>
        <v>2011</v>
      </c>
      <c r="C1161" s="9" t="s">
        <v>171</v>
      </c>
      <c r="D1161" s="9">
        <v>568840.8</v>
      </c>
    </row>
    <row r="1162">
      <c r="A1162" s="5">
        <v>42716.0</v>
      </c>
      <c r="B1162" s="21">
        <f>IFERROR(__xludf.DUMMYFUNCTION("YEAR(TO_DATE(A1162))"),2016.0)</f>
        <v>2016</v>
      </c>
      <c r="C1162" s="9" t="s">
        <v>168</v>
      </c>
      <c r="D1162" s="9">
        <v>4129037.4299999997</v>
      </c>
    </row>
    <row r="1163">
      <c r="A1163" s="5">
        <v>42919.0</v>
      </c>
      <c r="B1163" s="21">
        <f>IFERROR(__xludf.DUMMYFUNCTION("YEAR(TO_DATE(A1163))"),2017.0)</f>
        <v>2017</v>
      </c>
      <c r="C1163" s="9" t="s">
        <v>165</v>
      </c>
      <c r="D1163" s="9">
        <v>3785714.8</v>
      </c>
    </row>
    <row r="1164">
      <c r="A1164" s="5">
        <v>41426.0</v>
      </c>
      <c r="B1164" s="21">
        <f>IFERROR(__xludf.DUMMYFUNCTION("YEAR(TO_DATE(A1164))"),2013.0)</f>
        <v>2013</v>
      </c>
      <c r="C1164" s="9" t="s">
        <v>164</v>
      </c>
      <c r="D1164" s="9">
        <v>834765.18</v>
      </c>
    </row>
    <row r="1165">
      <c r="A1165" s="5">
        <v>42745.0</v>
      </c>
      <c r="B1165" s="21">
        <f>IFERROR(__xludf.DUMMYFUNCTION("YEAR(TO_DATE(A1165))"),2017.0)</f>
        <v>2017</v>
      </c>
      <c r="C1165" s="9" t="s">
        <v>169</v>
      </c>
      <c r="D1165" s="9">
        <v>44168.22</v>
      </c>
    </row>
    <row r="1166">
      <c r="A1166" s="5">
        <v>40430.0</v>
      </c>
      <c r="B1166" s="21">
        <f>IFERROR(__xludf.DUMMYFUNCTION("YEAR(TO_DATE(A1166))"),2010.0)</f>
        <v>2010</v>
      </c>
      <c r="C1166" s="9" t="s">
        <v>173</v>
      </c>
      <c r="D1166" s="9">
        <v>2021307.04</v>
      </c>
    </row>
    <row r="1167">
      <c r="A1167" s="5">
        <v>41535.0</v>
      </c>
      <c r="B1167" s="21">
        <f>IFERROR(__xludf.DUMMYFUNCTION("YEAR(TO_DATE(A1167))"),2013.0)</f>
        <v>2013</v>
      </c>
      <c r="C1167" s="9" t="s">
        <v>166</v>
      </c>
      <c r="D1167" s="9">
        <v>672317.84</v>
      </c>
    </row>
    <row r="1168">
      <c r="A1168" s="5">
        <v>41798.0</v>
      </c>
      <c r="B1168" s="21">
        <f>IFERROR(__xludf.DUMMYFUNCTION("YEAR(TO_DATE(A1168))"),2014.0)</f>
        <v>2014</v>
      </c>
      <c r="C1168" s="9" t="s">
        <v>169</v>
      </c>
      <c r="D1168" s="9">
        <v>86703.69</v>
      </c>
    </row>
    <row r="1169">
      <c r="A1169" s="5">
        <v>41719.0</v>
      </c>
      <c r="B1169" s="21">
        <f>IFERROR(__xludf.DUMMYFUNCTION("YEAR(TO_DATE(A1169))"),2014.0)</f>
        <v>2014</v>
      </c>
      <c r="C1169" s="9" t="s">
        <v>168</v>
      </c>
      <c r="D1169" s="9">
        <v>784715.4</v>
      </c>
    </row>
    <row r="1170">
      <c r="A1170" s="5">
        <v>41716.0</v>
      </c>
      <c r="B1170" s="21">
        <f>IFERROR(__xludf.DUMMYFUNCTION("YEAR(TO_DATE(A1170))"),2014.0)</f>
        <v>2014</v>
      </c>
      <c r="C1170" s="9" t="s">
        <v>165</v>
      </c>
      <c r="D1170" s="9">
        <v>3644936.4</v>
      </c>
    </row>
    <row r="1171">
      <c r="A1171" s="5">
        <v>40988.0</v>
      </c>
      <c r="B1171" s="21">
        <f>IFERROR(__xludf.DUMMYFUNCTION("YEAR(TO_DATE(A1171))"),2012.0)</f>
        <v>2012</v>
      </c>
      <c r="C1171" s="9" t="s">
        <v>164</v>
      </c>
      <c r="D1171" s="9">
        <v>420815.64</v>
      </c>
    </row>
    <row r="1172">
      <c r="A1172" s="5">
        <v>42936.0</v>
      </c>
      <c r="B1172" s="21">
        <f>IFERROR(__xludf.DUMMYFUNCTION("YEAR(TO_DATE(A1172))"),2017.0)</f>
        <v>2017</v>
      </c>
      <c r="C1172" s="9" t="s">
        <v>165</v>
      </c>
      <c r="D1172" s="9">
        <v>3843862.4</v>
      </c>
    </row>
    <row r="1173">
      <c r="A1173" s="5">
        <v>42426.0</v>
      </c>
      <c r="B1173" s="21">
        <f>IFERROR(__xludf.DUMMYFUNCTION("YEAR(TO_DATE(A1173))"),2016.0)</f>
        <v>2016</v>
      </c>
      <c r="C1173" s="9" t="s">
        <v>165</v>
      </c>
      <c r="D1173" s="9">
        <v>963588.7999999999</v>
      </c>
    </row>
    <row r="1174">
      <c r="A1174" s="5">
        <v>41853.0</v>
      </c>
      <c r="B1174" s="21">
        <f>IFERROR(__xludf.DUMMYFUNCTION("YEAR(TO_DATE(A1174))"),2014.0)</f>
        <v>2014</v>
      </c>
      <c r="C1174" s="9" t="s">
        <v>171</v>
      </c>
      <c r="D1174" s="9">
        <v>276492.59</v>
      </c>
    </row>
    <row r="1175">
      <c r="A1175" s="5">
        <v>41892.0</v>
      </c>
      <c r="B1175" s="21">
        <f>IFERROR(__xludf.DUMMYFUNCTION("YEAR(TO_DATE(A1175))"),2014.0)</f>
        <v>2014</v>
      </c>
      <c r="C1175" s="9" t="s">
        <v>165</v>
      </c>
      <c r="D1175" s="9">
        <v>1838426.0</v>
      </c>
    </row>
    <row r="1176">
      <c r="A1176" s="5">
        <v>41369.0</v>
      </c>
      <c r="B1176" s="21">
        <f>IFERROR(__xludf.DUMMYFUNCTION("YEAR(TO_DATE(A1176))"),2013.0)</f>
        <v>2013</v>
      </c>
      <c r="C1176" s="9" t="s">
        <v>167</v>
      </c>
      <c r="D1176" s="9">
        <v>97681.5</v>
      </c>
    </row>
    <row r="1177">
      <c r="A1177" s="5">
        <v>40989.0</v>
      </c>
      <c r="B1177" s="21">
        <f>IFERROR(__xludf.DUMMYFUNCTION("YEAR(TO_DATE(A1177))"),2012.0)</f>
        <v>2012</v>
      </c>
      <c r="C1177" s="9" t="s">
        <v>169</v>
      </c>
      <c r="D1177" s="9">
        <v>83130.3</v>
      </c>
    </row>
    <row r="1178">
      <c r="A1178" s="5">
        <v>42295.0</v>
      </c>
      <c r="B1178" s="21">
        <f>IFERROR(__xludf.DUMMYFUNCTION("YEAR(TO_DATE(A1178))"),2015.0)</f>
        <v>2015</v>
      </c>
      <c r="C1178" s="9" t="s">
        <v>174</v>
      </c>
      <c r="D1178" s="9">
        <v>939020.5</v>
      </c>
    </row>
    <row r="1179">
      <c r="A1179" s="5">
        <v>41025.0</v>
      </c>
      <c r="B1179" s="21">
        <f>IFERROR(__xludf.DUMMYFUNCTION("YEAR(TO_DATE(A1179))"),2012.0)</f>
        <v>2012</v>
      </c>
      <c r="C1179" s="9" t="s">
        <v>168</v>
      </c>
      <c r="D1179" s="9">
        <v>1499818.95</v>
      </c>
    </row>
    <row r="1180">
      <c r="A1180" s="5">
        <v>41748.0</v>
      </c>
      <c r="B1180" s="21">
        <f>IFERROR(__xludf.DUMMYFUNCTION("YEAR(TO_DATE(A1180))"),2014.0)</f>
        <v>2014</v>
      </c>
      <c r="C1180" s="9" t="s">
        <v>171</v>
      </c>
      <c r="D1180" s="9">
        <v>241757.34000000003</v>
      </c>
    </row>
    <row r="1181">
      <c r="A1181" s="5">
        <v>41186.0</v>
      </c>
      <c r="B1181" s="21">
        <f>IFERROR(__xludf.DUMMYFUNCTION("YEAR(TO_DATE(A1181))"),2012.0)</f>
        <v>2012</v>
      </c>
      <c r="C1181" s="9" t="s">
        <v>166</v>
      </c>
      <c r="D1181" s="9">
        <v>1245112.92</v>
      </c>
    </row>
    <row r="1182">
      <c r="A1182" s="5">
        <v>42337.0</v>
      </c>
      <c r="B1182" s="21">
        <f>IFERROR(__xludf.DUMMYFUNCTION("YEAR(TO_DATE(A1182))"),2015.0)</f>
        <v>2015</v>
      </c>
      <c r="C1182" s="9" t="s">
        <v>169</v>
      </c>
      <c r="D1182" s="9">
        <v>29090.94</v>
      </c>
    </row>
    <row r="1183">
      <c r="A1183" s="5">
        <v>41005.0</v>
      </c>
      <c r="B1183" s="21">
        <f>IFERROR(__xludf.DUMMYFUNCTION("YEAR(TO_DATE(A1183))"),2012.0)</f>
        <v>2012</v>
      </c>
      <c r="C1183" s="9" t="s">
        <v>164</v>
      </c>
      <c r="D1183" s="9">
        <v>1269313.02</v>
      </c>
    </row>
    <row r="1184">
      <c r="A1184" s="5">
        <v>42182.0</v>
      </c>
      <c r="B1184" s="21">
        <f>IFERROR(__xludf.DUMMYFUNCTION("YEAR(TO_DATE(A1184))"),2015.0)</f>
        <v>2015</v>
      </c>
      <c r="C1184" s="9" t="s">
        <v>173</v>
      </c>
      <c r="D1184" s="9">
        <v>1130635.12</v>
      </c>
    </row>
    <row r="1185">
      <c r="A1185" s="5">
        <v>40208.0</v>
      </c>
      <c r="B1185" s="21">
        <f>IFERROR(__xludf.DUMMYFUNCTION("YEAR(TO_DATE(A1185))"),2010.0)</f>
        <v>2010</v>
      </c>
      <c r="C1185" s="9" t="s">
        <v>163</v>
      </c>
      <c r="D1185" s="9">
        <v>255802.95</v>
      </c>
    </row>
    <row r="1186">
      <c r="A1186" s="5">
        <v>42109.0</v>
      </c>
      <c r="B1186" s="21">
        <f>IFERROR(__xludf.DUMMYFUNCTION("YEAR(TO_DATE(A1186))"),2015.0)</f>
        <v>2015</v>
      </c>
      <c r="C1186" s="9" t="s">
        <v>165</v>
      </c>
      <c r="D1186" s="9">
        <v>395666.0</v>
      </c>
    </row>
    <row r="1187">
      <c r="A1187" s="5">
        <v>42658.0</v>
      </c>
      <c r="B1187" s="21">
        <f>IFERROR(__xludf.DUMMYFUNCTION("YEAR(TO_DATE(A1187))"),2016.0)</f>
        <v>2016</v>
      </c>
      <c r="C1187" s="9" t="s">
        <v>166</v>
      </c>
      <c r="D1187" s="9">
        <v>37590.64</v>
      </c>
    </row>
    <row r="1188">
      <c r="A1188" s="5">
        <v>42829.0</v>
      </c>
      <c r="B1188" s="21">
        <f>IFERROR(__xludf.DUMMYFUNCTION("YEAR(TO_DATE(A1188))"),2017.0)</f>
        <v>2017</v>
      </c>
      <c r="C1188" s="9" t="s">
        <v>163</v>
      </c>
      <c r="D1188" s="9">
        <v>196110.85</v>
      </c>
    </row>
    <row r="1189">
      <c r="A1189" s="5">
        <v>41862.0</v>
      </c>
      <c r="B1189" s="21">
        <f>IFERROR(__xludf.DUMMYFUNCTION("YEAR(TO_DATE(A1189))"),2014.0)</f>
        <v>2014</v>
      </c>
      <c r="C1189" s="9" t="s">
        <v>173</v>
      </c>
      <c r="D1189" s="9">
        <v>2360318.88</v>
      </c>
    </row>
    <row r="1190">
      <c r="A1190" s="5">
        <v>42204.0</v>
      </c>
      <c r="B1190" s="21">
        <f>IFERROR(__xludf.DUMMYFUNCTION("YEAR(TO_DATE(A1190))"),2015.0)</f>
        <v>2015</v>
      </c>
      <c r="C1190" s="9" t="s">
        <v>170</v>
      </c>
      <c r="D1190" s="9">
        <v>1073909.89</v>
      </c>
    </row>
    <row r="1191">
      <c r="A1191" s="5">
        <v>41020.0</v>
      </c>
      <c r="B1191" s="21">
        <f>IFERROR(__xludf.DUMMYFUNCTION("YEAR(TO_DATE(A1191))"),2012.0)</f>
        <v>2012</v>
      </c>
      <c r="C1191" s="9" t="s">
        <v>168</v>
      </c>
      <c r="D1191" s="9">
        <v>3260365.92</v>
      </c>
    </row>
    <row r="1192">
      <c r="A1192" s="5">
        <v>40684.0</v>
      </c>
      <c r="B1192" s="21">
        <f>IFERROR(__xludf.DUMMYFUNCTION("YEAR(TO_DATE(A1192))"),2011.0)</f>
        <v>2011</v>
      </c>
      <c r="C1192" s="9" t="s">
        <v>172</v>
      </c>
      <c r="D1192" s="9">
        <v>1013572.0</v>
      </c>
    </row>
    <row r="1193">
      <c r="A1193" s="5">
        <v>40355.0</v>
      </c>
      <c r="B1193" s="21">
        <f>IFERROR(__xludf.DUMMYFUNCTION("YEAR(TO_DATE(A1193))"),2010.0)</f>
        <v>2010</v>
      </c>
      <c r="C1193" s="9" t="s">
        <v>173</v>
      </c>
      <c r="D1193" s="9">
        <v>2193110.48</v>
      </c>
    </row>
    <row r="1194">
      <c r="A1194" s="5">
        <v>42342.0</v>
      </c>
      <c r="B1194" s="21">
        <f>IFERROR(__xludf.DUMMYFUNCTION("YEAR(TO_DATE(A1194))"),2015.0)</f>
        <v>2015</v>
      </c>
      <c r="C1194" s="9" t="s">
        <v>167</v>
      </c>
      <c r="D1194" s="9">
        <v>4803324.96</v>
      </c>
    </row>
    <row r="1195">
      <c r="A1195" s="5">
        <v>41828.0</v>
      </c>
      <c r="B1195" s="21">
        <f>IFERROR(__xludf.DUMMYFUNCTION("YEAR(TO_DATE(A1195))"),2014.0)</f>
        <v>2014</v>
      </c>
      <c r="C1195" s="9" t="s">
        <v>165</v>
      </c>
      <c r="D1195" s="9">
        <v>2016803.5999999999</v>
      </c>
    </row>
    <row r="1196">
      <c r="A1196" s="5">
        <v>42858.0</v>
      </c>
      <c r="B1196" s="21">
        <f>IFERROR(__xludf.DUMMYFUNCTION("YEAR(TO_DATE(A1196))"),2017.0)</f>
        <v>2017</v>
      </c>
      <c r="C1196" s="9" t="s">
        <v>167</v>
      </c>
      <c r="D1196" s="9">
        <v>5126325.12</v>
      </c>
    </row>
    <row r="1197">
      <c r="A1197" s="5">
        <v>41799.0</v>
      </c>
      <c r="B1197" s="21">
        <f>IFERROR(__xludf.DUMMYFUNCTION("YEAR(TO_DATE(A1197))"),2014.0)</f>
        <v>2014</v>
      </c>
      <c r="C1197" s="9" t="s">
        <v>165</v>
      </c>
      <c r="D1197" s="9">
        <v>850791.2</v>
      </c>
    </row>
    <row r="1198">
      <c r="A1198" s="5">
        <v>40937.0</v>
      </c>
      <c r="B1198" s="21">
        <f>IFERROR(__xludf.DUMMYFUNCTION("YEAR(TO_DATE(A1198))"),2012.0)</f>
        <v>2012</v>
      </c>
      <c r="C1198" s="9" t="s">
        <v>165</v>
      </c>
      <c r="D1198" s="9">
        <v>3957971.6</v>
      </c>
    </row>
    <row r="1199">
      <c r="A1199" s="5">
        <v>41808.0</v>
      </c>
      <c r="B1199" s="21">
        <f>IFERROR(__xludf.DUMMYFUNCTION("YEAR(TO_DATE(A1199))"),2014.0)</f>
        <v>2014</v>
      </c>
      <c r="C1199" s="9" t="s">
        <v>168</v>
      </c>
      <c r="D1199" s="9">
        <v>3956062.53</v>
      </c>
    </row>
    <row r="1200">
      <c r="A1200" s="5">
        <v>40561.0</v>
      </c>
      <c r="B1200" s="21">
        <f>IFERROR(__xludf.DUMMYFUNCTION("YEAR(TO_DATE(A1200))"),2011.0)</f>
        <v>2011</v>
      </c>
      <c r="C1200" s="9" t="s">
        <v>165</v>
      </c>
      <c r="D1200" s="9">
        <v>1743553.5999999999</v>
      </c>
    </row>
    <row r="1201">
      <c r="A1201" s="5">
        <v>41689.0</v>
      </c>
      <c r="B1201" s="21">
        <f>IFERROR(__xludf.DUMMYFUNCTION("YEAR(TO_DATE(A1201))"),2014.0)</f>
        <v>2014</v>
      </c>
      <c r="C1201" s="9" t="s">
        <v>163</v>
      </c>
      <c r="D1201" s="9">
        <v>161472.35</v>
      </c>
    </row>
    <row r="1202">
      <c r="A1202" s="5">
        <v>40623.0</v>
      </c>
      <c r="B1202" s="21">
        <f>IFERROR(__xludf.DUMMYFUNCTION("YEAR(TO_DATE(A1202))"),2011.0)</f>
        <v>2011</v>
      </c>
      <c r="C1202" s="9" t="s">
        <v>174</v>
      </c>
      <c r="D1202" s="9">
        <v>1599934.5999999999</v>
      </c>
    </row>
    <row r="1203">
      <c r="A1203" s="5">
        <v>40853.0</v>
      </c>
      <c r="B1203" s="21">
        <f>IFERROR(__xludf.DUMMYFUNCTION("YEAR(TO_DATE(A1203))"),2011.0)</f>
        <v>2011</v>
      </c>
      <c r="C1203" s="9" t="s">
        <v>166</v>
      </c>
      <c r="D1203" s="9">
        <v>892623.64</v>
      </c>
    </row>
    <row r="1204">
      <c r="A1204" s="5">
        <v>42842.0</v>
      </c>
      <c r="B1204" s="21">
        <f>IFERROR(__xludf.DUMMYFUNCTION("YEAR(TO_DATE(A1204))"),2017.0)</f>
        <v>2017</v>
      </c>
      <c r="C1204" s="9" t="s">
        <v>171</v>
      </c>
      <c r="D1204" s="9">
        <v>504355.83</v>
      </c>
    </row>
    <row r="1205">
      <c r="A1205" s="5">
        <v>42352.0</v>
      </c>
      <c r="B1205" s="21">
        <f>IFERROR(__xludf.DUMMYFUNCTION("YEAR(TO_DATE(A1205))"),2015.0)</f>
        <v>2015</v>
      </c>
      <c r="C1205" s="9" t="s">
        <v>174</v>
      </c>
      <c r="D1205" s="9">
        <v>197266.3</v>
      </c>
    </row>
    <row r="1206">
      <c r="A1206" s="5">
        <v>41743.0</v>
      </c>
      <c r="B1206" s="21">
        <f>IFERROR(__xludf.DUMMYFUNCTION("YEAR(TO_DATE(A1206))"),2014.0)</f>
        <v>2014</v>
      </c>
      <c r="C1206" s="9" t="s">
        <v>174</v>
      </c>
      <c r="D1206" s="9">
        <v>747308.1</v>
      </c>
    </row>
    <row r="1207">
      <c r="A1207" s="5">
        <v>42914.0</v>
      </c>
      <c r="B1207" s="21">
        <f>IFERROR(__xludf.DUMMYFUNCTION("YEAR(TO_DATE(A1207))"),2017.0)</f>
        <v>2017</v>
      </c>
      <c r="C1207" s="9" t="s">
        <v>165</v>
      </c>
      <c r="D1207" s="9">
        <v>863470.0</v>
      </c>
    </row>
    <row r="1208">
      <c r="A1208" s="5">
        <v>40826.0</v>
      </c>
      <c r="B1208" s="21">
        <f>IFERROR(__xludf.DUMMYFUNCTION("YEAR(TO_DATE(A1208))"),2011.0)</f>
        <v>2011</v>
      </c>
      <c r="C1208" s="9" t="s">
        <v>174</v>
      </c>
      <c r="D1208" s="9">
        <v>176696.3</v>
      </c>
    </row>
    <row r="1209">
      <c r="A1209" s="5">
        <v>42394.0</v>
      </c>
      <c r="B1209" s="21">
        <f>IFERROR(__xludf.DUMMYFUNCTION("YEAR(TO_DATE(A1209))"),2016.0)</f>
        <v>2016</v>
      </c>
      <c r="C1209" s="9" t="s">
        <v>164</v>
      </c>
      <c r="D1209" s="9">
        <v>220172.94000000003</v>
      </c>
    </row>
    <row r="1210">
      <c r="A1210" s="5">
        <v>41227.0</v>
      </c>
      <c r="B1210" s="21">
        <f>IFERROR(__xludf.DUMMYFUNCTION("YEAR(TO_DATE(A1210))"),2012.0)</f>
        <v>2012</v>
      </c>
      <c r="C1210" s="9" t="s">
        <v>167</v>
      </c>
      <c r="D1210" s="9">
        <v>4784439.87</v>
      </c>
    </row>
    <row r="1211">
      <c r="A1211" s="5">
        <v>41128.0</v>
      </c>
      <c r="B1211" s="21">
        <f>IFERROR(__xludf.DUMMYFUNCTION("YEAR(TO_DATE(A1211))"),2012.0)</f>
        <v>2012</v>
      </c>
      <c r="C1211" s="9" t="s">
        <v>174</v>
      </c>
      <c r="D1211" s="9">
        <v>1756472.2999999998</v>
      </c>
    </row>
    <row r="1212">
      <c r="A1212" s="5">
        <v>42440.0</v>
      </c>
      <c r="B1212" s="21">
        <f>IFERROR(__xludf.DUMMYFUNCTION("YEAR(TO_DATE(A1212))"),2016.0)</f>
        <v>2016</v>
      </c>
      <c r="C1212" s="9" t="s">
        <v>167</v>
      </c>
      <c r="D1212" s="9">
        <v>21489.93</v>
      </c>
    </row>
    <row r="1213">
      <c r="A1213" s="5">
        <v>42087.0</v>
      </c>
      <c r="B1213" s="21">
        <f>IFERROR(__xludf.DUMMYFUNCTION("YEAR(TO_DATE(A1213))"),2015.0)</f>
        <v>2015</v>
      </c>
      <c r="C1213" s="9" t="s">
        <v>163</v>
      </c>
      <c r="D1213" s="9">
        <v>85267.65000000001</v>
      </c>
    </row>
    <row r="1214">
      <c r="A1214" s="5">
        <v>41141.0</v>
      </c>
      <c r="B1214" s="21">
        <f>IFERROR(__xludf.DUMMYFUNCTION("YEAR(TO_DATE(A1214))"),2012.0)</f>
        <v>2012</v>
      </c>
      <c r="C1214" s="9" t="s">
        <v>168</v>
      </c>
      <c r="D1214" s="9">
        <v>3495780.54</v>
      </c>
    </row>
    <row r="1215">
      <c r="A1215" s="5">
        <v>40387.0</v>
      </c>
      <c r="B1215" s="21">
        <f>IFERROR(__xludf.DUMMYFUNCTION("YEAR(TO_DATE(A1215))"),2010.0)</f>
        <v>2010</v>
      </c>
      <c r="C1215" s="9" t="s">
        <v>170</v>
      </c>
      <c r="D1215" s="9">
        <v>2380377.7399999998</v>
      </c>
    </row>
    <row r="1216">
      <c r="A1216" s="5">
        <v>40587.0</v>
      </c>
      <c r="B1216" s="21">
        <f>IFERROR(__xludf.DUMMYFUNCTION("YEAR(TO_DATE(A1216))"),2011.0)</f>
        <v>2011</v>
      </c>
      <c r="C1216" s="9" t="s">
        <v>174</v>
      </c>
      <c r="D1216" s="9">
        <v>569994.7</v>
      </c>
    </row>
    <row r="1217">
      <c r="A1217" s="5">
        <v>42640.0</v>
      </c>
      <c r="B1217" s="21">
        <f>IFERROR(__xludf.DUMMYFUNCTION("YEAR(TO_DATE(A1217))"),2016.0)</f>
        <v>2016</v>
      </c>
      <c r="C1217" s="9" t="s">
        <v>172</v>
      </c>
      <c r="D1217" s="9">
        <v>588144.96</v>
      </c>
    </row>
    <row r="1218">
      <c r="A1218" s="5">
        <v>40600.0</v>
      </c>
      <c r="B1218" s="21">
        <f>IFERROR(__xludf.DUMMYFUNCTION("YEAR(TO_DATE(A1218))"),2011.0)</f>
        <v>2011</v>
      </c>
      <c r="C1218" s="9" t="s">
        <v>171</v>
      </c>
      <c r="D1218" s="9">
        <v>521273.94</v>
      </c>
    </row>
    <row r="1219">
      <c r="A1219" s="5">
        <v>40565.0</v>
      </c>
      <c r="B1219" s="21">
        <f>IFERROR(__xludf.DUMMYFUNCTION("YEAR(TO_DATE(A1219))"),2011.0)</f>
        <v>2011</v>
      </c>
      <c r="C1219" s="9" t="s">
        <v>165</v>
      </c>
      <c r="D1219" s="9">
        <v>3442075.6</v>
      </c>
    </row>
    <row r="1220">
      <c r="A1220" s="5">
        <v>42850.0</v>
      </c>
      <c r="B1220" s="21">
        <f>IFERROR(__xludf.DUMMYFUNCTION("YEAR(TO_DATE(A1220))"),2017.0)</f>
        <v>2017</v>
      </c>
      <c r="C1220" s="9" t="s">
        <v>168</v>
      </c>
      <c r="D1220" s="9">
        <v>853061.58</v>
      </c>
    </row>
    <row r="1221">
      <c r="A1221" s="5">
        <v>42074.0</v>
      </c>
      <c r="B1221" s="21">
        <f>IFERROR(__xludf.DUMMYFUNCTION("YEAR(TO_DATE(A1221))"),2015.0)</f>
        <v>2015</v>
      </c>
      <c r="C1221" s="9" t="s">
        <v>172</v>
      </c>
      <c r="D1221" s="9">
        <v>262272.0</v>
      </c>
    </row>
    <row r="1222">
      <c r="A1222" s="5">
        <v>42629.0</v>
      </c>
      <c r="B1222" s="21">
        <f>IFERROR(__xludf.DUMMYFUNCTION("YEAR(TO_DATE(A1222))"),2016.0)</f>
        <v>2016</v>
      </c>
      <c r="C1222" s="9" t="s">
        <v>167</v>
      </c>
      <c r="D1222" s="9">
        <v>4934218.17</v>
      </c>
    </row>
    <row r="1223">
      <c r="A1223" s="5">
        <v>41764.0</v>
      </c>
      <c r="B1223" s="21">
        <f>IFERROR(__xludf.DUMMYFUNCTION("YEAR(TO_DATE(A1223))"),2014.0)</f>
        <v>2014</v>
      </c>
      <c r="C1223" s="9" t="s">
        <v>173</v>
      </c>
      <c r="D1223" s="9">
        <v>296380.08</v>
      </c>
    </row>
    <row r="1224">
      <c r="A1224" s="5">
        <v>42082.0</v>
      </c>
      <c r="B1224" s="21">
        <f>IFERROR(__xludf.DUMMYFUNCTION("YEAR(TO_DATE(A1224))"),2015.0)</f>
        <v>2015</v>
      </c>
      <c r="C1224" s="9" t="s">
        <v>163</v>
      </c>
      <c r="D1224" s="9">
        <v>283323.95</v>
      </c>
    </row>
    <row r="1225">
      <c r="A1225" s="5">
        <v>41524.0</v>
      </c>
      <c r="B1225" s="21">
        <f>IFERROR(__xludf.DUMMYFUNCTION("YEAR(TO_DATE(A1225))"),2013.0)</f>
        <v>2013</v>
      </c>
      <c r="C1225" s="9" t="s">
        <v>163</v>
      </c>
      <c r="D1225" s="9">
        <v>345008.95</v>
      </c>
    </row>
    <row r="1226">
      <c r="A1226" s="5">
        <v>40375.0</v>
      </c>
      <c r="B1226" s="21">
        <f>IFERROR(__xludf.DUMMYFUNCTION("YEAR(TO_DATE(A1226))"),2010.0)</f>
        <v>2010</v>
      </c>
      <c r="C1226" s="9" t="s">
        <v>171</v>
      </c>
      <c r="D1226" s="9">
        <v>814602.91</v>
      </c>
    </row>
    <row r="1227">
      <c r="A1227" s="5">
        <v>41360.0</v>
      </c>
      <c r="B1227" s="21">
        <f>IFERROR(__xludf.DUMMYFUNCTION("YEAR(TO_DATE(A1227))"),2013.0)</f>
        <v>2013</v>
      </c>
      <c r="C1227" s="9" t="s">
        <v>169</v>
      </c>
      <c r="D1227" s="9">
        <v>68015.7</v>
      </c>
    </row>
    <row r="1228">
      <c r="A1228" s="5">
        <v>42833.0</v>
      </c>
      <c r="B1228" s="21">
        <f>IFERROR(__xludf.DUMMYFUNCTION("YEAR(TO_DATE(A1228))"),2017.0)</f>
        <v>2017</v>
      </c>
      <c r="C1228" s="9" t="s">
        <v>163</v>
      </c>
      <c r="D1228" s="9">
        <v>248732.90000000002</v>
      </c>
    </row>
    <row r="1229">
      <c r="A1229" s="5">
        <v>41468.0</v>
      </c>
      <c r="B1229" s="21">
        <f>IFERROR(__xludf.DUMMYFUNCTION("YEAR(TO_DATE(A1229))"),2013.0)</f>
        <v>2013</v>
      </c>
      <c r="C1229" s="9" t="s">
        <v>164</v>
      </c>
      <c r="D1229" s="9">
        <v>538454.8200000001</v>
      </c>
    </row>
    <row r="1230">
      <c r="A1230" s="5">
        <v>42687.0</v>
      </c>
      <c r="B1230" s="21">
        <f>IFERROR(__xludf.DUMMYFUNCTION("YEAR(TO_DATE(A1230))"),2016.0)</f>
        <v>2016</v>
      </c>
      <c r="C1230" s="9" t="s">
        <v>172</v>
      </c>
      <c r="D1230" s="9">
        <v>13441.44</v>
      </c>
    </row>
    <row r="1231">
      <c r="A1231" s="5">
        <v>40424.0</v>
      </c>
      <c r="B1231" s="21">
        <f>IFERROR(__xludf.DUMMYFUNCTION("YEAR(TO_DATE(A1231))"),2010.0)</f>
        <v>2010</v>
      </c>
      <c r="C1231" s="9" t="s">
        <v>172</v>
      </c>
      <c r="D1231" s="9">
        <v>977181.76</v>
      </c>
    </row>
    <row r="1232">
      <c r="A1232" s="5">
        <v>42026.0</v>
      </c>
      <c r="B1232" s="21">
        <f>IFERROR(__xludf.DUMMYFUNCTION("YEAR(TO_DATE(A1232))"),2015.0)</f>
        <v>2015</v>
      </c>
      <c r="C1232" s="9" t="s">
        <v>171</v>
      </c>
      <c r="D1232" s="9">
        <v>368520.57</v>
      </c>
    </row>
    <row r="1233">
      <c r="A1233" s="5">
        <v>41631.0</v>
      </c>
      <c r="B1233" s="21">
        <f>IFERROR(__xludf.DUMMYFUNCTION("YEAR(TO_DATE(A1233))"),2013.0)</f>
        <v>2013</v>
      </c>
      <c r="C1233" s="9" t="s">
        <v>171</v>
      </c>
      <c r="D1233" s="9">
        <v>817218.27</v>
      </c>
    </row>
    <row r="1234">
      <c r="A1234" s="5">
        <v>42581.0</v>
      </c>
      <c r="B1234" s="21">
        <f>IFERROR(__xludf.DUMMYFUNCTION("YEAR(TO_DATE(A1234))"),2016.0)</f>
        <v>2016</v>
      </c>
      <c r="C1234" s="9" t="s">
        <v>170</v>
      </c>
      <c r="D1234" s="9">
        <v>5183102.12</v>
      </c>
    </row>
    <row r="1235">
      <c r="A1235" s="5">
        <v>41430.0</v>
      </c>
      <c r="B1235" s="21">
        <f>IFERROR(__xludf.DUMMYFUNCTION("YEAR(TO_DATE(A1235))"),2013.0)</f>
        <v>2013</v>
      </c>
      <c r="C1235" s="9" t="s">
        <v>171</v>
      </c>
      <c r="D1235" s="9">
        <v>724127.8</v>
      </c>
    </row>
    <row r="1236">
      <c r="A1236" s="5">
        <v>41077.0</v>
      </c>
      <c r="B1236" s="21">
        <f>IFERROR(__xludf.DUMMYFUNCTION("YEAR(TO_DATE(A1236))"),2012.0)</f>
        <v>2012</v>
      </c>
      <c r="C1236" s="9" t="s">
        <v>171</v>
      </c>
      <c r="D1236" s="9">
        <v>208738.42</v>
      </c>
    </row>
    <row r="1237">
      <c r="A1237" s="5">
        <v>40808.0</v>
      </c>
      <c r="B1237" s="21">
        <f>IFERROR(__xludf.DUMMYFUNCTION("YEAR(TO_DATE(A1237))"),2011.0)</f>
        <v>2011</v>
      </c>
      <c r="C1237" s="9" t="s">
        <v>171</v>
      </c>
      <c r="D1237" s="9">
        <v>490134.81</v>
      </c>
    </row>
    <row r="1238">
      <c r="A1238" s="5">
        <v>42284.0</v>
      </c>
      <c r="B1238" s="21">
        <f>IFERROR(__xludf.DUMMYFUNCTION("YEAR(TO_DATE(A1238))"),2015.0)</f>
        <v>2015</v>
      </c>
      <c r="C1238" s="9" t="s">
        <v>173</v>
      </c>
      <c r="D1238" s="9">
        <v>1414506.48</v>
      </c>
    </row>
    <row r="1239">
      <c r="A1239" s="5">
        <v>40991.0</v>
      </c>
      <c r="B1239" s="21">
        <f>IFERROR(__xludf.DUMMYFUNCTION("YEAR(TO_DATE(A1239))"),2012.0)</f>
        <v>2012</v>
      </c>
      <c r="C1239" s="9" t="s">
        <v>170</v>
      </c>
      <c r="D1239" s="9">
        <v>2334267.11</v>
      </c>
    </row>
    <row r="1240">
      <c r="A1240" s="5">
        <v>41182.0</v>
      </c>
      <c r="B1240" s="21">
        <f>IFERROR(__xludf.DUMMYFUNCTION("YEAR(TO_DATE(A1240))"),2012.0)</f>
        <v>2012</v>
      </c>
      <c r="C1240" s="9" t="s">
        <v>166</v>
      </c>
      <c r="D1240" s="9">
        <v>514714.46</v>
      </c>
    </row>
    <row r="1241">
      <c r="A1241" s="5">
        <v>42188.0</v>
      </c>
      <c r="B1241" s="21">
        <f>IFERROR(__xludf.DUMMYFUNCTION("YEAR(TO_DATE(A1241))"),2015.0)</f>
        <v>2015</v>
      </c>
      <c r="C1241" s="9" t="s">
        <v>167</v>
      </c>
      <c r="D1241" s="9">
        <v>637534.5900000001</v>
      </c>
    </row>
    <row r="1242">
      <c r="A1242" s="5">
        <v>42431.0</v>
      </c>
      <c r="B1242" s="21">
        <f>IFERROR(__xludf.DUMMYFUNCTION("YEAR(TO_DATE(A1242))"),2016.0)</f>
        <v>2016</v>
      </c>
      <c r="C1242" s="9" t="s">
        <v>165</v>
      </c>
      <c r="D1242" s="9">
        <v>1137594.4</v>
      </c>
    </row>
    <row r="1243">
      <c r="A1243" s="5">
        <v>40428.0</v>
      </c>
      <c r="B1243" s="21">
        <f>IFERROR(__xludf.DUMMYFUNCTION("YEAR(TO_DATE(A1243))"),2010.0)</f>
        <v>2010</v>
      </c>
      <c r="C1243" s="9" t="s">
        <v>166</v>
      </c>
      <c r="D1243" s="9">
        <v>732863.42</v>
      </c>
    </row>
    <row r="1244">
      <c r="A1244" s="5">
        <v>41257.0</v>
      </c>
      <c r="B1244" s="21">
        <f>IFERROR(__xludf.DUMMYFUNCTION("YEAR(TO_DATE(A1244))"),2012.0)</f>
        <v>2012</v>
      </c>
      <c r="C1244" s="9" t="s">
        <v>165</v>
      </c>
      <c r="D1244" s="9">
        <v>3850420.4</v>
      </c>
    </row>
    <row r="1245">
      <c r="A1245" s="5">
        <v>42792.0</v>
      </c>
      <c r="B1245" s="21">
        <f>IFERROR(__xludf.DUMMYFUNCTION("YEAR(TO_DATE(A1245))"),2017.0)</f>
        <v>2017</v>
      </c>
      <c r="C1245" s="9" t="s">
        <v>172</v>
      </c>
      <c r="D1245" s="9">
        <v>59885.44</v>
      </c>
    </row>
    <row r="1246">
      <c r="A1246" s="5">
        <v>42130.0</v>
      </c>
      <c r="B1246" s="21">
        <f>IFERROR(__xludf.DUMMYFUNCTION("YEAR(TO_DATE(A1246))"),2015.0)</f>
        <v>2015</v>
      </c>
      <c r="C1246" s="9" t="s">
        <v>165</v>
      </c>
      <c r="D1246" s="9">
        <v>3000940.8</v>
      </c>
    </row>
    <row r="1247">
      <c r="A1247" s="5">
        <v>41098.0</v>
      </c>
      <c r="B1247" s="21">
        <f>IFERROR(__xludf.DUMMYFUNCTION("YEAR(TO_DATE(A1247))"),2012.0)</f>
        <v>2012</v>
      </c>
      <c r="C1247" s="9" t="s">
        <v>173</v>
      </c>
      <c r="D1247" s="9">
        <v>2081042.56</v>
      </c>
    </row>
    <row r="1248">
      <c r="A1248" s="5">
        <v>42860.0</v>
      </c>
      <c r="B1248" s="21">
        <f>IFERROR(__xludf.DUMMYFUNCTION("YEAR(TO_DATE(A1248))"),2017.0)</f>
        <v>2017</v>
      </c>
      <c r="C1248" s="9" t="s">
        <v>165</v>
      </c>
      <c r="D1248" s="9">
        <v>76947.2</v>
      </c>
    </row>
    <row r="1249">
      <c r="A1249" s="5">
        <v>40817.0</v>
      </c>
      <c r="B1249" s="21">
        <f>IFERROR(__xludf.DUMMYFUNCTION("YEAR(TO_DATE(A1249))"),2011.0)</f>
        <v>2011</v>
      </c>
      <c r="C1249" s="9" t="s">
        <v>174</v>
      </c>
      <c r="D1249" s="9">
        <v>1176604.0</v>
      </c>
    </row>
    <row r="1250">
      <c r="A1250" s="5">
        <v>41838.0</v>
      </c>
      <c r="B1250" s="21">
        <f>IFERROR(__xludf.DUMMYFUNCTION("YEAR(TO_DATE(A1250))"),2014.0)</f>
        <v>2014</v>
      </c>
      <c r="C1250" s="9" t="s">
        <v>170</v>
      </c>
      <c r="D1250" s="9">
        <v>3136191.11</v>
      </c>
    </row>
    <row r="1251">
      <c r="A1251" s="5">
        <v>41640.0</v>
      </c>
      <c r="B1251" s="21">
        <f>IFERROR(__xludf.DUMMYFUNCTION("YEAR(TO_DATE(A1251))"),2014.0)</f>
        <v>2014</v>
      </c>
      <c r="C1251" s="9" t="s">
        <v>173</v>
      </c>
      <c r="D1251" s="9">
        <v>1806361.28</v>
      </c>
    </row>
    <row r="1252">
      <c r="A1252" s="5">
        <v>42028.0</v>
      </c>
      <c r="B1252" s="21">
        <f>IFERROR(__xludf.DUMMYFUNCTION("YEAR(TO_DATE(A1252))"),2015.0)</f>
        <v>2015</v>
      </c>
      <c r="C1252" s="9" t="s">
        <v>169</v>
      </c>
      <c r="D1252" s="9">
        <v>63565.29</v>
      </c>
    </row>
    <row r="1253">
      <c r="A1253" s="5">
        <v>40696.0</v>
      </c>
      <c r="B1253" s="21">
        <f>IFERROR(__xludf.DUMMYFUNCTION("YEAR(TO_DATE(A1253))"),2011.0)</f>
        <v>2011</v>
      </c>
      <c r="C1253" s="9" t="s">
        <v>164</v>
      </c>
      <c r="D1253" s="9">
        <v>307143.54000000004</v>
      </c>
    </row>
    <row r="1254">
      <c r="A1254" s="5">
        <v>42879.0</v>
      </c>
      <c r="B1254" s="21">
        <f>IFERROR(__xludf.DUMMYFUNCTION("YEAR(TO_DATE(A1254))"),2017.0)</f>
        <v>2017</v>
      </c>
      <c r="C1254" s="9" t="s">
        <v>173</v>
      </c>
      <c r="D1254" s="9">
        <v>1470923.36</v>
      </c>
    </row>
    <row r="1255">
      <c r="A1255" s="5">
        <v>40587.0</v>
      </c>
      <c r="B1255" s="21">
        <f>IFERROR(__xludf.DUMMYFUNCTION("YEAR(TO_DATE(A1255))"),2011.0)</f>
        <v>2011</v>
      </c>
      <c r="C1255" s="9" t="s">
        <v>170</v>
      </c>
      <c r="D1255" s="9">
        <v>2568829.88</v>
      </c>
    </row>
    <row r="1256">
      <c r="A1256" s="5">
        <v>41068.0</v>
      </c>
      <c r="B1256" s="21">
        <f>IFERROR(__xludf.DUMMYFUNCTION("YEAR(TO_DATE(A1256))"),2012.0)</f>
        <v>2012</v>
      </c>
      <c r="C1256" s="9" t="s">
        <v>163</v>
      </c>
      <c r="D1256" s="9">
        <v>134710.55000000002</v>
      </c>
    </row>
    <row r="1257">
      <c r="A1257" s="5">
        <v>42396.0</v>
      </c>
      <c r="B1257" s="21">
        <f>IFERROR(__xludf.DUMMYFUNCTION("YEAR(TO_DATE(A1257))"),2016.0)</f>
        <v>2016</v>
      </c>
      <c r="C1257" s="9" t="s">
        <v>171</v>
      </c>
      <c r="D1257" s="9">
        <v>679830.14</v>
      </c>
    </row>
    <row r="1258">
      <c r="A1258" s="5">
        <v>41821.0</v>
      </c>
      <c r="B1258" s="21">
        <f>IFERROR(__xludf.DUMMYFUNCTION("YEAR(TO_DATE(A1258))"),2014.0)</f>
        <v>2014</v>
      </c>
      <c r="C1258" s="9" t="s">
        <v>166</v>
      </c>
      <c r="D1258" s="9">
        <v>459098.8</v>
      </c>
    </row>
    <row r="1259">
      <c r="A1259" s="5">
        <v>42143.0</v>
      </c>
      <c r="B1259" s="21">
        <f>IFERROR(__xludf.DUMMYFUNCTION("YEAR(TO_DATE(A1259))"),2015.0)</f>
        <v>2015</v>
      </c>
      <c r="C1259" s="9" t="s">
        <v>167</v>
      </c>
      <c r="D1259" s="9">
        <v>2582047.6500000004</v>
      </c>
    </row>
    <row r="1260">
      <c r="A1260" s="5">
        <v>41232.0</v>
      </c>
      <c r="B1260" s="21">
        <f>IFERROR(__xludf.DUMMYFUNCTION("YEAR(TO_DATE(A1260))"),2012.0)</f>
        <v>2012</v>
      </c>
      <c r="C1260" s="9" t="s">
        <v>168</v>
      </c>
      <c r="D1260" s="9">
        <v>3779712.51</v>
      </c>
    </row>
    <row r="1261">
      <c r="A1261" s="5">
        <v>41854.0</v>
      </c>
      <c r="B1261" s="21">
        <f>IFERROR(__xludf.DUMMYFUNCTION("YEAR(TO_DATE(A1261))"),2014.0)</f>
        <v>2014</v>
      </c>
      <c r="C1261" s="9" t="s">
        <v>167</v>
      </c>
      <c r="D1261" s="9">
        <v>5184934.0200000005</v>
      </c>
    </row>
    <row r="1262">
      <c r="A1262" s="5">
        <v>40343.0</v>
      </c>
      <c r="B1262" s="21">
        <f>IFERROR(__xludf.DUMMYFUNCTION("YEAR(TO_DATE(A1262))"),2010.0)</f>
        <v>2010</v>
      </c>
      <c r="C1262" s="9" t="s">
        <v>168</v>
      </c>
      <c r="D1262" s="9">
        <v>2649469.1999999997</v>
      </c>
    </row>
    <row r="1263">
      <c r="A1263" s="5">
        <v>41442.0</v>
      </c>
      <c r="B1263" s="21">
        <f>IFERROR(__xludf.DUMMYFUNCTION("YEAR(TO_DATE(A1263))"),2013.0)</f>
        <v>2013</v>
      </c>
      <c r="C1263" s="9" t="s">
        <v>163</v>
      </c>
      <c r="D1263" s="9">
        <v>235257.1</v>
      </c>
    </row>
    <row r="1264">
      <c r="A1264" s="5">
        <v>42064.0</v>
      </c>
      <c r="B1264" s="21">
        <f>IFERROR(__xludf.DUMMYFUNCTION("YEAR(TO_DATE(A1264))"),2015.0)</f>
        <v>2015</v>
      </c>
      <c r="C1264" s="9" t="s">
        <v>164</v>
      </c>
      <c r="D1264" s="9">
        <v>604369.38</v>
      </c>
    </row>
    <row r="1265">
      <c r="A1265" s="5">
        <v>42895.0</v>
      </c>
      <c r="B1265" s="21">
        <f>IFERROR(__xludf.DUMMYFUNCTION("YEAR(TO_DATE(A1265))"),2017.0)</f>
        <v>2017</v>
      </c>
      <c r="C1265" s="9" t="s">
        <v>173</v>
      </c>
      <c r="D1265" s="9">
        <v>391599.52</v>
      </c>
    </row>
    <row r="1266">
      <c r="A1266" s="5">
        <v>42313.0</v>
      </c>
      <c r="B1266" s="21">
        <f>IFERROR(__xludf.DUMMYFUNCTION("YEAR(TO_DATE(A1266))"),2015.0)</f>
        <v>2015</v>
      </c>
      <c r="C1266" s="9" t="s">
        <v>165</v>
      </c>
      <c r="D1266" s="9">
        <v>2309290.4</v>
      </c>
    </row>
    <row r="1267">
      <c r="A1267" s="5">
        <v>40991.0</v>
      </c>
      <c r="B1267" s="21">
        <f>IFERROR(__xludf.DUMMYFUNCTION("YEAR(TO_DATE(A1267))"),2012.0)</f>
        <v>2012</v>
      </c>
      <c r="C1267" s="9" t="s">
        <v>172</v>
      </c>
      <c r="D1267" s="9">
        <v>881233.92</v>
      </c>
    </row>
    <row r="1268">
      <c r="A1268" s="5">
        <v>41070.0</v>
      </c>
      <c r="B1268" s="21">
        <f>IFERROR(__xludf.DUMMYFUNCTION("YEAR(TO_DATE(A1268))"),2012.0)</f>
        <v>2012</v>
      </c>
      <c r="C1268" s="9" t="s">
        <v>173</v>
      </c>
      <c r="D1268" s="9">
        <v>2205874.48</v>
      </c>
    </row>
    <row r="1269">
      <c r="A1269" s="5">
        <v>40300.0</v>
      </c>
      <c r="B1269" s="21">
        <f>IFERROR(__xludf.DUMMYFUNCTION("YEAR(TO_DATE(A1269))"),2010.0)</f>
        <v>2010</v>
      </c>
      <c r="C1269" s="9" t="s">
        <v>169</v>
      </c>
      <c r="D1269" s="9">
        <v>63332.04</v>
      </c>
    </row>
    <row r="1270">
      <c r="A1270" s="5">
        <v>41053.0</v>
      </c>
      <c r="B1270" s="21">
        <f>IFERROR(__xludf.DUMMYFUNCTION("YEAR(TO_DATE(A1270))"),2012.0)</f>
        <v>2012</v>
      </c>
      <c r="C1270" s="9" t="s">
        <v>165</v>
      </c>
      <c r="D1270" s="9">
        <v>1654364.8</v>
      </c>
    </row>
    <row r="1271">
      <c r="A1271" s="5">
        <v>42576.0</v>
      </c>
      <c r="B1271" s="21">
        <f>IFERROR(__xludf.DUMMYFUNCTION("YEAR(TO_DATE(A1271))"),2016.0)</f>
        <v>2016</v>
      </c>
      <c r="C1271" s="9" t="s">
        <v>169</v>
      </c>
      <c r="D1271" s="9">
        <v>78661.23</v>
      </c>
    </row>
    <row r="1272">
      <c r="A1272" s="5">
        <v>41484.0</v>
      </c>
      <c r="B1272" s="21">
        <f>IFERROR(__xludf.DUMMYFUNCTION("YEAR(TO_DATE(A1272))"),2013.0)</f>
        <v>2013</v>
      </c>
      <c r="C1272" s="9" t="s">
        <v>169</v>
      </c>
      <c r="D1272" s="9">
        <v>68771.43000000001</v>
      </c>
    </row>
    <row r="1273">
      <c r="A1273" s="5">
        <v>42718.0</v>
      </c>
      <c r="B1273" s="21">
        <f>IFERROR(__xludf.DUMMYFUNCTION("YEAR(TO_DATE(A1273))"),2016.0)</f>
        <v>2016</v>
      </c>
      <c r="C1273" s="9" t="s">
        <v>173</v>
      </c>
      <c r="D1273" s="9">
        <v>1206963.84</v>
      </c>
    </row>
    <row r="1274">
      <c r="A1274" s="5">
        <v>41053.0</v>
      </c>
      <c r="B1274" s="21">
        <f>IFERROR(__xludf.DUMMYFUNCTION("YEAR(TO_DATE(A1274))"),2012.0)</f>
        <v>2012</v>
      </c>
      <c r="C1274" s="9" t="s">
        <v>171</v>
      </c>
      <c r="D1274" s="9">
        <v>151527.42</v>
      </c>
    </row>
    <row r="1275">
      <c r="A1275" s="5">
        <v>41774.0</v>
      </c>
      <c r="B1275" s="21">
        <f>IFERROR(__xludf.DUMMYFUNCTION("YEAR(TO_DATE(A1275))"),2014.0)</f>
        <v>2014</v>
      </c>
      <c r="C1275" s="9" t="s">
        <v>167</v>
      </c>
      <c r="D1275" s="9">
        <v>1829248.8900000001</v>
      </c>
    </row>
    <row r="1276">
      <c r="A1276" s="5">
        <v>41165.0</v>
      </c>
      <c r="B1276" s="21">
        <f>IFERROR(__xludf.DUMMYFUNCTION("YEAR(TO_DATE(A1276))"),2012.0)</f>
        <v>2012</v>
      </c>
      <c r="C1276" s="9" t="s">
        <v>173</v>
      </c>
      <c r="D1276" s="9">
        <v>1892390.64</v>
      </c>
    </row>
    <row r="1277">
      <c r="A1277" s="5">
        <v>42365.0</v>
      </c>
      <c r="B1277" s="21">
        <f>IFERROR(__xludf.DUMMYFUNCTION("YEAR(TO_DATE(A1277))"),2015.0)</f>
        <v>2015</v>
      </c>
      <c r="C1277" s="9" t="s">
        <v>163</v>
      </c>
      <c r="D1277" s="9">
        <v>158862.6</v>
      </c>
    </row>
    <row r="1278">
      <c r="A1278" s="5">
        <v>40856.0</v>
      </c>
      <c r="B1278" s="21">
        <f>IFERROR(__xludf.DUMMYFUNCTION("YEAR(TO_DATE(A1278))"),2011.0)</f>
        <v>2011</v>
      </c>
      <c r="C1278" s="9" t="s">
        <v>167</v>
      </c>
      <c r="D1278" s="9">
        <v>22792.350000000002</v>
      </c>
    </row>
    <row r="1279">
      <c r="A1279" s="5">
        <v>41615.0</v>
      </c>
      <c r="B1279" s="21">
        <f>IFERROR(__xludf.DUMMYFUNCTION("YEAR(TO_DATE(A1279))"),2013.0)</f>
        <v>2013</v>
      </c>
      <c r="C1279" s="9" t="s">
        <v>168</v>
      </c>
      <c r="D1279" s="9">
        <v>3080640.78</v>
      </c>
    </row>
    <row r="1280">
      <c r="A1280" s="5">
        <v>41930.0</v>
      </c>
      <c r="B1280" s="21">
        <f>IFERROR(__xludf.DUMMYFUNCTION("YEAR(TO_DATE(A1280))"),2014.0)</f>
        <v>2014</v>
      </c>
      <c r="C1280" s="9" t="s">
        <v>164</v>
      </c>
      <c r="D1280" s="9">
        <v>928601.8800000001</v>
      </c>
    </row>
    <row r="1281">
      <c r="A1281" s="5">
        <v>41582.0</v>
      </c>
      <c r="B1281" s="21">
        <f>IFERROR(__xludf.DUMMYFUNCTION("YEAR(TO_DATE(A1281))"),2013.0)</f>
        <v>2013</v>
      </c>
      <c r="C1281" s="9" t="s">
        <v>163</v>
      </c>
      <c r="D1281" s="9">
        <v>18458.050000000003</v>
      </c>
    </row>
    <row r="1282">
      <c r="A1282" s="5">
        <v>41716.0</v>
      </c>
      <c r="B1282" s="21">
        <f>IFERROR(__xludf.DUMMYFUNCTION("YEAR(TO_DATE(A1282))"),2014.0)</f>
        <v>2014</v>
      </c>
      <c r="C1282" s="9" t="s">
        <v>166</v>
      </c>
      <c r="D1282" s="9">
        <v>206440.4</v>
      </c>
    </row>
    <row r="1283">
      <c r="A1283" s="5">
        <v>42098.0</v>
      </c>
      <c r="B1283" s="21">
        <f>IFERROR(__xludf.DUMMYFUNCTION("YEAR(TO_DATE(A1283))"),2015.0)</f>
        <v>2015</v>
      </c>
      <c r="C1283" s="9" t="s">
        <v>167</v>
      </c>
      <c r="D1283" s="9">
        <v>1833156.1500000001</v>
      </c>
    </row>
    <row r="1284">
      <c r="A1284" s="5">
        <v>42417.0</v>
      </c>
      <c r="B1284" s="21">
        <f>IFERROR(__xludf.DUMMYFUNCTION("YEAR(TO_DATE(A1284))"),2016.0)</f>
        <v>2016</v>
      </c>
      <c r="C1284" s="9" t="s">
        <v>171</v>
      </c>
      <c r="D1284" s="9">
        <v>75191.6</v>
      </c>
    </row>
    <row r="1285">
      <c r="A1285" s="5">
        <v>41344.0</v>
      </c>
      <c r="B1285" s="21">
        <f>IFERROR(__xludf.DUMMYFUNCTION("YEAR(TO_DATE(A1285))"),2013.0)</f>
        <v>2013</v>
      </c>
      <c r="C1285" s="9" t="s">
        <v>171</v>
      </c>
      <c r="D1285" s="9">
        <v>661359.16</v>
      </c>
    </row>
    <row r="1286">
      <c r="A1286" s="5">
        <v>42934.0</v>
      </c>
      <c r="B1286" s="21">
        <f>IFERROR(__xludf.DUMMYFUNCTION("YEAR(TO_DATE(A1286))"),2017.0)</f>
        <v>2017</v>
      </c>
      <c r="C1286" s="9" t="s">
        <v>174</v>
      </c>
      <c r="D1286" s="9">
        <v>688272.2</v>
      </c>
    </row>
    <row r="1287">
      <c r="A1287" s="5">
        <v>40299.0</v>
      </c>
      <c r="B1287" s="21">
        <f>IFERROR(__xludf.DUMMYFUNCTION("YEAR(TO_DATE(A1287))"),2010.0)</f>
        <v>2010</v>
      </c>
      <c r="C1287" s="9" t="s">
        <v>164</v>
      </c>
      <c r="D1287" s="9">
        <v>880691.7600000001</v>
      </c>
    </row>
    <row r="1288">
      <c r="A1288" s="5">
        <v>41950.0</v>
      </c>
      <c r="B1288" s="21">
        <f>IFERROR(__xludf.DUMMYFUNCTION("YEAR(TO_DATE(A1288))"),2014.0)</f>
        <v>2014</v>
      </c>
      <c r="C1288" s="9" t="s">
        <v>166</v>
      </c>
      <c r="D1288" s="9">
        <v>1336624.56</v>
      </c>
    </row>
    <row r="1289">
      <c r="A1289" s="5">
        <v>40737.0</v>
      </c>
      <c r="B1289" s="21">
        <f>IFERROR(__xludf.DUMMYFUNCTION("YEAR(TO_DATE(A1289))"),2011.0)</f>
        <v>2011</v>
      </c>
      <c r="C1289" s="9" t="s">
        <v>164</v>
      </c>
      <c r="D1289" s="9">
        <v>619627.38</v>
      </c>
    </row>
    <row r="1290">
      <c r="A1290" s="5">
        <v>41709.0</v>
      </c>
      <c r="B1290" s="21">
        <f>IFERROR(__xludf.DUMMYFUNCTION("YEAR(TO_DATE(A1290))"),2014.0)</f>
        <v>2014</v>
      </c>
      <c r="C1290" s="9" t="s">
        <v>172</v>
      </c>
      <c r="D1290" s="9">
        <v>179437.76</v>
      </c>
    </row>
    <row r="1291">
      <c r="A1291" s="5">
        <v>40851.0</v>
      </c>
      <c r="B1291" s="21">
        <f>IFERROR(__xludf.DUMMYFUNCTION("YEAR(TO_DATE(A1291))"),2011.0)</f>
        <v>2011</v>
      </c>
      <c r="C1291" s="9" t="s">
        <v>163</v>
      </c>
      <c r="D1291" s="9">
        <v>233643.80000000002</v>
      </c>
    </row>
    <row r="1292">
      <c r="A1292" s="5">
        <v>40575.0</v>
      </c>
      <c r="B1292" s="21">
        <f>IFERROR(__xludf.DUMMYFUNCTION("YEAR(TO_DATE(A1292))"),2011.0)</f>
        <v>2011</v>
      </c>
      <c r="C1292" s="9" t="s">
        <v>168</v>
      </c>
      <c r="D1292" s="9">
        <v>3207629.67</v>
      </c>
    </row>
    <row r="1293">
      <c r="A1293" s="5">
        <v>40697.0</v>
      </c>
      <c r="B1293" s="21">
        <f>IFERROR(__xludf.DUMMYFUNCTION("YEAR(TO_DATE(A1293))"),2011.0)</f>
        <v>2011</v>
      </c>
      <c r="C1293" s="9" t="s">
        <v>165</v>
      </c>
      <c r="D1293" s="9">
        <v>4100498.8</v>
      </c>
    </row>
    <row r="1294">
      <c r="A1294" s="5">
        <v>40703.0</v>
      </c>
      <c r="B1294" s="21">
        <f>IFERROR(__xludf.DUMMYFUNCTION("YEAR(TO_DATE(A1294))"),2011.0)</f>
        <v>2011</v>
      </c>
      <c r="C1294" s="9" t="s">
        <v>174</v>
      </c>
      <c r="D1294" s="9">
        <v>426416.1</v>
      </c>
    </row>
    <row r="1295">
      <c r="A1295" s="5">
        <v>42051.0</v>
      </c>
      <c r="B1295" s="21">
        <f>IFERROR(__xludf.DUMMYFUNCTION("YEAR(TO_DATE(A1295))"),2015.0)</f>
        <v>2015</v>
      </c>
      <c r="C1295" s="9" t="s">
        <v>167</v>
      </c>
      <c r="D1295" s="9">
        <v>3397362.5700000003</v>
      </c>
    </row>
    <row r="1296">
      <c r="A1296" s="5">
        <v>40574.0</v>
      </c>
      <c r="B1296" s="21">
        <f>IFERROR(__xludf.DUMMYFUNCTION("YEAR(TO_DATE(A1296))"),2011.0)</f>
        <v>2011</v>
      </c>
      <c r="C1296" s="9" t="s">
        <v>170</v>
      </c>
      <c r="D1296" s="9">
        <v>1589146.06</v>
      </c>
    </row>
    <row r="1297">
      <c r="A1297" s="5">
        <v>42380.0</v>
      </c>
      <c r="B1297" s="21">
        <f>IFERROR(__xludf.DUMMYFUNCTION("YEAR(TO_DATE(A1297))"),2016.0)</f>
        <v>2016</v>
      </c>
      <c r="C1297" s="9" t="s">
        <v>164</v>
      </c>
      <c r="D1297" s="9">
        <v>802570.8</v>
      </c>
    </row>
    <row r="1298">
      <c r="A1298" s="5">
        <v>41946.0</v>
      </c>
      <c r="B1298" s="21">
        <f>IFERROR(__xludf.DUMMYFUNCTION("YEAR(TO_DATE(A1298))"),2014.0)</f>
        <v>2014</v>
      </c>
      <c r="C1298" s="9" t="s">
        <v>169</v>
      </c>
      <c r="D1298" s="9">
        <v>92637.57</v>
      </c>
    </row>
    <row r="1299">
      <c r="A1299" s="5">
        <v>40952.0</v>
      </c>
      <c r="B1299" s="21">
        <f>IFERROR(__xludf.DUMMYFUNCTION("YEAR(TO_DATE(A1299))"),2012.0)</f>
        <v>2012</v>
      </c>
      <c r="C1299" s="9" t="s">
        <v>163</v>
      </c>
      <c r="D1299" s="9">
        <v>69514.25</v>
      </c>
    </row>
    <row r="1300">
      <c r="A1300" s="5">
        <v>41518.0</v>
      </c>
      <c r="B1300" s="21">
        <f>IFERROR(__xludf.DUMMYFUNCTION("YEAR(TO_DATE(A1300))"),2013.0)</f>
        <v>2013</v>
      </c>
      <c r="C1300" s="9" t="s">
        <v>172</v>
      </c>
      <c r="D1300" s="9">
        <v>258556.48</v>
      </c>
    </row>
    <row r="1301">
      <c r="A1301" s="5">
        <v>40433.0</v>
      </c>
      <c r="B1301" s="21">
        <f>IFERROR(__xludf.DUMMYFUNCTION("YEAR(TO_DATE(A1301))"),2010.0)</f>
        <v>2010</v>
      </c>
      <c r="C1301" s="9" t="s">
        <v>163</v>
      </c>
      <c r="D1301" s="9">
        <v>346195.2</v>
      </c>
    </row>
    <row r="1302">
      <c r="A1302" s="5">
        <v>41666.0</v>
      </c>
      <c r="B1302" s="21">
        <f>IFERROR(__xludf.DUMMYFUNCTION("YEAR(TO_DATE(A1302))"),2014.0)</f>
        <v>2014</v>
      </c>
      <c r="C1302" s="9" t="s">
        <v>173</v>
      </c>
      <c r="D1302" s="9">
        <v>839105.36</v>
      </c>
    </row>
    <row r="1303">
      <c r="A1303" s="5">
        <v>40670.0</v>
      </c>
      <c r="B1303" s="21">
        <f>IFERROR(__xludf.DUMMYFUNCTION("YEAR(TO_DATE(A1303))"),2011.0)</f>
        <v>2011</v>
      </c>
      <c r="C1303" s="9" t="s">
        <v>167</v>
      </c>
      <c r="D1303" s="9">
        <v>4151463.75</v>
      </c>
    </row>
    <row r="1304">
      <c r="A1304" s="5">
        <v>42475.0</v>
      </c>
      <c r="B1304" s="21">
        <f>IFERROR(__xludf.DUMMYFUNCTION("YEAR(TO_DATE(A1304))"),2016.0)</f>
        <v>2016</v>
      </c>
      <c r="C1304" s="9" t="s">
        <v>171</v>
      </c>
      <c r="D1304" s="9">
        <v>124965.17000000001</v>
      </c>
    </row>
    <row r="1305">
      <c r="A1305" s="5">
        <v>41169.0</v>
      </c>
      <c r="B1305" s="21">
        <f>IFERROR(__xludf.DUMMYFUNCTION("YEAR(TO_DATE(A1305))"),2012.0)</f>
        <v>2012</v>
      </c>
      <c r="C1305" s="9" t="s">
        <v>168</v>
      </c>
      <c r="D1305" s="9">
        <v>129098.34</v>
      </c>
    </row>
    <row r="1306">
      <c r="A1306" s="5">
        <v>41817.0</v>
      </c>
      <c r="B1306" s="21">
        <f>IFERROR(__xludf.DUMMYFUNCTION("YEAR(TO_DATE(A1306))"),2014.0)</f>
        <v>2014</v>
      </c>
      <c r="C1306" s="9" t="s">
        <v>170</v>
      </c>
      <c r="D1306" s="9">
        <v>1397352.57</v>
      </c>
    </row>
    <row r="1307">
      <c r="A1307" s="5">
        <v>41073.0</v>
      </c>
      <c r="B1307" s="21">
        <f>IFERROR(__xludf.DUMMYFUNCTION("YEAR(TO_DATE(A1307))"),2012.0)</f>
        <v>2012</v>
      </c>
      <c r="C1307" s="9" t="s">
        <v>168</v>
      </c>
      <c r="D1307" s="9">
        <v>3957750.09</v>
      </c>
    </row>
    <row r="1308">
      <c r="A1308" s="5">
        <v>42379.0</v>
      </c>
      <c r="B1308" s="21">
        <f>IFERROR(__xludf.DUMMYFUNCTION("YEAR(TO_DATE(A1308))"),2016.0)</f>
        <v>2016</v>
      </c>
      <c r="C1308" s="9" t="s">
        <v>166</v>
      </c>
      <c r="D1308" s="9">
        <v>776000.22</v>
      </c>
    </row>
    <row r="1309">
      <c r="A1309" s="5">
        <v>42070.0</v>
      </c>
      <c r="B1309" s="21">
        <f>IFERROR(__xludf.DUMMYFUNCTION("YEAR(TO_DATE(A1309))"),2015.0)</f>
        <v>2015</v>
      </c>
      <c r="C1309" s="9" t="s">
        <v>169</v>
      </c>
      <c r="D1309" s="9">
        <v>7491.99</v>
      </c>
    </row>
    <row r="1310">
      <c r="A1310" s="5">
        <v>41122.0</v>
      </c>
      <c r="B1310" s="21">
        <f>IFERROR(__xludf.DUMMYFUNCTION("YEAR(TO_DATE(A1310))"),2012.0)</f>
        <v>2012</v>
      </c>
      <c r="C1310" s="9" t="s">
        <v>167</v>
      </c>
      <c r="D1310" s="9">
        <v>1763476.6800000002</v>
      </c>
    </row>
    <row r="1311">
      <c r="A1311" s="5">
        <v>42181.0</v>
      </c>
      <c r="B1311" s="21">
        <f>IFERROR(__xludf.DUMMYFUNCTION("YEAR(TO_DATE(A1311))"),2015.0)</f>
        <v>2015</v>
      </c>
      <c r="C1311" s="9" t="s">
        <v>163</v>
      </c>
      <c r="D1311" s="9">
        <v>470846.35000000003</v>
      </c>
    </row>
    <row r="1312">
      <c r="A1312" s="5">
        <v>41846.0</v>
      </c>
      <c r="B1312" s="21">
        <f>IFERROR(__xludf.DUMMYFUNCTION("YEAR(TO_DATE(A1312))"),2014.0)</f>
        <v>2014</v>
      </c>
      <c r="C1312" s="9" t="s">
        <v>167</v>
      </c>
      <c r="D1312" s="9">
        <v>1375355.52</v>
      </c>
    </row>
    <row r="1313">
      <c r="A1313" s="5">
        <v>41310.0</v>
      </c>
      <c r="B1313" s="21">
        <f>IFERROR(__xludf.DUMMYFUNCTION("YEAR(TO_DATE(A1313))"),2013.0)</f>
        <v>2013</v>
      </c>
      <c r="C1313" s="9" t="s">
        <v>164</v>
      </c>
      <c r="D1313" s="9">
        <v>973460.4</v>
      </c>
    </row>
    <row r="1314">
      <c r="A1314" s="5">
        <v>42333.0</v>
      </c>
      <c r="B1314" s="21">
        <f>IFERROR(__xludf.DUMMYFUNCTION("YEAR(TO_DATE(A1314))"),2015.0)</f>
        <v>2015</v>
      </c>
      <c r="C1314" s="9" t="s">
        <v>170</v>
      </c>
      <c r="D1314" s="9">
        <v>2540094.27</v>
      </c>
    </row>
    <row r="1315">
      <c r="A1315" s="5">
        <v>42701.0</v>
      </c>
      <c r="B1315" s="21">
        <f>IFERROR(__xludf.DUMMYFUNCTION("YEAR(TO_DATE(A1315))"),2016.0)</f>
        <v>2016</v>
      </c>
      <c r="C1315" s="9" t="s">
        <v>167</v>
      </c>
      <c r="D1315" s="9">
        <v>1407916.02</v>
      </c>
    </row>
    <row r="1316">
      <c r="A1316" s="5">
        <v>40191.0</v>
      </c>
      <c r="B1316" s="21">
        <f>IFERROR(__xludf.DUMMYFUNCTION("YEAR(TO_DATE(A1316))"),2010.0)</f>
        <v>2010</v>
      </c>
      <c r="C1316" s="9" t="s">
        <v>166</v>
      </c>
      <c r="D1316" s="9">
        <v>677247.76</v>
      </c>
    </row>
    <row r="1317">
      <c r="A1317" s="5">
        <v>42457.0</v>
      </c>
      <c r="B1317" s="21">
        <f>IFERROR(__xludf.DUMMYFUNCTION("YEAR(TO_DATE(A1317))"),2016.0)</f>
        <v>2016</v>
      </c>
      <c r="C1317" s="9" t="s">
        <v>166</v>
      </c>
      <c r="D1317" s="9">
        <v>1303039.48</v>
      </c>
    </row>
    <row r="1318">
      <c r="A1318" s="5">
        <v>41214.0</v>
      </c>
      <c r="B1318" s="21">
        <f>IFERROR(__xludf.DUMMYFUNCTION("YEAR(TO_DATE(A1318))"),2012.0)</f>
        <v>2012</v>
      </c>
      <c r="C1318" s="9" t="s">
        <v>165</v>
      </c>
      <c r="D1318" s="9">
        <v>794829.6</v>
      </c>
    </row>
    <row r="1319">
      <c r="A1319" s="5">
        <v>42503.0</v>
      </c>
      <c r="B1319" s="21">
        <f>IFERROR(__xludf.DUMMYFUNCTION("YEAR(TO_DATE(A1319))"),2016.0)</f>
        <v>2016</v>
      </c>
      <c r="C1319" s="9" t="s">
        <v>168</v>
      </c>
      <c r="D1319" s="9">
        <v>3787728.42</v>
      </c>
    </row>
    <row r="1320">
      <c r="A1320" s="5">
        <v>41261.0</v>
      </c>
      <c r="B1320" s="21">
        <f>IFERROR(__xludf.DUMMYFUNCTION("YEAR(TO_DATE(A1320))"),2012.0)</f>
        <v>2012</v>
      </c>
      <c r="C1320" s="9" t="s">
        <v>166</v>
      </c>
      <c r="D1320" s="9">
        <v>360038.22000000003</v>
      </c>
    </row>
    <row r="1321">
      <c r="A1321" s="5">
        <v>40852.0</v>
      </c>
      <c r="B1321" s="21">
        <f>IFERROR(__xludf.DUMMYFUNCTION("YEAR(TO_DATE(A1321))"),2011.0)</f>
        <v>2011</v>
      </c>
      <c r="C1321" s="9" t="s">
        <v>164</v>
      </c>
      <c r="D1321" s="9">
        <v>458655.48000000004</v>
      </c>
    </row>
    <row r="1322">
      <c r="A1322" s="5">
        <v>41438.0</v>
      </c>
      <c r="B1322" s="21">
        <f>IFERROR(__xludf.DUMMYFUNCTION("YEAR(TO_DATE(A1322))"),2013.0)</f>
        <v>2013</v>
      </c>
      <c r="C1322" s="9" t="s">
        <v>165</v>
      </c>
      <c r="D1322" s="9">
        <v>2309727.6</v>
      </c>
    </row>
    <row r="1323">
      <c r="A1323" s="5">
        <v>41687.0</v>
      </c>
      <c r="B1323" s="21">
        <f>IFERROR(__xludf.DUMMYFUNCTION("YEAR(TO_DATE(A1323))"),2014.0)</f>
        <v>2014</v>
      </c>
      <c r="C1323" s="9" t="s">
        <v>171</v>
      </c>
      <c r="D1323" s="9">
        <v>539826.65</v>
      </c>
    </row>
    <row r="1324">
      <c r="A1324" s="5">
        <v>40447.0</v>
      </c>
      <c r="B1324" s="21">
        <f>IFERROR(__xludf.DUMMYFUNCTION("YEAR(TO_DATE(A1324))"),2010.0)</f>
        <v>2010</v>
      </c>
      <c r="C1324" s="9" t="s">
        <v>165</v>
      </c>
      <c r="D1324" s="9">
        <v>680720.4</v>
      </c>
    </row>
    <row r="1325">
      <c r="A1325" s="5">
        <v>40970.0</v>
      </c>
      <c r="B1325" s="21">
        <f>IFERROR(__xludf.DUMMYFUNCTION("YEAR(TO_DATE(A1325))"),2012.0)</f>
        <v>2012</v>
      </c>
      <c r="C1325" s="9" t="s">
        <v>169</v>
      </c>
      <c r="D1325" s="9">
        <v>91629.93000000001</v>
      </c>
    </row>
    <row r="1326">
      <c r="A1326" s="5">
        <v>40342.0</v>
      </c>
      <c r="B1326" s="21">
        <f>IFERROR(__xludf.DUMMYFUNCTION("YEAR(TO_DATE(A1326))"),2010.0)</f>
        <v>2010</v>
      </c>
      <c r="C1326" s="9" t="s">
        <v>168</v>
      </c>
      <c r="D1326" s="9">
        <v>1830158.8199999998</v>
      </c>
    </row>
    <row r="1327">
      <c r="A1327" s="5">
        <v>40782.0</v>
      </c>
      <c r="B1327" s="21">
        <f>IFERROR(__xludf.DUMMYFUNCTION("YEAR(TO_DATE(A1327))"),2011.0)</f>
        <v>2011</v>
      </c>
      <c r="C1327" s="9" t="s">
        <v>169</v>
      </c>
      <c r="D1327" s="9">
        <v>39363.27</v>
      </c>
    </row>
    <row r="1328">
      <c r="A1328" s="5">
        <v>42811.0</v>
      </c>
      <c r="B1328" s="21">
        <f>IFERROR(__xludf.DUMMYFUNCTION("YEAR(TO_DATE(A1328))"),2017.0)</f>
        <v>2017</v>
      </c>
      <c r="C1328" s="9" t="s">
        <v>170</v>
      </c>
      <c r="D1328" s="9">
        <v>4099168.1799999997</v>
      </c>
    </row>
    <row r="1329">
      <c r="A1329" s="5">
        <v>42802.0</v>
      </c>
      <c r="B1329" s="21">
        <f>IFERROR(__xludf.DUMMYFUNCTION("YEAR(TO_DATE(A1329))"),2017.0)</f>
        <v>2017</v>
      </c>
      <c r="C1329" s="9" t="s">
        <v>166</v>
      </c>
      <c r="D1329" s="9">
        <v>1527813.02</v>
      </c>
    </row>
    <row r="1330">
      <c r="A1330" s="5">
        <v>42939.0</v>
      </c>
      <c r="B1330" s="21">
        <f>IFERROR(__xludf.DUMMYFUNCTION("YEAR(TO_DATE(A1330))"),2017.0)</f>
        <v>2017</v>
      </c>
      <c r="C1330" s="9" t="s">
        <v>166</v>
      </c>
      <c r="D1330" s="9">
        <v>1061935.58</v>
      </c>
    </row>
    <row r="1331">
      <c r="A1331" s="5">
        <v>41071.0</v>
      </c>
      <c r="B1331" s="21">
        <f>IFERROR(__xludf.DUMMYFUNCTION("YEAR(TO_DATE(A1331))"),2012.0)</f>
        <v>2012</v>
      </c>
      <c r="C1331" s="9" t="s">
        <v>169</v>
      </c>
      <c r="D1331" s="9">
        <v>59357.46</v>
      </c>
    </row>
    <row r="1332">
      <c r="A1332" s="20"/>
      <c r="B1332" s="20"/>
    </row>
    <row r="1333">
      <c r="A1333" s="20"/>
      <c r="B1333" s="2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sheetData>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s>
  <sheetData>
    <row r="1">
      <c r="A1" s="39" t="s">
        <v>238</v>
      </c>
      <c r="B1" s="40" t="s">
        <v>158</v>
      </c>
      <c r="C1" s="41"/>
      <c r="D1" s="41"/>
      <c r="E1" s="41"/>
      <c r="F1" s="41"/>
      <c r="G1" s="41"/>
      <c r="H1" s="41"/>
      <c r="I1" s="41"/>
      <c r="J1" s="41"/>
      <c r="K1" s="41"/>
      <c r="L1" s="41"/>
      <c r="M1" s="41"/>
      <c r="N1" s="32"/>
      <c r="O1" s="32"/>
      <c r="P1" s="32"/>
      <c r="Q1" s="32"/>
      <c r="R1" s="32"/>
      <c r="S1" s="32"/>
      <c r="T1" s="32"/>
      <c r="U1" s="32"/>
      <c r="V1" s="32"/>
      <c r="W1" s="32"/>
      <c r="X1" s="32"/>
      <c r="Y1" s="32"/>
      <c r="Z1" s="32"/>
    </row>
    <row r="2">
      <c r="A2" s="49" t="s">
        <v>239</v>
      </c>
      <c r="B2" s="43" t="s">
        <v>173</v>
      </c>
      <c r="C2" s="43" t="s">
        <v>163</v>
      </c>
      <c r="D2" s="43" t="s">
        <v>174</v>
      </c>
      <c r="E2" s="43" t="s">
        <v>172</v>
      </c>
      <c r="F2" s="43" t="s">
        <v>165</v>
      </c>
      <c r="G2" s="43" t="s">
        <v>169</v>
      </c>
      <c r="H2" s="43" t="s">
        <v>170</v>
      </c>
      <c r="I2" s="43" t="s">
        <v>168</v>
      </c>
      <c r="J2" s="43" t="s">
        <v>167</v>
      </c>
      <c r="K2" s="43" t="s">
        <v>171</v>
      </c>
      <c r="L2" s="43" t="s">
        <v>164</v>
      </c>
      <c r="M2" s="43" t="s">
        <v>166</v>
      </c>
      <c r="N2" s="32"/>
      <c r="O2" s="32"/>
      <c r="P2" s="32"/>
      <c r="Q2" s="32"/>
      <c r="R2" s="32"/>
      <c r="S2" s="32"/>
      <c r="T2" s="32"/>
      <c r="U2" s="32"/>
      <c r="V2" s="32"/>
      <c r="W2" s="32"/>
      <c r="X2" s="32"/>
      <c r="Y2" s="32"/>
      <c r="Z2" s="32"/>
    </row>
    <row r="3">
      <c r="A3" s="50">
        <v>1.0</v>
      </c>
      <c r="B3" s="51">
        <v>34833.0</v>
      </c>
      <c r="C3" s="52">
        <v>7460.0</v>
      </c>
      <c r="D3" s="53">
        <v>34419.0</v>
      </c>
      <c r="E3" s="54">
        <v>32003.0</v>
      </c>
      <c r="F3" s="55">
        <v>51256.0</v>
      </c>
      <c r="G3" s="56">
        <v>15508.0</v>
      </c>
      <c r="H3" s="57">
        <v>13773.0</v>
      </c>
      <c r="I3" s="58">
        <v>16188.0</v>
      </c>
      <c r="J3" s="59">
        <v>22952.0</v>
      </c>
      <c r="K3" s="60">
        <v>25371.0</v>
      </c>
      <c r="L3" s="61">
        <v>36604.0</v>
      </c>
      <c r="M3" s="56">
        <v>15612.0</v>
      </c>
      <c r="N3" s="32"/>
      <c r="O3" s="32"/>
      <c r="P3" s="32"/>
      <c r="Q3" s="32"/>
      <c r="R3" s="32"/>
      <c r="S3" s="32"/>
      <c r="T3" s="32"/>
      <c r="U3" s="32"/>
      <c r="V3" s="32"/>
      <c r="W3" s="32"/>
      <c r="X3" s="32"/>
      <c r="Y3" s="32"/>
      <c r="Z3" s="32"/>
    </row>
    <row r="4">
      <c r="A4" s="50">
        <v>2.0</v>
      </c>
      <c r="B4" s="62"/>
      <c r="C4" s="63">
        <v>41349.0</v>
      </c>
      <c r="D4" s="64">
        <v>19171.0</v>
      </c>
      <c r="E4" s="65">
        <v>4153.0</v>
      </c>
      <c r="F4" s="66">
        <v>11712.0</v>
      </c>
      <c r="G4" s="67">
        <v>8725.0</v>
      </c>
      <c r="H4" s="68">
        <v>25968.0</v>
      </c>
      <c r="I4" s="69">
        <v>21589.0</v>
      </c>
      <c r="J4" s="70">
        <v>26856.0</v>
      </c>
      <c r="K4" s="71">
        <v>24130.0</v>
      </c>
      <c r="L4" s="72">
        <v>22830.0</v>
      </c>
      <c r="M4" s="73">
        <v>18194.0</v>
      </c>
      <c r="N4" s="32"/>
      <c r="O4" s="32"/>
      <c r="P4" s="32"/>
      <c r="Q4" s="32"/>
      <c r="R4" s="32"/>
      <c r="S4" s="32"/>
      <c r="T4" s="32"/>
      <c r="U4" s="32"/>
      <c r="V4" s="32"/>
      <c r="W4" s="32"/>
      <c r="X4" s="32"/>
      <c r="Y4" s="32"/>
      <c r="Z4" s="32"/>
    </row>
    <row r="5">
      <c r="A5" s="50">
        <v>3.0</v>
      </c>
      <c r="B5" s="74">
        <v>16860.0</v>
      </c>
      <c r="C5" s="60">
        <v>25299.0</v>
      </c>
      <c r="D5" s="56">
        <v>15408.0</v>
      </c>
      <c r="E5" s="75">
        <v>29963.0</v>
      </c>
      <c r="F5" s="76">
        <v>28243.0</v>
      </c>
      <c r="G5" s="77">
        <v>33362.0</v>
      </c>
      <c r="H5" s="78">
        <v>13862.0</v>
      </c>
      <c r="I5" s="79">
        <v>18293.0</v>
      </c>
      <c r="J5" s="80">
        <v>20149.0</v>
      </c>
      <c r="K5" s="60">
        <v>25357.0</v>
      </c>
      <c r="L5" s="81">
        <v>22097.0</v>
      </c>
      <c r="M5" s="82">
        <v>30944.0</v>
      </c>
      <c r="N5" s="32"/>
      <c r="O5" s="32"/>
      <c r="P5" s="32"/>
      <c r="Q5" s="32"/>
      <c r="R5" s="32"/>
      <c r="S5" s="32"/>
      <c r="T5" s="32"/>
      <c r="U5" s="32"/>
      <c r="V5" s="32"/>
      <c r="W5" s="32"/>
      <c r="X5" s="32"/>
      <c r="Y5" s="32"/>
      <c r="Z5" s="32"/>
    </row>
    <row r="6">
      <c r="A6" s="50">
        <v>4.0</v>
      </c>
      <c r="B6" s="83">
        <v>15362.0</v>
      </c>
      <c r="C6" s="84">
        <v>17993.0</v>
      </c>
      <c r="D6" s="85">
        <v>2111.0</v>
      </c>
      <c r="E6" s="86">
        <v>70597.0</v>
      </c>
      <c r="F6" s="87">
        <v>15662.0</v>
      </c>
      <c r="G6" s="88">
        <v>15923.0</v>
      </c>
      <c r="H6" s="89">
        <v>31478.0</v>
      </c>
      <c r="I6" s="90">
        <v>17075.0</v>
      </c>
      <c r="J6" s="91">
        <v>18853.0</v>
      </c>
      <c r="K6" s="75">
        <v>30137.0</v>
      </c>
      <c r="L6" s="92">
        <v>22352.0</v>
      </c>
      <c r="M6" s="93">
        <v>16473.0</v>
      </c>
      <c r="N6" s="32"/>
      <c r="O6" s="32"/>
      <c r="P6" s="32"/>
      <c r="Q6" s="32"/>
      <c r="R6" s="32"/>
      <c r="S6" s="32"/>
      <c r="T6" s="32"/>
      <c r="U6" s="32"/>
      <c r="V6" s="32"/>
      <c r="W6" s="32"/>
      <c r="X6" s="32"/>
      <c r="Y6" s="32"/>
      <c r="Z6" s="32"/>
    </row>
    <row r="7">
      <c r="A7" s="50">
        <v>5.0</v>
      </c>
      <c r="B7" s="66">
        <v>11847.0</v>
      </c>
      <c r="C7" s="94">
        <v>21159.0</v>
      </c>
      <c r="D7" s="95">
        <v>23154.0</v>
      </c>
      <c r="E7" s="96">
        <v>23947.0</v>
      </c>
      <c r="F7" s="97">
        <v>19808.0</v>
      </c>
      <c r="G7" s="98">
        <v>9603.0</v>
      </c>
      <c r="H7" s="99">
        <v>12873.0</v>
      </c>
      <c r="I7" s="100">
        <v>26210.0</v>
      </c>
      <c r="J7" s="101">
        <v>41995.0</v>
      </c>
      <c r="K7" s="102">
        <v>12429.0</v>
      </c>
      <c r="L7" s="103">
        <v>24461.0</v>
      </c>
      <c r="M7" s="104">
        <v>32568.0</v>
      </c>
      <c r="N7" s="32"/>
      <c r="O7" s="32"/>
      <c r="P7" s="32"/>
      <c r="Q7" s="32"/>
      <c r="R7" s="32"/>
      <c r="S7" s="32"/>
      <c r="T7" s="32"/>
      <c r="U7" s="32"/>
      <c r="V7" s="32"/>
      <c r="W7" s="32"/>
      <c r="X7" s="32"/>
      <c r="Y7" s="32"/>
      <c r="Z7" s="32"/>
    </row>
    <row r="8">
      <c r="A8" s="50">
        <v>6.0</v>
      </c>
      <c r="B8" s="105">
        <v>13444.0</v>
      </c>
      <c r="C8" s="94">
        <v>21344.0</v>
      </c>
      <c r="D8" s="106">
        <v>8630.0</v>
      </c>
      <c r="E8" s="107">
        <v>33974.0</v>
      </c>
      <c r="F8" s="108">
        <v>24669.0</v>
      </c>
      <c r="G8" s="109">
        <v>14715.0</v>
      </c>
      <c r="H8" s="110">
        <v>27567.0</v>
      </c>
      <c r="I8" s="57">
        <v>13702.0</v>
      </c>
      <c r="J8" s="111">
        <v>11315.0</v>
      </c>
      <c r="K8" s="112">
        <v>40311.0</v>
      </c>
      <c r="L8" s="113">
        <v>15176.0</v>
      </c>
      <c r="M8" s="91">
        <v>18830.0</v>
      </c>
      <c r="N8" s="32"/>
      <c r="O8" s="32"/>
      <c r="P8" s="32"/>
      <c r="Q8" s="32"/>
      <c r="R8" s="32"/>
      <c r="S8" s="32"/>
      <c r="T8" s="32"/>
      <c r="U8" s="32"/>
      <c r="V8" s="32"/>
      <c r="W8" s="32"/>
      <c r="X8" s="32"/>
      <c r="Y8" s="32"/>
      <c r="Z8" s="32"/>
    </row>
    <row r="9">
      <c r="A9" s="50">
        <v>7.0</v>
      </c>
      <c r="B9" s="114">
        <v>23188.0</v>
      </c>
      <c r="C9" s="115">
        <v>17713.0</v>
      </c>
      <c r="D9" s="116">
        <v>33864.0</v>
      </c>
      <c r="E9" s="117">
        <v>19372.0</v>
      </c>
      <c r="F9" s="118">
        <v>30540.0</v>
      </c>
      <c r="G9" s="119">
        <v>29283.0</v>
      </c>
      <c r="H9" s="120">
        <v>21730.0</v>
      </c>
      <c r="I9" s="121">
        <v>30977.0</v>
      </c>
      <c r="J9" s="122">
        <v>25032.0</v>
      </c>
      <c r="K9" s="123">
        <v>36855.0</v>
      </c>
      <c r="L9" s="124">
        <v>24841.0</v>
      </c>
      <c r="M9" s="105">
        <v>13326.0</v>
      </c>
      <c r="N9" s="32"/>
      <c r="O9" s="32"/>
      <c r="P9" s="32"/>
      <c r="Q9" s="32"/>
      <c r="R9" s="32"/>
      <c r="S9" s="32"/>
      <c r="T9" s="32"/>
      <c r="U9" s="32"/>
      <c r="V9" s="32"/>
      <c r="W9" s="32"/>
      <c r="X9" s="32"/>
      <c r="Y9" s="32"/>
      <c r="Z9" s="32"/>
    </row>
    <row r="10">
      <c r="A10" s="50">
        <v>8.0</v>
      </c>
      <c r="B10" s="125">
        <v>20581.0</v>
      </c>
      <c r="C10" s="126">
        <v>34156.0</v>
      </c>
      <c r="D10" s="117">
        <v>19400.0</v>
      </c>
      <c r="E10" s="127">
        <v>12598.0</v>
      </c>
      <c r="F10" s="128">
        <v>661.0</v>
      </c>
      <c r="G10" s="129">
        <v>11507.0</v>
      </c>
      <c r="H10" s="130">
        <v>27779.0</v>
      </c>
      <c r="I10" s="131">
        <v>17245.0</v>
      </c>
      <c r="J10" s="132">
        <v>10405.0</v>
      </c>
      <c r="K10" s="62"/>
      <c r="L10" s="92">
        <v>22263.0</v>
      </c>
      <c r="M10" s="133">
        <v>28331.0</v>
      </c>
      <c r="N10" s="32"/>
      <c r="O10" s="32"/>
      <c r="P10" s="32"/>
      <c r="Q10" s="32"/>
      <c r="R10" s="32"/>
      <c r="S10" s="32"/>
      <c r="T10" s="32"/>
      <c r="U10" s="32"/>
      <c r="V10" s="32"/>
      <c r="W10" s="32"/>
      <c r="X10" s="32"/>
      <c r="Y10" s="32"/>
      <c r="Z10" s="32"/>
    </row>
    <row r="11">
      <c r="A11" s="50">
        <v>9.0</v>
      </c>
      <c r="B11" s="94">
        <v>21147.0</v>
      </c>
      <c r="C11" s="78">
        <v>13838.0</v>
      </c>
      <c r="D11" s="100">
        <v>26194.0</v>
      </c>
      <c r="E11" s="84">
        <v>17896.0</v>
      </c>
      <c r="F11" s="125">
        <v>20427.0</v>
      </c>
      <c r="G11" s="96">
        <v>23884.0</v>
      </c>
      <c r="H11" s="70">
        <v>26731.0</v>
      </c>
      <c r="I11" s="134">
        <v>2502.0</v>
      </c>
      <c r="J11" s="135">
        <v>12209.0</v>
      </c>
      <c r="K11" s="115">
        <v>17687.0</v>
      </c>
      <c r="L11" s="60">
        <v>25384.0</v>
      </c>
      <c r="M11" s="58">
        <v>16157.0</v>
      </c>
      <c r="N11" s="32"/>
      <c r="O11" s="32"/>
      <c r="P11" s="32"/>
      <c r="Q11" s="32"/>
      <c r="R11" s="32"/>
      <c r="S11" s="32"/>
      <c r="T11" s="32"/>
      <c r="U11" s="32"/>
      <c r="V11" s="32"/>
      <c r="W11" s="32"/>
      <c r="X11" s="32"/>
      <c r="Y11" s="32"/>
      <c r="Z11" s="32"/>
    </row>
    <row r="12">
      <c r="A12" s="50">
        <v>10.0</v>
      </c>
      <c r="B12" s="136">
        <v>27169.0</v>
      </c>
      <c r="C12" s="137">
        <v>44769.0</v>
      </c>
      <c r="D12" s="138">
        <v>24342.0</v>
      </c>
      <c r="E12" s="139">
        <v>22545.0</v>
      </c>
      <c r="F12" s="53">
        <v>34382.0</v>
      </c>
      <c r="G12" s="140">
        <v>59237.0</v>
      </c>
      <c r="H12" s="141">
        <v>10010.0</v>
      </c>
      <c r="I12" s="142">
        <v>16808.0</v>
      </c>
      <c r="J12" s="143">
        <v>14279.0</v>
      </c>
      <c r="K12" s="144">
        <v>12323.0</v>
      </c>
      <c r="L12" s="145">
        <v>8139.0</v>
      </c>
      <c r="M12" s="121">
        <v>31076.0</v>
      </c>
      <c r="N12" s="32"/>
      <c r="O12" s="32"/>
      <c r="P12" s="32"/>
      <c r="Q12" s="32"/>
      <c r="R12" s="32"/>
      <c r="S12" s="32"/>
      <c r="T12" s="32"/>
      <c r="U12" s="32"/>
      <c r="V12" s="32"/>
      <c r="W12" s="32"/>
      <c r="X12" s="32"/>
      <c r="Y12" s="32"/>
      <c r="Z12" s="32"/>
    </row>
    <row r="13">
      <c r="A13" s="50">
        <v>11.0</v>
      </c>
      <c r="B13" s="146">
        <v>9052.0</v>
      </c>
      <c r="C13" s="147">
        <v>29572.0</v>
      </c>
      <c r="D13" s="148">
        <v>25818.0</v>
      </c>
      <c r="E13" s="56">
        <v>15433.0</v>
      </c>
      <c r="F13" s="106">
        <v>8556.0</v>
      </c>
      <c r="G13" s="115">
        <v>17696.0</v>
      </c>
      <c r="H13" s="111">
        <v>11351.0</v>
      </c>
      <c r="I13" s="149">
        <v>36100.0</v>
      </c>
      <c r="J13" s="150">
        <v>23548.0</v>
      </c>
      <c r="K13" s="62"/>
      <c r="L13" s="56">
        <v>15459.0</v>
      </c>
      <c r="M13" s="96">
        <v>24005.0</v>
      </c>
      <c r="N13" s="32"/>
      <c r="O13" s="32"/>
      <c r="P13" s="32"/>
      <c r="Q13" s="32"/>
      <c r="R13" s="32"/>
      <c r="S13" s="32"/>
      <c r="T13" s="32"/>
      <c r="U13" s="32"/>
      <c r="V13" s="32"/>
      <c r="W13" s="32"/>
      <c r="X13" s="32"/>
      <c r="Y13" s="32"/>
      <c r="Z13" s="32"/>
    </row>
    <row r="14">
      <c r="A14" s="50">
        <v>12.0</v>
      </c>
      <c r="B14" s="105">
        <v>13443.0</v>
      </c>
      <c r="C14" s="68">
        <v>26078.0</v>
      </c>
      <c r="D14" s="97">
        <v>19775.0</v>
      </c>
      <c r="E14" s="151">
        <v>2457.0</v>
      </c>
      <c r="F14" s="98">
        <v>9676.0</v>
      </c>
      <c r="G14" s="73">
        <v>18059.0</v>
      </c>
      <c r="H14" s="131">
        <v>17411.0</v>
      </c>
      <c r="I14" s="139">
        <v>22568.0</v>
      </c>
      <c r="J14" s="120">
        <v>21789.0</v>
      </c>
      <c r="K14" s="152">
        <v>21862.0</v>
      </c>
      <c r="L14" s="127">
        <v>12577.0</v>
      </c>
      <c r="M14" s="153">
        <v>26952.0</v>
      </c>
      <c r="N14" s="32"/>
      <c r="O14" s="32"/>
      <c r="P14" s="32"/>
      <c r="Q14" s="32"/>
      <c r="R14" s="32"/>
      <c r="S14" s="32"/>
      <c r="T14" s="32"/>
      <c r="U14" s="32"/>
      <c r="V14" s="32"/>
      <c r="W14" s="32"/>
      <c r="X14" s="32"/>
      <c r="Y14" s="32"/>
      <c r="Z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6.75"/>
  </cols>
  <sheetData>
    <row r="1">
      <c r="A1" s="2" t="s">
        <v>1</v>
      </c>
      <c r="B1" s="1" t="s">
        <v>157</v>
      </c>
      <c r="C1" s="1" t="s">
        <v>8</v>
      </c>
      <c r="D1" s="1" t="s">
        <v>16</v>
      </c>
    </row>
    <row r="2">
      <c r="A2" s="5">
        <v>41047.0</v>
      </c>
      <c r="B2" s="21">
        <f>IFERROR(__xludf.DUMMYFUNCTION("YEAR(TO_DATE(A2))"),2012.0)</f>
        <v>2012</v>
      </c>
      <c r="C2" s="7" t="s">
        <v>22</v>
      </c>
      <c r="D2" s="9">
        <v>1447182.32</v>
      </c>
    </row>
    <row r="3">
      <c r="A3" s="5">
        <v>42245.0</v>
      </c>
      <c r="B3" s="21">
        <f>IFERROR(__xludf.DUMMYFUNCTION("YEAR(TO_DATE(A3))"),2015.0)</f>
        <v>2015</v>
      </c>
      <c r="C3" s="7" t="s">
        <v>22</v>
      </c>
      <c r="D3" s="9">
        <v>535132.7999999999</v>
      </c>
    </row>
    <row r="4">
      <c r="A4" s="5">
        <v>42198.0</v>
      </c>
      <c r="B4" s="21">
        <f>IFERROR(__xludf.DUMMYFUNCTION("YEAR(TO_DATE(A4))"),2015.0)</f>
        <v>2015</v>
      </c>
      <c r="C4" s="7" t="s">
        <v>22</v>
      </c>
      <c r="D4" s="9">
        <v>5714367.75</v>
      </c>
    </row>
    <row r="5">
      <c r="A5" s="5">
        <v>41984.0</v>
      </c>
      <c r="B5" s="21">
        <f>IFERROR(__xludf.DUMMYFUNCTION("YEAR(TO_DATE(A5))"),2014.0)</f>
        <v>2014</v>
      </c>
      <c r="C5" s="7" t="s">
        <v>22</v>
      </c>
      <c r="D5" s="9">
        <v>191128.6</v>
      </c>
    </row>
    <row r="6">
      <c r="A6" s="5">
        <v>42385.0</v>
      </c>
      <c r="B6" s="21">
        <f>IFERROR(__xludf.DUMMYFUNCTION("YEAR(TO_DATE(A6))"),2016.0)</f>
        <v>2016</v>
      </c>
      <c r="C6" s="7" t="s">
        <v>22</v>
      </c>
      <c r="D6" s="9">
        <v>938278.08</v>
      </c>
    </row>
    <row r="7">
      <c r="A7" s="5">
        <v>42930.0</v>
      </c>
      <c r="B7" s="21">
        <f>IFERROR(__xludf.DUMMYFUNCTION("YEAR(TO_DATE(A7))"),2017.0)</f>
        <v>2017</v>
      </c>
      <c r="C7" s="7" t="s">
        <v>22</v>
      </c>
      <c r="D7" s="9">
        <v>1168804.23</v>
      </c>
    </row>
    <row r="8">
      <c r="A8" s="5">
        <v>41858.0</v>
      </c>
      <c r="B8" s="21">
        <f>IFERROR(__xludf.DUMMYFUNCTION("YEAR(TO_DATE(A8))"),2014.0)</f>
        <v>2014</v>
      </c>
      <c r="C8" s="7" t="s">
        <v>22</v>
      </c>
      <c r="D8" s="9">
        <v>44061.16</v>
      </c>
    </row>
    <row r="9">
      <c r="A9" s="5">
        <v>42072.0</v>
      </c>
      <c r="B9" s="21">
        <f>IFERROR(__xludf.DUMMYFUNCTION("YEAR(TO_DATE(A9))"),2015.0)</f>
        <v>2015</v>
      </c>
      <c r="C9" s="7" t="s">
        <v>22</v>
      </c>
      <c r="D9" s="9">
        <v>128076.16</v>
      </c>
    </row>
    <row r="10">
      <c r="A10" s="5">
        <v>41187.0</v>
      </c>
      <c r="B10" s="21">
        <f>IFERROR(__xludf.DUMMYFUNCTION("YEAR(TO_DATE(A10))"),2012.0)</f>
        <v>2012</v>
      </c>
      <c r="C10" s="7" t="s">
        <v>22</v>
      </c>
      <c r="D10" s="9">
        <v>818058.6</v>
      </c>
    </row>
    <row r="11">
      <c r="A11" s="5">
        <v>40532.0</v>
      </c>
      <c r="B11" s="21">
        <f>IFERROR(__xludf.DUMMYFUNCTION("YEAR(TO_DATE(A11))"),2010.0)</f>
        <v>2010</v>
      </c>
      <c r="C11" s="7" t="s">
        <v>22</v>
      </c>
      <c r="D11" s="9">
        <v>3698206.1799999997</v>
      </c>
    </row>
    <row r="12">
      <c r="A12" s="5">
        <v>42643.0</v>
      </c>
      <c r="B12" s="21">
        <f>IFERROR(__xludf.DUMMYFUNCTION("YEAR(TO_DATE(A12))"),2016.0)</f>
        <v>2016</v>
      </c>
      <c r="C12" s="7" t="s">
        <v>22</v>
      </c>
      <c r="D12" s="9">
        <v>4205426.8</v>
      </c>
    </row>
    <row r="13">
      <c r="A13" s="5">
        <v>40640.0</v>
      </c>
      <c r="B13" s="21">
        <f>IFERROR(__xludf.DUMMYFUNCTION("YEAR(TO_DATE(A13))"),2011.0)</f>
        <v>2011</v>
      </c>
      <c r="C13" s="7" t="s">
        <v>22</v>
      </c>
      <c r="D13" s="9">
        <v>1075643.04</v>
      </c>
    </row>
    <row r="14">
      <c r="A14" s="5">
        <v>40514.0</v>
      </c>
      <c r="B14" s="21">
        <f>IFERROR(__xludf.DUMMYFUNCTION("YEAR(TO_DATE(A14))"),2010.0)</f>
        <v>2010</v>
      </c>
      <c r="C14" s="7" t="s">
        <v>22</v>
      </c>
      <c r="D14" s="9">
        <v>288528.78</v>
      </c>
    </row>
    <row r="15">
      <c r="A15" s="5">
        <v>40413.0</v>
      </c>
      <c r="B15" s="21">
        <f>IFERROR(__xludf.DUMMYFUNCTION("YEAR(TO_DATE(A15))"),2010.0)</f>
        <v>2010</v>
      </c>
      <c r="C15" s="7" t="s">
        <v>22</v>
      </c>
      <c r="D15" s="9">
        <v>4179632.0</v>
      </c>
    </row>
    <row r="16">
      <c r="A16" s="5">
        <v>40721.0</v>
      </c>
      <c r="B16" s="21">
        <f>IFERROR(__xludf.DUMMYFUNCTION("YEAR(TO_DATE(A16))"),2011.0)</f>
        <v>2011</v>
      </c>
      <c r="C16" s="7" t="s">
        <v>22</v>
      </c>
      <c r="D16" s="9">
        <v>2189934.8</v>
      </c>
    </row>
    <row r="17">
      <c r="A17" s="5">
        <v>41392.0</v>
      </c>
      <c r="B17" s="21">
        <f>IFERROR(__xludf.DUMMYFUNCTION("YEAR(TO_DATE(A17))"),2013.0)</f>
        <v>2013</v>
      </c>
      <c r="C17" s="7" t="s">
        <v>22</v>
      </c>
      <c r="D17" s="9">
        <v>107426.8</v>
      </c>
    </row>
    <row r="18">
      <c r="A18" s="5">
        <v>42592.0</v>
      </c>
      <c r="B18" s="21">
        <f>IFERROR(__xludf.DUMMYFUNCTION("YEAR(TO_DATE(A18))"),2016.0)</f>
        <v>2016</v>
      </c>
      <c r="C18" s="7" t="s">
        <v>22</v>
      </c>
      <c r="D18" s="9">
        <v>873923.8200000001</v>
      </c>
    </row>
    <row r="19">
      <c r="A19" s="5">
        <v>40494.0</v>
      </c>
      <c r="B19" s="21">
        <f>IFERROR(__xludf.DUMMYFUNCTION("YEAR(TO_DATE(A19))"),2010.0)</f>
        <v>2010</v>
      </c>
      <c r="C19" s="7" t="s">
        <v>22</v>
      </c>
      <c r="D19" s="9">
        <v>364934.85</v>
      </c>
    </row>
    <row r="20">
      <c r="A20" s="5">
        <v>41191.0</v>
      </c>
      <c r="B20" s="21">
        <f>IFERROR(__xludf.DUMMYFUNCTION("YEAR(TO_DATE(A20))"),2012.0)</f>
        <v>2012</v>
      </c>
      <c r="C20" s="7" t="s">
        <v>22</v>
      </c>
      <c r="D20" s="9">
        <v>53333.8</v>
      </c>
    </row>
    <row r="21">
      <c r="A21" s="5">
        <v>41305.0</v>
      </c>
      <c r="B21" s="21">
        <f>IFERROR(__xludf.DUMMYFUNCTION("YEAR(TO_DATE(A21))"),2013.0)</f>
        <v>2013</v>
      </c>
      <c r="C21" s="7" t="s">
        <v>22</v>
      </c>
      <c r="D21" s="9">
        <v>536644.08</v>
      </c>
    </row>
    <row r="22">
      <c r="A22" s="5">
        <v>40999.0</v>
      </c>
      <c r="B22" s="21">
        <f>IFERROR(__xludf.DUMMYFUNCTION("YEAR(TO_DATE(A22))"),2012.0)</f>
        <v>2012</v>
      </c>
      <c r="C22" s="7" t="s">
        <v>22</v>
      </c>
      <c r="D22" s="9">
        <v>3666129.2199999997</v>
      </c>
    </row>
    <row r="23">
      <c r="A23" s="5">
        <v>41470.0</v>
      </c>
      <c r="B23" s="21">
        <f>IFERROR(__xludf.DUMMYFUNCTION("YEAR(TO_DATE(A23))"),2013.0)</f>
        <v>2013</v>
      </c>
      <c r="C23" s="7" t="s">
        <v>33</v>
      </c>
      <c r="D23" s="9">
        <v>11742.88</v>
      </c>
    </row>
    <row r="24">
      <c r="A24" s="5">
        <v>42910.0</v>
      </c>
      <c r="B24" s="21">
        <f>IFERROR(__xludf.DUMMYFUNCTION("YEAR(TO_DATE(A24))"),2017.0)</f>
        <v>2017</v>
      </c>
      <c r="C24" s="7" t="s">
        <v>33</v>
      </c>
      <c r="D24" s="9">
        <v>276978.8</v>
      </c>
    </row>
    <row r="25">
      <c r="A25" s="5">
        <v>42906.0</v>
      </c>
      <c r="B25" s="21">
        <f>IFERROR(__xludf.DUMMYFUNCTION("YEAR(TO_DATE(A25))"),2017.0)</f>
        <v>2017</v>
      </c>
      <c r="C25" s="7" t="s">
        <v>33</v>
      </c>
      <c r="D25" s="9">
        <v>536455.52</v>
      </c>
    </row>
    <row r="26">
      <c r="A26" s="5">
        <v>42061.0</v>
      </c>
      <c r="B26" s="21">
        <f>IFERROR(__xludf.DUMMYFUNCTION("YEAR(TO_DATE(A26))"),2015.0)</f>
        <v>2015</v>
      </c>
      <c r="C26" s="7" t="s">
        <v>33</v>
      </c>
      <c r="D26" s="9">
        <v>758558.22</v>
      </c>
    </row>
    <row r="27">
      <c r="A27" s="5">
        <v>40334.0</v>
      </c>
      <c r="B27" s="21">
        <f>IFERROR(__xludf.DUMMYFUNCTION("YEAR(TO_DATE(A27))"),2010.0)</f>
        <v>2010</v>
      </c>
      <c r="C27" s="7" t="s">
        <v>33</v>
      </c>
      <c r="D27" s="9">
        <v>361164.87</v>
      </c>
    </row>
    <row r="28">
      <c r="A28" s="5">
        <v>41781.0</v>
      </c>
      <c r="B28" s="21">
        <f>IFERROR(__xludf.DUMMYFUNCTION("YEAR(TO_DATE(A28))"),2014.0)</f>
        <v>2014</v>
      </c>
      <c r="C28" s="7" t="s">
        <v>33</v>
      </c>
      <c r="D28" s="9">
        <v>2156507.29</v>
      </c>
    </row>
    <row r="29">
      <c r="A29" s="5">
        <v>41009.0</v>
      </c>
      <c r="B29" s="21">
        <f>IFERROR(__xludf.DUMMYFUNCTION("YEAR(TO_DATE(A29))"),2012.0)</f>
        <v>2012</v>
      </c>
      <c r="C29" s="7" t="s">
        <v>33</v>
      </c>
      <c r="D29" s="9">
        <v>4275816.0</v>
      </c>
    </row>
    <row r="30">
      <c r="A30" s="5">
        <v>42074.0</v>
      </c>
      <c r="B30" s="21">
        <f>IFERROR(__xludf.DUMMYFUNCTION("YEAR(TO_DATE(A30))"),2015.0)</f>
        <v>2015</v>
      </c>
      <c r="C30" s="7" t="s">
        <v>33</v>
      </c>
      <c r="D30" s="9">
        <v>73310.25</v>
      </c>
    </row>
    <row r="31">
      <c r="A31" s="5">
        <v>41090.0</v>
      </c>
      <c r="B31" s="21">
        <f>IFERROR(__xludf.DUMMYFUNCTION("YEAR(TO_DATE(A31))"),2012.0)</f>
        <v>2012</v>
      </c>
      <c r="C31" s="7" t="s">
        <v>33</v>
      </c>
      <c r="D31" s="9">
        <v>3006187.1999999997</v>
      </c>
    </row>
    <row r="32">
      <c r="A32" s="5">
        <v>40301.0</v>
      </c>
      <c r="B32" s="21">
        <f>IFERROR(__xludf.DUMMYFUNCTION("YEAR(TO_DATE(A32))"),2010.0)</f>
        <v>2010</v>
      </c>
      <c r="C32" s="7" t="s">
        <v>33</v>
      </c>
      <c r="D32" s="9">
        <v>556306.68</v>
      </c>
    </row>
    <row r="33">
      <c r="A33" s="5">
        <v>41238.0</v>
      </c>
      <c r="B33" s="21">
        <f>IFERROR(__xludf.DUMMYFUNCTION("YEAR(TO_DATE(A33))"),2012.0)</f>
        <v>2012</v>
      </c>
      <c r="C33" s="7" t="s">
        <v>33</v>
      </c>
      <c r="D33" s="9">
        <v>278341.7</v>
      </c>
    </row>
    <row r="34">
      <c r="A34" s="5">
        <v>41340.0</v>
      </c>
      <c r="B34" s="21">
        <f>IFERROR(__xludf.DUMMYFUNCTION("YEAR(TO_DATE(A34))"),2013.0)</f>
        <v>2013</v>
      </c>
      <c r="C34" s="7" t="s">
        <v>33</v>
      </c>
      <c r="D34" s="9">
        <v>1599839.76</v>
      </c>
    </row>
    <row r="35">
      <c r="A35" s="5">
        <v>42658.0</v>
      </c>
      <c r="B35" s="21">
        <f>IFERROR(__xludf.DUMMYFUNCTION("YEAR(TO_DATE(A35))"),2016.0)</f>
        <v>2016</v>
      </c>
      <c r="C35" s="7" t="s">
        <v>33</v>
      </c>
      <c r="D35" s="9">
        <v>851797.74</v>
      </c>
    </row>
    <row r="36">
      <c r="A36" s="5">
        <v>42550.0</v>
      </c>
      <c r="B36" s="21">
        <f>IFERROR(__xludf.DUMMYFUNCTION("YEAR(TO_DATE(A36))"),2016.0)</f>
        <v>2016</v>
      </c>
      <c r="C36" s="7" t="s">
        <v>33</v>
      </c>
      <c r="D36" s="9">
        <v>68668.8</v>
      </c>
    </row>
    <row r="37">
      <c r="A37" s="5">
        <v>40918.0</v>
      </c>
      <c r="B37" s="21">
        <f>IFERROR(__xludf.DUMMYFUNCTION("YEAR(TO_DATE(A37))"),2012.0)</f>
        <v>2012</v>
      </c>
      <c r="C37" s="7" t="s">
        <v>33</v>
      </c>
      <c r="D37" s="9">
        <v>1159737.04</v>
      </c>
    </row>
    <row r="38">
      <c r="A38" s="5">
        <v>40409.0</v>
      </c>
      <c r="B38" s="21">
        <f>IFERROR(__xludf.DUMMYFUNCTION("YEAR(TO_DATE(A38))"),2010.0)</f>
        <v>2010</v>
      </c>
      <c r="C38" s="7" t="s">
        <v>33</v>
      </c>
      <c r="D38" s="9">
        <v>377464.75</v>
      </c>
    </row>
    <row r="39">
      <c r="A39" s="5">
        <v>40448.0</v>
      </c>
      <c r="B39" s="21">
        <f>IFERROR(__xludf.DUMMYFUNCTION("YEAR(TO_DATE(A39))"),2010.0)</f>
        <v>2010</v>
      </c>
      <c r="C39" s="7" t="s">
        <v>33</v>
      </c>
      <c r="D39" s="9">
        <v>180482.96</v>
      </c>
    </row>
    <row r="40">
      <c r="A40" s="5">
        <v>42083.0</v>
      </c>
      <c r="B40" s="21">
        <f>IFERROR(__xludf.DUMMYFUNCTION("YEAR(TO_DATE(A40))"),2015.0)</f>
        <v>2015</v>
      </c>
      <c r="C40" s="7" t="s">
        <v>33</v>
      </c>
      <c r="D40" s="9">
        <v>1052361.2</v>
      </c>
    </row>
    <row r="41">
      <c r="A41" s="5">
        <v>42484.0</v>
      </c>
      <c r="B41" s="21">
        <f>IFERROR(__xludf.DUMMYFUNCTION("YEAR(TO_DATE(A41))"),2016.0)</f>
        <v>2016</v>
      </c>
      <c r="C41" s="7" t="s">
        <v>33</v>
      </c>
      <c r="D41" s="9">
        <v>167688.30000000002</v>
      </c>
    </row>
    <row r="42">
      <c r="A42" s="5">
        <v>40201.0</v>
      </c>
      <c r="B42" s="21">
        <f>IFERROR(__xludf.DUMMYFUNCTION("YEAR(TO_DATE(A42))"),2010.0)</f>
        <v>2010</v>
      </c>
      <c r="C42" s="7" t="s">
        <v>33</v>
      </c>
      <c r="D42" s="9">
        <v>1380543.84</v>
      </c>
    </row>
    <row r="43">
      <c r="A43" s="5">
        <v>40819.0</v>
      </c>
      <c r="B43" s="21">
        <f>IFERROR(__xludf.DUMMYFUNCTION("YEAR(TO_DATE(A43))"),2011.0)</f>
        <v>2011</v>
      </c>
      <c r="C43" s="7" t="s">
        <v>33</v>
      </c>
      <c r="D43" s="9">
        <v>791043.75</v>
      </c>
    </row>
    <row r="44">
      <c r="A44" s="5">
        <v>40450.0</v>
      </c>
      <c r="B44" s="21">
        <f>IFERROR(__xludf.DUMMYFUNCTION("YEAR(TO_DATE(A44))"),2010.0)</f>
        <v>2010</v>
      </c>
      <c r="C44" s="7" t="s">
        <v>33</v>
      </c>
      <c r="D44" s="9">
        <v>5639530.53</v>
      </c>
    </row>
    <row r="45">
      <c r="A45" s="5">
        <v>42598.0</v>
      </c>
      <c r="B45" s="21">
        <f>IFERROR(__xludf.DUMMYFUNCTION("YEAR(TO_DATE(A45))"),2016.0)</f>
        <v>2016</v>
      </c>
      <c r="C45" s="7" t="s">
        <v>33</v>
      </c>
      <c r="D45" s="9">
        <v>1553398.98</v>
      </c>
    </row>
    <row r="46">
      <c r="A46" s="5">
        <v>40638.0</v>
      </c>
      <c r="B46" s="21">
        <f>IFERROR(__xludf.DUMMYFUNCTION("YEAR(TO_DATE(A46))"),2011.0)</f>
        <v>2011</v>
      </c>
      <c r="C46" s="7" t="s">
        <v>33</v>
      </c>
      <c r="D46" s="9">
        <v>434232.69999999995</v>
      </c>
    </row>
    <row r="47">
      <c r="A47" s="5">
        <v>42667.0</v>
      </c>
      <c r="B47" s="21">
        <f>IFERROR(__xludf.DUMMYFUNCTION("YEAR(TO_DATE(A47))"),2016.0)</f>
        <v>2016</v>
      </c>
      <c r="C47" s="7" t="s">
        <v>33</v>
      </c>
      <c r="D47" s="9">
        <v>1830357.6</v>
      </c>
    </row>
    <row r="48">
      <c r="A48" s="5">
        <v>40578.0</v>
      </c>
      <c r="B48" s="21">
        <f>IFERROR(__xludf.DUMMYFUNCTION("YEAR(TO_DATE(A48))"),2011.0)</f>
        <v>2011</v>
      </c>
      <c r="C48" s="7" t="s">
        <v>33</v>
      </c>
      <c r="D48" s="9">
        <v>923719.3200000001</v>
      </c>
    </row>
    <row r="49">
      <c r="A49" s="5">
        <v>41729.0</v>
      </c>
      <c r="B49" s="21">
        <f>IFERROR(__xludf.DUMMYFUNCTION("YEAR(TO_DATE(A49))"),2014.0)</f>
        <v>2014</v>
      </c>
      <c r="C49" s="7" t="s">
        <v>33</v>
      </c>
      <c r="D49" s="9">
        <v>1966654.2000000002</v>
      </c>
    </row>
    <row r="50">
      <c r="A50" s="5">
        <v>40256.0</v>
      </c>
      <c r="B50" s="21">
        <f>IFERROR(__xludf.DUMMYFUNCTION("YEAR(TO_DATE(A50))"),2010.0)</f>
        <v>2010</v>
      </c>
      <c r="C50" s="7" t="s">
        <v>33</v>
      </c>
      <c r="D50" s="9">
        <v>1908484.5999999999</v>
      </c>
    </row>
    <row r="51">
      <c r="A51" s="5">
        <v>42689.0</v>
      </c>
      <c r="B51" s="21">
        <f>IFERROR(__xludf.DUMMYFUNCTION("YEAR(TO_DATE(A51))"),2016.0)</f>
        <v>2016</v>
      </c>
      <c r="C51" s="7" t="s">
        <v>33</v>
      </c>
      <c r="D51" s="9">
        <v>2905637.96</v>
      </c>
    </row>
    <row r="52">
      <c r="A52" s="5">
        <v>42433.0</v>
      </c>
      <c r="B52" s="21">
        <f>IFERROR(__xludf.DUMMYFUNCTION("YEAR(TO_DATE(A52))"),2016.0)</f>
        <v>2016</v>
      </c>
      <c r="C52" s="7" t="s">
        <v>33</v>
      </c>
      <c r="D52" s="9">
        <v>49057.14</v>
      </c>
    </row>
    <row r="53">
      <c r="A53" s="5">
        <v>41623.0</v>
      </c>
      <c r="B53" s="21">
        <f>IFERROR(__xludf.DUMMYFUNCTION("YEAR(TO_DATE(A53))"),2013.0)</f>
        <v>2013</v>
      </c>
      <c r="C53" s="7" t="s">
        <v>33</v>
      </c>
      <c r="D53" s="9">
        <v>100601.18000000001</v>
      </c>
    </row>
    <row r="54">
      <c r="A54" s="5">
        <v>42426.0</v>
      </c>
      <c r="B54" s="21">
        <f>IFERROR(__xludf.DUMMYFUNCTION("YEAR(TO_DATE(A54))"),2016.0)</f>
        <v>2016</v>
      </c>
      <c r="C54" s="7" t="s">
        <v>33</v>
      </c>
      <c r="D54" s="9">
        <v>3274190.8</v>
      </c>
    </row>
    <row r="55">
      <c r="A55" s="5">
        <v>41985.0</v>
      </c>
      <c r="B55" s="21">
        <f>IFERROR(__xludf.DUMMYFUNCTION("YEAR(TO_DATE(A55))"),2014.0)</f>
        <v>2014</v>
      </c>
      <c r="C55" s="7" t="s">
        <v>33</v>
      </c>
      <c r="D55" s="9">
        <v>358794.7</v>
      </c>
    </row>
    <row r="56">
      <c r="A56" s="5">
        <v>42596.0</v>
      </c>
      <c r="B56" s="21">
        <f>IFERROR(__xludf.DUMMYFUNCTION("YEAR(TO_DATE(A56))"),2016.0)</f>
        <v>2016</v>
      </c>
      <c r="C56" s="7" t="s">
        <v>33</v>
      </c>
      <c r="D56" s="9">
        <v>5024053.859999999</v>
      </c>
    </row>
    <row r="57">
      <c r="A57" s="5">
        <v>40191.0</v>
      </c>
      <c r="B57" s="21">
        <f>IFERROR(__xludf.DUMMYFUNCTION("YEAR(TO_DATE(A57))"),2010.0)</f>
        <v>2010</v>
      </c>
      <c r="C57" s="7" t="s">
        <v>33</v>
      </c>
      <c r="D57" s="9">
        <v>59549.75</v>
      </c>
    </row>
    <row r="58">
      <c r="A58" s="5">
        <v>41786.0</v>
      </c>
      <c r="B58" s="21">
        <f>IFERROR(__xludf.DUMMYFUNCTION("YEAR(TO_DATE(A58))"),2014.0)</f>
        <v>2014</v>
      </c>
      <c r="C58" s="7" t="s">
        <v>33</v>
      </c>
      <c r="D58" s="9">
        <v>9171.39</v>
      </c>
    </row>
    <row r="59">
      <c r="A59" s="5">
        <v>42869.0</v>
      </c>
      <c r="B59" s="21">
        <f>IFERROR(__xludf.DUMMYFUNCTION("YEAR(TO_DATE(A59))"),2017.0)</f>
        <v>2017</v>
      </c>
      <c r="C59" s="7" t="s">
        <v>33</v>
      </c>
      <c r="D59" s="9">
        <v>276587.68</v>
      </c>
    </row>
    <row r="60">
      <c r="A60" s="5">
        <v>41556.0</v>
      </c>
      <c r="B60" s="21">
        <f>IFERROR(__xludf.DUMMYFUNCTION("YEAR(TO_DATE(A60))"),2013.0)</f>
        <v>2013</v>
      </c>
      <c r="C60" s="7" t="s">
        <v>33</v>
      </c>
      <c r="D60" s="9">
        <v>432127.15</v>
      </c>
    </row>
    <row r="61">
      <c r="A61" s="5">
        <v>41336.0</v>
      </c>
      <c r="B61" s="21">
        <f>IFERROR(__xludf.DUMMYFUNCTION("YEAR(TO_DATE(A61))"),2013.0)</f>
        <v>2013</v>
      </c>
      <c r="C61" s="7" t="s">
        <v>33</v>
      </c>
      <c r="D61" s="9">
        <v>1015563.52</v>
      </c>
    </row>
    <row r="62">
      <c r="A62" s="5">
        <v>40681.0</v>
      </c>
      <c r="B62" s="21">
        <f>IFERROR(__xludf.DUMMYFUNCTION("YEAR(TO_DATE(A62))"),2011.0)</f>
        <v>2011</v>
      </c>
      <c r="C62" s="7" t="s">
        <v>33</v>
      </c>
      <c r="D62" s="9">
        <v>73982.56</v>
      </c>
    </row>
    <row r="63">
      <c r="A63" s="5">
        <v>40958.0</v>
      </c>
      <c r="B63" s="21">
        <f>IFERROR(__xludf.DUMMYFUNCTION("YEAR(TO_DATE(A63))"),2012.0)</f>
        <v>2012</v>
      </c>
      <c r="C63" s="7" t="s">
        <v>35</v>
      </c>
      <c r="D63" s="9">
        <v>2536752.92</v>
      </c>
    </row>
    <row r="64">
      <c r="A64" s="5">
        <v>40625.0</v>
      </c>
      <c r="B64" s="21">
        <f>IFERROR(__xludf.DUMMYFUNCTION("YEAR(TO_DATE(A64))"),2011.0)</f>
        <v>2011</v>
      </c>
      <c r="C64" s="7" t="s">
        <v>35</v>
      </c>
      <c r="D64" s="9">
        <v>82719.78</v>
      </c>
    </row>
    <row r="65">
      <c r="A65" s="5">
        <v>40931.0</v>
      </c>
      <c r="B65" s="21">
        <f>IFERROR(__xludf.DUMMYFUNCTION("YEAR(TO_DATE(A65))"),2012.0)</f>
        <v>2012</v>
      </c>
      <c r="C65" s="7" t="s">
        <v>35</v>
      </c>
      <c r="D65" s="9">
        <v>201926.48</v>
      </c>
    </row>
    <row r="66">
      <c r="A66" s="5">
        <v>40602.0</v>
      </c>
      <c r="B66" s="21">
        <f>IFERROR(__xludf.DUMMYFUNCTION("YEAR(TO_DATE(A66))"),2011.0)</f>
        <v>2011</v>
      </c>
      <c r="C66" s="7" t="s">
        <v>35</v>
      </c>
      <c r="D66" s="9">
        <v>310805.46</v>
      </c>
    </row>
    <row r="67">
      <c r="A67" s="5">
        <v>40181.0</v>
      </c>
      <c r="B67" s="21">
        <f>IFERROR(__xludf.DUMMYFUNCTION("YEAR(TO_DATE(A67))"),2010.0)</f>
        <v>2010</v>
      </c>
      <c r="C67" s="7" t="s">
        <v>35</v>
      </c>
      <c r="D67" s="9">
        <v>34204.64</v>
      </c>
    </row>
    <row r="68">
      <c r="A68" s="5">
        <v>42157.0</v>
      </c>
      <c r="B68" s="21">
        <f>IFERROR(__xludf.DUMMYFUNCTION("YEAR(TO_DATE(A68))"),2015.0)</f>
        <v>2015</v>
      </c>
      <c r="C68" s="7" t="s">
        <v>35</v>
      </c>
      <c r="D68" s="9">
        <v>2988668.76</v>
      </c>
    </row>
    <row r="69">
      <c r="A69" s="5">
        <v>41972.0</v>
      </c>
      <c r="B69" s="21">
        <f>IFERROR(__xludf.DUMMYFUNCTION("YEAR(TO_DATE(A69))"),2014.0)</f>
        <v>2014</v>
      </c>
      <c r="C69" s="7" t="s">
        <v>35</v>
      </c>
      <c r="D69" s="9">
        <v>85966.62</v>
      </c>
    </row>
    <row r="70">
      <c r="A70" s="5">
        <v>40604.0</v>
      </c>
      <c r="B70" s="21">
        <f>IFERROR(__xludf.DUMMYFUNCTION("YEAR(TO_DATE(A70))"),2011.0)</f>
        <v>2011</v>
      </c>
      <c r="C70" s="7" t="s">
        <v>35</v>
      </c>
      <c r="D70" s="9">
        <v>607115.8200000001</v>
      </c>
    </row>
    <row r="71">
      <c r="A71" s="5">
        <v>41310.0</v>
      </c>
      <c r="B71" s="21">
        <f>IFERROR(__xludf.DUMMYFUNCTION("YEAR(TO_DATE(A71))"),2013.0)</f>
        <v>2013</v>
      </c>
      <c r="C71" s="7" t="s">
        <v>35</v>
      </c>
      <c r="D71" s="9">
        <v>740520.0</v>
      </c>
    </row>
    <row r="72">
      <c r="A72" s="5">
        <v>40699.0</v>
      </c>
      <c r="B72" s="21">
        <f>IFERROR(__xludf.DUMMYFUNCTION("YEAR(TO_DATE(A72))"),2011.0)</f>
        <v>2011</v>
      </c>
      <c r="C72" s="7" t="s">
        <v>35</v>
      </c>
      <c r="D72" s="9">
        <v>313739.4</v>
      </c>
    </row>
    <row r="73">
      <c r="A73" s="5">
        <v>42080.0</v>
      </c>
      <c r="B73" s="21">
        <f>IFERROR(__xludf.DUMMYFUNCTION("YEAR(TO_DATE(A73))"),2015.0)</f>
        <v>2015</v>
      </c>
      <c r="C73" s="7" t="s">
        <v>35</v>
      </c>
      <c r="D73" s="9">
        <v>32878.92</v>
      </c>
    </row>
    <row r="74">
      <c r="A74" s="5">
        <v>40198.0</v>
      </c>
      <c r="B74" s="21">
        <f>IFERROR(__xludf.DUMMYFUNCTION("YEAR(TO_DATE(A74))"),2010.0)</f>
        <v>2010</v>
      </c>
      <c r="C74" s="7" t="s">
        <v>35</v>
      </c>
      <c r="D74" s="9">
        <v>1533493.5</v>
      </c>
    </row>
    <row r="75">
      <c r="A75" s="5">
        <v>41155.0</v>
      </c>
      <c r="B75" s="21">
        <f>IFERROR(__xludf.DUMMYFUNCTION("YEAR(TO_DATE(A75))"),2012.0)</f>
        <v>2012</v>
      </c>
      <c r="C75" s="7" t="s">
        <v>35</v>
      </c>
      <c r="D75" s="9">
        <v>702351.77</v>
      </c>
    </row>
    <row r="76">
      <c r="A76" s="5">
        <v>42711.0</v>
      </c>
      <c r="B76" s="21">
        <f>IFERROR(__xludf.DUMMYFUNCTION("YEAR(TO_DATE(A76))"),2016.0)</f>
        <v>2016</v>
      </c>
      <c r="C76" s="7" t="s">
        <v>35</v>
      </c>
      <c r="D76" s="9">
        <v>939303.8200000001</v>
      </c>
    </row>
    <row r="77">
      <c r="A77" s="5">
        <v>40796.0</v>
      </c>
      <c r="B77" s="21">
        <f>IFERROR(__xludf.DUMMYFUNCTION("YEAR(TO_DATE(A77))"),2011.0)</f>
        <v>2011</v>
      </c>
      <c r="C77" s="7" t="s">
        <v>35</v>
      </c>
      <c r="D77" s="9">
        <v>1037962.2</v>
      </c>
    </row>
    <row r="78">
      <c r="A78" s="5">
        <v>42256.0</v>
      </c>
      <c r="B78" s="21">
        <f>IFERROR(__xludf.DUMMYFUNCTION("YEAR(TO_DATE(A78))"),2015.0)</f>
        <v>2015</v>
      </c>
      <c r="C78" s="7" t="s">
        <v>35</v>
      </c>
      <c r="D78" s="9">
        <v>4985962.47</v>
      </c>
    </row>
    <row r="79">
      <c r="A79" s="5">
        <v>42644.0</v>
      </c>
      <c r="B79" s="21">
        <f>IFERROR(__xludf.DUMMYFUNCTION("YEAR(TO_DATE(A79))"),2016.0)</f>
        <v>2016</v>
      </c>
      <c r="C79" s="7" t="s">
        <v>35</v>
      </c>
      <c r="D79" s="9">
        <v>144286.38</v>
      </c>
    </row>
    <row r="80">
      <c r="A80" s="5">
        <v>40194.0</v>
      </c>
      <c r="B80" s="21">
        <f>IFERROR(__xludf.DUMMYFUNCTION("YEAR(TO_DATE(A80))"),2010.0)</f>
        <v>2010</v>
      </c>
      <c r="C80" s="7" t="s">
        <v>35</v>
      </c>
      <c r="D80" s="9">
        <v>290877.07</v>
      </c>
    </row>
    <row r="81">
      <c r="A81" s="5">
        <v>41085.0</v>
      </c>
      <c r="B81" s="21">
        <f>IFERROR(__xludf.DUMMYFUNCTION("YEAR(TO_DATE(A81))"),2012.0)</f>
        <v>2012</v>
      </c>
      <c r="C81" s="7" t="s">
        <v>35</v>
      </c>
      <c r="D81" s="9">
        <v>2218719.51</v>
      </c>
    </row>
    <row r="82">
      <c r="A82" s="5">
        <v>41486.0</v>
      </c>
      <c r="B82" s="21">
        <f>IFERROR(__xludf.DUMMYFUNCTION("YEAR(TO_DATE(A82))"),2013.0)</f>
        <v>2013</v>
      </c>
      <c r="C82" s="7" t="s">
        <v>35</v>
      </c>
      <c r="D82" s="9">
        <v>266557.26</v>
      </c>
    </row>
    <row r="83">
      <c r="A83" s="5">
        <v>42317.0</v>
      </c>
      <c r="B83" s="21">
        <f>IFERROR(__xludf.DUMMYFUNCTION("YEAR(TO_DATE(A83))"),2015.0)</f>
        <v>2015</v>
      </c>
      <c r="C83" s="7" t="s">
        <v>35</v>
      </c>
      <c r="D83" s="9">
        <v>3117767.1</v>
      </c>
    </row>
    <row r="84">
      <c r="A84" s="5">
        <v>42710.0</v>
      </c>
      <c r="B84" s="21">
        <f>IFERROR(__xludf.DUMMYFUNCTION("YEAR(TO_DATE(A84))"),2016.0)</f>
        <v>2016</v>
      </c>
      <c r="C84" s="7" t="s">
        <v>35</v>
      </c>
      <c r="D84" s="9">
        <v>526913.31</v>
      </c>
    </row>
    <row r="85">
      <c r="A85" s="5">
        <v>40219.0</v>
      </c>
      <c r="B85" s="21">
        <f>IFERROR(__xludf.DUMMYFUNCTION("YEAR(TO_DATE(A85))"),2010.0)</f>
        <v>2010</v>
      </c>
      <c r="C85" s="7" t="s">
        <v>35</v>
      </c>
      <c r="D85" s="9">
        <v>1272060.24</v>
      </c>
    </row>
    <row r="86">
      <c r="A86" s="5">
        <v>40522.0</v>
      </c>
      <c r="B86" s="21">
        <f>IFERROR(__xludf.DUMMYFUNCTION("YEAR(TO_DATE(A86))"),2010.0)</f>
        <v>2010</v>
      </c>
      <c r="C86" s="7" t="s">
        <v>35</v>
      </c>
      <c r="D86" s="9">
        <v>375385.89</v>
      </c>
    </row>
    <row r="87">
      <c r="A87" s="5">
        <v>42505.0</v>
      </c>
      <c r="B87" s="21">
        <f>IFERROR(__xludf.DUMMYFUNCTION("YEAR(TO_DATE(A87))"),2016.0)</f>
        <v>2016</v>
      </c>
      <c r="C87" s="7" t="s">
        <v>35</v>
      </c>
      <c r="D87" s="9">
        <v>1406875.92</v>
      </c>
    </row>
    <row r="88">
      <c r="A88" s="5">
        <v>41854.0</v>
      </c>
      <c r="B88" s="21">
        <f>IFERROR(__xludf.DUMMYFUNCTION("YEAR(TO_DATE(A88))"),2014.0)</f>
        <v>2014</v>
      </c>
      <c r="C88" s="7" t="s">
        <v>35</v>
      </c>
      <c r="D88" s="9">
        <v>4859329.0200000005</v>
      </c>
    </row>
    <row r="89">
      <c r="A89" s="5">
        <v>42787.0</v>
      </c>
      <c r="B89" s="21">
        <f>IFERROR(__xludf.DUMMYFUNCTION("YEAR(TO_DATE(A89))"),2017.0)</f>
        <v>2017</v>
      </c>
      <c r="C89" s="7" t="s">
        <v>35</v>
      </c>
      <c r="D89" s="9">
        <v>594046.08</v>
      </c>
    </row>
    <row r="90">
      <c r="A90" s="5">
        <v>42902.0</v>
      </c>
      <c r="B90" s="21">
        <f>IFERROR(__xludf.DUMMYFUNCTION("YEAR(TO_DATE(A90))"),2017.0)</f>
        <v>2017</v>
      </c>
      <c r="C90" s="7" t="s">
        <v>35</v>
      </c>
      <c r="D90" s="9">
        <v>1146486.12</v>
      </c>
    </row>
    <row r="91">
      <c r="A91" s="5">
        <v>40477.0</v>
      </c>
      <c r="B91" s="21">
        <f>IFERROR(__xludf.DUMMYFUNCTION("YEAR(TO_DATE(A91))"),2010.0)</f>
        <v>2010</v>
      </c>
      <c r="C91" s="7" t="s">
        <v>35</v>
      </c>
      <c r="D91" s="9">
        <v>4166163.75</v>
      </c>
    </row>
    <row r="92">
      <c r="A92" s="5">
        <v>40311.0</v>
      </c>
      <c r="B92" s="21">
        <f>IFERROR(__xludf.DUMMYFUNCTION("YEAR(TO_DATE(A92))"),2010.0)</f>
        <v>2010</v>
      </c>
      <c r="C92" s="7" t="s">
        <v>38</v>
      </c>
      <c r="D92" s="9">
        <v>1707721.4</v>
      </c>
    </row>
    <row r="93">
      <c r="A93" s="5">
        <v>42925.0</v>
      </c>
      <c r="B93" s="21">
        <f>IFERROR(__xludf.DUMMYFUNCTION("YEAR(TO_DATE(A93))"),2017.0)</f>
        <v>2017</v>
      </c>
      <c r="C93" s="7" t="s">
        <v>38</v>
      </c>
      <c r="D93" s="9">
        <v>98484.65000000001</v>
      </c>
    </row>
    <row r="94">
      <c r="A94" s="5">
        <v>42267.0</v>
      </c>
      <c r="B94" s="21">
        <f>IFERROR(__xludf.DUMMYFUNCTION("YEAR(TO_DATE(A94))"),2015.0)</f>
        <v>2015</v>
      </c>
      <c r="C94" s="7" t="s">
        <v>38</v>
      </c>
      <c r="D94" s="9">
        <v>1180833.09</v>
      </c>
    </row>
    <row r="95">
      <c r="A95" s="5">
        <v>40653.0</v>
      </c>
      <c r="B95" s="21">
        <f>IFERROR(__xludf.DUMMYFUNCTION("YEAR(TO_DATE(A95))"),2011.0)</f>
        <v>2011</v>
      </c>
      <c r="C95" s="7" t="s">
        <v>38</v>
      </c>
      <c r="D95" s="9">
        <v>81478.89</v>
      </c>
    </row>
    <row r="96">
      <c r="A96" s="5">
        <v>41001.0</v>
      </c>
      <c r="B96" s="21">
        <f>IFERROR(__xludf.DUMMYFUNCTION("YEAR(TO_DATE(A96))"),2012.0)</f>
        <v>2012</v>
      </c>
      <c r="C96" s="7" t="s">
        <v>38</v>
      </c>
      <c r="D96" s="9">
        <v>420549.35000000003</v>
      </c>
    </row>
    <row r="97">
      <c r="A97" s="5">
        <v>40761.0</v>
      </c>
      <c r="B97" s="21">
        <f>IFERROR(__xludf.DUMMYFUNCTION("YEAR(TO_DATE(A97))"),2011.0)</f>
        <v>2011</v>
      </c>
      <c r="C97" s="7" t="s">
        <v>38</v>
      </c>
      <c r="D97" s="9">
        <v>28381.86</v>
      </c>
    </row>
    <row r="98">
      <c r="A98" s="5">
        <v>40234.0</v>
      </c>
      <c r="B98" s="21">
        <f>IFERROR(__xludf.DUMMYFUNCTION("YEAR(TO_DATE(A98))"),2010.0)</f>
        <v>2010</v>
      </c>
      <c r="C98" s="7" t="s">
        <v>38</v>
      </c>
      <c r="D98" s="9">
        <v>4344873.12</v>
      </c>
    </row>
    <row r="99">
      <c r="A99" s="5">
        <v>42362.0</v>
      </c>
      <c r="B99" s="21">
        <f>IFERROR(__xludf.DUMMYFUNCTION("YEAR(TO_DATE(A99))"),2015.0)</f>
        <v>2015</v>
      </c>
      <c r="C99" s="7" t="s">
        <v>38</v>
      </c>
      <c r="D99" s="9">
        <v>1770871.2999999998</v>
      </c>
    </row>
    <row r="100">
      <c r="A100" s="5">
        <v>40668.0</v>
      </c>
      <c r="B100" s="21">
        <f>IFERROR(__xludf.DUMMYFUNCTION("YEAR(TO_DATE(A100))"),2011.0)</f>
        <v>2011</v>
      </c>
      <c r="C100" s="7" t="s">
        <v>38</v>
      </c>
      <c r="D100" s="9">
        <v>957020.72</v>
      </c>
    </row>
    <row r="101">
      <c r="A101" s="5">
        <v>41466.0</v>
      </c>
      <c r="B101" s="21">
        <f>IFERROR(__xludf.DUMMYFUNCTION("YEAR(TO_DATE(A101))"),2013.0)</f>
        <v>2013</v>
      </c>
      <c r="C101" s="7" t="s">
        <v>38</v>
      </c>
      <c r="D101" s="9">
        <v>1048682.34</v>
      </c>
    </row>
    <row r="102">
      <c r="A102" s="5">
        <v>42134.0</v>
      </c>
      <c r="B102" s="21">
        <f>IFERROR(__xludf.DUMMYFUNCTION("YEAR(TO_DATE(A102))"),2015.0)</f>
        <v>2015</v>
      </c>
      <c r="C102" s="7" t="s">
        <v>38</v>
      </c>
      <c r="D102" s="9">
        <v>303442.75</v>
      </c>
    </row>
    <row r="103">
      <c r="A103" s="5">
        <v>42686.0</v>
      </c>
      <c r="B103" s="21">
        <f>IFERROR(__xludf.DUMMYFUNCTION("YEAR(TO_DATE(A103))"),2016.0)</f>
        <v>2016</v>
      </c>
      <c r="C103" s="7" t="s">
        <v>38</v>
      </c>
      <c r="D103" s="9">
        <v>831461.8200000001</v>
      </c>
    </row>
    <row r="104">
      <c r="A104" s="5">
        <v>41768.0</v>
      </c>
      <c r="B104" s="21">
        <f>IFERROR(__xludf.DUMMYFUNCTION("YEAR(TO_DATE(A104))"),2014.0)</f>
        <v>2014</v>
      </c>
      <c r="C104" s="7" t="s">
        <v>38</v>
      </c>
      <c r="D104" s="9">
        <v>403945.32</v>
      </c>
    </row>
    <row r="105">
      <c r="A105" s="5">
        <v>42084.0</v>
      </c>
      <c r="B105" s="21">
        <f>IFERROR(__xludf.DUMMYFUNCTION("YEAR(TO_DATE(A105))"),2015.0)</f>
        <v>2015</v>
      </c>
      <c r="C105" s="7" t="s">
        <v>38</v>
      </c>
      <c r="D105" s="9">
        <v>3802415.1900000004</v>
      </c>
    </row>
    <row r="106">
      <c r="A106" s="5">
        <v>40926.0</v>
      </c>
      <c r="B106" s="21">
        <f>IFERROR(__xludf.DUMMYFUNCTION("YEAR(TO_DATE(A106))"),2012.0)</f>
        <v>2012</v>
      </c>
      <c r="C106" s="7" t="s">
        <v>38</v>
      </c>
      <c r="D106" s="9">
        <v>168600.90000000002</v>
      </c>
    </row>
    <row r="107">
      <c r="A107" s="5">
        <v>40308.0</v>
      </c>
      <c r="B107" s="21">
        <f>IFERROR(__xludf.DUMMYFUNCTION("YEAR(TO_DATE(A107))"),2010.0)</f>
        <v>2010</v>
      </c>
      <c r="C107" s="7" t="s">
        <v>38</v>
      </c>
      <c r="D107" s="9">
        <v>518822.04000000004</v>
      </c>
    </row>
    <row r="108">
      <c r="A108" s="5">
        <v>40383.0</v>
      </c>
      <c r="B108" s="21">
        <f>IFERROR(__xludf.DUMMYFUNCTION("YEAR(TO_DATE(A108))"),2010.0)</f>
        <v>2010</v>
      </c>
      <c r="C108" s="7" t="s">
        <v>38</v>
      </c>
      <c r="D108" s="9">
        <v>3324468.8</v>
      </c>
    </row>
    <row r="109">
      <c r="A109" s="5">
        <v>42097.0</v>
      </c>
      <c r="B109" s="21">
        <f>IFERROR(__xludf.DUMMYFUNCTION("YEAR(TO_DATE(A109))"),2015.0)</f>
        <v>2015</v>
      </c>
      <c r="C109" s="7" t="s">
        <v>38</v>
      </c>
      <c r="D109" s="9">
        <v>4894494.36</v>
      </c>
    </row>
    <row r="110">
      <c r="A110" s="5">
        <v>42688.0</v>
      </c>
      <c r="B110" s="21">
        <f>IFERROR(__xludf.DUMMYFUNCTION("YEAR(TO_DATE(A110))"),2016.0)</f>
        <v>2016</v>
      </c>
      <c r="C110" s="7" t="s">
        <v>38</v>
      </c>
      <c r="D110" s="9">
        <v>439814.05000000005</v>
      </c>
    </row>
    <row r="111">
      <c r="A111" s="5">
        <v>41121.0</v>
      </c>
      <c r="B111" s="21">
        <f>IFERROR(__xludf.DUMMYFUNCTION("YEAR(TO_DATE(A111))"),2012.0)</f>
        <v>2012</v>
      </c>
      <c r="C111" s="7" t="s">
        <v>38</v>
      </c>
      <c r="D111" s="9">
        <v>41863.71</v>
      </c>
    </row>
    <row r="112">
      <c r="A112" s="5">
        <v>40417.0</v>
      </c>
      <c r="B112" s="21">
        <f>IFERROR(__xludf.DUMMYFUNCTION("YEAR(TO_DATE(A112))"),2010.0)</f>
        <v>2010</v>
      </c>
      <c r="C112" s="7" t="s">
        <v>38</v>
      </c>
      <c r="D112" s="9">
        <v>1736833.73</v>
      </c>
    </row>
    <row r="113">
      <c r="A113" s="5">
        <v>41710.0</v>
      </c>
      <c r="B113" s="21">
        <f>IFERROR(__xludf.DUMMYFUNCTION("YEAR(TO_DATE(A113))"),2014.0)</f>
        <v>2014</v>
      </c>
      <c r="C113" s="7" t="s">
        <v>38</v>
      </c>
      <c r="D113" s="9">
        <v>1769337.57</v>
      </c>
    </row>
    <row r="114">
      <c r="A114" s="5">
        <v>41584.0</v>
      </c>
      <c r="B114" s="21">
        <f>IFERROR(__xludf.DUMMYFUNCTION("YEAR(TO_DATE(A114))"),2013.0)</f>
        <v>2013</v>
      </c>
      <c r="C114" s="7" t="s">
        <v>38</v>
      </c>
      <c r="D114" s="9">
        <v>2010305.8499999999</v>
      </c>
    </row>
    <row r="115">
      <c r="A115" s="5">
        <v>42361.0</v>
      </c>
      <c r="B115" s="21">
        <f>IFERROR(__xludf.DUMMYFUNCTION("YEAR(TO_DATE(A115))"),2015.0)</f>
        <v>2015</v>
      </c>
      <c r="C115" s="7" t="s">
        <v>38</v>
      </c>
      <c r="D115" s="9">
        <v>268500.96</v>
      </c>
    </row>
    <row r="116">
      <c r="A116" s="5">
        <v>40772.0</v>
      </c>
      <c r="B116" s="21">
        <f>IFERROR(__xludf.DUMMYFUNCTION("YEAR(TO_DATE(A116))"),2011.0)</f>
        <v>2011</v>
      </c>
      <c r="C116" s="7" t="s">
        <v>38</v>
      </c>
      <c r="D116" s="9">
        <v>1022496.22</v>
      </c>
    </row>
    <row r="117">
      <c r="A117" s="5">
        <v>42784.0</v>
      </c>
      <c r="B117" s="21">
        <f>IFERROR(__xludf.DUMMYFUNCTION("YEAR(TO_DATE(A117))"),2017.0)</f>
        <v>2017</v>
      </c>
      <c r="C117" s="7" t="s">
        <v>38</v>
      </c>
      <c r="D117" s="9">
        <v>1245764.73</v>
      </c>
    </row>
    <row r="118">
      <c r="A118" s="5">
        <v>41851.0</v>
      </c>
      <c r="B118" s="21">
        <f>IFERROR(__xludf.DUMMYFUNCTION("YEAR(TO_DATE(A118))"),2014.0)</f>
        <v>2014</v>
      </c>
      <c r="C118" s="7" t="s">
        <v>38</v>
      </c>
      <c r="D118" s="9">
        <v>164195.57</v>
      </c>
    </row>
    <row r="119">
      <c r="A119" s="5">
        <v>41864.0</v>
      </c>
      <c r="B119" s="21">
        <f>IFERROR(__xludf.DUMMYFUNCTION("YEAR(TO_DATE(A119))"),2014.0)</f>
        <v>2014</v>
      </c>
      <c r="C119" s="7" t="s">
        <v>38</v>
      </c>
      <c r="D119" s="9">
        <v>1155211.2</v>
      </c>
    </row>
    <row r="120">
      <c r="A120" s="5">
        <v>42818.0</v>
      </c>
      <c r="B120" s="21">
        <f>IFERROR(__xludf.DUMMYFUNCTION("YEAR(TO_DATE(A120))"),2017.0)</f>
        <v>2017</v>
      </c>
      <c r="C120" s="7" t="s">
        <v>40</v>
      </c>
      <c r="D120" s="9">
        <v>361521.55000000005</v>
      </c>
    </row>
    <row r="121">
      <c r="A121" s="5">
        <v>41114.0</v>
      </c>
      <c r="B121" s="21">
        <f>IFERROR(__xludf.DUMMYFUNCTION("YEAR(TO_DATE(A121))"),2012.0)</f>
        <v>2012</v>
      </c>
      <c r="C121" s="7" t="s">
        <v>40</v>
      </c>
      <c r="D121" s="9">
        <v>243798.1</v>
      </c>
    </row>
    <row r="122">
      <c r="A122" s="5">
        <v>42163.0</v>
      </c>
      <c r="B122" s="21">
        <f>IFERROR(__xludf.DUMMYFUNCTION("YEAR(TO_DATE(A122))"),2015.0)</f>
        <v>2015</v>
      </c>
      <c r="C122" s="7" t="s">
        <v>40</v>
      </c>
      <c r="D122" s="9">
        <v>1067993.44</v>
      </c>
    </row>
    <row r="123">
      <c r="A123" s="5">
        <v>40548.0</v>
      </c>
      <c r="B123" s="21">
        <f>IFERROR(__xludf.DUMMYFUNCTION("YEAR(TO_DATE(A123))"),2011.0)</f>
        <v>2011</v>
      </c>
      <c r="C123" s="7" t="s">
        <v>40</v>
      </c>
      <c r="D123" s="9">
        <v>1038364.4</v>
      </c>
    </row>
    <row r="124">
      <c r="A124" s="5">
        <v>42893.0</v>
      </c>
      <c r="B124" s="21">
        <f>IFERROR(__xludf.DUMMYFUNCTION("YEAR(TO_DATE(A124))"),2017.0)</f>
        <v>2017</v>
      </c>
      <c r="C124" s="7" t="s">
        <v>40</v>
      </c>
      <c r="D124" s="9">
        <v>772764.96</v>
      </c>
    </row>
    <row r="125">
      <c r="A125" s="5">
        <v>41929.0</v>
      </c>
      <c r="B125" s="21">
        <f>IFERROR(__xludf.DUMMYFUNCTION("YEAR(TO_DATE(A125))"),2014.0)</f>
        <v>2014</v>
      </c>
      <c r="C125" s="7" t="s">
        <v>40</v>
      </c>
      <c r="D125" s="9">
        <v>752858.4</v>
      </c>
    </row>
    <row r="126">
      <c r="A126" s="5">
        <v>40405.0</v>
      </c>
      <c r="B126" s="21">
        <f>IFERROR(__xludf.DUMMYFUNCTION("YEAR(TO_DATE(A126))"),2010.0)</f>
        <v>2010</v>
      </c>
      <c r="C126" s="7" t="s">
        <v>40</v>
      </c>
      <c r="D126" s="9">
        <v>152504.30000000002</v>
      </c>
    </row>
    <row r="127">
      <c r="A127" s="5">
        <v>42573.0</v>
      </c>
      <c r="B127" s="21">
        <f>IFERROR(__xludf.DUMMYFUNCTION("YEAR(TO_DATE(A127))"),2016.0)</f>
        <v>2016</v>
      </c>
      <c r="C127" s="7" t="s">
        <v>40</v>
      </c>
      <c r="D127" s="9">
        <v>863530.56</v>
      </c>
    </row>
    <row r="128">
      <c r="A128" s="5">
        <v>42385.0</v>
      </c>
      <c r="B128" s="21">
        <f>IFERROR(__xludf.DUMMYFUNCTION("YEAR(TO_DATE(A128))"),2016.0)</f>
        <v>2016</v>
      </c>
      <c r="C128" s="7" t="s">
        <v>40</v>
      </c>
      <c r="D128" s="9">
        <v>350934.0</v>
      </c>
    </row>
    <row r="129">
      <c r="A129" s="5">
        <v>41274.0</v>
      </c>
      <c r="B129" s="21">
        <f>IFERROR(__xludf.DUMMYFUNCTION("YEAR(TO_DATE(A129))"),2012.0)</f>
        <v>2012</v>
      </c>
      <c r="C129" s="7" t="s">
        <v>40</v>
      </c>
      <c r="D129" s="9">
        <v>1245729.16</v>
      </c>
    </row>
    <row r="130">
      <c r="A130" s="5">
        <v>40391.0</v>
      </c>
      <c r="B130" s="21">
        <f>IFERROR(__xludf.DUMMYFUNCTION("YEAR(TO_DATE(A130))"),2010.0)</f>
        <v>2010</v>
      </c>
      <c r="C130" s="7" t="s">
        <v>40</v>
      </c>
      <c r="D130" s="9">
        <v>17596.38</v>
      </c>
    </row>
    <row r="131">
      <c r="A131" s="5">
        <v>40184.0</v>
      </c>
      <c r="B131" s="21">
        <f>IFERROR(__xludf.DUMMYFUNCTION("YEAR(TO_DATE(A131))"),2010.0)</f>
        <v>2010</v>
      </c>
      <c r="C131" s="7" t="s">
        <v>40</v>
      </c>
      <c r="D131" s="9">
        <v>1302418.8</v>
      </c>
    </row>
    <row r="132">
      <c r="A132" s="5">
        <v>41161.0</v>
      </c>
      <c r="B132" s="21">
        <f>IFERROR(__xludf.DUMMYFUNCTION("YEAR(TO_DATE(A132))"),2012.0)</f>
        <v>2012</v>
      </c>
      <c r="C132" s="7" t="s">
        <v>40</v>
      </c>
      <c r="D132" s="9">
        <v>1507490.4000000001</v>
      </c>
    </row>
    <row r="133">
      <c r="A133" s="5">
        <v>40788.0</v>
      </c>
      <c r="B133" s="21">
        <f>IFERROR(__xludf.DUMMYFUNCTION("YEAR(TO_DATE(A133))"),2011.0)</f>
        <v>2011</v>
      </c>
      <c r="C133" s="7" t="s">
        <v>40</v>
      </c>
      <c r="D133" s="9">
        <v>3645373.6</v>
      </c>
    </row>
    <row r="134">
      <c r="A134" s="5">
        <v>42594.0</v>
      </c>
      <c r="B134" s="21">
        <f>IFERROR(__xludf.DUMMYFUNCTION("YEAR(TO_DATE(A134))"),2016.0)</f>
        <v>2016</v>
      </c>
      <c r="C134" s="7" t="s">
        <v>40</v>
      </c>
      <c r="D134" s="9">
        <v>187953.2</v>
      </c>
    </row>
    <row r="135">
      <c r="A135" s="5">
        <v>42916.0</v>
      </c>
      <c r="B135" s="21">
        <f>IFERROR(__xludf.DUMMYFUNCTION("YEAR(TO_DATE(A135))"),2017.0)</f>
        <v>2017</v>
      </c>
      <c r="C135" s="7" t="s">
        <v>40</v>
      </c>
      <c r="D135" s="9">
        <v>1436569.26</v>
      </c>
    </row>
    <row r="136">
      <c r="A136" s="5">
        <v>41479.0</v>
      </c>
      <c r="B136" s="21">
        <f>IFERROR(__xludf.DUMMYFUNCTION("YEAR(TO_DATE(A136))"),2013.0)</f>
        <v>2013</v>
      </c>
      <c r="C136" s="7" t="s">
        <v>40</v>
      </c>
      <c r="D136" s="9">
        <v>67754.17</v>
      </c>
    </row>
    <row r="137">
      <c r="A137" s="5">
        <v>42557.0</v>
      </c>
      <c r="B137" s="21">
        <f>IFERROR(__xludf.DUMMYFUNCTION("YEAR(TO_DATE(A137))"),2016.0)</f>
        <v>2016</v>
      </c>
      <c r="C137" s="7" t="s">
        <v>40</v>
      </c>
      <c r="D137" s="9">
        <v>5294988.510000001</v>
      </c>
    </row>
    <row r="138">
      <c r="A138" s="5">
        <v>41814.0</v>
      </c>
      <c r="B138" s="21">
        <f>IFERROR(__xludf.DUMMYFUNCTION("YEAR(TO_DATE(A138))"),2014.0)</f>
        <v>2014</v>
      </c>
      <c r="C138" s="7" t="s">
        <v>40</v>
      </c>
      <c r="D138" s="9">
        <v>50587.26</v>
      </c>
    </row>
    <row r="139">
      <c r="A139" s="5">
        <v>42215.0</v>
      </c>
      <c r="B139" s="21">
        <f>IFERROR(__xludf.DUMMYFUNCTION("YEAR(TO_DATE(A139))"),2015.0)</f>
        <v>2015</v>
      </c>
      <c r="C139" s="7" t="s">
        <v>40</v>
      </c>
      <c r="D139" s="9">
        <v>1678848.0</v>
      </c>
    </row>
    <row r="140">
      <c r="A140" s="5">
        <v>41258.0</v>
      </c>
      <c r="B140" s="21">
        <f>IFERROR(__xludf.DUMMYFUNCTION("YEAR(TO_DATE(A140))"),2012.0)</f>
        <v>2012</v>
      </c>
      <c r="C140" s="7" t="s">
        <v>40</v>
      </c>
      <c r="D140" s="9">
        <v>1710395.5</v>
      </c>
    </row>
    <row r="141">
      <c r="A141" s="5">
        <v>40245.0</v>
      </c>
      <c r="B141" s="21">
        <f>IFERROR(__xludf.DUMMYFUNCTION("YEAR(TO_DATE(A141))"),2010.0)</f>
        <v>2010</v>
      </c>
      <c r="C141" s="7" t="s">
        <v>40</v>
      </c>
      <c r="D141" s="9">
        <v>137984.6</v>
      </c>
    </row>
    <row r="142">
      <c r="A142" s="5">
        <v>42731.0</v>
      </c>
      <c r="B142" s="21">
        <f>IFERROR(__xludf.DUMMYFUNCTION("YEAR(TO_DATE(A142))"),2016.0)</f>
        <v>2016</v>
      </c>
      <c r="C142" s="7" t="s">
        <v>40</v>
      </c>
      <c r="D142" s="9">
        <v>684748.48</v>
      </c>
    </row>
    <row r="143">
      <c r="A143" s="5">
        <v>42047.0</v>
      </c>
      <c r="B143" s="21">
        <f>IFERROR(__xludf.DUMMYFUNCTION("YEAR(TO_DATE(A143))"),2015.0)</f>
        <v>2015</v>
      </c>
      <c r="C143" s="7" t="s">
        <v>40</v>
      </c>
      <c r="D143" s="9">
        <v>3845225.58</v>
      </c>
    </row>
    <row r="144">
      <c r="A144" s="5">
        <v>41996.0</v>
      </c>
      <c r="B144" s="21">
        <f>IFERROR(__xludf.DUMMYFUNCTION("YEAR(TO_DATE(A144))"),2014.0)</f>
        <v>2014</v>
      </c>
      <c r="C144" s="7" t="s">
        <v>40</v>
      </c>
      <c r="D144" s="9">
        <v>778947.84</v>
      </c>
    </row>
    <row r="145">
      <c r="A145" s="5">
        <v>41793.0</v>
      </c>
      <c r="B145" s="21">
        <f>IFERROR(__xludf.DUMMYFUNCTION("YEAR(TO_DATE(A145))"),2014.0)</f>
        <v>2014</v>
      </c>
      <c r="C145" s="7" t="s">
        <v>40</v>
      </c>
      <c r="D145" s="9">
        <v>208590.2</v>
      </c>
    </row>
    <row r="146">
      <c r="A146" s="5">
        <v>40454.0</v>
      </c>
      <c r="B146" s="21">
        <f>IFERROR(__xludf.DUMMYFUNCTION("YEAR(TO_DATE(A146))"),2010.0)</f>
        <v>2010</v>
      </c>
      <c r="C146" s="7" t="s">
        <v>40</v>
      </c>
      <c r="D146" s="9">
        <v>469660.10000000003</v>
      </c>
    </row>
    <row r="147">
      <c r="A147" s="5">
        <v>41608.0</v>
      </c>
      <c r="B147" s="21">
        <f>IFERROR(__xludf.DUMMYFUNCTION("YEAR(TO_DATE(A147))"),2013.0)</f>
        <v>2013</v>
      </c>
      <c r="C147" s="7" t="s">
        <v>40</v>
      </c>
      <c r="D147" s="9">
        <v>4361130.02</v>
      </c>
    </row>
    <row r="148">
      <c r="A148" s="5">
        <v>40661.0</v>
      </c>
      <c r="B148" s="21">
        <f>IFERROR(__xludf.DUMMYFUNCTION("YEAR(TO_DATE(A148))"),2011.0)</f>
        <v>2011</v>
      </c>
      <c r="C148" s="7" t="s">
        <v>42</v>
      </c>
      <c r="D148" s="9">
        <v>28129.95</v>
      </c>
    </row>
    <row r="149">
      <c r="A149" s="5">
        <v>42276.0</v>
      </c>
      <c r="B149" s="21">
        <f>IFERROR(__xludf.DUMMYFUNCTION("YEAR(TO_DATE(A149))"),2015.0)</f>
        <v>2015</v>
      </c>
      <c r="C149" s="7" t="s">
        <v>42</v>
      </c>
      <c r="D149" s="9">
        <v>1800826.8</v>
      </c>
    </row>
    <row r="150">
      <c r="A150" s="5">
        <v>42085.0</v>
      </c>
      <c r="B150" s="21">
        <f>IFERROR(__xludf.DUMMYFUNCTION("YEAR(TO_DATE(A150))"),2015.0)</f>
        <v>2015</v>
      </c>
      <c r="C150" s="7" t="s">
        <v>42</v>
      </c>
      <c r="D150" s="9">
        <v>2921166.36</v>
      </c>
    </row>
    <row r="151">
      <c r="A151" s="5">
        <v>40667.0</v>
      </c>
      <c r="B151" s="21">
        <f>IFERROR(__xludf.DUMMYFUNCTION("YEAR(TO_DATE(A151))"),2011.0)</f>
        <v>2011</v>
      </c>
      <c r="C151" s="7" t="s">
        <v>42</v>
      </c>
      <c r="D151" s="9">
        <v>64600.92</v>
      </c>
    </row>
    <row r="152">
      <c r="A152" s="5">
        <v>42578.0</v>
      </c>
      <c r="B152" s="21">
        <f>IFERROR(__xludf.DUMMYFUNCTION("YEAR(TO_DATE(A152))"),2016.0)</f>
        <v>2016</v>
      </c>
      <c r="C152" s="7" t="s">
        <v>42</v>
      </c>
      <c r="D152" s="9">
        <v>786522.7999999999</v>
      </c>
    </row>
    <row r="153">
      <c r="A153" s="5">
        <v>42374.0</v>
      </c>
      <c r="B153" s="21">
        <f>IFERROR(__xludf.DUMMYFUNCTION("YEAR(TO_DATE(A153))"),2016.0)</f>
        <v>2016</v>
      </c>
      <c r="C153" s="7" t="s">
        <v>42</v>
      </c>
      <c r="D153" s="9">
        <v>5904521.07</v>
      </c>
    </row>
    <row r="154">
      <c r="A154" s="5">
        <v>42725.0</v>
      </c>
      <c r="B154" s="21">
        <f>IFERROR(__xludf.DUMMYFUNCTION("YEAR(TO_DATE(A154))"),2016.0)</f>
        <v>2016</v>
      </c>
      <c r="C154" s="7" t="s">
        <v>42</v>
      </c>
      <c r="D154" s="9">
        <v>37438.05</v>
      </c>
    </row>
    <row r="155">
      <c r="A155" s="5">
        <v>42864.0</v>
      </c>
      <c r="B155" s="21">
        <f>IFERROR(__xludf.DUMMYFUNCTION("YEAR(TO_DATE(A155))"),2017.0)</f>
        <v>2017</v>
      </c>
      <c r="C155" s="7" t="s">
        <v>42</v>
      </c>
      <c r="D155" s="9">
        <v>361886.94</v>
      </c>
    </row>
    <row r="156">
      <c r="A156" s="5">
        <v>42209.0</v>
      </c>
      <c r="B156" s="21">
        <f>IFERROR(__xludf.DUMMYFUNCTION("YEAR(TO_DATE(A156))"),2015.0)</f>
        <v>2015</v>
      </c>
      <c r="C156" s="7" t="s">
        <v>42</v>
      </c>
      <c r="D156" s="9">
        <v>42012.99</v>
      </c>
    </row>
    <row r="157">
      <c r="A157" s="5">
        <v>40903.0</v>
      </c>
      <c r="B157" s="21">
        <f>IFERROR(__xludf.DUMMYFUNCTION("YEAR(TO_DATE(A157))"),2011.0)</f>
        <v>2011</v>
      </c>
      <c r="C157" s="7" t="s">
        <v>42</v>
      </c>
      <c r="D157" s="9">
        <v>768451.28</v>
      </c>
    </row>
    <row r="158">
      <c r="A158" s="5">
        <v>41244.0</v>
      </c>
      <c r="B158" s="21">
        <f>IFERROR(__xludf.DUMMYFUNCTION("YEAR(TO_DATE(A158))"),2012.0)</f>
        <v>2012</v>
      </c>
      <c r="C158" s="7" t="s">
        <v>42</v>
      </c>
      <c r="D158" s="9">
        <v>3528906.99</v>
      </c>
    </row>
    <row r="159">
      <c r="A159" s="5">
        <v>41227.0</v>
      </c>
      <c r="B159" s="21">
        <f>IFERROR(__xludf.DUMMYFUNCTION("YEAR(TO_DATE(A159))"),2012.0)</f>
        <v>2012</v>
      </c>
      <c r="C159" s="7" t="s">
        <v>42</v>
      </c>
      <c r="D159" s="9">
        <v>762118.5</v>
      </c>
    </row>
    <row r="160">
      <c r="A160" s="5">
        <v>42102.0</v>
      </c>
      <c r="B160" s="21">
        <f>IFERROR(__xludf.DUMMYFUNCTION("YEAR(TO_DATE(A160))"),2015.0)</f>
        <v>2015</v>
      </c>
      <c r="C160" s="7" t="s">
        <v>42</v>
      </c>
      <c r="D160" s="9">
        <v>137663.62</v>
      </c>
    </row>
    <row r="161">
      <c r="A161" s="5">
        <v>42270.0</v>
      </c>
      <c r="B161" s="21">
        <f>IFERROR(__xludf.DUMMYFUNCTION("YEAR(TO_DATE(A161))"),2015.0)</f>
        <v>2015</v>
      </c>
      <c r="C161" s="7" t="s">
        <v>42</v>
      </c>
      <c r="D161" s="9">
        <v>1055568.78</v>
      </c>
    </row>
    <row r="162">
      <c r="A162" s="5">
        <v>42016.0</v>
      </c>
      <c r="B162" s="21">
        <f>IFERROR(__xludf.DUMMYFUNCTION("YEAR(TO_DATE(A162))"),2015.0)</f>
        <v>2015</v>
      </c>
      <c r="C162" s="7" t="s">
        <v>42</v>
      </c>
      <c r="D162" s="9">
        <v>763662.9</v>
      </c>
    </row>
    <row r="163">
      <c r="A163" s="5">
        <v>41588.0</v>
      </c>
      <c r="B163" s="21">
        <f>IFERROR(__xludf.DUMMYFUNCTION("YEAR(TO_DATE(A163))"),2013.0)</f>
        <v>2013</v>
      </c>
      <c r="C163" s="7" t="s">
        <v>42</v>
      </c>
      <c r="D163" s="9">
        <v>33420.06</v>
      </c>
    </row>
    <row r="164">
      <c r="A164" s="5">
        <v>41420.0</v>
      </c>
      <c r="B164" s="21">
        <f>IFERROR(__xludf.DUMMYFUNCTION("YEAR(TO_DATE(A164))"),2013.0)</f>
        <v>2013</v>
      </c>
      <c r="C164" s="7" t="s">
        <v>42</v>
      </c>
      <c r="D164" s="9">
        <v>1144049.56</v>
      </c>
    </row>
    <row r="165">
      <c r="A165" s="5">
        <v>40684.0</v>
      </c>
      <c r="B165" s="21">
        <f>IFERROR(__xludf.DUMMYFUNCTION("YEAR(TO_DATE(A165))"),2011.0)</f>
        <v>2011</v>
      </c>
      <c r="C165" s="7" t="s">
        <v>42</v>
      </c>
      <c r="D165" s="9">
        <v>1086442.0</v>
      </c>
    </row>
    <row r="166">
      <c r="A166" s="5">
        <v>42633.0</v>
      </c>
      <c r="B166" s="21">
        <f>IFERROR(__xludf.DUMMYFUNCTION("YEAR(TO_DATE(A166))"),2016.0)</f>
        <v>2016</v>
      </c>
      <c r="C166" s="7" t="s">
        <v>42</v>
      </c>
      <c r="D166" s="9">
        <v>894019.68</v>
      </c>
    </row>
    <row r="167">
      <c r="A167" s="5">
        <v>41564.0</v>
      </c>
      <c r="B167" s="21">
        <f>IFERROR(__xludf.DUMMYFUNCTION("YEAR(TO_DATE(A167))"),2013.0)</f>
        <v>2013</v>
      </c>
      <c r="C167" s="7" t="s">
        <v>42</v>
      </c>
      <c r="D167" s="9">
        <v>77532.3</v>
      </c>
    </row>
    <row r="168">
      <c r="A168" s="5">
        <v>41965.0</v>
      </c>
      <c r="B168" s="21">
        <f>IFERROR(__xludf.DUMMYFUNCTION("YEAR(TO_DATE(A168))"),2014.0)</f>
        <v>2014</v>
      </c>
      <c r="C168" s="7" t="s">
        <v>42</v>
      </c>
      <c r="D168" s="9">
        <v>1383949.5999999999</v>
      </c>
    </row>
    <row r="169">
      <c r="A169" s="5">
        <v>40504.0</v>
      </c>
      <c r="B169" s="21">
        <f>IFERROR(__xludf.DUMMYFUNCTION("YEAR(TO_DATE(A169))"),2010.0)</f>
        <v>2010</v>
      </c>
      <c r="C169" s="7" t="s">
        <v>42</v>
      </c>
      <c r="D169" s="9">
        <v>1300591.9200000002</v>
      </c>
    </row>
    <row r="170">
      <c r="A170" s="5">
        <v>41817.0</v>
      </c>
      <c r="B170" s="21">
        <f>IFERROR(__xludf.DUMMYFUNCTION("YEAR(TO_DATE(A170))"),2014.0)</f>
        <v>2014</v>
      </c>
      <c r="C170" s="7" t="s">
        <v>42</v>
      </c>
      <c r="D170" s="9">
        <v>7432.4</v>
      </c>
    </row>
    <row r="171">
      <c r="A171" s="5">
        <v>41491.0</v>
      </c>
      <c r="B171" s="21">
        <f>IFERROR(__xludf.DUMMYFUNCTION("YEAR(TO_DATE(A171))"),2013.0)</f>
        <v>2013</v>
      </c>
      <c r="C171" s="7" t="s">
        <v>42</v>
      </c>
      <c r="D171" s="9">
        <v>435768.48000000004</v>
      </c>
    </row>
    <row r="172">
      <c r="A172" s="5">
        <v>41813.0</v>
      </c>
      <c r="B172" s="21">
        <f>IFERROR(__xludf.DUMMYFUNCTION("YEAR(TO_DATE(A172))"),2014.0)</f>
        <v>2014</v>
      </c>
      <c r="C172" s="7" t="s">
        <v>42</v>
      </c>
      <c r="D172" s="9">
        <v>182255.45</v>
      </c>
    </row>
    <row r="173">
      <c r="A173" s="5">
        <v>42247.0</v>
      </c>
      <c r="B173" s="21">
        <f>IFERROR(__xludf.DUMMYFUNCTION("YEAR(TO_DATE(A173))"),2015.0)</f>
        <v>2015</v>
      </c>
      <c r="C173" s="7" t="s">
        <v>42</v>
      </c>
      <c r="D173" s="9">
        <v>343632.9</v>
      </c>
    </row>
    <row r="174">
      <c r="A174" s="5">
        <v>40300.0</v>
      </c>
      <c r="B174" s="21">
        <f>IFERROR(__xludf.DUMMYFUNCTION("YEAR(TO_DATE(A174))"),2010.0)</f>
        <v>2010</v>
      </c>
      <c r="C174" s="7" t="s">
        <v>44</v>
      </c>
      <c r="D174" s="9">
        <v>1302.42</v>
      </c>
    </row>
    <row r="175">
      <c r="A175" s="5">
        <v>40826.0</v>
      </c>
      <c r="B175" s="21">
        <f>IFERROR(__xludf.DUMMYFUNCTION("YEAR(TO_DATE(A175))"),2011.0)</f>
        <v>2011</v>
      </c>
      <c r="C175" s="7" t="s">
        <v>44</v>
      </c>
      <c r="D175" s="9">
        <v>195501.92</v>
      </c>
    </row>
    <row r="176">
      <c r="A176" s="5">
        <v>41267.0</v>
      </c>
      <c r="B176" s="21">
        <f>IFERROR(__xludf.DUMMYFUNCTION("YEAR(TO_DATE(A176))"),2012.0)</f>
        <v>2012</v>
      </c>
      <c r="C176" s="7" t="s">
        <v>44</v>
      </c>
      <c r="D176" s="9">
        <v>451331.64</v>
      </c>
    </row>
    <row r="177">
      <c r="A177" s="5">
        <v>42098.0</v>
      </c>
      <c r="B177" s="21">
        <f>IFERROR(__xludf.DUMMYFUNCTION("YEAR(TO_DATE(A177))"),2015.0)</f>
        <v>2015</v>
      </c>
      <c r="C177" s="7" t="s">
        <v>44</v>
      </c>
      <c r="D177" s="9">
        <v>135553.68</v>
      </c>
    </row>
    <row r="178">
      <c r="A178" s="5">
        <v>42701.0</v>
      </c>
      <c r="B178" s="21">
        <f>IFERROR(__xludf.DUMMYFUNCTION("YEAR(TO_DATE(A178))"),2016.0)</f>
        <v>2016</v>
      </c>
      <c r="C178" s="7" t="s">
        <v>44</v>
      </c>
      <c r="D178" s="9">
        <v>1256975.54</v>
      </c>
    </row>
    <row r="179">
      <c r="A179" s="5">
        <v>40951.0</v>
      </c>
      <c r="B179" s="21">
        <f>IFERROR(__xludf.DUMMYFUNCTION("YEAR(TO_DATE(A179))"),2012.0)</f>
        <v>2012</v>
      </c>
      <c r="C179" s="7" t="s">
        <v>44</v>
      </c>
      <c r="D179" s="9">
        <v>3414969.1999999997</v>
      </c>
    </row>
    <row r="180">
      <c r="A180" s="5">
        <v>42244.0</v>
      </c>
      <c r="B180" s="21">
        <f>IFERROR(__xludf.DUMMYFUNCTION("YEAR(TO_DATE(A180))"),2015.0)</f>
        <v>2015</v>
      </c>
      <c r="C180" s="7" t="s">
        <v>44</v>
      </c>
      <c r="D180" s="9">
        <v>376231.05000000005</v>
      </c>
    </row>
    <row r="181">
      <c r="A181" s="5">
        <v>42177.0</v>
      </c>
      <c r="B181" s="21">
        <f>IFERROR(__xludf.DUMMYFUNCTION("YEAR(TO_DATE(A181))"),2015.0)</f>
        <v>2015</v>
      </c>
      <c r="C181" s="7" t="s">
        <v>44</v>
      </c>
      <c r="D181" s="9">
        <v>2742580.08</v>
      </c>
    </row>
    <row r="182">
      <c r="A182" s="5">
        <v>42338.0</v>
      </c>
      <c r="B182" s="21">
        <f>IFERROR(__xludf.DUMMYFUNCTION("YEAR(TO_DATE(A182))"),2015.0)</f>
        <v>2015</v>
      </c>
      <c r="C182" s="7" t="s">
        <v>44</v>
      </c>
      <c r="D182" s="9">
        <v>5621244.720000001</v>
      </c>
    </row>
    <row r="183">
      <c r="A183" s="5">
        <v>41279.0</v>
      </c>
      <c r="B183" s="21">
        <f>IFERROR(__xludf.DUMMYFUNCTION("YEAR(TO_DATE(A183))"),2013.0)</f>
        <v>2013</v>
      </c>
      <c r="C183" s="7" t="s">
        <v>44</v>
      </c>
      <c r="D183" s="9">
        <v>25237.65</v>
      </c>
    </row>
    <row r="184">
      <c r="A184" s="5">
        <v>40190.0</v>
      </c>
      <c r="B184" s="21">
        <f>IFERROR(__xludf.DUMMYFUNCTION("YEAR(TO_DATE(A184))"),2010.0)</f>
        <v>2010</v>
      </c>
      <c r="C184" s="7" t="s">
        <v>44</v>
      </c>
      <c r="D184" s="9">
        <v>778723.4400000001</v>
      </c>
    </row>
    <row r="185">
      <c r="A185" s="5">
        <v>40999.0</v>
      </c>
      <c r="B185" s="21">
        <f>IFERROR(__xludf.DUMMYFUNCTION("YEAR(TO_DATE(A185))"),2012.0)</f>
        <v>2012</v>
      </c>
      <c r="C185" s="7" t="s">
        <v>44</v>
      </c>
      <c r="D185" s="9">
        <v>336133.74000000005</v>
      </c>
    </row>
    <row r="186">
      <c r="A186" s="5">
        <v>40216.0</v>
      </c>
      <c r="B186" s="21">
        <f>IFERROR(__xludf.DUMMYFUNCTION("YEAR(TO_DATE(A186))"),2010.0)</f>
        <v>2010</v>
      </c>
      <c r="C186" s="7" t="s">
        <v>44</v>
      </c>
      <c r="D186" s="9">
        <v>551023.66</v>
      </c>
    </row>
    <row r="187">
      <c r="A187" s="5">
        <v>41844.0</v>
      </c>
      <c r="B187" s="21">
        <f>IFERROR(__xludf.DUMMYFUNCTION("YEAR(TO_DATE(A187))"),2014.0)</f>
        <v>2014</v>
      </c>
      <c r="C187" s="7" t="s">
        <v>44</v>
      </c>
      <c r="D187" s="9">
        <v>276492.59</v>
      </c>
    </row>
    <row r="188">
      <c r="A188" s="5">
        <v>41114.0</v>
      </c>
      <c r="B188" s="21">
        <f>IFERROR(__xludf.DUMMYFUNCTION("YEAR(TO_DATE(A188))"),2012.0)</f>
        <v>2012</v>
      </c>
      <c r="C188" s="7" t="s">
        <v>44</v>
      </c>
      <c r="D188" s="9">
        <v>2620358.79</v>
      </c>
    </row>
    <row r="189">
      <c r="A189" s="5">
        <v>41101.0</v>
      </c>
      <c r="B189" s="21">
        <f>IFERROR(__xludf.DUMMYFUNCTION("YEAR(TO_DATE(A189))"),2012.0)</f>
        <v>2012</v>
      </c>
      <c r="C189" s="7" t="s">
        <v>44</v>
      </c>
      <c r="D189" s="9">
        <v>438915.54000000004</v>
      </c>
    </row>
    <row r="190">
      <c r="A190" s="5">
        <v>42347.0</v>
      </c>
      <c r="B190" s="21">
        <f>IFERROR(__xludf.DUMMYFUNCTION("YEAR(TO_DATE(A190))"),2015.0)</f>
        <v>2015</v>
      </c>
      <c r="C190" s="7" t="s">
        <v>44</v>
      </c>
      <c r="D190" s="9">
        <v>3519406.38</v>
      </c>
    </row>
    <row r="191">
      <c r="A191" s="5">
        <v>41603.0</v>
      </c>
      <c r="B191" s="21">
        <f>IFERROR(__xludf.DUMMYFUNCTION("YEAR(TO_DATE(A191))"),2013.0)</f>
        <v>2013</v>
      </c>
      <c r="C191" s="7" t="s">
        <v>44</v>
      </c>
      <c r="D191" s="9">
        <v>867819.98</v>
      </c>
    </row>
    <row r="192">
      <c r="A192" s="5">
        <v>42567.0</v>
      </c>
      <c r="B192" s="21">
        <f>IFERROR(__xludf.DUMMYFUNCTION("YEAR(TO_DATE(A192))"),2016.0)</f>
        <v>2016</v>
      </c>
      <c r="C192" s="7" t="s">
        <v>44</v>
      </c>
      <c r="D192" s="9">
        <v>1786194.16</v>
      </c>
    </row>
    <row r="193">
      <c r="A193" s="5">
        <v>41221.0</v>
      </c>
      <c r="B193" s="21">
        <f>IFERROR(__xludf.DUMMYFUNCTION("YEAR(TO_DATE(A193))"),2012.0)</f>
        <v>2012</v>
      </c>
      <c r="C193" s="7" t="s">
        <v>44</v>
      </c>
      <c r="D193" s="9">
        <v>4337058.600000001</v>
      </c>
    </row>
    <row r="194">
      <c r="A194" s="5">
        <v>42658.0</v>
      </c>
      <c r="B194" s="21">
        <f>IFERROR(__xludf.DUMMYFUNCTION("YEAR(TO_DATE(A194))"),2016.0)</f>
        <v>2016</v>
      </c>
      <c r="C194" s="7" t="s">
        <v>44</v>
      </c>
      <c r="D194" s="9">
        <v>14209.59</v>
      </c>
    </row>
    <row r="195">
      <c r="A195" s="5">
        <v>41191.0</v>
      </c>
      <c r="B195" s="21">
        <f>IFERROR(__xludf.DUMMYFUNCTION("YEAR(TO_DATE(A195))"),2012.0)</f>
        <v>2012</v>
      </c>
      <c r="C195" s="7" t="s">
        <v>44</v>
      </c>
      <c r="D195" s="9">
        <v>2402184.8</v>
      </c>
    </row>
    <row r="196">
      <c r="A196" s="5">
        <v>40632.0</v>
      </c>
      <c r="B196" s="21">
        <f>IFERROR(__xludf.DUMMYFUNCTION("YEAR(TO_DATE(A196))"),2011.0)</f>
        <v>2011</v>
      </c>
      <c r="C196" s="7" t="s">
        <v>44</v>
      </c>
      <c r="D196" s="9">
        <v>146047.0</v>
      </c>
    </row>
    <row r="197">
      <c r="A197" s="5">
        <v>42095.0</v>
      </c>
      <c r="B197" s="21">
        <f>IFERROR(__xludf.DUMMYFUNCTION("YEAR(TO_DATE(A197))"),2015.0)</f>
        <v>2015</v>
      </c>
      <c r="C197" s="7" t="s">
        <v>44</v>
      </c>
      <c r="D197" s="9">
        <v>1696846.16</v>
      </c>
    </row>
    <row r="198">
      <c r="A198" s="5">
        <v>42296.0</v>
      </c>
      <c r="B198" s="21">
        <f>IFERROR(__xludf.DUMMYFUNCTION("YEAR(TO_DATE(A198))"),2015.0)</f>
        <v>2015</v>
      </c>
      <c r="C198" s="7" t="s">
        <v>44</v>
      </c>
      <c r="D198" s="9">
        <v>3813485.7600000002</v>
      </c>
    </row>
    <row r="199">
      <c r="A199" s="5">
        <v>41318.0</v>
      </c>
      <c r="B199" s="21">
        <f>IFERROR(__xludf.DUMMYFUNCTION("YEAR(TO_DATE(A199))"),2013.0)</f>
        <v>2013</v>
      </c>
      <c r="C199" s="7" t="s">
        <v>44</v>
      </c>
      <c r="D199" s="9">
        <v>3404835.65</v>
      </c>
    </row>
    <row r="200">
      <c r="A200" s="5">
        <v>40970.0</v>
      </c>
      <c r="B200" s="21">
        <f>IFERROR(__xludf.DUMMYFUNCTION("YEAR(TO_DATE(A200))"),2012.0)</f>
        <v>2012</v>
      </c>
      <c r="C200" s="7" t="s">
        <v>44</v>
      </c>
      <c r="D200" s="9">
        <v>467572.10000000003</v>
      </c>
    </row>
    <row r="201">
      <c r="A201" s="5">
        <v>41759.0</v>
      </c>
      <c r="B201" s="21">
        <f>IFERROR(__xludf.DUMMYFUNCTION("YEAR(TO_DATE(A201))"),2014.0)</f>
        <v>2014</v>
      </c>
      <c r="C201" s="7" t="s">
        <v>44</v>
      </c>
      <c r="D201" s="9">
        <v>121002.72</v>
      </c>
    </row>
    <row r="202">
      <c r="A202" s="5">
        <v>40969.0</v>
      </c>
      <c r="B202" s="21">
        <f>IFERROR(__xludf.DUMMYFUNCTION("YEAR(TO_DATE(A202))"),2012.0)</f>
        <v>2012</v>
      </c>
      <c r="C202" s="7" t="s">
        <v>44</v>
      </c>
      <c r="D202" s="9">
        <v>4841616.149999999</v>
      </c>
    </row>
    <row r="203">
      <c r="A203" s="5">
        <v>41561.0</v>
      </c>
      <c r="B203" s="21">
        <f>IFERROR(__xludf.DUMMYFUNCTION("YEAR(TO_DATE(A203))"),2013.0)</f>
        <v>2013</v>
      </c>
      <c r="C203" s="7" t="s">
        <v>44</v>
      </c>
      <c r="D203" s="9">
        <v>101302.56</v>
      </c>
    </row>
    <row r="204">
      <c r="A204" s="5">
        <v>40945.0</v>
      </c>
      <c r="B204" s="21">
        <f>IFERROR(__xludf.DUMMYFUNCTION("YEAR(TO_DATE(A204))"),2012.0)</f>
        <v>2012</v>
      </c>
      <c r="C204" s="7" t="s">
        <v>44</v>
      </c>
      <c r="D204" s="9">
        <v>1195967.78</v>
      </c>
    </row>
    <row r="205">
      <c r="A205" s="5">
        <v>40738.0</v>
      </c>
      <c r="B205" s="21">
        <f>IFERROR(__xludf.DUMMYFUNCTION("YEAR(TO_DATE(A205))"),2011.0)</f>
        <v>2011</v>
      </c>
      <c r="C205" s="7" t="s">
        <v>44</v>
      </c>
      <c r="D205" s="9">
        <v>119775.3</v>
      </c>
    </row>
    <row r="206">
      <c r="A206" s="5">
        <v>40905.0</v>
      </c>
      <c r="B206" s="21">
        <f>IFERROR(__xludf.DUMMYFUNCTION("YEAR(TO_DATE(A206))"),2011.0)</f>
        <v>2011</v>
      </c>
      <c r="C206" s="7" t="s">
        <v>44</v>
      </c>
      <c r="D206" s="9">
        <v>2059608.14</v>
      </c>
    </row>
    <row r="207">
      <c r="A207" s="5">
        <v>41719.0</v>
      </c>
      <c r="B207" s="21">
        <f>IFERROR(__xludf.DUMMYFUNCTION("YEAR(TO_DATE(A207))"),2014.0)</f>
        <v>2014</v>
      </c>
      <c r="C207" s="7" t="s">
        <v>46</v>
      </c>
      <c r="D207" s="9">
        <v>1336.54</v>
      </c>
    </row>
    <row r="208">
      <c r="A208" s="5">
        <v>41034.0</v>
      </c>
      <c r="B208" s="21">
        <f>IFERROR(__xludf.DUMMYFUNCTION("YEAR(TO_DATE(A208))"),2012.0)</f>
        <v>2012</v>
      </c>
      <c r="C208" s="7" t="s">
        <v>46</v>
      </c>
      <c r="D208" s="9">
        <v>620824.0</v>
      </c>
    </row>
    <row r="209">
      <c r="A209" s="5">
        <v>41679.0</v>
      </c>
      <c r="B209" s="21">
        <f>IFERROR(__xludf.DUMMYFUNCTION("YEAR(TO_DATE(A209))"),2014.0)</f>
        <v>2014</v>
      </c>
      <c r="C209" s="7" t="s">
        <v>46</v>
      </c>
      <c r="D209" s="9">
        <v>2208253.1100000003</v>
      </c>
    </row>
    <row r="210">
      <c r="A210" s="5">
        <v>40238.0</v>
      </c>
      <c r="B210" s="21">
        <f>IFERROR(__xludf.DUMMYFUNCTION("YEAR(TO_DATE(A210))"),2010.0)</f>
        <v>2010</v>
      </c>
      <c r="C210" s="7" t="s">
        <v>46</v>
      </c>
      <c r="D210" s="9">
        <v>64388.76</v>
      </c>
    </row>
    <row r="211">
      <c r="A211" s="5">
        <v>40379.0</v>
      </c>
      <c r="B211" s="21">
        <f>IFERROR(__xludf.DUMMYFUNCTION("YEAR(TO_DATE(A211))"),2010.0)</f>
        <v>2010</v>
      </c>
      <c r="C211" s="7" t="s">
        <v>46</v>
      </c>
      <c r="D211" s="9">
        <v>693587.16</v>
      </c>
    </row>
    <row r="212">
      <c r="A212" s="5">
        <v>41566.0</v>
      </c>
      <c r="B212" s="21">
        <f>IFERROR(__xludf.DUMMYFUNCTION("YEAR(TO_DATE(A212))"),2013.0)</f>
        <v>2013</v>
      </c>
      <c r="C212" s="7" t="s">
        <v>46</v>
      </c>
      <c r="D212" s="9">
        <v>246028.25000000003</v>
      </c>
    </row>
    <row r="213">
      <c r="A213" s="5">
        <v>42578.0</v>
      </c>
      <c r="B213" s="21">
        <f>IFERROR(__xludf.DUMMYFUNCTION("YEAR(TO_DATE(A213))"),2016.0)</f>
        <v>2016</v>
      </c>
      <c r="C213" s="7" t="s">
        <v>46</v>
      </c>
      <c r="D213" s="9">
        <v>3654411.1799999997</v>
      </c>
    </row>
    <row r="214">
      <c r="A214" s="5">
        <v>41753.0</v>
      </c>
      <c r="B214" s="21">
        <f>IFERROR(__xludf.DUMMYFUNCTION("YEAR(TO_DATE(A214))"),2014.0)</f>
        <v>2014</v>
      </c>
      <c r="C214" s="7" t="s">
        <v>46</v>
      </c>
      <c r="D214" s="9">
        <v>756982.56</v>
      </c>
    </row>
    <row r="215">
      <c r="A215" s="5">
        <v>40421.0</v>
      </c>
      <c r="B215" s="21">
        <f>IFERROR(__xludf.DUMMYFUNCTION("YEAR(TO_DATE(A215))"),2010.0)</f>
        <v>2010</v>
      </c>
      <c r="C215" s="7" t="s">
        <v>46</v>
      </c>
      <c r="D215" s="9">
        <v>77131.11</v>
      </c>
    </row>
    <row r="216">
      <c r="A216" s="5">
        <v>42404.0</v>
      </c>
      <c r="B216" s="21">
        <f>IFERROR(__xludf.DUMMYFUNCTION("YEAR(TO_DATE(A216))"),2016.0)</f>
        <v>2016</v>
      </c>
      <c r="C216" s="7" t="s">
        <v>46</v>
      </c>
      <c r="D216" s="9">
        <v>133192.15</v>
      </c>
    </row>
    <row r="217">
      <c r="A217" s="5">
        <v>42805.0</v>
      </c>
      <c r="B217" s="21">
        <f>IFERROR(__xludf.DUMMYFUNCTION("YEAR(TO_DATE(A217))"),2017.0)</f>
        <v>2017</v>
      </c>
      <c r="C217" s="7" t="s">
        <v>46</v>
      </c>
      <c r="D217" s="9">
        <v>186910.50000000003</v>
      </c>
    </row>
    <row r="218">
      <c r="A218" s="5">
        <v>40302.0</v>
      </c>
      <c r="B218" s="21">
        <f>IFERROR(__xludf.DUMMYFUNCTION("YEAR(TO_DATE(A218))"),2010.0)</f>
        <v>2010</v>
      </c>
      <c r="C218" s="7" t="s">
        <v>46</v>
      </c>
      <c r="D218" s="9">
        <v>672399.84</v>
      </c>
    </row>
    <row r="219">
      <c r="A219" s="5">
        <v>41051.0</v>
      </c>
      <c r="B219" s="21">
        <f>IFERROR(__xludf.DUMMYFUNCTION("YEAR(TO_DATE(A219))"),2012.0)</f>
        <v>2012</v>
      </c>
      <c r="C219" s="7" t="s">
        <v>46</v>
      </c>
      <c r="D219" s="9">
        <v>3061338.21</v>
      </c>
    </row>
    <row r="220">
      <c r="A220" s="5">
        <v>40239.0</v>
      </c>
      <c r="B220" s="21">
        <f>IFERROR(__xludf.DUMMYFUNCTION("YEAR(TO_DATE(A220))"),2010.0)</f>
        <v>2010</v>
      </c>
      <c r="C220" s="7" t="s">
        <v>46</v>
      </c>
      <c r="D220" s="9">
        <v>929317.12</v>
      </c>
    </row>
    <row r="221">
      <c r="A221" s="5">
        <v>41206.0</v>
      </c>
      <c r="B221" s="21">
        <f>IFERROR(__xludf.DUMMYFUNCTION("YEAR(TO_DATE(A221))"),2012.0)</f>
        <v>2012</v>
      </c>
      <c r="C221" s="7" t="s">
        <v>46</v>
      </c>
      <c r="D221" s="9">
        <v>778886.9</v>
      </c>
    </row>
    <row r="222">
      <c r="A222" s="5">
        <v>42310.0</v>
      </c>
      <c r="B222" s="21">
        <f>IFERROR(__xludf.DUMMYFUNCTION("YEAR(TO_DATE(A222))"),2015.0)</f>
        <v>2015</v>
      </c>
      <c r="C222" s="7" t="s">
        <v>46</v>
      </c>
      <c r="D222" s="9">
        <v>2635446.87</v>
      </c>
    </row>
    <row r="223">
      <c r="A223" s="5">
        <v>41801.0</v>
      </c>
      <c r="B223" s="21">
        <f>IFERROR(__xludf.DUMMYFUNCTION("YEAR(TO_DATE(A223))"),2014.0)</f>
        <v>2014</v>
      </c>
      <c r="C223" s="7" t="s">
        <v>46</v>
      </c>
      <c r="D223" s="9">
        <v>1149133.54</v>
      </c>
    </row>
    <row r="224">
      <c r="A224" s="5">
        <v>40482.0</v>
      </c>
      <c r="B224" s="21">
        <f>IFERROR(__xludf.DUMMYFUNCTION("YEAR(TO_DATE(A224))"),2010.0)</f>
        <v>2010</v>
      </c>
      <c r="C224" s="7" t="s">
        <v>46</v>
      </c>
      <c r="D224" s="9">
        <v>4080481.8600000003</v>
      </c>
    </row>
    <row r="225">
      <c r="A225" s="5">
        <v>42886.0</v>
      </c>
      <c r="B225" s="21">
        <f>IFERROR(__xludf.DUMMYFUNCTION("YEAR(TO_DATE(A225))"),2017.0)</f>
        <v>2017</v>
      </c>
      <c r="C225" s="7" t="s">
        <v>46</v>
      </c>
      <c r="D225" s="9">
        <v>400962.0</v>
      </c>
    </row>
    <row r="226">
      <c r="A226" s="5">
        <v>40329.0</v>
      </c>
      <c r="B226" s="21">
        <f>IFERROR(__xludf.DUMMYFUNCTION("YEAR(TO_DATE(A226))"),2010.0)</f>
        <v>2010</v>
      </c>
      <c r="C226" s="7" t="s">
        <v>46</v>
      </c>
      <c r="D226" s="9">
        <v>810199.8</v>
      </c>
    </row>
    <row r="227">
      <c r="A227" s="5">
        <v>42441.0</v>
      </c>
      <c r="B227" s="21">
        <f>IFERROR(__xludf.DUMMYFUNCTION("YEAR(TO_DATE(A227))"),2016.0)</f>
        <v>2016</v>
      </c>
      <c r="C227" s="7" t="s">
        <v>46</v>
      </c>
      <c r="D227" s="9">
        <v>87646.02</v>
      </c>
    </row>
    <row r="228">
      <c r="A228" s="5">
        <v>41527.0</v>
      </c>
      <c r="B228" s="21">
        <f>IFERROR(__xludf.DUMMYFUNCTION("YEAR(TO_DATE(A228))"),2013.0)</f>
        <v>2013</v>
      </c>
      <c r="C228" s="7" t="s">
        <v>46</v>
      </c>
      <c r="D228" s="9">
        <v>1179604.44</v>
      </c>
    </row>
    <row r="229">
      <c r="A229" s="5">
        <v>40204.0</v>
      </c>
      <c r="B229" s="21">
        <f>IFERROR(__xludf.DUMMYFUNCTION("YEAR(TO_DATE(A229))"),2010.0)</f>
        <v>2010</v>
      </c>
      <c r="C229" s="7" t="s">
        <v>46</v>
      </c>
      <c r="D229" s="9">
        <v>836083.62</v>
      </c>
    </row>
    <row r="230">
      <c r="A230" s="5">
        <v>42861.0</v>
      </c>
      <c r="B230" s="21">
        <f>IFERROR(__xludf.DUMMYFUNCTION("YEAR(TO_DATE(A230))"),2017.0)</f>
        <v>2017</v>
      </c>
      <c r="C230" s="7" t="s">
        <v>46</v>
      </c>
      <c r="D230" s="9">
        <v>3173197.6</v>
      </c>
    </row>
    <row r="231">
      <c r="A231" s="5">
        <v>41020.0</v>
      </c>
      <c r="B231" s="21">
        <f>IFERROR(__xludf.DUMMYFUNCTION("YEAR(TO_DATE(A231))"),2012.0)</f>
        <v>2012</v>
      </c>
      <c r="C231" s="7" t="s">
        <v>46</v>
      </c>
      <c r="D231" s="9">
        <v>3923413.17</v>
      </c>
    </row>
    <row r="232">
      <c r="A232" s="5">
        <v>41555.0</v>
      </c>
      <c r="B232" s="21">
        <f>IFERROR(__xludf.DUMMYFUNCTION("YEAR(TO_DATE(A232))"),2013.0)</f>
        <v>2013</v>
      </c>
      <c r="C232" s="7" t="s">
        <v>46</v>
      </c>
      <c r="D232" s="9">
        <v>72232.86</v>
      </c>
    </row>
    <row r="233">
      <c r="A233" s="5">
        <v>40591.0</v>
      </c>
      <c r="B233" s="21">
        <f>IFERROR(__xludf.DUMMYFUNCTION("YEAR(TO_DATE(A233))"),2011.0)</f>
        <v>2011</v>
      </c>
      <c r="C233" s="7" t="s">
        <v>46</v>
      </c>
      <c r="D233" s="9">
        <v>914953.6</v>
      </c>
    </row>
    <row r="234">
      <c r="A234" s="5">
        <v>41992.0</v>
      </c>
      <c r="B234" s="21">
        <f>IFERROR(__xludf.DUMMYFUNCTION("YEAR(TO_DATE(A234))"),2014.0)</f>
        <v>2014</v>
      </c>
      <c r="C234" s="7" t="s">
        <v>46</v>
      </c>
      <c r="D234" s="9">
        <v>698446.08</v>
      </c>
    </row>
    <row r="235">
      <c r="A235" s="5">
        <v>41006.0</v>
      </c>
      <c r="B235" s="21">
        <f>IFERROR(__xludf.DUMMYFUNCTION("YEAR(TO_DATE(A235))"),2012.0)</f>
        <v>2012</v>
      </c>
      <c r="C235" s="7" t="s">
        <v>46</v>
      </c>
      <c r="D235" s="9">
        <v>2730893.9699999997</v>
      </c>
    </row>
    <row r="236">
      <c r="A236" s="5">
        <v>40439.0</v>
      </c>
      <c r="B236" s="21">
        <f>IFERROR(__xludf.DUMMYFUNCTION("YEAR(TO_DATE(A236))"),2010.0)</f>
        <v>2010</v>
      </c>
      <c r="C236" s="7" t="s">
        <v>46</v>
      </c>
      <c r="D236" s="9">
        <v>1383872.8800000001</v>
      </c>
    </row>
    <row r="237">
      <c r="A237" s="5">
        <v>41171.0</v>
      </c>
      <c r="B237" s="21">
        <f>IFERROR(__xludf.DUMMYFUNCTION("YEAR(TO_DATE(A237))"),2012.0)</f>
        <v>2012</v>
      </c>
      <c r="C237" s="7" t="s">
        <v>48</v>
      </c>
      <c r="D237" s="9">
        <v>1339454.16</v>
      </c>
    </row>
    <row r="238">
      <c r="A238" s="5">
        <v>41575.0</v>
      </c>
      <c r="B238" s="21">
        <f>IFERROR(__xludf.DUMMYFUNCTION("YEAR(TO_DATE(A238))"),2013.0)</f>
        <v>2013</v>
      </c>
      <c r="C238" s="7" t="s">
        <v>48</v>
      </c>
      <c r="D238" s="9">
        <v>3513763.6599999997</v>
      </c>
    </row>
    <row r="239">
      <c r="A239" s="5">
        <v>41327.0</v>
      </c>
      <c r="B239" s="21">
        <f>IFERROR(__xludf.DUMMYFUNCTION("YEAR(TO_DATE(A239))"),2013.0)</f>
        <v>2013</v>
      </c>
      <c r="C239" s="7" t="s">
        <v>48</v>
      </c>
      <c r="D239" s="9">
        <v>79146.6</v>
      </c>
    </row>
    <row r="240">
      <c r="A240" s="5">
        <v>42805.0</v>
      </c>
      <c r="B240" s="21">
        <f>IFERROR(__xludf.DUMMYFUNCTION("YEAR(TO_DATE(A240))"),2017.0)</f>
        <v>2017</v>
      </c>
      <c r="C240" s="7" t="s">
        <v>48</v>
      </c>
      <c r="D240" s="9">
        <v>275020.2</v>
      </c>
    </row>
    <row r="241">
      <c r="A241" s="5">
        <v>41416.0</v>
      </c>
      <c r="B241" s="21">
        <f>IFERROR(__xludf.DUMMYFUNCTION("YEAR(TO_DATE(A241))"),2013.0)</f>
        <v>2013</v>
      </c>
      <c r="C241" s="7" t="s">
        <v>48</v>
      </c>
      <c r="D241" s="9">
        <v>2996868.4200000004</v>
      </c>
    </row>
    <row r="242">
      <c r="A242" s="5">
        <v>41764.0</v>
      </c>
      <c r="B242" s="21">
        <f>IFERROR(__xludf.DUMMYFUNCTION("YEAR(TO_DATE(A242))"),2014.0)</f>
        <v>2014</v>
      </c>
      <c r="C242" s="7" t="s">
        <v>48</v>
      </c>
      <c r="D242" s="9">
        <v>0.0</v>
      </c>
    </row>
    <row r="243">
      <c r="A243" s="5">
        <v>41234.0</v>
      </c>
      <c r="B243" s="21">
        <f>IFERROR(__xludf.DUMMYFUNCTION("YEAR(TO_DATE(A243))"),2012.0)</f>
        <v>2012</v>
      </c>
      <c r="C243" s="7" t="s">
        <v>48</v>
      </c>
      <c r="D243" s="9">
        <v>1893718.6800000002</v>
      </c>
    </row>
    <row r="244">
      <c r="A244" s="5">
        <v>40954.0</v>
      </c>
      <c r="B244" s="21">
        <f>IFERROR(__xludf.DUMMYFUNCTION("YEAR(TO_DATE(A244))"),2012.0)</f>
        <v>2012</v>
      </c>
      <c r="C244" s="7" t="s">
        <v>48</v>
      </c>
      <c r="D244" s="9">
        <v>2739932.4</v>
      </c>
    </row>
    <row r="245">
      <c r="A245" s="5">
        <v>41362.0</v>
      </c>
      <c r="B245" s="21">
        <f>IFERROR(__xludf.DUMMYFUNCTION("YEAR(TO_DATE(A245))"),2013.0)</f>
        <v>2013</v>
      </c>
      <c r="C245" s="7" t="s">
        <v>48</v>
      </c>
      <c r="D245" s="9">
        <v>42744.79</v>
      </c>
    </row>
    <row r="246">
      <c r="A246" s="5">
        <v>40605.0</v>
      </c>
      <c r="B246" s="21">
        <f>IFERROR(__xludf.DUMMYFUNCTION("YEAR(TO_DATE(A246))"),2011.0)</f>
        <v>2011</v>
      </c>
      <c r="C246" s="7" t="s">
        <v>48</v>
      </c>
      <c r="D246" s="9">
        <v>52945.26</v>
      </c>
    </row>
    <row r="247">
      <c r="A247" s="5">
        <v>40533.0</v>
      </c>
      <c r="B247" s="21">
        <f>IFERROR(__xludf.DUMMYFUNCTION("YEAR(TO_DATE(A247))"),2010.0)</f>
        <v>2010</v>
      </c>
      <c r="C247" s="7" t="s">
        <v>48</v>
      </c>
      <c r="D247" s="9">
        <v>3692803.17</v>
      </c>
    </row>
    <row r="248">
      <c r="A248" s="5">
        <v>42515.0</v>
      </c>
      <c r="B248" s="21">
        <f>IFERROR(__xludf.DUMMYFUNCTION("YEAR(TO_DATE(A248))"),2016.0)</f>
        <v>2016</v>
      </c>
      <c r="C248" s="7" t="s">
        <v>48</v>
      </c>
      <c r="D248" s="9">
        <v>910183.74</v>
      </c>
    </row>
    <row r="249">
      <c r="A249" s="5">
        <v>40338.0</v>
      </c>
      <c r="B249" s="21">
        <f>IFERROR(__xludf.DUMMYFUNCTION("YEAR(TO_DATE(A249))"),2010.0)</f>
        <v>2010</v>
      </c>
      <c r="C249" s="7" t="s">
        <v>48</v>
      </c>
      <c r="D249" s="9">
        <v>991141.6200000001</v>
      </c>
    </row>
    <row r="250">
      <c r="A250" s="5">
        <v>41390.0</v>
      </c>
      <c r="B250" s="21">
        <f>IFERROR(__xludf.DUMMYFUNCTION("YEAR(TO_DATE(A250))"),2013.0)</f>
        <v>2013</v>
      </c>
      <c r="C250" s="7" t="s">
        <v>48</v>
      </c>
      <c r="D250" s="9">
        <v>6468853.6</v>
      </c>
    </row>
    <row r="251">
      <c r="A251" s="5">
        <v>41452.0</v>
      </c>
      <c r="B251" s="21">
        <f>IFERROR(__xludf.DUMMYFUNCTION("YEAR(TO_DATE(A251))"),2013.0)</f>
        <v>2013</v>
      </c>
      <c r="C251" s="7" t="s">
        <v>48</v>
      </c>
      <c r="D251" s="9">
        <v>392875.92</v>
      </c>
    </row>
    <row r="252">
      <c r="A252" s="5">
        <v>42530.0</v>
      </c>
      <c r="B252" s="21">
        <f>IFERROR(__xludf.DUMMYFUNCTION("YEAR(TO_DATE(A252))"),2016.0)</f>
        <v>2016</v>
      </c>
      <c r="C252" s="7" t="s">
        <v>48</v>
      </c>
      <c r="D252" s="9">
        <v>966144.48</v>
      </c>
    </row>
    <row r="253">
      <c r="A253" s="5">
        <v>41652.0</v>
      </c>
      <c r="B253" s="21">
        <f>IFERROR(__xludf.DUMMYFUNCTION("YEAR(TO_DATE(A253))"),2014.0)</f>
        <v>2014</v>
      </c>
      <c r="C253" s="7" t="s">
        <v>48</v>
      </c>
      <c r="D253" s="9">
        <v>541810.24</v>
      </c>
    </row>
    <row r="254">
      <c r="A254" s="5">
        <v>42772.0</v>
      </c>
      <c r="B254" s="21">
        <f>IFERROR(__xludf.DUMMYFUNCTION("YEAR(TO_DATE(A254))"),2017.0)</f>
        <v>2017</v>
      </c>
      <c r="C254" s="7" t="s">
        <v>48</v>
      </c>
      <c r="D254" s="9">
        <v>221781.30000000002</v>
      </c>
    </row>
    <row r="255">
      <c r="A255" s="5">
        <v>42895.0</v>
      </c>
      <c r="B255" s="21">
        <f>IFERROR(__xludf.DUMMYFUNCTION("YEAR(TO_DATE(A255))"),2017.0)</f>
        <v>2017</v>
      </c>
      <c r="C255" s="7" t="s">
        <v>50</v>
      </c>
      <c r="D255" s="9">
        <v>3840464.67</v>
      </c>
    </row>
    <row r="256">
      <c r="A256" s="5">
        <v>41283.0</v>
      </c>
      <c r="B256" s="21">
        <f>IFERROR(__xludf.DUMMYFUNCTION("YEAR(TO_DATE(A256))"),2013.0)</f>
        <v>2013</v>
      </c>
      <c r="C256" s="7" t="s">
        <v>50</v>
      </c>
      <c r="D256" s="9">
        <v>415482.56</v>
      </c>
    </row>
    <row r="257">
      <c r="A257" s="5">
        <v>41183.0</v>
      </c>
      <c r="B257" s="21">
        <f>IFERROR(__xludf.DUMMYFUNCTION("YEAR(TO_DATE(A257))"),2012.0)</f>
        <v>2012</v>
      </c>
      <c r="C257" s="7" t="s">
        <v>50</v>
      </c>
      <c r="D257" s="9">
        <v>467505.12000000005</v>
      </c>
    </row>
    <row r="258">
      <c r="A258" s="5">
        <v>40874.0</v>
      </c>
      <c r="B258" s="21">
        <f>IFERROR(__xludf.DUMMYFUNCTION("YEAR(TO_DATE(A258))"),2011.0)</f>
        <v>2011</v>
      </c>
      <c r="C258" s="7" t="s">
        <v>50</v>
      </c>
      <c r="D258" s="9">
        <v>53041.05</v>
      </c>
    </row>
    <row r="259">
      <c r="A259" s="5">
        <v>40914.0</v>
      </c>
      <c r="B259" s="21">
        <f>IFERROR(__xludf.DUMMYFUNCTION("YEAR(TO_DATE(A259))"),2012.0)</f>
        <v>2012</v>
      </c>
      <c r="C259" s="7" t="s">
        <v>50</v>
      </c>
      <c r="D259" s="9">
        <v>710975.68</v>
      </c>
    </row>
    <row r="260">
      <c r="A260" s="5">
        <v>42897.0</v>
      </c>
      <c r="B260" s="21">
        <f>IFERROR(__xludf.DUMMYFUNCTION("YEAR(TO_DATE(A260))"),2017.0)</f>
        <v>2017</v>
      </c>
      <c r="C260" s="7" t="s">
        <v>50</v>
      </c>
      <c r="D260" s="9">
        <v>441296.94</v>
      </c>
    </row>
    <row r="261">
      <c r="A261" s="5">
        <v>42314.0</v>
      </c>
      <c r="B261" s="21">
        <f>IFERROR(__xludf.DUMMYFUNCTION("YEAR(TO_DATE(A261))"),2015.0)</f>
        <v>2015</v>
      </c>
      <c r="C261" s="7" t="s">
        <v>50</v>
      </c>
      <c r="D261" s="9">
        <v>1252140.8</v>
      </c>
    </row>
    <row r="262">
      <c r="A262" s="5">
        <v>40729.0</v>
      </c>
      <c r="B262" s="21">
        <f>IFERROR(__xludf.DUMMYFUNCTION("YEAR(TO_DATE(A262))"),2011.0)</f>
        <v>2011</v>
      </c>
      <c r="C262" s="7" t="s">
        <v>50</v>
      </c>
      <c r="D262" s="9">
        <v>116631.9</v>
      </c>
    </row>
    <row r="263">
      <c r="A263" s="5">
        <v>41706.0</v>
      </c>
      <c r="B263" s="21">
        <f>IFERROR(__xludf.DUMMYFUNCTION("YEAR(TO_DATE(A263))"),2014.0)</f>
        <v>2014</v>
      </c>
      <c r="C263" s="7" t="s">
        <v>50</v>
      </c>
      <c r="D263" s="9">
        <v>816103.04</v>
      </c>
    </row>
    <row r="264">
      <c r="A264" s="5">
        <v>41353.0</v>
      </c>
      <c r="B264" s="21">
        <f>IFERROR(__xludf.DUMMYFUNCTION("YEAR(TO_DATE(A264))"),2013.0)</f>
        <v>2013</v>
      </c>
      <c r="C264" s="7" t="s">
        <v>50</v>
      </c>
      <c r="D264" s="9">
        <v>4879707.54</v>
      </c>
    </row>
    <row r="265">
      <c r="A265" s="5">
        <v>41800.0</v>
      </c>
      <c r="B265" s="21">
        <f>IFERROR(__xludf.DUMMYFUNCTION("YEAR(TO_DATE(A265))"),2014.0)</f>
        <v>2014</v>
      </c>
      <c r="C265" s="7" t="s">
        <v>50</v>
      </c>
      <c r="D265" s="9">
        <v>681907.2</v>
      </c>
    </row>
    <row r="266">
      <c r="A266" s="5">
        <v>42431.0</v>
      </c>
      <c r="B266" s="21">
        <f>IFERROR(__xludf.DUMMYFUNCTION("YEAR(TO_DATE(A266))"),2016.0)</f>
        <v>2016</v>
      </c>
      <c r="C266" s="7" t="s">
        <v>50</v>
      </c>
      <c r="D266" s="9">
        <v>1942381.5599999998</v>
      </c>
    </row>
    <row r="267">
      <c r="A267" s="5">
        <v>41977.0</v>
      </c>
      <c r="B267" s="21">
        <f>IFERROR(__xludf.DUMMYFUNCTION("YEAR(TO_DATE(A267))"),2014.0)</f>
        <v>2014</v>
      </c>
      <c r="C267" s="7" t="s">
        <v>50</v>
      </c>
      <c r="D267" s="9">
        <v>910444.8600000001</v>
      </c>
    </row>
    <row r="268">
      <c r="A268" s="5">
        <v>41994.0</v>
      </c>
      <c r="B268" s="21">
        <f>IFERROR(__xludf.DUMMYFUNCTION("YEAR(TO_DATE(A268))"),2014.0)</f>
        <v>2014</v>
      </c>
      <c r="C268" s="7" t="s">
        <v>50</v>
      </c>
      <c r="D268" s="9">
        <v>470029.23000000004</v>
      </c>
    </row>
    <row r="269">
      <c r="A269" s="5">
        <v>41641.0</v>
      </c>
      <c r="B269" s="21">
        <f>IFERROR(__xludf.DUMMYFUNCTION("YEAR(TO_DATE(A269))"),2014.0)</f>
        <v>2014</v>
      </c>
      <c r="C269" s="7" t="s">
        <v>50</v>
      </c>
      <c r="D269" s="9">
        <v>771939.8500000001</v>
      </c>
    </row>
    <row r="270">
      <c r="A270" s="5">
        <v>40520.0</v>
      </c>
      <c r="B270" s="21">
        <f>IFERROR(__xludf.DUMMYFUNCTION("YEAR(TO_DATE(A270))"),2010.0)</f>
        <v>2010</v>
      </c>
      <c r="C270" s="7" t="s">
        <v>50</v>
      </c>
      <c r="D270" s="9">
        <v>904178.14</v>
      </c>
    </row>
    <row r="271">
      <c r="A271" s="5">
        <v>40651.0</v>
      </c>
      <c r="B271" s="21">
        <f>IFERROR(__xludf.DUMMYFUNCTION("YEAR(TO_DATE(A271))"),2011.0)</f>
        <v>2011</v>
      </c>
      <c r="C271" s="7" t="s">
        <v>50</v>
      </c>
      <c r="D271" s="9">
        <v>1068975.48</v>
      </c>
    </row>
    <row r="272">
      <c r="A272" s="5">
        <v>41218.0</v>
      </c>
      <c r="B272" s="21">
        <f>IFERROR(__xludf.DUMMYFUNCTION("YEAR(TO_DATE(A272))"),2012.0)</f>
        <v>2012</v>
      </c>
      <c r="C272" s="7" t="s">
        <v>50</v>
      </c>
      <c r="D272" s="9">
        <v>935010.2400000001</v>
      </c>
    </row>
    <row r="273">
      <c r="A273" s="5">
        <v>41046.0</v>
      </c>
      <c r="B273" s="21">
        <f>IFERROR(__xludf.DUMMYFUNCTION("YEAR(TO_DATE(A273))"),2012.0)</f>
        <v>2012</v>
      </c>
      <c r="C273" s="7" t="s">
        <v>50</v>
      </c>
      <c r="D273" s="9">
        <v>836647.68</v>
      </c>
    </row>
    <row r="274">
      <c r="A274" s="5">
        <v>42197.0</v>
      </c>
      <c r="B274" s="21">
        <f>IFERROR(__xludf.DUMMYFUNCTION("YEAR(TO_DATE(A274))"),2015.0)</f>
        <v>2015</v>
      </c>
      <c r="C274" s="7" t="s">
        <v>50</v>
      </c>
      <c r="D274" s="9">
        <v>43123.26</v>
      </c>
    </row>
    <row r="275">
      <c r="A275" s="5">
        <v>42157.0</v>
      </c>
      <c r="B275" s="21">
        <f>IFERROR(__xludf.DUMMYFUNCTION("YEAR(TO_DATE(A275))"),2015.0)</f>
        <v>2015</v>
      </c>
      <c r="C275" s="7" t="s">
        <v>50</v>
      </c>
      <c r="D275" s="9">
        <v>812477.93</v>
      </c>
    </row>
    <row r="276">
      <c r="A276" s="5">
        <v>41078.0</v>
      </c>
      <c r="B276" s="21">
        <f>IFERROR(__xludf.DUMMYFUNCTION("YEAR(TO_DATE(A276))"),2012.0)</f>
        <v>2012</v>
      </c>
      <c r="C276" s="7" t="s">
        <v>50</v>
      </c>
      <c r="D276" s="9">
        <v>5866074.06</v>
      </c>
    </row>
    <row r="277">
      <c r="A277" s="5">
        <v>41822.0</v>
      </c>
      <c r="B277" s="21">
        <f>IFERROR(__xludf.DUMMYFUNCTION("YEAR(TO_DATE(A277))"),2014.0)</f>
        <v>2014</v>
      </c>
      <c r="C277" s="7" t="s">
        <v>50</v>
      </c>
      <c r="D277" s="9">
        <v>1472505.48</v>
      </c>
    </row>
    <row r="278">
      <c r="A278" s="5">
        <v>42446.0</v>
      </c>
      <c r="B278" s="21">
        <f>IFERROR(__xludf.DUMMYFUNCTION("YEAR(TO_DATE(A278))"),2016.0)</f>
        <v>2016</v>
      </c>
      <c r="C278" s="7" t="s">
        <v>50</v>
      </c>
      <c r="D278" s="9">
        <v>39057.840000000004</v>
      </c>
    </row>
    <row r="279">
      <c r="A279" s="5">
        <v>40196.0</v>
      </c>
      <c r="B279" s="21">
        <f>IFERROR(__xludf.DUMMYFUNCTION("YEAR(TO_DATE(A279))"),2010.0)</f>
        <v>2010</v>
      </c>
      <c r="C279" s="7" t="s">
        <v>50</v>
      </c>
      <c r="D279" s="9">
        <v>165676.72</v>
      </c>
    </row>
    <row r="280">
      <c r="A280" s="5">
        <v>41360.0</v>
      </c>
      <c r="B280" s="21">
        <f>IFERROR(__xludf.DUMMYFUNCTION("YEAR(TO_DATE(A280))"),2013.0)</f>
        <v>2013</v>
      </c>
      <c r="C280" s="7" t="s">
        <v>50</v>
      </c>
      <c r="D280" s="9">
        <v>251571.09999999998</v>
      </c>
    </row>
    <row r="281">
      <c r="A281" s="5">
        <v>42212.0</v>
      </c>
      <c r="B281" s="21">
        <f>IFERROR(__xludf.DUMMYFUNCTION("YEAR(TO_DATE(A281))"),2015.0)</f>
        <v>2015</v>
      </c>
      <c r="C281" s="7" t="s">
        <v>50</v>
      </c>
      <c r="D281" s="9">
        <v>26091.180000000004</v>
      </c>
    </row>
    <row r="282">
      <c r="A282" s="5">
        <v>40999.0</v>
      </c>
      <c r="B282" s="21">
        <f>IFERROR(__xludf.DUMMYFUNCTION("YEAR(TO_DATE(A282))"),2012.0)</f>
        <v>2012</v>
      </c>
      <c r="C282" s="7" t="s">
        <v>50</v>
      </c>
      <c r="D282" s="9">
        <v>51837.48</v>
      </c>
    </row>
    <row r="283">
      <c r="A283" s="5">
        <v>41616.0</v>
      </c>
      <c r="B283" s="21">
        <f>IFERROR(__xludf.DUMMYFUNCTION("YEAR(TO_DATE(A283))"),2013.0)</f>
        <v>2013</v>
      </c>
      <c r="C283" s="7" t="s">
        <v>50</v>
      </c>
      <c r="D283" s="9">
        <v>397773.35000000003</v>
      </c>
    </row>
    <row r="284">
      <c r="A284" s="5">
        <v>41402.0</v>
      </c>
      <c r="B284" s="21">
        <f>IFERROR(__xludf.DUMMYFUNCTION("YEAR(TO_DATE(A284))"),2013.0)</f>
        <v>2013</v>
      </c>
      <c r="C284" s="7" t="s">
        <v>50</v>
      </c>
      <c r="D284" s="9">
        <v>2367799.56</v>
      </c>
    </row>
    <row r="285">
      <c r="A285" s="5">
        <v>41853.0</v>
      </c>
      <c r="B285" s="21">
        <f>IFERROR(__xludf.DUMMYFUNCTION("YEAR(TO_DATE(A285))"),2014.0)</f>
        <v>2014</v>
      </c>
      <c r="C285" s="7" t="s">
        <v>52</v>
      </c>
      <c r="D285" s="9">
        <v>608872.0</v>
      </c>
    </row>
    <row r="286">
      <c r="A286" s="5">
        <v>42892.0</v>
      </c>
      <c r="B286" s="21">
        <f>IFERROR(__xludf.DUMMYFUNCTION("YEAR(TO_DATE(A286))"),2017.0)</f>
        <v>2017</v>
      </c>
      <c r="C286" s="7" t="s">
        <v>52</v>
      </c>
      <c r="D286" s="9">
        <v>2440013.1999999997</v>
      </c>
    </row>
    <row r="287">
      <c r="A287" s="5">
        <v>41040.0</v>
      </c>
      <c r="B287" s="21">
        <f>IFERROR(__xludf.DUMMYFUNCTION("YEAR(TO_DATE(A287))"),2012.0)</f>
        <v>2012</v>
      </c>
      <c r="C287" s="7" t="s">
        <v>52</v>
      </c>
      <c r="D287" s="9">
        <v>162151.29</v>
      </c>
    </row>
    <row r="288">
      <c r="A288" s="5">
        <v>41214.0</v>
      </c>
      <c r="B288" s="21">
        <f>IFERROR(__xludf.DUMMYFUNCTION("YEAR(TO_DATE(A288))"),2012.0)</f>
        <v>2012</v>
      </c>
      <c r="C288" s="7" t="s">
        <v>52</v>
      </c>
      <c r="D288" s="9">
        <v>2929.62</v>
      </c>
    </row>
    <row r="289">
      <c r="A289" s="5">
        <v>40300.0</v>
      </c>
      <c r="B289" s="21">
        <f>IFERROR(__xludf.DUMMYFUNCTION("YEAR(TO_DATE(A289))"),2010.0)</f>
        <v>2010</v>
      </c>
      <c r="C289" s="7" t="s">
        <v>52</v>
      </c>
      <c r="D289" s="9">
        <v>84698.25</v>
      </c>
    </row>
    <row r="290">
      <c r="A290" s="5">
        <v>42144.0</v>
      </c>
      <c r="B290" s="21">
        <f>IFERROR(__xludf.DUMMYFUNCTION("YEAR(TO_DATE(A290))"),2015.0)</f>
        <v>2015</v>
      </c>
      <c r="C290" s="7" t="s">
        <v>52</v>
      </c>
      <c r="D290" s="9">
        <v>186158.5</v>
      </c>
    </row>
    <row r="291">
      <c r="A291" s="5">
        <v>40516.0</v>
      </c>
      <c r="B291" s="21">
        <f>IFERROR(__xludf.DUMMYFUNCTION("YEAR(TO_DATE(A291))"),2010.0)</f>
        <v>2010</v>
      </c>
      <c r="C291" s="7" t="s">
        <v>52</v>
      </c>
      <c r="D291" s="9">
        <v>190757.82</v>
      </c>
    </row>
    <row r="292">
      <c r="A292" s="5">
        <v>41321.0</v>
      </c>
      <c r="B292" s="21">
        <f>IFERROR(__xludf.DUMMYFUNCTION("YEAR(TO_DATE(A292))"),2013.0)</f>
        <v>2013</v>
      </c>
      <c r="C292" s="7" t="s">
        <v>52</v>
      </c>
      <c r="D292" s="9">
        <v>1419947.0999999999</v>
      </c>
    </row>
    <row r="293">
      <c r="A293" s="5">
        <v>42439.0</v>
      </c>
      <c r="B293" s="21">
        <f>IFERROR(__xludf.DUMMYFUNCTION("YEAR(TO_DATE(A293))"),2016.0)</f>
        <v>2016</v>
      </c>
      <c r="C293" s="7" t="s">
        <v>52</v>
      </c>
      <c r="D293" s="9">
        <v>1775727.68</v>
      </c>
    </row>
    <row r="294">
      <c r="A294" s="5">
        <v>40798.0</v>
      </c>
      <c r="B294" s="21">
        <f>IFERROR(__xludf.DUMMYFUNCTION("YEAR(TO_DATE(A294))"),2011.0)</f>
        <v>2011</v>
      </c>
      <c r="C294" s="7" t="s">
        <v>52</v>
      </c>
      <c r="D294" s="9">
        <v>226716.1</v>
      </c>
    </row>
    <row r="295">
      <c r="A295" s="5">
        <v>42139.0</v>
      </c>
      <c r="B295" s="21">
        <f>IFERROR(__xludf.DUMMYFUNCTION("YEAR(TO_DATE(A295))"),2015.0)</f>
        <v>2015</v>
      </c>
      <c r="C295" s="7" t="s">
        <v>52</v>
      </c>
      <c r="D295" s="9">
        <v>4683904.43</v>
      </c>
    </row>
    <row r="296">
      <c r="A296" s="5">
        <v>40225.0</v>
      </c>
      <c r="B296" s="21">
        <f>IFERROR(__xludf.DUMMYFUNCTION("YEAR(TO_DATE(A296))"),2010.0)</f>
        <v>2010</v>
      </c>
      <c r="C296" s="7" t="s">
        <v>52</v>
      </c>
      <c r="D296" s="9">
        <v>3879257.97</v>
      </c>
    </row>
    <row r="297">
      <c r="A297" s="5">
        <v>41074.0</v>
      </c>
      <c r="B297" s="21">
        <f>IFERROR(__xludf.DUMMYFUNCTION("YEAR(TO_DATE(A297))"),2012.0)</f>
        <v>2012</v>
      </c>
      <c r="C297" s="7" t="s">
        <v>52</v>
      </c>
      <c r="D297" s="9">
        <v>510554.84</v>
      </c>
    </row>
    <row r="298">
      <c r="A298" s="5">
        <v>40732.0</v>
      </c>
      <c r="B298" s="21">
        <f>IFERROR(__xludf.DUMMYFUNCTION("YEAR(TO_DATE(A298))"),2011.0)</f>
        <v>2011</v>
      </c>
      <c r="C298" s="7" t="s">
        <v>52</v>
      </c>
      <c r="D298" s="9">
        <v>1855825.4</v>
      </c>
    </row>
    <row r="299">
      <c r="A299" s="5">
        <v>40761.0</v>
      </c>
      <c r="B299" s="21">
        <f>IFERROR(__xludf.DUMMYFUNCTION("YEAR(TO_DATE(A299))"),2011.0)</f>
        <v>2011</v>
      </c>
      <c r="C299" s="7" t="s">
        <v>52</v>
      </c>
      <c r="D299" s="9">
        <v>4117224.51</v>
      </c>
    </row>
    <row r="300">
      <c r="A300" s="5">
        <v>41876.0</v>
      </c>
      <c r="B300" s="21">
        <f>IFERROR(__xludf.DUMMYFUNCTION("YEAR(TO_DATE(A300))"),2014.0)</f>
        <v>2014</v>
      </c>
      <c r="C300" s="7" t="s">
        <v>52</v>
      </c>
      <c r="D300" s="9">
        <v>5493179.399999999</v>
      </c>
    </row>
    <row r="301">
      <c r="A301" s="5">
        <v>41248.0</v>
      </c>
      <c r="B301" s="21">
        <f>IFERROR(__xludf.DUMMYFUNCTION("YEAR(TO_DATE(A301))"),2012.0)</f>
        <v>2012</v>
      </c>
      <c r="C301" s="7" t="s">
        <v>52</v>
      </c>
      <c r="D301" s="9">
        <v>967654.96</v>
      </c>
    </row>
    <row r="302">
      <c r="A302" s="5">
        <v>41021.0</v>
      </c>
      <c r="B302" s="21">
        <f>IFERROR(__xludf.DUMMYFUNCTION("YEAR(TO_DATE(A302))"),2012.0)</f>
        <v>2012</v>
      </c>
      <c r="C302" s="7" t="s">
        <v>52</v>
      </c>
      <c r="D302" s="9">
        <v>252954.35</v>
      </c>
    </row>
    <row r="303">
      <c r="A303" s="5">
        <v>41142.0</v>
      </c>
      <c r="B303" s="21">
        <f>IFERROR(__xludf.DUMMYFUNCTION("YEAR(TO_DATE(A303))"),2012.0)</f>
        <v>2012</v>
      </c>
      <c r="C303" s="7" t="s">
        <v>52</v>
      </c>
      <c r="D303" s="9">
        <v>321501.76</v>
      </c>
    </row>
    <row r="304">
      <c r="A304" s="5">
        <v>42013.0</v>
      </c>
      <c r="B304" s="21">
        <f>IFERROR(__xludf.DUMMYFUNCTION("YEAR(TO_DATE(A304))"),2015.0)</f>
        <v>2015</v>
      </c>
      <c r="C304" s="7" t="s">
        <v>52</v>
      </c>
      <c r="D304" s="9">
        <v>563645.04</v>
      </c>
    </row>
    <row r="305">
      <c r="A305" s="5">
        <v>40882.0</v>
      </c>
      <c r="B305" s="21">
        <f>IFERROR(__xludf.DUMMYFUNCTION("YEAR(TO_DATE(A305))"),2011.0)</f>
        <v>2011</v>
      </c>
      <c r="C305" s="7" t="s">
        <v>52</v>
      </c>
      <c r="D305" s="9">
        <v>2423758.05</v>
      </c>
    </row>
    <row r="306">
      <c r="A306" s="5">
        <v>40421.0</v>
      </c>
      <c r="B306" s="21">
        <f>IFERROR(__xludf.DUMMYFUNCTION("YEAR(TO_DATE(A306))"),2010.0)</f>
        <v>2010</v>
      </c>
      <c r="C306" s="7" t="s">
        <v>52</v>
      </c>
      <c r="D306" s="9">
        <v>1425097.2000000002</v>
      </c>
    </row>
    <row r="307">
      <c r="A307" s="5">
        <v>42026.0</v>
      </c>
      <c r="B307" s="21">
        <f>IFERROR(__xludf.DUMMYFUNCTION("YEAR(TO_DATE(A307))"),2015.0)</f>
        <v>2015</v>
      </c>
      <c r="C307" s="7" t="s">
        <v>52</v>
      </c>
      <c r="D307" s="9">
        <v>1271154.57</v>
      </c>
    </row>
    <row r="308">
      <c r="A308" s="5">
        <v>40595.0</v>
      </c>
      <c r="B308" s="21">
        <f>IFERROR(__xludf.DUMMYFUNCTION("YEAR(TO_DATE(A308))"),2011.0)</f>
        <v>2011</v>
      </c>
      <c r="C308" s="7" t="s">
        <v>52</v>
      </c>
      <c r="D308" s="9">
        <v>6285079.35</v>
      </c>
    </row>
    <row r="309">
      <c r="A309" s="5">
        <v>41967.0</v>
      </c>
      <c r="B309" s="21">
        <f>IFERROR(__xludf.DUMMYFUNCTION("YEAR(TO_DATE(A309))"),2014.0)</f>
        <v>2014</v>
      </c>
      <c r="C309" s="7" t="s">
        <v>52</v>
      </c>
      <c r="D309" s="9">
        <v>64899.48</v>
      </c>
    </row>
    <row r="310">
      <c r="A310" s="5">
        <v>40729.0</v>
      </c>
      <c r="B310" s="21">
        <f>IFERROR(__xludf.DUMMYFUNCTION("YEAR(TO_DATE(A310))"),2011.0)</f>
        <v>2011</v>
      </c>
      <c r="C310" s="7" t="s">
        <v>52</v>
      </c>
      <c r="D310" s="9">
        <v>730705.6200000001</v>
      </c>
    </row>
    <row r="311">
      <c r="A311" s="5">
        <v>42203.0</v>
      </c>
      <c r="B311" s="21">
        <f>IFERROR(__xludf.DUMMYFUNCTION("YEAR(TO_DATE(A311))"),2015.0)</f>
        <v>2015</v>
      </c>
      <c r="C311" s="7" t="s">
        <v>52</v>
      </c>
      <c r="D311" s="9">
        <v>206776.8</v>
      </c>
    </row>
    <row r="312">
      <c r="A312" s="5">
        <v>41768.0</v>
      </c>
      <c r="B312" s="21">
        <f>IFERROR(__xludf.DUMMYFUNCTION("YEAR(TO_DATE(A312))"),2014.0)</f>
        <v>2014</v>
      </c>
      <c r="C312" s="7" t="s">
        <v>52</v>
      </c>
      <c r="D312" s="9">
        <v>3567979.5900000003</v>
      </c>
    </row>
    <row r="313">
      <c r="A313" s="5">
        <v>40348.0</v>
      </c>
      <c r="B313" s="21">
        <f>IFERROR(__xludf.DUMMYFUNCTION("YEAR(TO_DATE(A313))"),2010.0)</f>
        <v>2010</v>
      </c>
      <c r="C313" s="7" t="s">
        <v>52</v>
      </c>
      <c r="D313" s="9">
        <v>2530602.06</v>
      </c>
    </row>
    <row r="314">
      <c r="A314" s="5">
        <v>42864.0</v>
      </c>
      <c r="B314" s="21">
        <f>IFERROR(__xludf.DUMMYFUNCTION("YEAR(TO_DATE(A314))"),2017.0)</f>
        <v>2017</v>
      </c>
      <c r="C314" s="7" t="s">
        <v>52</v>
      </c>
      <c r="D314" s="9">
        <v>267478.26</v>
      </c>
    </row>
    <row r="315">
      <c r="A315" s="5">
        <v>41949.0</v>
      </c>
      <c r="B315" s="21">
        <f>IFERROR(__xludf.DUMMYFUNCTION("YEAR(TO_DATE(A315))"),2014.0)</f>
        <v>2014</v>
      </c>
      <c r="C315" s="7" t="s">
        <v>52</v>
      </c>
      <c r="D315" s="9">
        <v>5026726.9399999995</v>
      </c>
    </row>
    <row r="316">
      <c r="A316" s="5">
        <v>41222.0</v>
      </c>
      <c r="B316" s="21">
        <f>IFERROR(__xludf.DUMMYFUNCTION("YEAR(TO_DATE(A316))"),2012.0)</f>
        <v>2012</v>
      </c>
      <c r="C316" s="7" t="s">
        <v>54</v>
      </c>
      <c r="D316" s="9">
        <v>291340.48</v>
      </c>
    </row>
    <row r="317">
      <c r="A317" s="5">
        <v>41939.0</v>
      </c>
      <c r="B317" s="21">
        <f>IFERROR(__xludf.DUMMYFUNCTION("YEAR(TO_DATE(A317))"),2014.0)</f>
        <v>2014</v>
      </c>
      <c r="C317" s="7" t="s">
        <v>54</v>
      </c>
      <c r="D317" s="9">
        <v>470013.28</v>
      </c>
    </row>
    <row r="318">
      <c r="A318" s="5">
        <v>42241.0</v>
      </c>
      <c r="B318" s="21">
        <f>IFERROR(__xludf.DUMMYFUNCTION("YEAR(TO_DATE(A318))"),2015.0)</f>
        <v>2015</v>
      </c>
      <c r="C318" s="7" t="s">
        <v>54</v>
      </c>
      <c r="D318" s="9">
        <v>602528.66</v>
      </c>
    </row>
    <row r="319">
      <c r="A319" s="5">
        <v>40873.0</v>
      </c>
      <c r="B319" s="21">
        <f>IFERROR(__xludf.DUMMYFUNCTION("YEAR(TO_DATE(A319))"),2011.0)</f>
        <v>2011</v>
      </c>
      <c r="C319" s="7" t="s">
        <v>54</v>
      </c>
      <c r="D319" s="9">
        <v>255665.34</v>
      </c>
    </row>
    <row r="320">
      <c r="A320" s="5">
        <v>42695.0</v>
      </c>
      <c r="B320" s="21">
        <f>IFERROR(__xludf.DUMMYFUNCTION("YEAR(TO_DATE(A320))"),2016.0)</f>
        <v>2016</v>
      </c>
      <c r="C320" s="7" t="s">
        <v>54</v>
      </c>
      <c r="D320" s="9">
        <v>412198.15</v>
      </c>
    </row>
    <row r="321">
      <c r="A321" s="5">
        <v>40606.0</v>
      </c>
      <c r="B321" s="21">
        <f>IFERROR(__xludf.DUMMYFUNCTION("YEAR(TO_DATE(A321))"),2011.0)</f>
        <v>2011</v>
      </c>
      <c r="C321" s="7" t="s">
        <v>54</v>
      </c>
      <c r="D321" s="9">
        <v>52630.53</v>
      </c>
    </row>
    <row r="322">
      <c r="A322" s="5">
        <v>41546.0</v>
      </c>
      <c r="B322" s="21">
        <f>IFERROR(__xludf.DUMMYFUNCTION("YEAR(TO_DATE(A322))"),2013.0)</f>
        <v>2013</v>
      </c>
      <c r="C322" s="7" t="s">
        <v>54</v>
      </c>
      <c r="D322" s="9">
        <v>2413417.12</v>
      </c>
    </row>
    <row r="323">
      <c r="A323" s="5">
        <v>41252.0</v>
      </c>
      <c r="B323" s="21">
        <f>IFERROR(__xludf.DUMMYFUNCTION("YEAR(TO_DATE(A323))"),2012.0)</f>
        <v>2012</v>
      </c>
      <c r="C323" s="7" t="s">
        <v>54</v>
      </c>
      <c r="D323" s="9">
        <v>379090.8</v>
      </c>
    </row>
    <row r="324">
      <c r="A324" s="5">
        <v>42404.0</v>
      </c>
      <c r="B324" s="21">
        <f>IFERROR(__xludf.DUMMYFUNCTION("YEAR(TO_DATE(A324))"),2016.0)</f>
        <v>2016</v>
      </c>
      <c r="C324" s="7" t="s">
        <v>54</v>
      </c>
      <c r="D324" s="9">
        <v>690700.23</v>
      </c>
    </row>
    <row r="325">
      <c r="A325" s="5">
        <v>40447.0</v>
      </c>
      <c r="B325" s="21">
        <f>IFERROR(__xludf.DUMMYFUNCTION("YEAR(TO_DATE(A325))"),2010.0)</f>
        <v>2010</v>
      </c>
      <c r="C325" s="7" t="s">
        <v>54</v>
      </c>
      <c r="D325" s="9">
        <v>53428.700000000004</v>
      </c>
    </row>
    <row r="326">
      <c r="A326" s="5">
        <v>41841.0</v>
      </c>
      <c r="B326" s="21">
        <f>IFERROR(__xludf.DUMMYFUNCTION("YEAR(TO_DATE(A326))"),2014.0)</f>
        <v>2014</v>
      </c>
      <c r="C326" s="7" t="s">
        <v>54</v>
      </c>
      <c r="D326" s="9">
        <v>179765.6</v>
      </c>
    </row>
    <row r="327">
      <c r="A327" s="5">
        <v>41012.0</v>
      </c>
      <c r="B327" s="21">
        <f>IFERROR(__xludf.DUMMYFUNCTION("YEAR(TO_DATE(A327))"),2012.0)</f>
        <v>2012</v>
      </c>
      <c r="C327" s="7" t="s">
        <v>54</v>
      </c>
      <c r="D327" s="9">
        <v>569733.7200000001</v>
      </c>
    </row>
    <row r="328">
      <c r="A328" s="5">
        <v>41133.0</v>
      </c>
      <c r="B328" s="21">
        <f>IFERROR(__xludf.DUMMYFUNCTION("YEAR(TO_DATE(A328))"),2012.0)</f>
        <v>2012</v>
      </c>
      <c r="C328" s="7" t="s">
        <v>54</v>
      </c>
      <c r="D328" s="9">
        <v>2324613.9</v>
      </c>
    </row>
    <row r="329">
      <c r="A329" s="5">
        <v>41808.0</v>
      </c>
      <c r="B329" s="21">
        <f>IFERROR(__xludf.DUMMYFUNCTION("YEAR(TO_DATE(A329))"),2014.0)</f>
        <v>2014</v>
      </c>
      <c r="C329" s="7" t="s">
        <v>54</v>
      </c>
      <c r="D329" s="9">
        <v>229007.46000000002</v>
      </c>
    </row>
    <row r="330">
      <c r="A330" s="5">
        <v>41828.0</v>
      </c>
      <c r="B330" s="21">
        <f>IFERROR(__xludf.DUMMYFUNCTION("YEAR(TO_DATE(A330))"),2014.0)</f>
        <v>2014</v>
      </c>
      <c r="C330" s="7" t="s">
        <v>54</v>
      </c>
      <c r="D330" s="9">
        <v>1826184.4</v>
      </c>
    </row>
    <row r="331">
      <c r="A331" s="5">
        <v>41896.0</v>
      </c>
      <c r="B331" s="21">
        <f>IFERROR(__xludf.DUMMYFUNCTION("YEAR(TO_DATE(A331))"),2014.0)</f>
        <v>2014</v>
      </c>
      <c r="C331" s="7" t="s">
        <v>54</v>
      </c>
      <c r="D331" s="9">
        <v>1179689.5</v>
      </c>
    </row>
    <row r="332">
      <c r="A332" s="5">
        <v>40314.0</v>
      </c>
      <c r="B332" s="21">
        <f>IFERROR(__xludf.DUMMYFUNCTION("YEAR(TO_DATE(A332))"),2010.0)</f>
        <v>2010</v>
      </c>
      <c r="C332" s="7" t="s">
        <v>54</v>
      </c>
      <c r="D332" s="9">
        <v>5134986.68</v>
      </c>
    </row>
    <row r="333">
      <c r="A333" s="5">
        <v>41038.0</v>
      </c>
      <c r="B333" s="21">
        <f>IFERROR(__xludf.DUMMYFUNCTION("YEAR(TO_DATE(A333))"),2012.0)</f>
        <v>2012</v>
      </c>
      <c r="C333" s="7" t="s">
        <v>54</v>
      </c>
      <c r="D333" s="9">
        <v>774576.64</v>
      </c>
    </row>
    <row r="334">
      <c r="A334" s="5">
        <v>42619.0</v>
      </c>
      <c r="B334" s="21">
        <f>IFERROR(__xludf.DUMMYFUNCTION("YEAR(TO_DATE(A334))"),2016.0)</f>
        <v>2016</v>
      </c>
      <c r="C334" s="7" t="s">
        <v>54</v>
      </c>
      <c r="D334" s="9">
        <v>326503.12</v>
      </c>
    </row>
    <row r="335">
      <c r="A335" s="5">
        <v>41428.0</v>
      </c>
      <c r="B335" s="21">
        <f>IFERROR(__xludf.DUMMYFUNCTION("YEAR(TO_DATE(A335))"),2013.0)</f>
        <v>2013</v>
      </c>
      <c r="C335" s="7" t="s">
        <v>54</v>
      </c>
      <c r="D335" s="9">
        <v>1469497.9800000002</v>
      </c>
    </row>
    <row r="336">
      <c r="A336" s="5">
        <v>41112.0</v>
      </c>
      <c r="B336" s="21">
        <f>IFERROR(__xludf.DUMMYFUNCTION("YEAR(TO_DATE(A336))"),2012.0)</f>
        <v>2012</v>
      </c>
      <c r="C336" s="7" t="s">
        <v>54</v>
      </c>
      <c r="D336" s="9">
        <v>1960404.8</v>
      </c>
    </row>
    <row r="337">
      <c r="A337" s="5">
        <v>41635.0</v>
      </c>
      <c r="B337" s="21">
        <f>IFERROR(__xludf.DUMMYFUNCTION("YEAR(TO_DATE(A337))"),2013.0)</f>
        <v>2013</v>
      </c>
      <c r="C337" s="7" t="s">
        <v>54</v>
      </c>
      <c r="D337" s="9">
        <v>1201862.8</v>
      </c>
    </row>
    <row r="338">
      <c r="A338" s="5">
        <v>42338.0</v>
      </c>
      <c r="B338" s="21">
        <f>IFERROR(__xludf.DUMMYFUNCTION("YEAR(TO_DATE(A338))"),2015.0)</f>
        <v>2015</v>
      </c>
      <c r="C338" s="7" t="s">
        <v>54</v>
      </c>
      <c r="D338" s="9">
        <v>1819827.9</v>
      </c>
    </row>
    <row r="339">
      <c r="A339" s="5">
        <v>41782.0</v>
      </c>
      <c r="B339" s="21">
        <f>IFERROR(__xludf.DUMMYFUNCTION("YEAR(TO_DATE(A339))"),2014.0)</f>
        <v>2014</v>
      </c>
      <c r="C339" s="7" t="s">
        <v>54</v>
      </c>
      <c r="D339" s="9">
        <v>1511174.54</v>
      </c>
    </row>
    <row r="340">
      <c r="A340" s="5">
        <v>41147.0</v>
      </c>
      <c r="B340" s="21">
        <f>IFERROR(__xludf.DUMMYFUNCTION("YEAR(TO_DATE(A340))"),2012.0)</f>
        <v>2012</v>
      </c>
      <c r="C340" s="7" t="s">
        <v>54</v>
      </c>
      <c r="D340" s="9">
        <v>811742.14</v>
      </c>
    </row>
    <row r="341">
      <c r="A341" s="5">
        <v>42526.0</v>
      </c>
      <c r="B341" s="21">
        <f>IFERROR(__xludf.DUMMYFUNCTION("YEAR(TO_DATE(A341))"),2016.0)</f>
        <v>2016</v>
      </c>
      <c r="C341" s="7" t="s">
        <v>54</v>
      </c>
      <c r="D341" s="9">
        <v>27948.050000000003</v>
      </c>
    </row>
    <row r="342">
      <c r="A342" s="5">
        <v>41641.0</v>
      </c>
      <c r="B342" s="21">
        <f>IFERROR(__xludf.DUMMYFUNCTION("YEAR(TO_DATE(A342))"),2014.0)</f>
        <v>2014</v>
      </c>
      <c r="C342" s="7" t="s">
        <v>56</v>
      </c>
      <c r="D342" s="9">
        <v>714018.16</v>
      </c>
    </row>
    <row r="343">
      <c r="A343" s="5">
        <v>40884.0</v>
      </c>
      <c r="B343" s="21">
        <f>IFERROR(__xludf.DUMMYFUNCTION("YEAR(TO_DATE(A343))"),2011.0)</f>
        <v>2011</v>
      </c>
      <c r="C343" s="7" t="s">
        <v>56</v>
      </c>
      <c r="D343" s="9">
        <v>998462.86</v>
      </c>
    </row>
    <row r="344">
      <c r="A344" s="5">
        <v>40602.0</v>
      </c>
      <c r="B344" s="21">
        <f>IFERROR(__xludf.DUMMYFUNCTION("YEAR(TO_DATE(A344))"),2011.0)</f>
        <v>2011</v>
      </c>
      <c r="C344" s="7" t="s">
        <v>56</v>
      </c>
      <c r="D344" s="9">
        <v>1270378.76</v>
      </c>
    </row>
    <row r="345">
      <c r="A345" s="5">
        <v>41160.0</v>
      </c>
      <c r="B345" s="21">
        <f>IFERROR(__xludf.DUMMYFUNCTION("YEAR(TO_DATE(A345))"),2012.0)</f>
        <v>2012</v>
      </c>
      <c r="C345" s="7" t="s">
        <v>56</v>
      </c>
      <c r="D345" s="9">
        <v>548148.48</v>
      </c>
    </row>
    <row r="346">
      <c r="A346" s="5">
        <v>41473.0</v>
      </c>
      <c r="B346" s="21">
        <f>IFERROR(__xludf.DUMMYFUNCTION("YEAR(TO_DATE(A346))"),2013.0)</f>
        <v>2013</v>
      </c>
      <c r="C346" s="7" t="s">
        <v>56</v>
      </c>
      <c r="D346" s="9">
        <v>1366053.7</v>
      </c>
    </row>
    <row r="347">
      <c r="A347" s="5">
        <v>42419.0</v>
      </c>
      <c r="B347" s="21">
        <f>IFERROR(__xludf.DUMMYFUNCTION("YEAR(TO_DATE(A347))"),2016.0)</f>
        <v>2016</v>
      </c>
      <c r="C347" s="7" t="s">
        <v>56</v>
      </c>
      <c r="D347" s="9">
        <v>390133.9</v>
      </c>
    </row>
    <row r="348">
      <c r="A348" s="5">
        <v>41561.0</v>
      </c>
      <c r="B348" s="21">
        <f>IFERROR(__xludf.DUMMYFUNCTION("YEAR(TO_DATE(A348))"),2013.0)</f>
        <v>2013</v>
      </c>
      <c r="C348" s="7" t="s">
        <v>56</v>
      </c>
      <c r="D348" s="9">
        <v>309372.8</v>
      </c>
    </row>
    <row r="349">
      <c r="A349" s="5">
        <v>42393.0</v>
      </c>
      <c r="B349" s="21">
        <f>IFERROR(__xludf.DUMMYFUNCTION("YEAR(TO_DATE(A349))"),2016.0)</f>
        <v>2016</v>
      </c>
      <c r="C349" s="7" t="s">
        <v>56</v>
      </c>
      <c r="D349" s="9">
        <v>781024.16</v>
      </c>
    </row>
    <row r="350">
      <c r="A350" s="5">
        <v>42739.0</v>
      </c>
      <c r="B350" s="21">
        <f>IFERROR(__xludf.DUMMYFUNCTION("YEAR(TO_DATE(A350))"),2017.0)</f>
        <v>2017</v>
      </c>
      <c r="C350" s="7" t="s">
        <v>56</v>
      </c>
      <c r="D350" s="9">
        <v>1641686.0</v>
      </c>
    </row>
    <row r="351">
      <c r="A351" s="5">
        <v>41781.0</v>
      </c>
      <c r="B351" s="21">
        <f>IFERROR(__xludf.DUMMYFUNCTION("YEAR(TO_DATE(A351))"),2014.0)</f>
        <v>2014</v>
      </c>
      <c r="C351" s="7" t="s">
        <v>56</v>
      </c>
      <c r="D351" s="9">
        <v>2100699.12</v>
      </c>
    </row>
    <row r="352">
      <c r="A352" s="5">
        <v>42284.0</v>
      </c>
      <c r="B352" s="21">
        <f>IFERROR(__xludf.DUMMYFUNCTION("YEAR(TO_DATE(A352))"),2015.0)</f>
        <v>2015</v>
      </c>
      <c r="C352" s="7" t="s">
        <v>56</v>
      </c>
      <c r="D352" s="9">
        <v>1449773.5999999999</v>
      </c>
    </row>
    <row r="353">
      <c r="A353" s="5">
        <v>41340.0</v>
      </c>
      <c r="B353" s="21">
        <f>IFERROR(__xludf.DUMMYFUNCTION("YEAR(TO_DATE(A353))"),2013.0)</f>
        <v>2013</v>
      </c>
      <c r="C353" s="7" t="s">
        <v>56</v>
      </c>
      <c r="D353" s="9">
        <v>3340056.0900000003</v>
      </c>
    </row>
    <row r="354">
      <c r="A354" s="5">
        <v>41433.0</v>
      </c>
      <c r="B354" s="21">
        <f>IFERROR(__xludf.DUMMYFUNCTION("YEAR(TO_DATE(A354))"),2013.0)</f>
        <v>2013</v>
      </c>
      <c r="C354" s="7" t="s">
        <v>56</v>
      </c>
      <c r="D354" s="9">
        <v>674148.3200000001</v>
      </c>
    </row>
    <row r="355">
      <c r="A355" s="5">
        <v>42207.0</v>
      </c>
      <c r="B355" s="21">
        <f>IFERROR(__xludf.DUMMYFUNCTION("YEAR(TO_DATE(A355))"),2015.0)</f>
        <v>2015</v>
      </c>
      <c r="C355" s="7" t="s">
        <v>56</v>
      </c>
      <c r="D355" s="9">
        <v>532199.04</v>
      </c>
    </row>
    <row r="356">
      <c r="A356" s="5">
        <v>42641.0</v>
      </c>
      <c r="B356" s="21">
        <f>IFERROR(__xludf.DUMMYFUNCTION("YEAR(TO_DATE(A356))"),2016.0)</f>
        <v>2016</v>
      </c>
      <c r="C356" s="7" t="s">
        <v>56</v>
      </c>
      <c r="D356" s="9">
        <v>46258.14</v>
      </c>
    </row>
    <row r="357">
      <c r="A357" s="5">
        <v>42486.0</v>
      </c>
      <c r="B357" s="21">
        <f>IFERROR(__xludf.DUMMYFUNCTION("YEAR(TO_DATE(A357))"),2016.0)</f>
        <v>2016</v>
      </c>
      <c r="C357" s="7" t="s">
        <v>56</v>
      </c>
      <c r="D357" s="9">
        <v>2825600.19</v>
      </c>
    </row>
    <row r="358">
      <c r="A358" s="5">
        <v>42429.0</v>
      </c>
      <c r="B358" s="21">
        <f>IFERROR(__xludf.DUMMYFUNCTION("YEAR(TO_DATE(A358))"),2016.0)</f>
        <v>2016</v>
      </c>
      <c r="C358" s="7" t="s">
        <v>56</v>
      </c>
      <c r="D358" s="9">
        <v>468568.75</v>
      </c>
    </row>
    <row r="359">
      <c r="A359" s="5">
        <v>42775.0</v>
      </c>
      <c r="B359" s="21">
        <f>IFERROR(__xludf.DUMMYFUNCTION("YEAR(TO_DATE(A359))"),2017.0)</f>
        <v>2017</v>
      </c>
      <c r="C359" s="7" t="s">
        <v>56</v>
      </c>
      <c r="D359" s="9">
        <v>399149.4</v>
      </c>
    </row>
    <row r="360">
      <c r="A360" s="5">
        <v>42722.0</v>
      </c>
      <c r="B360" s="21">
        <f>IFERROR(__xludf.DUMMYFUNCTION("YEAR(TO_DATE(A360))"),2016.0)</f>
        <v>2016</v>
      </c>
      <c r="C360" s="7" t="s">
        <v>56</v>
      </c>
      <c r="D360" s="9">
        <v>13441.44</v>
      </c>
    </row>
    <row r="361">
      <c r="A361" s="5">
        <v>40686.0</v>
      </c>
      <c r="B361" s="21">
        <f>IFERROR(__xludf.DUMMYFUNCTION("YEAR(TO_DATE(A361))"),2011.0)</f>
        <v>2011</v>
      </c>
      <c r="C361" s="7" t="s">
        <v>56</v>
      </c>
      <c r="D361" s="9">
        <v>657986.0</v>
      </c>
    </row>
    <row r="362">
      <c r="A362" s="5">
        <v>42702.0</v>
      </c>
      <c r="B362" s="21">
        <f>IFERROR(__xludf.DUMMYFUNCTION("YEAR(TO_DATE(A362))"),2016.0)</f>
        <v>2016</v>
      </c>
      <c r="C362" s="7" t="s">
        <v>56</v>
      </c>
      <c r="D362" s="9">
        <v>48731.15</v>
      </c>
    </row>
    <row r="363">
      <c r="A363" s="5">
        <v>41330.0</v>
      </c>
      <c r="B363" s="21">
        <f>IFERROR(__xludf.DUMMYFUNCTION("YEAR(TO_DATE(A363))"),2013.0)</f>
        <v>2013</v>
      </c>
      <c r="C363" s="7" t="s">
        <v>56</v>
      </c>
      <c r="D363" s="9">
        <v>89717.28</v>
      </c>
    </row>
    <row r="364">
      <c r="A364" s="5">
        <v>40415.0</v>
      </c>
      <c r="B364" s="21">
        <f>IFERROR(__xludf.DUMMYFUNCTION("YEAR(TO_DATE(A364))"),2010.0)</f>
        <v>2010</v>
      </c>
      <c r="C364" s="7" t="s">
        <v>56</v>
      </c>
      <c r="D364" s="9">
        <v>2744394.4499999997</v>
      </c>
    </row>
    <row r="365">
      <c r="A365" s="5">
        <v>41468.0</v>
      </c>
      <c r="B365" s="21">
        <f>IFERROR(__xludf.DUMMYFUNCTION("YEAR(TO_DATE(A365))"),2013.0)</f>
        <v>2013</v>
      </c>
      <c r="C365" s="7" t="s">
        <v>58</v>
      </c>
      <c r="D365" s="9">
        <v>1107900.2</v>
      </c>
    </row>
    <row r="366">
      <c r="A366" s="5">
        <v>42842.0</v>
      </c>
      <c r="B366" s="21">
        <f>IFERROR(__xludf.DUMMYFUNCTION("YEAR(TO_DATE(A366))"),2017.0)</f>
        <v>2017</v>
      </c>
      <c r="C366" s="7" t="s">
        <v>58</v>
      </c>
      <c r="D366" s="9">
        <v>2949330.0900000003</v>
      </c>
    </row>
    <row r="367">
      <c r="A367" s="5">
        <v>42381.0</v>
      </c>
      <c r="B367" s="21">
        <f>IFERROR(__xludf.DUMMYFUNCTION("YEAR(TO_DATE(A367))"),2016.0)</f>
        <v>2016</v>
      </c>
      <c r="C367" s="7" t="s">
        <v>58</v>
      </c>
      <c r="D367" s="9">
        <v>503.82</v>
      </c>
    </row>
    <row r="368">
      <c r="A368" s="5">
        <v>41845.0</v>
      </c>
      <c r="B368" s="21">
        <f>IFERROR(__xludf.DUMMYFUNCTION("YEAR(TO_DATE(A368))"),2014.0)</f>
        <v>2014</v>
      </c>
      <c r="C368" s="7" t="s">
        <v>58</v>
      </c>
      <c r="D368" s="9">
        <v>353237.06</v>
      </c>
    </row>
    <row r="369">
      <c r="A369" s="5">
        <v>40740.0</v>
      </c>
      <c r="B369" s="21">
        <f>IFERROR(__xludf.DUMMYFUNCTION("YEAR(TO_DATE(A369))"),2011.0)</f>
        <v>2011</v>
      </c>
      <c r="C369" s="7" t="s">
        <v>58</v>
      </c>
      <c r="D369" s="9">
        <v>826091.2</v>
      </c>
    </row>
    <row r="370">
      <c r="A370" s="5">
        <v>42906.0</v>
      </c>
      <c r="B370" s="21">
        <f>IFERROR(__xludf.DUMMYFUNCTION("YEAR(TO_DATE(A370))"),2017.0)</f>
        <v>2017</v>
      </c>
      <c r="C370" s="7" t="s">
        <v>58</v>
      </c>
      <c r="D370" s="9">
        <v>334302.78</v>
      </c>
    </row>
    <row r="371">
      <c r="A371" s="5">
        <v>42341.0</v>
      </c>
      <c r="B371" s="21">
        <f>IFERROR(__xludf.DUMMYFUNCTION("YEAR(TO_DATE(A371))"),2015.0)</f>
        <v>2015</v>
      </c>
      <c r="C371" s="7" t="s">
        <v>58</v>
      </c>
      <c r="D371" s="9">
        <v>873062.7600000001</v>
      </c>
    </row>
    <row r="372">
      <c r="A372" s="5">
        <v>40876.0</v>
      </c>
      <c r="B372" s="21">
        <f>IFERROR(__xludf.DUMMYFUNCTION("YEAR(TO_DATE(A372))"),2011.0)</f>
        <v>2011</v>
      </c>
      <c r="C372" s="7" t="s">
        <v>58</v>
      </c>
      <c r="D372" s="9">
        <v>3386943.21</v>
      </c>
    </row>
    <row r="373">
      <c r="A373" s="5">
        <v>41889.0</v>
      </c>
      <c r="B373" s="21">
        <f>IFERROR(__xludf.DUMMYFUNCTION("YEAR(TO_DATE(A373))"),2014.0)</f>
        <v>2014</v>
      </c>
      <c r="C373" s="7" t="s">
        <v>58</v>
      </c>
      <c r="D373" s="9">
        <v>2215319.84</v>
      </c>
    </row>
    <row r="374">
      <c r="A374" s="5">
        <v>42846.0</v>
      </c>
      <c r="B374" s="21">
        <f>IFERROR(__xludf.DUMMYFUNCTION("YEAR(TO_DATE(A374))"),2017.0)</f>
        <v>2017</v>
      </c>
      <c r="C374" s="7" t="s">
        <v>58</v>
      </c>
      <c r="D374" s="9">
        <v>87561.04</v>
      </c>
    </row>
    <row r="375">
      <c r="A375" s="5">
        <v>40984.0</v>
      </c>
      <c r="B375" s="21">
        <f>IFERROR(__xludf.DUMMYFUNCTION("YEAR(TO_DATE(A375))"),2012.0)</f>
        <v>2012</v>
      </c>
      <c r="C375" s="7" t="s">
        <v>58</v>
      </c>
      <c r="D375" s="9">
        <v>359718.45</v>
      </c>
    </row>
    <row r="376">
      <c r="A376" s="5">
        <v>40441.0</v>
      </c>
      <c r="B376" s="21">
        <f>IFERROR(__xludf.DUMMYFUNCTION("YEAR(TO_DATE(A376))"),2010.0)</f>
        <v>2010</v>
      </c>
      <c r="C376" s="7" t="s">
        <v>58</v>
      </c>
      <c r="D376" s="9">
        <v>38066.4</v>
      </c>
    </row>
    <row r="377">
      <c r="A377" s="5">
        <v>40464.0</v>
      </c>
      <c r="B377" s="21">
        <f>IFERROR(__xludf.DUMMYFUNCTION("YEAR(TO_DATE(A377))"),2010.0)</f>
        <v>2010</v>
      </c>
      <c r="C377" s="7" t="s">
        <v>58</v>
      </c>
      <c r="D377" s="9">
        <v>1306523.04</v>
      </c>
    </row>
    <row r="378">
      <c r="A378" s="5">
        <v>42907.0</v>
      </c>
      <c r="B378" s="21">
        <f>IFERROR(__xludf.DUMMYFUNCTION("YEAR(TO_DATE(A378))"),2017.0)</f>
        <v>2017</v>
      </c>
      <c r="C378" s="7" t="s">
        <v>58</v>
      </c>
      <c r="D378" s="9">
        <v>339394.18</v>
      </c>
    </row>
    <row r="379">
      <c r="A379" s="5">
        <v>40898.0</v>
      </c>
      <c r="B379" s="21">
        <f>IFERROR(__xludf.DUMMYFUNCTION("YEAR(TO_DATE(A379))"),2011.0)</f>
        <v>2011</v>
      </c>
      <c r="C379" s="7" t="s">
        <v>58</v>
      </c>
      <c r="D379" s="9">
        <v>4290822.69</v>
      </c>
    </row>
    <row r="380">
      <c r="A380" s="5">
        <v>41319.0</v>
      </c>
      <c r="B380" s="21">
        <f>IFERROR(__xludf.DUMMYFUNCTION("YEAR(TO_DATE(A380))"),2013.0)</f>
        <v>2013</v>
      </c>
      <c r="C380" s="7" t="s">
        <v>58</v>
      </c>
      <c r="D380" s="9">
        <v>686029.18</v>
      </c>
    </row>
    <row r="381">
      <c r="A381" s="5">
        <v>41180.0</v>
      </c>
      <c r="B381" s="21">
        <f>IFERROR(__xludf.DUMMYFUNCTION("YEAR(TO_DATE(A381))"),2012.0)</f>
        <v>2012</v>
      </c>
      <c r="C381" s="7" t="s">
        <v>58</v>
      </c>
      <c r="D381" s="9">
        <v>148359.78</v>
      </c>
    </row>
    <row r="382">
      <c r="A382" s="5">
        <v>41811.0</v>
      </c>
      <c r="B382" s="21">
        <f>IFERROR(__xludf.DUMMYFUNCTION("YEAR(TO_DATE(A382))"),2014.0)</f>
        <v>2014</v>
      </c>
      <c r="C382" s="7" t="s">
        <v>58</v>
      </c>
      <c r="D382" s="9">
        <v>3120720.33</v>
      </c>
    </row>
    <row r="383">
      <c r="A383" s="5">
        <v>40804.0</v>
      </c>
      <c r="B383" s="21">
        <f>IFERROR(__xludf.DUMMYFUNCTION("YEAR(TO_DATE(A383))"),2011.0)</f>
        <v>2011</v>
      </c>
      <c r="C383" s="7" t="s">
        <v>58</v>
      </c>
      <c r="D383" s="9">
        <v>371486.05000000005</v>
      </c>
    </row>
    <row r="384">
      <c r="A384" s="5">
        <v>40278.0</v>
      </c>
      <c r="B384" s="21">
        <f>IFERROR(__xludf.DUMMYFUNCTION("YEAR(TO_DATE(A384))"),2010.0)</f>
        <v>2010</v>
      </c>
      <c r="C384" s="7" t="s">
        <v>58</v>
      </c>
      <c r="D384" s="9">
        <v>299910.6</v>
      </c>
    </row>
    <row r="385">
      <c r="A385" s="5">
        <v>41751.0</v>
      </c>
      <c r="B385" s="21">
        <f>IFERROR(__xludf.DUMMYFUNCTION("YEAR(TO_DATE(A385))"),2014.0)</f>
        <v>2014</v>
      </c>
      <c r="C385" s="7" t="s">
        <v>58</v>
      </c>
      <c r="D385" s="9">
        <v>1028324.8</v>
      </c>
    </row>
    <row r="386">
      <c r="A386" s="5">
        <v>41343.0</v>
      </c>
      <c r="B386" s="21">
        <f>IFERROR(__xludf.DUMMYFUNCTION("YEAR(TO_DATE(A386))"),2013.0)</f>
        <v>2013</v>
      </c>
      <c r="C386" s="7" t="s">
        <v>58</v>
      </c>
      <c r="D386" s="9">
        <v>491765.34</v>
      </c>
    </row>
    <row r="387">
      <c r="A387" s="5">
        <v>42238.0</v>
      </c>
      <c r="B387" s="21">
        <f>IFERROR(__xludf.DUMMYFUNCTION("YEAR(TO_DATE(A387))"),2015.0)</f>
        <v>2015</v>
      </c>
      <c r="C387" s="7" t="s">
        <v>58</v>
      </c>
      <c r="D387" s="9">
        <v>1412576.1400000001</v>
      </c>
    </row>
    <row r="388">
      <c r="A388" s="5">
        <v>41384.0</v>
      </c>
      <c r="B388" s="21">
        <f>IFERROR(__xludf.DUMMYFUNCTION("YEAR(TO_DATE(A388))"),2013.0)</f>
        <v>2013</v>
      </c>
      <c r="C388" s="7" t="s">
        <v>60</v>
      </c>
      <c r="D388" s="9">
        <v>62492.340000000004</v>
      </c>
    </row>
    <row r="389">
      <c r="A389" s="5">
        <v>41574.0</v>
      </c>
      <c r="B389" s="21">
        <f>IFERROR(__xludf.DUMMYFUNCTION("YEAR(TO_DATE(A389))"),2013.0)</f>
        <v>2013</v>
      </c>
      <c r="C389" s="7" t="s">
        <v>60</v>
      </c>
      <c r="D389" s="9">
        <v>1277674.02</v>
      </c>
    </row>
    <row r="390">
      <c r="A390" s="5">
        <v>42807.0</v>
      </c>
      <c r="B390" s="21">
        <f>IFERROR(__xludf.DUMMYFUNCTION("YEAR(TO_DATE(A390))"),2017.0)</f>
        <v>2017</v>
      </c>
      <c r="C390" s="7" t="s">
        <v>60</v>
      </c>
      <c r="D390" s="9">
        <v>650080.42</v>
      </c>
    </row>
    <row r="391">
      <c r="A391" s="5">
        <v>42577.0</v>
      </c>
      <c r="B391" s="21">
        <f>IFERROR(__xludf.DUMMYFUNCTION("YEAR(TO_DATE(A391))"),2016.0)</f>
        <v>2016</v>
      </c>
      <c r="C391" s="7" t="s">
        <v>60</v>
      </c>
      <c r="D391" s="9">
        <v>2657301.6</v>
      </c>
    </row>
    <row r="392">
      <c r="A392" s="5">
        <v>42336.0</v>
      </c>
      <c r="B392" s="21">
        <f>IFERROR(__xludf.DUMMYFUNCTION("YEAR(TO_DATE(A392))"),2015.0)</f>
        <v>2015</v>
      </c>
      <c r="C392" s="7" t="s">
        <v>60</v>
      </c>
      <c r="D392" s="9">
        <v>108425.73</v>
      </c>
    </row>
    <row r="393">
      <c r="A393" s="5">
        <v>41655.0</v>
      </c>
      <c r="B393" s="21">
        <f>IFERROR(__xludf.DUMMYFUNCTION("YEAR(TO_DATE(A393))"),2014.0)</f>
        <v>2014</v>
      </c>
      <c r="C393" s="7" t="s">
        <v>60</v>
      </c>
      <c r="D393" s="9">
        <v>357017.76</v>
      </c>
    </row>
    <row r="394">
      <c r="A394" s="5">
        <v>40349.0</v>
      </c>
      <c r="B394" s="21">
        <f>IFERROR(__xludf.DUMMYFUNCTION("YEAR(TO_DATE(A394))"),2010.0)</f>
        <v>2010</v>
      </c>
      <c r="C394" s="7" t="s">
        <v>60</v>
      </c>
      <c r="D394" s="9">
        <v>3700175.22</v>
      </c>
    </row>
    <row r="395">
      <c r="A395" s="5">
        <v>40710.0</v>
      </c>
      <c r="B395" s="21">
        <f>IFERROR(__xludf.DUMMYFUNCTION("YEAR(TO_DATE(A395))"),2011.0)</f>
        <v>2011</v>
      </c>
      <c r="C395" s="7" t="s">
        <v>60</v>
      </c>
      <c r="D395" s="9">
        <v>6294435.13</v>
      </c>
    </row>
    <row r="396">
      <c r="A396" s="5">
        <v>40927.0</v>
      </c>
      <c r="B396" s="21">
        <f>IFERROR(__xludf.DUMMYFUNCTION("YEAR(TO_DATE(A396))"),2012.0)</f>
        <v>2012</v>
      </c>
      <c r="C396" s="7" t="s">
        <v>60</v>
      </c>
      <c r="D396" s="9">
        <v>2492180.67</v>
      </c>
    </row>
    <row r="397">
      <c r="A397" s="5">
        <v>42806.0</v>
      </c>
      <c r="B397" s="21">
        <f>IFERROR(__xludf.DUMMYFUNCTION("YEAR(TO_DATE(A397))"),2017.0)</f>
        <v>2017</v>
      </c>
      <c r="C397" s="7" t="s">
        <v>60</v>
      </c>
      <c r="D397" s="9">
        <v>59460.090000000004</v>
      </c>
    </row>
    <row r="398">
      <c r="A398" s="5">
        <v>41582.0</v>
      </c>
      <c r="B398" s="21">
        <f>IFERROR(__xludf.DUMMYFUNCTION("YEAR(TO_DATE(A398))"),2013.0)</f>
        <v>2013</v>
      </c>
      <c r="C398" s="7" t="s">
        <v>60</v>
      </c>
      <c r="D398" s="9">
        <v>5087903.73</v>
      </c>
    </row>
    <row r="399">
      <c r="A399" s="5">
        <v>42554.0</v>
      </c>
      <c r="B399" s="21">
        <f>IFERROR(__xludf.DUMMYFUNCTION("YEAR(TO_DATE(A399))"),2016.0)</f>
        <v>2016</v>
      </c>
      <c r="C399" s="7" t="s">
        <v>60</v>
      </c>
      <c r="D399" s="9">
        <v>1302728.04</v>
      </c>
    </row>
    <row r="400">
      <c r="A400" s="5">
        <v>42426.0</v>
      </c>
      <c r="B400" s="21">
        <f>IFERROR(__xludf.DUMMYFUNCTION("YEAR(TO_DATE(A400))"),2016.0)</f>
        <v>2016</v>
      </c>
      <c r="C400" s="7" t="s">
        <v>60</v>
      </c>
      <c r="D400" s="9">
        <v>1849860.0999999999</v>
      </c>
    </row>
    <row r="401">
      <c r="A401" s="5">
        <v>40940.0</v>
      </c>
      <c r="B401" s="21">
        <f>IFERROR(__xludf.DUMMYFUNCTION("YEAR(TO_DATE(A401))"),2012.0)</f>
        <v>2012</v>
      </c>
      <c r="C401" s="7" t="s">
        <v>60</v>
      </c>
      <c r="D401" s="9">
        <v>847946.24</v>
      </c>
    </row>
    <row r="402">
      <c r="A402" s="5">
        <v>41778.0</v>
      </c>
      <c r="B402" s="21">
        <f>IFERROR(__xludf.DUMMYFUNCTION("YEAR(TO_DATE(A402))"),2014.0)</f>
        <v>2014</v>
      </c>
      <c r="C402" s="7" t="s">
        <v>60</v>
      </c>
      <c r="D402" s="9">
        <v>2947323.54</v>
      </c>
    </row>
    <row r="403">
      <c r="A403" s="5">
        <v>40617.0</v>
      </c>
      <c r="B403" s="21">
        <f>IFERROR(__xludf.DUMMYFUNCTION("YEAR(TO_DATE(A403))"),2011.0)</f>
        <v>2011</v>
      </c>
      <c r="C403" s="7" t="s">
        <v>60</v>
      </c>
      <c r="D403" s="9">
        <v>713421.17</v>
      </c>
    </row>
    <row r="404">
      <c r="A404" s="5">
        <v>41738.0</v>
      </c>
      <c r="B404" s="21">
        <f>IFERROR(__xludf.DUMMYFUNCTION("YEAR(TO_DATE(A404))"),2014.0)</f>
        <v>2014</v>
      </c>
      <c r="C404" s="7" t="s">
        <v>60</v>
      </c>
      <c r="D404" s="9">
        <v>3489.42</v>
      </c>
    </row>
    <row r="405">
      <c r="A405" s="5">
        <v>41682.0</v>
      </c>
      <c r="B405" s="21">
        <f>IFERROR(__xludf.DUMMYFUNCTION("YEAR(TO_DATE(A405))"),2014.0)</f>
        <v>2014</v>
      </c>
      <c r="C405" s="7" t="s">
        <v>60</v>
      </c>
      <c r="D405" s="9">
        <v>4599.69</v>
      </c>
    </row>
    <row r="406">
      <c r="A406" s="5">
        <v>40741.0</v>
      </c>
      <c r="B406" s="21">
        <f>IFERROR(__xludf.DUMMYFUNCTION("YEAR(TO_DATE(A406))"),2011.0)</f>
        <v>2011</v>
      </c>
      <c r="C406" s="7" t="s">
        <v>60</v>
      </c>
      <c r="D406" s="9">
        <v>70455.63</v>
      </c>
    </row>
    <row r="407">
      <c r="A407" s="5">
        <v>41744.0</v>
      </c>
      <c r="B407" s="21">
        <f>IFERROR(__xludf.DUMMYFUNCTION("YEAR(TO_DATE(A407))"),2014.0)</f>
        <v>2014</v>
      </c>
      <c r="C407" s="7" t="s">
        <v>60</v>
      </c>
      <c r="D407" s="9">
        <v>678956.64</v>
      </c>
    </row>
    <row r="408">
      <c r="A408" s="5">
        <v>41718.0</v>
      </c>
      <c r="B408" s="21">
        <f>IFERROR(__xludf.DUMMYFUNCTION("YEAR(TO_DATE(A408))"),2014.0)</f>
        <v>2014</v>
      </c>
      <c r="C408" s="7" t="s">
        <v>60</v>
      </c>
      <c r="D408" s="9">
        <v>3090566.8</v>
      </c>
    </row>
    <row r="409">
      <c r="A409" s="5">
        <v>40467.0</v>
      </c>
      <c r="B409" s="21">
        <f>IFERROR(__xludf.DUMMYFUNCTION("YEAR(TO_DATE(A409))"),2010.0)</f>
        <v>2010</v>
      </c>
      <c r="C409" s="7" t="s">
        <v>60</v>
      </c>
      <c r="D409" s="9">
        <v>449841.92000000004</v>
      </c>
    </row>
    <row r="410">
      <c r="A410" s="5">
        <v>41171.0</v>
      </c>
      <c r="B410" s="21">
        <f>IFERROR(__xludf.DUMMYFUNCTION("YEAR(TO_DATE(A410))"),2012.0)</f>
        <v>2012</v>
      </c>
      <c r="C410" s="7" t="s">
        <v>60</v>
      </c>
      <c r="D410" s="9">
        <v>726532.3999999999</v>
      </c>
    </row>
    <row r="411">
      <c r="A411" s="5">
        <v>40418.0</v>
      </c>
      <c r="B411" s="21">
        <f>IFERROR(__xludf.DUMMYFUNCTION("YEAR(TO_DATE(A411))"),2010.0)</f>
        <v>2010</v>
      </c>
      <c r="C411" s="7" t="s">
        <v>60</v>
      </c>
      <c r="D411" s="9">
        <v>300733.39999999997</v>
      </c>
    </row>
    <row r="412">
      <c r="A412" s="5">
        <v>40736.0</v>
      </c>
      <c r="B412" s="21">
        <f>IFERROR(__xludf.DUMMYFUNCTION("YEAR(TO_DATE(A412))"),2011.0)</f>
        <v>2011</v>
      </c>
      <c r="C412" s="7" t="s">
        <v>60</v>
      </c>
      <c r="D412" s="9">
        <v>2826902.6100000003</v>
      </c>
    </row>
    <row r="413">
      <c r="A413" s="5">
        <v>42229.0</v>
      </c>
      <c r="B413" s="21">
        <f>IFERROR(__xludf.DUMMYFUNCTION("YEAR(TO_DATE(A413))"),2015.0)</f>
        <v>2015</v>
      </c>
      <c r="C413" s="7" t="s">
        <v>60</v>
      </c>
      <c r="D413" s="9">
        <v>801607.8400000001</v>
      </c>
    </row>
    <row r="414">
      <c r="A414" s="5">
        <v>42788.0</v>
      </c>
      <c r="B414" s="21">
        <f>IFERROR(__xludf.DUMMYFUNCTION("YEAR(TO_DATE(A414))"),2017.0)</f>
        <v>2017</v>
      </c>
      <c r="C414" s="7" t="s">
        <v>62</v>
      </c>
      <c r="D414" s="9">
        <v>490236.18</v>
      </c>
    </row>
    <row r="415">
      <c r="A415" s="5">
        <v>41108.0</v>
      </c>
      <c r="B415" s="21">
        <f>IFERROR(__xludf.DUMMYFUNCTION("YEAR(TO_DATE(A415))"),2012.0)</f>
        <v>2012</v>
      </c>
      <c r="C415" s="7" t="s">
        <v>62</v>
      </c>
      <c r="D415" s="9">
        <v>470122.56</v>
      </c>
    </row>
    <row r="416">
      <c r="A416" s="5">
        <v>41469.0</v>
      </c>
      <c r="B416" s="21">
        <f>IFERROR(__xludf.DUMMYFUNCTION("YEAR(TO_DATE(A416))"),2013.0)</f>
        <v>2013</v>
      </c>
      <c r="C416" s="7" t="s">
        <v>62</v>
      </c>
      <c r="D416" s="9">
        <v>2052195.92</v>
      </c>
    </row>
    <row r="417">
      <c r="A417" s="5">
        <v>42179.0</v>
      </c>
      <c r="B417" s="21">
        <f>IFERROR(__xludf.DUMMYFUNCTION("YEAR(TO_DATE(A417))"),2015.0)</f>
        <v>2015</v>
      </c>
      <c r="C417" s="7" t="s">
        <v>62</v>
      </c>
      <c r="D417" s="9">
        <v>486308.4</v>
      </c>
    </row>
    <row r="418">
      <c r="A418" s="5">
        <v>41804.0</v>
      </c>
      <c r="B418" s="21">
        <f>IFERROR(__xludf.DUMMYFUNCTION("YEAR(TO_DATE(A418))"),2014.0)</f>
        <v>2014</v>
      </c>
      <c r="C418" s="7" t="s">
        <v>62</v>
      </c>
      <c r="D418" s="9">
        <v>144195.69999999998</v>
      </c>
    </row>
    <row r="419">
      <c r="A419" s="5">
        <v>41518.0</v>
      </c>
      <c r="B419" s="21">
        <f>IFERROR(__xludf.DUMMYFUNCTION("YEAR(TO_DATE(A419))"),2013.0)</f>
        <v>2013</v>
      </c>
      <c r="C419" s="7" t="s">
        <v>62</v>
      </c>
      <c r="D419" s="9">
        <v>959880.78</v>
      </c>
    </row>
    <row r="420">
      <c r="A420" s="5">
        <v>42757.0</v>
      </c>
      <c r="B420" s="21">
        <f>IFERROR(__xludf.DUMMYFUNCTION("YEAR(TO_DATE(A420))"),2017.0)</f>
        <v>2017</v>
      </c>
      <c r="C420" s="7" t="s">
        <v>62</v>
      </c>
      <c r="D420" s="9">
        <v>944622.78</v>
      </c>
    </row>
    <row r="421">
      <c r="A421" s="5">
        <v>41665.0</v>
      </c>
      <c r="B421" s="21">
        <f>IFERROR(__xludf.DUMMYFUNCTION("YEAR(TO_DATE(A421))"),2014.0)</f>
        <v>2014</v>
      </c>
      <c r="C421" s="7" t="s">
        <v>62</v>
      </c>
      <c r="D421" s="9">
        <v>855698.56</v>
      </c>
    </row>
    <row r="422">
      <c r="A422" s="5">
        <v>42704.0</v>
      </c>
      <c r="B422" s="21">
        <f>IFERROR(__xludf.DUMMYFUNCTION("YEAR(TO_DATE(A422))"),2016.0)</f>
        <v>2016</v>
      </c>
      <c r="C422" s="7" t="s">
        <v>62</v>
      </c>
      <c r="D422" s="9">
        <v>1228440.4</v>
      </c>
    </row>
    <row r="423">
      <c r="A423" s="5">
        <v>42763.0</v>
      </c>
      <c r="B423" s="21">
        <f>IFERROR(__xludf.DUMMYFUNCTION("YEAR(TO_DATE(A423))"),2017.0)</f>
        <v>2017</v>
      </c>
      <c r="C423" s="7" t="s">
        <v>62</v>
      </c>
      <c r="D423" s="9">
        <v>76216.77</v>
      </c>
    </row>
    <row r="424">
      <c r="A424" s="5">
        <v>41144.0</v>
      </c>
      <c r="B424" s="21">
        <f>IFERROR(__xludf.DUMMYFUNCTION("YEAR(TO_DATE(A424))"),2012.0)</f>
        <v>2012</v>
      </c>
      <c r="C424" s="7" t="s">
        <v>62</v>
      </c>
      <c r="D424" s="9">
        <v>3779712.51</v>
      </c>
    </row>
    <row r="425">
      <c r="A425" s="5">
        <v>41210.0</v>
      </c>
      <c r="B425" s="21">
        <f>IFERROR(__xludf.DUMMYFUNCTION("YEAR(TO_DATE(A425))"),2012.0)</f>
        <v>2012</v>
      </c>
      <c r="C425" s="7" t="s">
        <v>62</v>
      </c>
      <c r="D425" s="9">
        <v>7977.15</v>
      </c>
    </row>
    <row r="426">
      <c r="A426" s="5">
        <v>40220.0</v>
      </c>
      <c r="B426" s="21">
        <f>IFERROR(__xludf.DUMMYFUNCTION("YEAR(TO_DATE(A426))"),2010.0)</f>
        <v>2010</v>
      </c>
      <c r="C426" s="7" t="s">
        <v>62</v>
      </c>
      <c r="D426" s="9">
        <v>3550626.2399999998</v>
      </c>
    </row>
    <row r="427">
      <c r="A427" s="5">
        <v>41854.0</v>
      </c>
      <c r="B427" s="21">
        <f>IFERROR(__xludf.DUMMYFUNCTION("YEAR(TO_DATE(A427))"),2014.0)</f>
        <v>2014</v>
      </c>
      <c r="C427" s="7" t="s">
        <v>62</v>
      </c>
      <c r="D427" s="9">
        <v>1192261.14</v>
      </c>
    </row>
    <row r="428">
      <c r="A428" s="5">
        <v>42706.0</v>
      </c>
      <c r="B428" s="21">
        <f>IFERROR(__xludf.DUMMYFUNCTION("YEAR(TO_DATE(A428))"),2016.0)</f>
        <v>2016</v>
      </c>
      <c r="C428" s="7" t="s">
        <v>62</v>
      </c>
      <c r="D428" s="9">
        <v>16560.75</v>
      </c>
    </row>
    <row r="429">
      <c r="A429" s="5">
        <v>41051.0</v>
      </c>
      <c r="B429" s="21">
        <f>IFERROR(__xludf.DUMMYFUNCTION("YEAR(TO_DATE(A429))"),2012.0)</f>
        <v>2012</v>
      </c>
      <c r="C429" s="7" t="s">
        <v>62</v>
      </c>
      <c r="D429" s="9">
        <v>174003.17</v>
      </c>
    </row>
    <row r="430">
      <c r="A430" s="5">
        <v>40983.0</v>
      </c>
      <c r="B430" s="21">
        <f>IFERROR(__xludf.DUMMYFUNCTION("YEAR(TO_DATE(A430))"),2012.0)</f>
        <v>2012</v>
      </c>
      <c r="C430" s="7" t="s">
        <v>62</v>
      </c>
      <c r="D430" s="9">
        <v>2831303.79</v>
      </c>
    </row>
    <row r="431">
      <c r="A431" s="5">
        <v>42061.0</v>
      </c>
      <c r="B431" s="21">
        <f>IFERROR(__xludf.DUMMYFUNCTION("YEAR(TO_DATE(A431))"),2015.0)</f>
        <v>2015</v>
      </c>
      <c r="C431" s="7" t="s">
        <v>62</v>
      </c>
      <c r="D431" s="9">
        <v>618242.78</v>
      </c>
    </row>
    <row r="432">
      <c r="A432" s="5">
        <v>42209.0</v>
      </c>
      <c r="B432" s="21">
        <f>IFERROR(__xludf.DUMMYFUNCTION("YEAR(TO_DATE(A432))"),2015.0)</f>
        <v>2015</v>
      </c>
      <c r="C432" s="7" t="s">
        <v>62</v>
      </c>
      <c r="D432" s="9">
        <v>403255.82</v>
      </c>
    </row>
    <row r="433">
      <c r="A433" s="5">
        <v>41660.0</v>
      </c>
      <c r="B433" s="21">
        <f>IFERROR(__xludf.DUMMYFUNCTION("YEAR(TO_DATE(A433))"),2014.0)</f>
        <v>2014</v>
      </c>
      <c r="C433" s="7" t="s">
        <v>62</v>
      </c>
      <c r="D433" s="9">
        <v>16187.55</v>
      </c>
    </row>
    <row r="434">
      <c r="A434" s="5">
        <v>40651.0</v>
      </c>
      <c r="B434" s="21">
        <f>IFERROR(__xludf.DUMMYFUNCTION("YEAR(TO_DATE(A434))"),2011.0)</f>
        <v>2011</v>
      </c>
      <c r="C434" s="7" t="s">
        <v>62</v>
      </c>
      <c r="D434" s="9">
        <v>756448.77</v>
      </c>
    </row>
    <row r="435">
      <c r="A435" s="5">
        <v>40329.0</v>
      </c>
      <c r="B435" s="21">
        <f>IFERROR(__xludf.DUMMYFUNCTION("YEAR(TO_DATE(A435))"),2010.0)</f>
        <v>2010</v>
      </c>
      <c r="C435" s="7" t="s">
        <v>62</v>
      </c>
      <c r="D435" s="9">
        <v>1354605.2400000002</v>
      </c>
    </row>
    <row r="436">
      <c r="A436" s="5">
        <v>40526.0</v>
      </c>
      <c r="B436" s="21">
        <f>IFERROR(__xludf.DUMMYFUNCTION("YEAR(TO_DATE(A436))"),2010.0)</f>
        <v>2010</v>
      </c>
      <c r="C436" s="7" t="s">
        <v>62</v>
      </c>
      <c r="D436" s="9">
        <v>393092.69999999995</v>
      </c>
    </row>
    <row r="437">
      <c r="A437" s="5">
        <v>40566.0</v>
      </c>
      <c r="B437" s="21">
        <f>IFERROR(__xludf.DUMMYFUNCTION("YEAR(TO_DATE(A437))"),2011.0)</f>
        <v>2011</v>
      </c>
      <c r="C437" s="7" t="s">
        <v>64</v>
      </c>
      <c r="D437" s="9">
        <v>1504695.5</v>
      </c>
    </row>
    <row r="438">
      <c r="A438" s="5">
        <v>41720.0</v>
      </c>
      <c r="B438" s="21">
        <f>IFERROR(__xludf.DUMMYFUNCTION("YEAR(TO_DATE(A438))"),2014.0)</f>
        <v>2014</v>
      </c>
      <c r="C438" s="7" t="s">
        <v>64</v>
      </c>
      <c r="D438" s="9">
        <v>601775.52</v>
      </c>
    </row>
    <row r="439">
      <c r="A439" s="5">
        <v>42490.0</v>
      </c>
      <c r="B439" s="21">
        <f>IFERROR(__xludf.DUMMYFUNCTION("YEAR(TO_DATE(A439))"),2016.0)</f>
        <v>2016</v>
      </c>
      <c r="C439" s="7" t="s">
        <v>64</v>
      </c>
      <c r="D439" s="9">
        <v>795441.8999999999</v>
      </c>
    </row>
    <row r="440">
      <c r="A440" s="5">
        <v>42223.0</v>
      </c>
      <c r="B440" s="21">
        <f>IFERROR(__xludf.DUMMYFUNCTION("YEAR(TO_DATE(A440))"),2015.0)</f>
        <v>2015</v>
      </c>
      <c r="C440" s="7" t="s">
        <v>64</v>
      </c>
      <c r="D440" s="9">
        <v>128331.98</v>
      </c>
    </row>
    <row r="441">
      <c r="A441" s="5">
        <v>41627.0</v>
      </c>
      <c r="B441" s="21">
        <f>IFERROR(__xludf.DUMMYFUNCTION("YEAR(TO_DATE(A441))"),2013.0)</f>
        <v>2013</v>
      </c>
      <c r="C441" s="7" t="s">
        <v>64</v>
      </c>
      <c r="D441" s="9">
        <v>5889543.24</v>
      </c>
    </row>
    <row r="442">
      <c r="A442" s="5">
        <v>42084.0</v>
      </c>
      <c r="B442" s="21">
        <f>IFERROR(__xludf.DUMMYFUNCTION("YEAR(TO_DATE(A442))"),2015.0)</f>
        <v>2015</v>
      </c>
      <c r="C442" s="7" t="s">
        <v>64</v>
      </c>
      <c r="D442" s="9">
        <v>591532.64</v>
      </c>
    </row>
    <row r="443">
      <c r="A443" s="5">
        <v>41246.0</v>
      </c>
      <c r="B443" s="21">
        <f>IFERROR(__xludf.DUMMYFUNCTION("YEAR(TO_DATE(A443))"),2012.0)</f>
        <v>2012</v>
      </c>
      <c r="C443" s="7" t="s">
        <v>64</v>
      </c>
      <c r="D443" s="9">
        <v>5802.83</v>
      </c>
    </row>
    <row r="444">
      <c r="A444" s="5">
        <v>42741.0</v>
      </c>
      <c r="B444" s="21">
        <f>IFERROR(__xludf.DUMMYFUNCTION("YEAR(TO_DATE(A444))"),2017.0)</f>
        <v>2017</v>
      </c>
      <c r="C444" s="7" t="s">
        <v>64</v>
      </c>
      <c r="D444" s="9">
        <v>2313092.08</v>
      </c>
    </row>
    <row r="445">
      <c r="A445" s="5">
        <v>41528.0</v>
      </c>
      <c r="B445" s="21">
        <f>IFERROR(__xludf.DUMMYFUNCTION("YEAR(TO_DATE(A445))"),2013.0)</f>
        <v>2013</v>
      </c>
      <c r="C445" s="7" t="s">
        <v>64</v>
      </c>
      <c r="D445" s="9">
        <v>2894628.45</v>
      </c>
    </row>
    <row r="446">
      <c r="A446" s="5">
        <v>40489.0</v>
      </c>
      <c r="B446" s="21">
        <f>IFERROR(__xludf.DUMMYFUNCTION("YEAR(TO_DATE(A446))"),2010.0)</f>
        <v>2010</v>
      </c>
      <c r="C446" s="7" t="s">
        <v>64</v>
      </c>
      <c r="D446" s="9">
        <v>1081325.6</v>
      </c>
    </row>
    <row r="447">
      <c r="A447" s="5">
        <v>40965.0</v>
      </c>
      <c r="B447" s="21">
        <f>IFERROR(__xludf.DUMMYFUNCTION("YEAR(TO_DATE(A447))"),2012.0)</f>
        <v>2012</v>
      </c>
      <c r="C447" s="7" t="s">
        <v>64</v>
      </c>
      <c r="D447" s="9">
        <v>4183566.8</v>
      </c>
    </row>
    <row r="448">
      <c r="A448" s="5">
        <v>40228.0</v>
      </c>
      <c r="B448" s="21">
        <f>IFERROR(__xludf.DUMMYFUNCTION("YEAR(TO_DATE(A448))"),2010.0)</f>
        <v>2010</v>
      </c>
      <c r="C448" s="7" t="s">
        <v>64</v>
      </c>
      <c r="D448" s="9">
        <v>952185.2999999999</v>
      </c>
    </row>
    <row r="449">
      <c r="A449" s="5">
        <v>41982.0</v>
      </c>
      <c r="B449" s="21">
        <f>IFERROR(__xludf.DUMMYFUNCTION("YEAR(TO_DATE(A449))"),2014.0)</f>
        <v>2014</v>
      </c>
      <c r="C449" s="7" t="s">
        <v>64</v>
      </c>
      <c r="D449" s="9">
        <v>2354192.16</v>
      </c>
    </row>
    <row r="450">
      <c r="A450" s="5">
        <v>40409.0</v>
      </c>
      <c r="B450" s="21">
        <f>IFERROR(__xludf.DUMMYFUNCTION("YEAR(TO_DATE(A450))"),2010.0)</f>
        <v>2010</v>
      </c>
      <c r="C450" s="7" t="s">
        <v>64</v>
      </c>
      <c r="D450" s="9">
        <v>346443.72000000003</v>
      </c>
    </row>
    <row r="451">
      <c r="A451" s="5">
        <v>40616.0</v>
      </c>
      <c r="B451" s="21">
        <f>IFERROR(__xludf.DUMMYFUNCTION("YEAR(TO_DATE(A451))"),2011.0)</f>
        <v>2011</v>
      </c>
      <c r="C451" s="7" t="s">
        <v>64</v>
      </c>
      <c r="D451" s="9">
        <v>859500.74</v>
      </c>
    </row>
    <row r="452">
      <c r="A452" s="5">
        <v>41944.0</v>
      </c>
      <c r="B452" s="21">
        <f>IFERROR(__xludf.DUMMYFUNCTION("YEAR(TO_DATE(A452))"),2014.0)</f>
        <v>2014</v>
      </c>
      <c r="C452" s="7" t="s">
        <v>64</v>
      </c>
      <c r="D452" s="9">
        <v>580251.4400000001</v>
      </c>
    </row>
    <row r="453">
      <c r="A453" s="5">
        <v>41605.0</v>
      </c>
      <c r="B453" s="21">
        <f>IFERROR(__xludf.DUMMYFUNCTION("YEAR(TO_DATE(A453))"),2013.0)</f>
        <v>2013</v>
      </c>
      <c r="C453" s="7" t="s">
        <v>64</v>
      </c>
      <c r="D453" s="9">
        <v>1951360.32</v>
      </c>
    </row>
    <row r="454">
      <c r="A454" s="5">
        <v>42749.0</v>
      </c>
      <c r="B454" s="21">
        <f>IFERROR(__xludf.DUMMYFUNCTION("YEAR(TO_DATE(A454))"),2017.0)</f>
        <v>2017</v>
      </c>
      <c r="C454" s="7" t="s">
        <v>64</v>
      </c>
      <c r="D454" s="9">
        <v>2886571.38</v>
      </c>
    </row>
    <row r="455">
      <c r="A455" s="5">
        <v>42334.0</v>
      </c>
      <c r="B455" s="21">
        <f>IFERROR(__xludf.DUMMYFUNCTION("YEAR(TO_DATE(A455))"),2015.0)</f>
        <v>2015</v>
      </c>
      <c r="C455" s="7" t="s">
        <v>64</v>
      </c>
      <c r="D455" s="9">
        <v>45362.200000000004</v>
      </c>
    </row>
    <row r="456">
      <c r="A456" s="5">
        <v>42857.0</v>
      </c>
      <c r="B456" s="21">
        <f>IFERROR(__xludf.DUMMYFUNCTION("YEAR(TO_DATE(A456))"),2017.0)</f>
        <v>2017</v>
      </c>
      <c r="C456" s="7" t="s">
        <v>64</v>
      </c>
      <c r="D456" s="9">
        <v>485595.38999999996</v>
      </c>
    </row>
    <row r="457">
      <c r="A457" s="5">
        <v>41953.0</v>
      </c>
      <c r="B457" s="21">
        <f>IFERROR(__xludf.DUMMYFUNCTION("YEAR(TO_DATE(A457))"),2014.0)</f>
        <v>2014</v>
      </c>
      <c r="C457" s="7" t="s">
        <v>64</v>
      </c>
      <c r="D457" s="9">
        <v>408108.8</v>
      </c>
    </row>
    <row r="458">
      <c r="A458" s="5">
        <v>42883.0</v>
      </c>
      <c r="B458" s="21">
        <f>IFERROR(__xludf.DUMMYFUNCTION("YEAR(TO_DATE(A458))"),2017.0)</f>
        <v>2017</v>
      </c>
      <c r="C458" s="7" t="s">
        <v>64</v>
      </c>
      <c r="D458" s="9">
        <v>1900614.45</v>
      </c>
    </row>
    <row r="459">
      <c r="A459" s="5">
        <v>41847.0</v>
      </c>
      <c r="B459" s="21">
        <f>IFERROR(__xludf.DUMMYFUNCTION("YEAR(TO_DATE(A459))"),2014.0)</f>
        <v>2014</v>
      </c>
      <c r="C459" s="7" t="s">
        <v>64</v>
      </c>
      <c r="D459" s="9">
        <v>126436.31000000001</v>
      </c>
    </row>
    <row r="460">
      <c r="A460" s="5">
        <v>42603.0</v>
      </c>
      <c r="B460" s="21">
        <f>IFERROR(__xludf.DUMMYFUNCTION("YEAR(TO_DATE(A460))"),2016.0)</f>
        <v>2016</v>
      </c>
      <c r="C460" s="7" t="s">
        <v>64</v>
      </c>
      <c r="D460" s="9">
        <v>3964845.9099999997</v>
      </c>
    </row>
    <row r="461">
      <c r="A461" s="5">
        <v>40251.0</v>
      </c>
      <c r="B461" s="21">
        <f>IFERROR(__xludf.DUMMYFUNCTION("YEAR(TO_DATE(A461))"),2010.0)</f>
        <v>2010</v>
      </c>
      <c r="C461" s="7" t="s">
        <v>64</v>
      </c>
      <c r="D461" s="9">
        <v>492668.44</v>
      </c>
    </row>
    <row r="462">
      <c r="A462" s="5">
        <v>42408.0</v>
      </c>
      <c r="B462" s="21">
        <f>IFERROR(__xludf.DUMMYFUNCTION("YEAR(TO_DATE(A462))"),2016.0)</f>
        <v>2016</v>
      </c>
      <c r="C462" s="7" t="s">
        <v>64</v>
      </c>
      <c r="D462" s="9">
        <v>711214.4600000001</v>
      </c>
    </row>
    <row r="463">
      <c r="A463" s="5">
        <v>41543.0</v>
      </c>
      <c r="B463" s="21">
        <f>IFERROR(__xludf.DUMMYFUNCTION("YEAR(TO_DATE(A463))"),2013.0)</f>
        <v>2013</v>
      </c>
      <c r="C463" s="7" t="s">
        <v>66</v>
      </c>
      <c r="D463" s="9">
        <v>237904.12</v>
      </c>
    </row>
    <row r="464">
      <c r="A464" s="5">
        <v>40839.0</v>
      </c>
      <c r="B464" s="21">
        <f>IFERROR(__xludf.DUMMYFUNCTION("YEAR(TO_DATE(A464))"),2011.0)</f>
        <v>2011</v>
      </c>
      <c r="C464" s="7" t="s">
        <v>66</v>
      </c>
      <c r="D464" s="9">
        <v>1741867.5999999999</v>
      </c>
    </row>
    <row r="465">
      <c r="A465" s="5">
        <v>42019.0</v>
      </c>
      <c r="B465" s="21">
        <f>IFERROR(__xludf.DUMMYFUNCTION("YEAR(TO_DATE(A465))"),2015.0)</f>
        <v>2015</v>
      </c>
      <c r="C465" s="7" t="s">
        <v>66</v>
      </c>
      <c r="D465" s="9">
        <v>1575332.8800000001</v>
      </c>
    </row>
    <row r="466">
      <c r="A466" s="5">
        <v>42855.0</v>
      </c>
      <c r="B466" s="21">
        <f>IFERROR(__xludf.DUMMYFUNCTION("YEAR(TO_DATE(A466))"),2017.0)</f>
        <v>2017</v>
      </c>
      <c r="C466" s="7" t="s">
        <v>66</v>
      </c>
      <c r="D466" s="9">
        <v>379125.5</v>
      </c>
    </row>
    <row r="467">
      <c r="A467" s="5">
        <v>42035.0</v>
      </c>
      <c r="B467" s="21">
        <f>IFERROR(__xludf.DUMMYFUNCTION("YEAR(TO_DATE(A467))"),2015.0)</f>
        <v>2015</v>
      </c>
      <c r="C467" s="7" t="s">
        <v>66</v>
      </c>
      <c r="D467" s="9">
        <v>1031603.2</v>
      </c>
    </row>
    <row r="468">
      <c r="A468" s="5">
        <v>41298.0</v>
      </c>
      <c r="B468" s="21">
        <f>IFERROR(__xludf.DUMMYFUNCTION("YEAR(TO_DATE(A468))"),2013.0)</f>
        <v>2013</v>
      </c>
      <c r="C468" s="7" t="s">
        <v>66</v>
      </c>
      <c r="D468" s="9">
        <v>528443.2999999999</v>
      </c>
    </row>
    <row r="469">
      <c r="A469" s="5">
        <v>42242.0</v>
      </c>
      <c r="B469" s="21">
        <f>IFERROR(__xludf.DUMMYFUNCTION("YEAR(TO_DATE(A469))"),2015.0)</f>
        <v>2015</v>
      </c>
      <c r="C469" s="7" t="s">
        <v>66</v>
      </c>
      <c r="D469" s="9">
        <v>526180.6</v>
      </c>
    </row>
    <row r="470">
      <c r="A470" s="5">
        <v>41505.0</v>
      </c>
      <c r="B470" s="21">
        <f>IFERROR(__xludf.DUMMYFUNCTION("YEAR(TO_DATE(A470))"),2013.0)</f>
        <v>2013</v>
      </c>
      <c r="C470" s="7" t="s">
        <v>66</v>
      </c>
      <c r="D470" s="9">
        <v>1944467.76</v>
      </c>
    </row>
    <row r="471">
      <c r="A471" s="5">
        <v>41867.0</v>
      </c>
      <c r="B471" s="21">
        <f>IFERROR(__xludf.DUMMYFUNCTION("YEAR(TO_DATE(A471))"),2014.0)</f>
        <v>2014</v>
      </c>
      <c r="C471" s="7" t="s">
        <v>66</v>
      </c>
      <c r="D471" s="9">
        <v>12632.82</v>
      </c>
    </row>
    <row r="472">
      <c r="A472" s="5">
        <v>42308.0</v>
      </c>
      <c r="B472" s="21">
        <f>IFERROR(__xludf.DUMMYFUNCTION("YEAR(TO_DATE(A472))"),2015.0)</f>
        <v>2015</v>
      </c>
      <c r="C472" s="7" t="s">
        <v>66</v>
      </c>
      <c r="D472" s="9">
        <v>23539.59</v>
      </c>
    </row>
    <row r="473">
      <c r="A473" s="5">
        <v>41366.0</v>
      </c>
      <c r="B473" s="21">
        <f>IFERROR(__xludf.DUMMYFUNCTION("YEAR(TO_DATE(A473))"),2013.0)</f>
        <v>2013</v>
      </c>
      <c r="C473" s="7" t="s">
        <v>66</v>
      </c>
      <c r="D473" s="9">
        <v>1430708.37</v>
      </c>
    </row>
    <row r="474">
      <c r="A474" s="5">
        <v>42169.0</v>
      </c>
      <c r="B474" s="21">
        <f>IFERROR(__xludf.DUMMYFUNCTION("YEAR(TO_DATE(A474))"),2015.0)</f>
        <v>2015</v>
      </c>
      <c r="C474" s="7" t="s">
        <v>66</v>
      </c>
      <c r="D474" s="9">
        <v>84287.22</v>
      </c>
    </row>
    <row r="475">
      <c r="A475" s="5">
        <v>41557.0</v>
      </c>
      <c r="B475" s="21">
        <f>IFERROR(__xludf.DUMMYFUNCTION("YEAR(TO_DATE(A475))"),2013.0)</f>
        <v>2013</v>
      </c>
      <c r="C475" s="7" t="s">
        <v>66</v>
      </c>
      <c r="D475" s="9">
        <v>420656.5</v>
      </c>
    </row>
    <row r="476">
      <c r="A476" s="5">
        <v>40320.0</v>
      </c>
      <c r="B476" s="21">
        <f>IFERROR(__xludf.DUMMYFUNCTION("YEAR(TO_DATE(A476))"),2010.0)</f>
        <v>2010</v>
      </c>
      <c r="C476" s="7" t="s">
        <v>66</v>
      </c>
      <c r="D476" s="9">
        <v>3474865.6</v>
      </c>
    </row>
    <row r="477">
      <c r="A477" s="5">
        <v>42129.0</v>
      </c>
      <c r="B477" s="21">
        <f>IFERROR(__xludf.DUMMYFUNCTION("YEAR(TO_DATE(A477))"),2015.0)</f>
        <v>2015</v>
      </c>
      <c r="C477" s="7" t="s">
        <v>66</v>
      </c>
      <c r="D477" s="9">
        <v>498205.39999999997</v>
      </c>
    </row>
    <row r="478">
      <c r="A478" s="5">
        <v>40797.0</v>
      </c>
      <c r="B478" s="21">
        <f>IFERROR(__xludf.DUMMYFUNCTION("YEAR(TO_DATE(A478))"),2011.0)</f>
        <v>2011</v>
      </c>
      <c r="C478" s="7" t="s">
        <v>66</v>
      </c>
      <c r="D478" s="9">
        <v>623027.79</v>
      </c>
    </row>
    <row r="479">
      <c r="A479" s="5">
        <v>40688.0</v>
      </c>
      <c r="B479" s="21">
        <f>IFERROR(__xludf.DUMMYFUNCTION("YEAR(TO_DATE(A479))"),2011.0)</f>
        <v>2011</v>
      </c>
      <c r="C479" s="7" t="s">
        <v>66</v>
      </c>
      <c r="D479" s="9">
        <v>356966.35000000003</v>
      </c>
    </row>
    <row r="480">
      <c r="A480" s="5">
        <v>42925.0</v>
      </c>
      <c r="B480" s="21">
        <f>IFERROR(__xludf.DUMMYFUNCTION("YEAR(TO_DATE(A480))"),2017.0)</f>
        <v>2017</v>
      </c>
      <c r="C480" s="7" t="s">
        <v>66</v>
      </c>
      <c r="D480" s="9">
        <v>89194.8</v>
      </c>
    </row>
    <row r="481">
      <c r="A481" s="5">
        <v>42625.0</v>
      </c>
      <c r="B481" s="21">
        <f>IFERROR(__xludf.DUMMYFUNCTION("YEAR(TO_DATE(A481))"),2016.0)</f>
        <v>2016</v>
      </c>
      <c r="C481" s="7" t="s">
        <v>66</v>
      </c>
      <c r="D481" s="9">
        <v>650976.27</v>
      </c>
    </row>
    <row r="482">
      <c r="A482" s="5">
        <v>41787.0</v>
      </c>
      <c r="B482" s="21">
        <f>IFERROR(__xludf.DUMMYFUNCTION("YEAR(TO_DATE(A482))"),2014.0)</f>
        <v>2014</v>
      </c>
      <c r="C482" s="7" t="s">
        <v>66</v>
      </c>
      <c r="D482" s="9">
        <v>57855.33</v>
      </c>
    </row>
    <row r="483">
      <c r="A483" s="5">
        <v>40188.0</v>
      </c>
      <c r="B483" s="21">
        <f>IFERROR(__xludf.DUMMYFUNCTION("YEAR(TO_DATE(A483))"),2010.0)</f>
        <v>2010</v>
      </c>
      <c r="C483" s="7" t="s">
        <v>66</v>
      </c>
      <c r="D483" s="9">
        <v>1721091.9</v>
      </c>
    </row>
    <row r="484">
      <c r="A484" s="5">
        <v>40885.0</v>
      </c>
      <c r="B484" s="21">
        <f>IFERROR(__xludf.DUMMYFUNCTION("YEAR(TO_DATE(A484))"),2011.0)</f>
        <v>2011</v>
      </c>
      <c r="C484" s="7" t="s">
        <v>66</v>
      </c>
      <c r="D484" s="9">
        <v>705002.98</v>
      </c>
    </row>
    <row r="485">
      <c r="A485" s="5">
        <v>40931.0</v>
      </c>
      <c r="B485" s="21">
        <f>IFERROR(__xludf.DUMMYFUNCTION("YEAR(TO_DATE(A485))"),2012.0)</f>
        <v>2012</v>
      </c>
      <c r="C485" s="7" t="s">
        <v>66</v>
      </c>
      <c r="D485" s="9">
        <v>6111997.42</v>
      </c>
    </row>
    <row r="486">
      <c r="A486" s="5">
        <v>40229.0</v>
      </c>
      <c r="B486" s="21">
        <f>IFERROR(__xludf.DUMMYFUNCTION("YEAR(TO_DATE(A486))"),2010.0)</f>
        <v>2010</v>
      </c>
      <c r="C486" s="7" t="s">
        <v>66</v>
      </c>
      <c r="D486" s="9">
        <v>419932.5</v>
      </c>
    </row>
    <row r="487">
      <c r="A487" s="5">
        <v>42440.0</v>
      </c>
      <c r="B487" s="21">
        <f>IFERROR(__xludf.DUMMYFUNCTION("YEAR(TO_DATE(A487))"),2016.0)</f>
        <v>2016</v>
      </c>
      <c r="C487" s="7" t="s">
        <v>66</v>
      </c>
      <c r="D487" s="9">
        <v>1164794.6099999999</v>
      </c>
    </row>
    <row r="488">
      <c r="A488" s="5">
        <v>42841.0</v>
      </c>
      <c r="B488" s="21">
        <f>IFERROR(__xludf.DUMMYFUNCTION("YEAR(TO_DATE(A488))"),2017.0)</f>
        <v>2017</v>
      </c>
      <c r="C488" s="7" t="s">
        <v>66</v>
      </c>
      <c r="D488" s="9">
        <v>13158.53</v>
      </c>
    </row>
    <row r="489">
      <c r="A489" s="5">
        <v>42906.0</v>
      </c>
      <c r="B489" s="21">
        <f>IFERROR(__xludf.DUMMYFUNCTION("YEAR(TO_DATE(A489))"),2017.0)</f>
        <v>2017</v>
      </c>
      <c r="C489" s="7" t="s">
        <v>66</v>
      </c>
      <c r="D489" s="9">
        <v>3583291.1999999997</v>
      </c>
    </row>
    <row r="490">
      <c r="A490" s="5">
        <v>41186.0</v>
      </c>
      <c r="B490" s="21">
        <f>IFERROR(__xludf.DUMMYFUNCTION("YEAR(TO_DATE(A490))"),2012.0)</f>
        <v>2012</v>
      </c>
      <c r="C490" s="7" t="s">
        <v>66</v>
      </c>
      <c r="D490" s="9">
        <v>1322759.16</v>
      </c>
    </row>
    <row r="491">
      <c r="A491" s="5">
        <v>40551.0</v>
      </c>
      <c r="B491" s="21">
        <f>IFERROR(__xludf.DUMMYFUNCTION("YEAR(TO_DATE(A491))"),2011.0)</f>
        <v>2011</v>
      </c>
      <c r="C491" s="7" t="s">
        <v>66</v>
      </c>
      <c r="D491" s="9">
        <v>623326.76</v>
      </c>
    </row>
    <row r="492">
      <c r="A492" s="5">
        <v>42600.0</v>
      </c>
      <c r="B492" s="21">
        <f>IFERROR(__xludf.DUMMYFUNCTION("YEAR(TO_DATE(A492))"),2016.0)</f>
        <v>2016</v>
      </c>
      <c r="C492" s="7" t="s">
        <v>66</v>
      </c>
      <c r="D492" s="9">
        <v>73238.40000000001</v>
      </c>
    </row>
    <row r="493">
      <c r="A493" s="5">
        <v>41590.0</v>
      </c>
      <c r="B493" s="21">
        <f>IFERROR(__xludf.DUMMYFUNCTION("YEAR(TO_DATE(A493))"),2013.0)</f>
        <v>2013</v>
      </c>
      <c r="C493" s="7" t="s">
        <v>66</v>
      </c>
      <c r="D493" s="9">
        <v>2812318.7399999998</v>
      </c>
    </row>
    <row r="494">
      <c r="A494" s="5">
        <v>41709.0</v>
      </c>
      <c r="B494" s="21">
        <f>IFERROR(__xludf.DUMMYFUNCTION("YEAR(TO_DATE(A494))"),2014.0)</f>
        <v>2014</v>
      </c>
      <c r="C494" s="7" t="s">
        <v>66</v>
      </c>
      <c r="D494" s="9">
        <v>4460788.5</v>
      </c>
    </row>
    <row r="495">
      <c r="A495" s="5">
        <v>40568.0</v>
      </c>
      <c r="B495" s="21">
        <f>IFERROR(__xludf.DUMMYFUNCTION("YEAR(TO_DATE(A495))"),2011.0)</f>
        <v>2011</v>
      </c>
      <c r="C495" s="7" t="s">
        <v>68</v>
      </c>
      <c r="D495" s="9">
        <v>2544631.04</v>
      </c>
    </row>
    <row r="496">
      <c r="A496" s="5">
        <v>41172.0</v>
      </c>
      <c r="B496" s="21">
        <f>IFERROR(__xludf.DUMMYFUNCTION("YEAR(TO_DATE(A496))"),2012.0)</f>
        <v>2012</v>
      </c>
      <c r="C496" s="7" t="s">
        <v>68</v>
      </c>
      <c r="D496" s="9">
        <v>4016993.6</v>
      </c>
    </row>
    <row r="497">
      <c r="A497" s="5">
        <v>40775.0</v>
      </c>
      <c r="B497" s="21">
        <f>IFERROR(__xludf.DUMMYFUNCTION("YEAR(TO_DATE(A497))"),2011.0)</f>
        <v>2011</v>
      </c>
      <c r="C497" s="7" t="s">
        <v>68</v>
      </c>
      <c r="D497" s="9">
        <v>2009634.06</v>
      </c>
    </row>
    <row r="498">
      <c r="A498" s="5">
        <v>40669.0</v>
      </c>
      <c r="B498" s="21">
        <f>IFERROR(__xludf.DUMMYFUNCTION("YEAR(TO_DATE(A498))"),2011.0)</f>
        <v>2011</v>
      </c>
      <c r="C498" s="7" t="s">
        <v>68</v>
      </c>
      <c r="D498" s="9">
        <v>1661617.52</v>
      </c>
    </row>
    <row r="499">
      <c r="A499" s="5">
        <v>40179.0</v>
      </c>
      <c r="B499" s="21">
        <f>IFERROR(__xludf.DUMMYFUNCTION("YEAR(TO_DATE(A499))"),2010.0)</f>
        <v>2010</v>
      </c>
      <c r="C499" s="7" t="s">
        <v>68</v>
      </c>
      <c r="D499" s="9">
        <v>2391207.7600000002</v>
      </c>
    </row>
    <row r="500">
      <c r="A500" s="5">
        <v>42767.0</v>
      </c>
      <c r="B500" s="21">
        <f>IFERROR(__xludf.DUMMYFUNCTION("YEAR(TO_DATE(A500))"),2017.0)</f>
        <v>2017</v>
      </c>
      <c r="C500" s="7" t="s">
        <v>68</v>
      </c>
      <c r="D500" s="9">
        <v>476965.08</v>
      </c>
    </row>
    <row r="501">
      <c r="A501" s="5">
        <v>41928.0</v>
      </c>
      <c r="B501" s="21">
        <f>IFERROR(__xludf.DUMMYFUNCTION("YEAR(TO_DATE(A501))"),2014.0)</f>
        <v>2014</v>
      </c>
      <c r="C501" s="7" t="s">
        <v>68</v>
      </c>
      <c r="D501" s="9">
        <v>636268.05</v>
      </c>
    </row>
    <row r="502">
      <c r="A502" s="5">
        <v>40517.0</v>
      </c>
      <c r="B502" s="21">
        <f>IFERROR(__xludf.DUMMYFUNCTION("YEAR(TO_DATE(A502))"),2010.0)</f>
        <v>2010</v>
      </c>
      <c r="C502" s="7" t="s">
        <v>68</v>
      </c>
      <c r="D502" s="9">
        <v>3615517.9200000004</v>
      </c>
    </row>
    <row r="503">
      <c r="A503" s="5">
        <v>41385.0</v>
      </c>
      <c r="B503" s="21">
        <f>IFERROR(__xludf.DUMMYFUNCTION("YEAR(TO_DATE(A503))"),2013.0)</f>
        <v>2013</v>
      </c>
      <c r="C503" s="7" t="s">
        <v>68</v>
      </c>
      <c r="D503" s="9">
        <v>203275.80000000002</v>
      </c>
    </row>
    <row r="504">
      <c r="A504" s="5">
        <v>40457.0</v>
      </c>
      <c r="B504" s="21">
        <f>IFERROR(__xludf.DUMMYFUNCTION("YEAR(TO_DATE(A504))"),2010.0)</f>
        <v>2010</v>
      </c>
      <c r="C504" s="7" t="s">
        <v>68</v>
      </c>
      <c r="D504" s="9">
        <v>4151214.0</v>
      </c>
    </row>
    <row r="505">
      <c r="A505" s="5">
        <v>42477.0</v>
      </c>
      <c r="B505" s="21">
        <f>IFERROR(__xludf.DUMMYFUNCTION("YEAR(TO_DATE(A505))"),2016.0)</f>
        <v>2016</v>
      </c>
      <c r="C505" s="7" t="s">
        <v>68</v>
      </c>
      <c r="D505" s="9">
        <v>48450.69</v>
      </c>
    </row>
    <row r="506">
      <c r="A506" s="5">
        <v>41776.0</v>
      </c>
      <c r="B506" s="21">
        <f>IFERROR(__xludf.DUMMYFUNCTION("YEAR(TO_DATE(A506))"),2014.0)</f>
        <v>2014</v>
      </c>
      <c r="C506" s="7" t="s">
        <v>68</v>
      </c>
      <c r="D506" s="9">
        <v>1743051.84</v>
      </c>
    </row>
    <row r="507">
      <c r="A507" s="5">
        <v>42265.0</v>
      </c>
      <c r="B507" s="21">
        <f>IFERROR(__xludf.DUMMYFUNCTION("YEAR(TO_DATE(A507))"),2015.0)</f>
        <v>2015</v>
      </c>
      <c r="C507" s="7" t="s">
        <v>68</v>
      </c>
      <c r="D507" s="9">
        <v>5326246.59</v>
      </c>
    </row>
    <row r="508">
      <c r="A508" s="5">
        <v>41065.0</v>
      </c>
      <c r="B508" s="21">
        <f>IFERROR(__xludf.DUMMYFUNCTION("YEAR(TO_DATE(A508))"),2012.0)</f>
        <v>2012</v>
      </c>
      <c r="C508" s="7" t="s">
        <v>68</v>
      </c>
      <c r="D508" s="9">
        <v>1104764.26</v>
      </c>
    </row>
    <row r="509">
      <c r="A509" s="5">
        <v>42025.0</v>
      </c>
      <c r="B509" s="21">
        <f>IFERROR(__xludf.DUMMYFUNCTION("YEAR(TO_DATE(A509))"),2015.0)</f>
        <v>2015</v>
      </c>
      <c r="C509" s="7" t="s">
        <v>68</v>
      </c>
      <c r="D509" s="9">
        <v>257791.52</v>
      </c>
    </row>
    <row r="510">
      <c r="A510" s="5">
        <v>40794.0</v>
      </c>
      <c r="B510" s="21">
        <f>IFERROR(__xludf.DUMMYFUNCTION("YEAR(TO_DATE(A510))"),2011.0)</f>
        <v>2011</v>
      </c>
      <c r="C510" s="7" t="s">
        <v>68</v>
      </c>
      <c r="D510" s="9">
        <v>38253.0</v>
      </c>
    </row>
    <row r="511">
      <c r="A511" s="5">
        <v>41643.0</v>
      </c>
      <c r="B511" s="21">
        <f>IFERROR(__xludf.DUMMYFUNCTION("YEAR(TO_DATE(A511))"),2014.0)</f>
        <v>2014</v>
      </c>
      <c r="C511" s="7" t="s">
        <v>68</v>
      </c>
      <c r="D511" s="9">
        <v>13584.48</v>
      </c>
    </row>
    <row r="512">
      <c r="A512" s="5">
        <v>41435.0</v>
      </c>
      <c r="B512" s="21">
        <f>IFERROR(__xludf.DUMMYFUNCTION("YEAR(TO_DATE(A512))"),2013.0)</f>
        <v>2013</v>
      </c>
      <c r="C512" s="7" t="s">
        <v>68</v>
      </c>
      <c r="D512" s="9">
        <v>1113985.5999999999</v>
      </c>
    </row>
    <row r="513">
      <c r="A513" s="5">
        <v>41786.0</v>
      </c>
      <c r="B513" s="21">
        <f>IFERROR(__xludf.DUMMYFUNCTION("YEAR(TO_DATE(A513))"),2014.0)</f>
        <v>2014</v>
      </c>
      <c r="C513" s="7" t="s">
        <v>68</v>
      </c>
      <c r="D513" s="9">
        <v>1023485.2</v>
      </c>
    </row>
    <row r="514">
      <c r="A514" s="5">
        <v>41645.0</v>
      </c>
      <c r="B514" s="21">
        <f>IFERROR(__xludf.DUMMYFUNCTION("YEAR(TO_DATE(A514))"),2014.0)</f>
        <v>2014</v>
      </c>
      <c r="C514" s="7" t="s">
        <v>68</v>
      </c>
      <c r="D514" s="9">
        <v>1118321.54</v>
      </c>
    </row>
    <row r="515">
      <c r="A515" s="5">
        <v>41861.0</v>
      </c>
      <c r="B515" s="21">
        <f>IFERROR(__xludf.DUMMYFUNCTION("YEAR(TO_DATE(A515))"),2014.0)</f>
        <v>2014</v>
      </c>
      <c r="C515" s="7" t="s">
        <v>68</v>
      </c>
      <c r="D515" s="9">
        <v>1992970.96</v>
      </c>
    </row>
    <row r="516">
      <c r="A516" s="5">
        <v>41779.0</v>
      </c>
      <c r="B516" s="21">
        <f>IFERROR(__xludf.DUMMYFUNCTION("YEAR(TO_DATE(A516))"),2014.0)</f>
        <v>2014</v>
      </c>
      <c r="C516" s="7" t="s">
        <v>68</v>
      </c>
      <c r="D516" s="9">
        <v>325127.4</v>
      </c>
    </row>
    <row r="517">
      <c r="A517" s="5">
        <v>41450.0</v>
      </c>
      <c r="B517" s="21">
        <f>IFERROR(__xludf.DUMMYFUNCTION("YEAR(TO_DATE(A517))"),2013.0)</f>
        <v>2013</v>
      </c>
      <c r="C517" s="7" t="s">
        <v>68</v>
      </c>
      <c r="D517" s="9">
        <v>884949.4400000001</v>
      </c>
    </row>
    <row r="518">
      <c r="A518" s="5">
        <v>40515.0</v>
      </c>
      <c r="B518" s="21">
        <f>IFERROR(__xludf.DUMMYFUNCTION("YEAR(TO_DATE(A518))"),2010.0)</f>
        <v>2010</v>
      </c>
      <c r="C518" s="7" t="s">
        <v>68</v>
      </c>
      <c r="D518" s="9">
        <v>262873.0</v>
      </c>
    </row>
    <row r="519">
      <c r="A519" s="5">
        <v>42568.0</v>
      </c>
      <c r="B519" s="21">
        <f>IFERROR(__xludf.DUMMYFUNCTION("YEAR(TO_DATE(A519))"),2016.0)</f>
        <v>2016</v>
      </c>
      <c r="C519" s="7" t="s">
        <v>68</v>
      </c>
      <c r="D519" s="9">
        <v>5447068.77</v>
      </c>
    </row>
    <row r="520">
      <c r="A520" s="5">
        <v>42841.0</v>
      </c>
      <c r="B520" s="21">
        <f>IFERROR(__xludf.DUMMYFUNCTION("YEAR(TO_DATE(A520))"),2017.0)</f>
        <v>2017</v>
      </c>
      <c r="C520" s="7" t="s">
        <v>70</v>
      </c>
      <c r="D520" s="9">
        <v>539504.7999999999</v>
      </c>
    </row>
    <row r="521">
      <c r="A521" s="5">
        <v>40344.0</v>
      </c>
      <c r="B521" s="21">
        <f>IFERROR(__xludf.DUMMYFUNCTION("YEAR(TO_DATE(A521))"),2010.0)</f>
        <v>2010</v>
      </c>
      <c r="C521" s="7" t="s">
        <v>70</v>
      </c>
      <c r="D521" s="9">
        <v>808606.7</v>
      </c>
    </row>
    <row r="522">
      <c r="A522" s="5">
        <v>40926.0</v>
      </c>
      <c r="B522" s="21">
        <f>IFERROR(__xludf.DUMMYFUNCTION("YEAR(TO_DATE(A522))"),2012.0)</f>
        <v>2012</v>
      </c>
      <c r="C522" s="7" t="s">
        <v>70</v>
      </c>
      <c r="D522" s="9">
        <v>5374436.13</v>
      </c>
    </row>
    <row r="523">
      <c r="A523" s="5">
        <v>40768.0</v>
      </c>
      <c r="B523" s="21">
        <f>IFERROR(__xludf.DUMMYFUNCTION("YEAR(TO_DATE(A523))"),2011.0)</f>
        <v>2011</v>
      </c>
      <c r="C523" s="7" t="s">
        <v>70</v>
      </c>
      <c r="D523" s="9">
        <v>13593.81</v>
      </c>
    </row>
    <row r="524">
      <c r="A524" s="5">
        <v>42724.0</v>
      </c>
      <c r="B524" s="21">
        <f>IFERROR(__xludf.DUMMYFUNCTION("YEAR(TO_DATE(A524))"),2016.0)</f>
        <v>2016</v>
      </c>
      <c r="C524" s="7" t="s">
        <v>70</v>
      </c>
      <c r="D524" s="9">
        <v>750998.76</v>
      </c>
    </row>
    <row r="525">
      <c r="A525" s="5">
        <v>42053.0</v>
      </c>
      <c r="B525" s="21">
        <f>IFERROR(__xludf.DUMMYFUNCTION("YEAR(TO_DATE(A525))"),2015.0)</f>
        <v>2015</v>
      </c>
      <c r="C525" s="7" t="s">
        <v>70</v>
      </c>
      <c r="D525" s="9">
        <v>1222321.1700000002</v>
      </c>
    </row>
    <row r="526">
      <c r="A526" s="5">
        <v>42777.0</v>
      </c>
      <c r="B526" s="21">
        <f>IFERROR(__xludf.DUMMYFUNCTION("YEAR(TO_DATE(A526))"),2017.0)</f>
        <v>2017</v>
      </c>
      <c r="C526" s="7" t="s">
        <v>70</v>
      </c>
      <c r="D526" s="9">
        <v>443657.5</v>
      </c>
    </row>
    <row r="527">
      <c r="A527" s="5">
        <v>41444.0</v>
      </c>
      <c r="B527" s="21">
        <f>IFERROR(__xludf.DUMMYFUNCTION("YEAR(TO_DATE(A527))"),2013.0)</f>
        <v>2013</v>
      </c>
      <c r="C527" s="7" t="s">
        <v>70</v>
      </c>
      <c r="D527" s="9">
        <v>449986.11000000004</v>
      </c>
    </row>
    <row r="528">
      <c r="A528" s="5">
        <v>41585.0</v>
      </c>
      <c r="B528" s="21">
        <f>IFERROR(__xludf.DUMMYFUNCTION("YEAR(TO_DATE(A528))"),2013.0)</f>
        <v>2013</v>
      </c>
      <c r="C528" s="7" t="s">
        <v>70</v>
      </c>
      <c r="D528" s="9">
        <v>314088.39</v>
      </c>
    </row>
    <row r="529">
      <c r="A529" s="5">
        <v>40493.0</v>
      </c>
      <c r="B529" s="21">
        <f>IFERROR(__xludf.DUMMYFUNCTION("YEAR(TO_DATE(A529))"),2010.0)</f>
        <v>2010</v>
      </c>
      <c r="C529" s="7" t="s">
        <v>70</v>
      </c>
      <c r="D529" s="9">
        <v>109717.12</v>
      </c>
    </row>
    <row r="530">
      <c r="A530" s="5">
        <v>40440.0</v>
      </c>
      <c r="B530" s="21">
        <f>IFERROR(__xludf.DUMMYFUNCTION("YEAR(TO_DATE(A530))"),2010.0)</f>
        <v>2010</v>
      </c>
      <c r="C530" s="7" t="s">
        <v>70</v>
      </c>
      <c r="D530" s="9">
        <v>221896.95</v>
      </c>
    </row>
    <row r="531">
      <c r="A531" s="5">
        <v>42194.0</v>
      </c>
      <c r="B531" s="21">
        <f>IFERROR(__xludf.DUMMYFUNCTION("YEAR(TO_DATE(A531))"),2015.0)</f>
        <v>2015</v>
      </c>
      <c r="C531" s="7" t="s">
        <v>70</v>
      </c>
      <c r="D531" s="9">
        <v>3083594.01</v>
      </c>
    </row>
    <row r="532">
      <c r="A532" s="5">
        <v>42496.0</v>
      </c>
      <c r="B532" s="21">
        <f>IFERROR(__xludf.DUMMYFUNCTION("YEAR(TO_DATE(A532))"),2016.0)</f>
        <v>2016</v>
      </c>
      <c r="C532" s="7" t="s">
        <v>70</v>
      </c>
      <c r="D532" s="9">
        <v>1766027.04</v>
      </c>
    </row>
    <row r="533">
      <c r="A533" s="5">
        <v>41933.0</v>
      </c>
      <c r="B533" s="21">
        <f>IFERROR(__xludf.DUMMYFUNCTION("YEAR(TO_DATE(A533))"),2014.0)</f>
        <v>2014</v>
      </c>
      <c r="C533" s="7" t="s">
        <v>70</v>
      </c>
      <c r="D533" s="9">
        <v>1044.96</v>
      </c>
    </row>
    <row r="534">
      <c r="A534" s="5">
        <v>40674.0</v>
      </c>
      <c r="B534" s="21">
        <f>IFERROR(__xludf.DUMMYFUNCTION("YEAR(TO_DATE(A534))"),2011.0)</f>
        <v>2011</v>
      </c>
      <c r="C534" s="7" t="s">
        <v>70</v>
      </c>
      <c r="D534" s="9">
        <v>2099746.53</v>
      </c>
    </row>
    <row r="535">
      <c r="A535" s="5">
        <v>42048.0</v>
      </c>
      <c r="B535" s="21">
        <f>IFERROR(__xludf.DUMMYFUNCTION("YEAR(TO_DATE(A535))"),2015.0)</f>
        <v>2015</v>
      </c>
      <c r="C535" s="7" t="s">
        <v>70</v>
      </c>
      <c r="D535" s="9">
        <v>337391.4</v>
      </c>
    </row>
    <row r="536">
      <c r="A536" s="5">
        <v>41212.0</v>
      </c>
      <c r="B536" s="21">
        <f>IFERROR(__xludf.DUMMYFUNCTION("YEAR(TO_DATE(A536))"),2012.0)</f>
        <v>2012</v>
      </c>
      <c r="C536" s="7" t="s">
        <v>70</v>
      </c>
      <c r="D536" s="9">
        <v>1287927.78</v>
      </c>
    </row>
    <row r="537">
      <c r="A537" s="5">
        <v>41353.0</v>
      </c>
      <c r="B537" s="21">
        <f>IFERROR(__xludf.DUMMYFUNCTION("YEAR(TO_DATE(A537))"),2013.0)</f>
        <v>2013</v>
      </c>
      <c r="C537" s="7" t="s">
        <v>70</v>
      </c>
      <c r="D537" s="9">
        <v>1974080.24</v>
      </c>
    </row>
    <row r="538">
      <c r="A538" s="5">
        <v>41856.0</v>
      </c>
      <c r="B538" s="21">
        <f>IFERROR(__xludf.DUMMYFUNCTION("YEAR(TO_DATE(A538))"),2014.0)</f>
        <v>2014</v>
      </c>
      <c r="C538" s="7" t="s">
        <v>70</v>
      </c>
      <c r="D538" s="9">
        <v>1672594.56</v>
      </c>
    </row>
    <row r="539">
      <c r="A539" s="5">
        <v>40570.0</v>
      </c>
      <c r="B539" s="21">
        <f>IFERROR(__xludf.DUMMYFUNCTION("YEAR(TO_DATE(A539))"),2011.0)</f>
        <v>2011</v>
      </c>
      <c r="C539" s="7" t="s">
        <v>70</v>
      </c>
      <c r="D539" s="9">
        <v>149522.4</v>
      </c>
    </row>
    <row r="540">
      <c r="A540" s="5">
        <v>41004.0</v>
      </c>
      <c r="B540" s="21">
        <f>IFERROR(__xludf.DUMMYFUNCTION("YEAR(TO_DATE(A540))"),2012.0)</f>
        <v>2012</v>
      </c>
      <c r="C540" s="7" t="s">
        <v>70</v>
      </c>
      <c r="D540" s="9">
        <v>1636439.5999999999</v>
      </c>
    </row>
    <row r="541">
      <c r="A541" s="5">
        <v>41527.0</v>
      </c>
      <c r="B541" s="21">
        <f>IFERROR(__xludf.DUMMYFUNCTION("YEAR(TO_DATE(A541))"),2013.0)</f>
        <v>2013</v>
      </c>
      <c r="C541" s="7" t="s">
        <v>70</v>
      </c>
      <c r="D541" s="9">
        <v>430344.64</v>
      </c>
    </row>
    <row r="542">
      <c r="A542" s="5">
        <v>40583.0</v>
      </c>
      <c r="B542" s="21">
        <f>IFERROR(__xludf.DUMMYFUNCTION("YEAR(TO_DATE(A542))"),2011.0)</f>
        <v>2011</v>
      </c>
      <c r="C542" s="7" t="s">
        <v>70</v>
      </c>
      <c r="D542" s="9">
        <v>882706.7999999999</v>
      </c>
    </row>
    <row r="543">
      <c r="A543" s="5">
        <v>42609.0</v>
      </c>
      <c r="B543" s="21">
        <f>IFERROR(__xludf.DUMMYFUNCTION("YEAR(TO_DATE(A543))"),2016.0)</f>
        <v>2016</v>
      </c>
      <c r="C543" s="7" t="s">
        <v>72</v>
      </c>
      <c r="D543" s="9">
        <v>710450.0</v>
      </c>
    </row>
    <row r="544">
      <c r="A544" s="5">
        <v>41050.0</v>
      </c>
      <c r="B544" s="21">
        <f>IFERROR(__xludf.DUMMYFUNCTION("YEAR(TO_DATE(A544))"),2012.0)</f>
        <v>2012</v>
      </c>
      <c r="C544" s="7" t="s">
        <v>72</v>
      </c>
      <c r="D544" s="9">
        <v>5662251.71</v>
      </c>
    </row>
    <row r="545">
      <c r="A545" s="5">
        <v>40549.0</v>
      </c>
      <c r="B545" s="21">
        <f>IFERROR(__xludf.DUMMYFUNCTION("YEAR(TO_DATE(A545))"),2011.0)</f>
        <v>2011</v>
      </c>
      <c r="C545" s="7" t="s">
        <v>72</v>
      </c>
      <c r="D545" s="9">
        <v>811407.66</v>
      </c>
    </row>
    <row r="546">
      <c r="A546" s="5">
        <v>42075.0</v>
      </c>
      <c r="B546" s="21">
        <f>IFERROR(__xludf.DUMMYFUNCTION("YEAR(TO_DATE(A546))"),2015.0)</f>
        <v>2015</v>
      </c>
      <c r="C546" s="7" t="s">
        <v>72</v>
      </c>
      <c r="D546" s="9">
        <v>69844.38</v>
      </c>
    </row>
    <row r="547">
      <c r="A547" s="5">
        <v>40328.0</v>
      </c>
      <c r="B547" s="21">
        <f>IFERROR(__xludf.DUMMYFUNCTION("YEAR(TO_DATE(A547))"),2010.0)</f>
        <v>2010</v>
      </c>
      <c r="C547" s="7" t="s">
        <v>72</v>
      </c>
      <c r="D547" s="9">
        <v>63453.33</v>
      </c>
    </row>
    <row r="548">
      <c r="A548" s="5">
        <v>42878.0</v>
      </c>
      <c r="B548" s="21">
        <f>IFERROR(__xludf.DUMMYFUNCTION("YEAR(TO_DATE(A548))"),2017.0)</f>
        <v>2017</v>
      </c>
      <c r="C548" s="7" t="s">
        <v>72</v>
      </c>
      <c r="D548" s="9">
        <v>117939.36</v>
      </c>
    </row>
    <row r="549">
      <c r="A549" s="5">
        <v>41184.0</v>
      </c>
      <c r="B549" s="21">
        <f>IFERROR(__xludf.DUMMYFUNCTION("YEAR(TO_DATE(A549))"),2012.0)</f>
        <v>2012</v>
      </c>
      <c r="C549" s="7" t="s">
        <v>72</v>
      </c>
      <c r="D549" s="9">
        <v>1092362.8800000001</v>
      </c>
    </row>
    <row r="550">
      <c r="A550" s="5">
        <v>42719.0</v>
      </c>
      <c r="B550" s="21">
        <f>IFERROR(__xludf.DUMMYFUNCTION("YEAR(TO_DATE(A550))"),2016.0)</f>
        <v>2016</v>
      </c>
      <c r="C550" s="7" t="s">
        <v>72</v>
      </c>
      <c r="D550" s="9">
        <v>3644822.37</v>
      </c>
    </row>
    <row r="551">
      <c r="A551" s="5">
        <v>42792.0</v>
      </c>
      <c r="B551" s="21">
        <f>IFERROR(__xludf.DUMMYFUNCTION("YEAR(TO_DATE(A551))"),2017.0)</f>
        <v>2017</v>
      </c>
      <c r="C551" s="7" t="s">
        <v>72</v>
      </c>
      <c r="D551" s="9">
        <v>272242.63</v>
      </c>
    </row>
    <row r="552">
      <c r="A552" s="5">
        <v>40328.0</v>
      </c>
      <c r="B552" s="21">
        <f>IFERROR(__xludf.DUMMYFUNCTION("YEAR(TO_DATE(A552))"),2010.0)</f>
        <v>2010</v>
      </c>
      <c r="C552" s="7" t="s">
        <v>72</v>
      </c>
      <c r="D552" s="9">
        <v>82629.03</v>
      </c>
    </row>
    <row r="553">
      <c r="A553" s="5">
        <v>41834.0</v>
      </c>
      <c r="B553" s="21">
        <f>IFERROR(__xludf.DUMMYFUNCTION("YEAR(TO_DATE(A553))"),2014.0)</f>
        <v>2014</v>
      </c>
      <c r="C553" s="7" t="s">
        <v>72</v>
      </c>
      <c r="D553" s="9">
        <v>278768.75</v>
      </c>
    </row>
    <row r="554">
      <c r="A554" s="5">
        <v>41321.0</v>
      </c>
      <c r="B554" s="21">
        <f>IFERROR(__xludf.DUMMYFUNCTION("YEAR(TO_DATE(A554))"),2013.0)</f>
        <v>2013</v>
      </c>
      <c r="C554" s="7" t="s">
        <v>72</v>
      </c>
      <c r="D554" s="9">
        <v>254343.76</v>
      </c>
    </row>
    <row r="555">
      <c r="A555" s="5">
        <v>42390.0</v>
      </c>
      <c r="B555" s="21">
        <f>IFERROR(__xludf.DUMMYFUNCTION("YEAR(TO_DATE(A555))"),2016.0)</f>
        <v>2016</v>
      </c>
      <c r="C555" s="7" t="s">
        <v>72</v>
      </c>
      <c r="D555" s="9">
        <v>86061.69</v>
      </c>
    </row>
    <row r="556">
      <c r="A556" s="5">
        <v>42633.0</v>
      </c>
      <c r="B556" s="21">
        <f>IFERROR(__xludf.DUMMYFUNCTION("YEAR(TO_DATE(A556))"),2016.0)</f>
        <v>2016</v>
      </c>
      <c r="C556" s="7" t="s">
        <v>72</v>
      </c>
      <c r="D556" s="9">
        <v>218554.7</v>
      </c>
    </row>
    <row r="557">
      <c r="A557" s="5">
        <v>42077.0</v>
      </c>
      <c r="B557" s="21">
        <f>IFERROR(__xludf.DUMMYFUNCTION("YEAR(TO_DATE(A557))"),2015.0)</f>
        <v>2015</v>
      </c>
      <c r="C557" s="7" t="s">
        <v>72</v>
      </c>
      <c r="D557" s="9">
        <v>5010688.46</v>
      </c>
    </row>
    <row r="558">
      <c r="A558" s="5">
        <v>42112.0</v>
      </c>
      <c r="B558" s="21">
        <f>IFERROR(__xludf.DUMMYFUNCTION("YEAR(TO_DATE(A558))"),2015.0)</f>
        <v>2015</v>
      </c>
      <c r="C558" s="7" t="s">
        <v>72</v>
      </c>
      <c r="D558" s="9">
        <v>547320.32</v>
      </c>
    </row>
    <row r="559">
      <c r="A559" s="5">
        <v>41027.0</v>
      </c>
      <c r="B559" s="21">
        <f>IFERROR(__xludf.DUMMYFUNCTION("YEAR(TO_DATE(A559))"),2012.0)</f>
        <v>2012</v>
      </c>
      <c r="C559" s="7" t="s">
        <v>72</v>
      </c>
      <c r="D559" s="9">
        <v>420337.39</v>
      </c>
    </row>
    <row r="560">
      <c r="A560" s="5">
        <v>42632.0</v>
      </c>
      <c r="B560" s="21">
        <f>IFERROR(__xludf.DUMMYFUNCTION("YEAR(TO_DATE(A560))"),2016.0)</f>
        <v>2016</v>
      </c>
      <c r="C560" s="7" t="s">
        <v>72</v>
      </c>
      <c r="D560" s="9">
        <v>82243.95</v>
      </c>
    </row>
    <row r="561">
      <c r="A561" s="5">
        <v>40704.0</v>
      </c>
      <c r="B561" s="21">
        <f>IFERROR(__xludf.DUMMYFUNCTION("YEAR(TO_DATE(A561))"),2011.0)</f>
        <v>2011</v>
      </c>
      <c r="C561" s="7" t="s">
        <v>72</v>
      </c>
      <c r="D561" s="9">
        <v>105671.15000000001</v>
      </c>
    </row>
    <row r="562">
      <c r="A562" s="5">
        <v>40378.0</v>
      </c>
      <c r="B562" s="21">
        <f>IFERROR(__xludf.DUMMYFUNCTION("YEAR(TO_DATE(A562))"),2010.0)</f>
        <v>2010</v>
      </c>
      <c r="C562" s="7" t="s">
        <v>72</v>
      </c>
      <c r="D562" s="9">
        <v>800302.8</v>
      </c>
    </row>
    <row r="563">
      <c r="A563" s="5">
        <v>41644.0</v>
      </c>
      <c r="B563" s="21">
        <f>IFERROR(__xludf.DUMMYFUNCTION("YEAR(TO_DATE(A563))"),2014.0)</f>
        <v>2014</v>
      </c>
      <c r="C563" s="7" t="s">
        <v>72</v>
      </c>
      <c r="D563" s="9">
        <v>178089.67</v>
      </c>
    </row>
    <row r="564">
      <c r="A564" s="5">
        <v>41805.0</v>
      </c>
      <c r="B564" s="21">
        <f>IFERROR(__xludf.DUMMYFUNCTION("YEAR(TO_DATE(A564))"),2014.0)</f>
        <v>2014</v>
      </c>
      <c r="C564" s="7" t="s">
        <v>72</v>
      </c>
      <c r="D564" s="9">
        <v>4367665.470000001</v>
      </c>
    </row>
    <row r="565">
      <c r="A565" s="5">
        <v>40571.0</v>
      </c>
      <c r="B565" s="21">
        <f>IFERROR(__xludf.DUMMYFUNCTION("YEAR(TO_DATE(A565))"),2011.0)</f>
        <v>2011</v>
      </c>
      <c r="C565" s="7" t="s">
        <v>72</v>
      </c>
      <c r="D565" s="9">
        <v>2997443.1999999997</v>
      </c>
    </row>
    <row r="566">
      <c r="A566" s="5">
        <v>40907.0</v>
      </c>
      <c r="B566" s="21">
        <f>IFERROR(__xludf.DUMMYFUNCTION("YEAR(TO_DATE(A566))"),2011.0)</f>
        <v>2011</v>
      </c>
      <c r="C566" s="7" t="s">
        <v>72</v>
      </c>
      <c r="D566" s="9">
        <v>220935.84000000003</v>
      </c>
    </row>
    <row r="567">
      <c r="A567" s="5">
        <v>40498.0</v>
      </c>
      <c r="B567" s="21">
        <f>IFERROR(__xludf.DUMMYFUNCTION("YEAR(TO_DATE(A567))"),2010.0)</f>
        <v>2010</v>
      </c>
      <c r="C567" s="7" t="s">
        <v>72</v>
      </c>
      <c r="D567" s="9">
        <v>513173.86</v>
      </c>
    </row>
    <row r="568">
      <c r="A568" s="5">
        <v>40642.0</v>
      </c>
      <c r="B568" s="21">
        <f>IFERROR(__xludf.DUMMYFUNCTION("YEAR(TO_DATE(A568))"),2011.0)</f>
        <v>2011</v>
      </c>
      <c r="C568" s="7" t="s">
        <v>72</v>
      </c>
      <c r="D568" s="9">
        <v>1244188.56</v>
      </c>
    </row>
    <row r="569">
      <c r="A569" s="5">
        <v>42340.0</v>
      </c>
      <c r="B569" s="21">
        <f>IFERROR(__xludf.DUMMYFUNCTION("YEAR(TO_DATE(A569))"),2015.0)</f>
        <v>2015</v>
      </c>
      <c r="C569" s="7" t="s">
        <v>72</v>
      </c>
      <c r="D569" s="9">
        <v>429673.34</v>
      </c>
    </row>
    <row r="570">
      <c r="A570" s="5">
        <v>41915.0</v>
      </c>
      <c r="B570" s="21">
        <f>IFERROR(__xludf.DUMMYFUNCTION("YEAR(TO_DATE(A570))"),2014.0)</f>
        <v>2014</v>
      </c>
      <c r="C570" s="7" t="s">
        <v>72</v>
      </c>
      <c r="D570" s="9">
        <v>557316.87</v>
      </c>
    </row>
    <row r="571">
      <c r="A571" s="5">
        <v>42563.0</v>
      </c>
      <c r="B571" s="21">
        <f>IFERROR(__xludf.DUMMYFUNCTION("YEAR(TO_DATE(A571))"),2016.0)</f>
        <v>2016</v>
      </c>
      <c r="C571" s="7" t="s">
        <v>72</v>
      </c>
      <c r="D571" s="9">
        <v>1021506.2</v>
      </c>
    </row>
    <row r="572">
      <c r="A572" s="5">
        <v>42484.0</v>
      </c>
      <c r="B572" s="21">
        <f>IFERROR(__xludf.DUMMYFUNCTION("YEAR(TO_DATE(A572))"),2016.0)</f>
        <v>2016</v>
      </c>
      <c r="C572" s="7" t="s">
        <v>72</v>
      </c>
      <c r="D572" s="9">
        <v>1160533.98</v>
      </c>
    </row>
    <row r="573">
      <c r="A573" s="5">
        <v>41001.0</v>
      </c>
      <c r="B573" s="21">
        <f>IFERROR(__xludf.DUMMYFUNCTION("YEAR(TO_DATE(A573))"),2012.0)</f>
        <v>2012</v>
      </c>
      <c r="C573" s="7" t="s">
        <v>74</v>
      </c>
      <c r="D573" s="9">
        <v>695020.8</v>
      </c>
    </row>
    <row r="574">
      <c r="A574" s="5">
        <v>41168.0</v>
      </c>
      <c r="B574" s="21">
        <f>IFERROR(__xludf.DUMMYFUNCTION("YEAR(TO_DATE(A574))"),2012.0)</f>
        <v>2012</v>
      </c>
      <c r="C574" s="7" t="s">
        <v>74</v>
      </c>
      <c r="D574" s="9">
        <v>437294.28</v>
      </c>
    </row>
    <row r="575">
      <c r="A575" s="5">
        <v>42421.0</v>
      </c>
      <c r="B575" s="21">
        <f>IFERROR(__xludf.DUMMYFUNCTION("YEAR(TO_DATE(A575))"),2016.0)</f>
        <v>2016</v>
      </c>
      <c r="C575" s="7" t="s">
        <v>74</v>
      </c>
      <c r="D575" s="9">
        <v>98300.37</v>
      </c>
    </row>
    <row r="576">
      <c r="A576" s="5">
        <v>41227.0</v>
      </c>
      <c r="B576" s="21">
        <f>IFERROR(__xludf.DUMMYFUNCTION("YEAR(TO_DATE(A576))"),2012.0)</f>
        <v>2012</v>
      </c>
      <c r="C576" s="7" t="s">
        <v>74</v>
      </c>
      <c r="D576" s="9">
        <v>571537.89</v>
      </c>
    </row>
    <row r="577">
      <c r="A577" s="5">
        <v>40526.0</v>
      </c>
      <c r="B577" s="21">
        <f>IFERROR(__xludf.DUMMYFUNCTION("YEAR(TO_DATE(A577))"),2010.0)</f>
        <v>2010</v>
      </c>
      <c r="C577" s="7" t="s">
        <v>74</v>
      </c>
      <c r="D577" s="9">
        <v>85139.64000000001</v>
      </c>
    </row>
    <row r="578">
      <c r="A578" s="5">
        <v>40599.0</v>
      </c>
      <c r="B578" s="21">
        <f>IFERROR(__xludf.DUMMYFUNCTION("YEAR(TO_DATE(A578))"),2011.0)</f>
        <v>2011</v>
      </c>
      <c r="C578" s="7" t="s">
        <v>74</v>
      </c>
      <c r="D578" s="9">
        <v>18144.06</v>
      </c>
    </row>
    <row r="579">
      <c r="A579" s="5">
        <v>41075.0</v>
      </c>
      <c r="B579" s="21">
        <f>IFERROR(__xludf.DUMMYFUNCTION("YEAR(TO_DATE(A579))"),2012.0)</f>
        <v>2012</v>
      </c>
      <c r="C579" s="7" t="s">
        <v>74</v>
      </c>
      <c r="D579" s="9">
        <v>2526250.88</v>
      </c>
    </row>
    <row r="580">
      <c r="A580" s="5">
        <v>40286.0</v>
      </c>
      <c r="B580" s="21">
        <f>IFERROR(__xludf.DUMMYFUNCTION("YEAR(TO_DATE(A580))"),2010.0)</f>
        <v>2010</v>
      </c>
      <c r="C580" s="7" t="s">
        <v>74</v>
      </c>
      <c r="D580" s="9">
        <v>728569.76</v>
      </c>
    </row>
    <row r="581">
      <c r="A581" s="5">
        <v>40746.0</v>
      </c>
      <c r="B581" s="21">
        <f>IFERROR(__xludf.DUMMYFUNCTION("YEAR(TO_DATE(A581))"),2011.0)</f>
        <v>2011</v>
      </c>
      <c r="C581" s="7" t="s">
        <v>74</v>
      </c>
      <c r="D581" s="9">
        <v>1419200.72</v>
      </c>
    </row>
    <row r="582">
      <c r="A582" s="5">
        <v>40969.0</v>
      </c>
      <c r="B582" s="21">
        <f>IFERROR(__xludf.DUMMYFUNCTION("YEAR(TO_DATE(A582))"),2012.0)</f>
        <v>2012</v>
      </c>
      <c r="C582" s="7" t="s">
        <v>74</v>
      </c>
      <c r="D582" s="9">
        <v>1922003.12</v>
      </c>
    </row>
    <row r="583">
      <c r="A583" s="5">
        <v>41646.0</v>
      </c>
      <c r="B583" s="21">
        <f>IFERROR(__xludf.DUMMYFUNCTION("YEAR(TO_DATE(A583))"),2014.0)</f>
        <v>2014</v>
      </c>
      <c r="C583" s="7" t="s">
        <v>74</v>
      </c>
      <c r="D583" s="9">
        <v>978495.54</v>
      </c>
    </row>
    <row r="584">
      <c r="A584" s="5">
        <v>42817.0</v>
      </c>
      <c r="B584" s="21">
        <f>IFERROR(__xludf.DUMMYFUNCTION("YEAR(TO_DATE(A584))"),2017.0)</f>
        <v>2017</v>
      </c>
      <c r="C584" s="7" t="s">
        <v>74</v>
      </c>
      <c r="D584" s="9">
        <v>1213856.4</v>
      </c>
    </row>
    <row r="585">
      <c r="A585" s="5">
        <v>42530.0</v>
      </c>
      <c r="B585" s="21">
        <f>IFERROR(__xludf.DUMMYFUNCTION("YEAR(TO_DATE(A585))"),2016.0)</f>
        <v>2016</v>
      </c>
      <c r="C585" s="7" t="s">
        <v>74</v>
      </c>
      <c r="D585" s="9">
        <v>530019.05</v>
      </c>
    </row>
    <row r="586">
      <c r="A586" s="5">
        <v>41163.0</v>
      </c>
      <c r="B586" s="21">
        <f>IFERROR(__xludf.DUMMYFUNCTION("YEAR(TO_DATE(A586))"),2012.0)</f>
        <v>2012</v>
      </c>
      <c r="C586" s="7" t="s">
        <v>74</v>
      </c>
      <c r="D586" s="9">
        <v>347510.4</v>
      </c>
    </row>
    <row r="587">
      <c r="A587" s="5">
        <v>42471.0</v>
      </c>
      <c r="B587" s="21">
        <f>IFERROR(__xludf.DUMMYFUNCTION("YEAR(TO_DATE(A587))"),2016.0)</f>
        <v>2016</v>
      </c>
      <c r="C587" s="7" t="s">
        <v>74</v>
      </c>
      <c r="D587" s="9">
        <v>65937.68000000001</v>
      </c>
    </row>
    <row r="588">
      <c r="A588" s="5">
        <v>41672.0</v>
      </c>
      <c r="B588" s="21">
        <f>IFERROR(__xludf.DUMMYFUNCTION("YEAR(TO_DATE(A588))"),2014.0)</f>
        <v>2014</v>
      </c>
      <c r="C588" s="7" t="s">
        <v>74</v>
      </c>
      <c r="D588" s="9">
        <v>73119.21</v>
      </c>
    </row>
    <row r="589">
      <c r="A589" s="5">
        <v>40596.0</v>
      </c>
      <c r="B589" s="21">
        <f>IFERROR(__xludf.DUMMYFUNCTION("YEAR(TO_DATE(A589))"),2011.0)</f>
        <v>2011</v>
      </c>
      <c r="C589" s="7" t="s">
        <v>74</v>
      </c>
      <c r="D589" s="9">
        <v>132317.46</v>
      </c>
    </row>
    <row r="590">
      <c r="A590" s="5">
        <v>40188.0</v>
      </c>
      <c r="B590" s="21">
        <f>IFERROR(__xludf.DUMMYFUNCTION("YEAR(TO_DATE(A590))"),2010.0)</f>
        <v>2010</v>
      </c>
      <c r="C590" s="7" t="s">
        <v>74</v>
      </c>
      <c r="D590" s="9">
        <v>438322.08</v>
      </c>
    </row>
    <row r="591">
      <c r="A591" s="5">
        <v>42727.0</v>
      </c>
      <c r="B591" s="21">
        <f>IFERROR(__xludf.DUMMYFUNCTION("YEAR(TO_DATE(A591))"),2016.0)</f>
        <v>2016</v>
      </c>
      <c r="C591" s="7" t="s">
        <v>74</v>
      </c>
      <c r="D591" s="9">
        <v>3780403.3899999997</v>
      </c>
    </row>
    <row r="592">
      <c r="A592" s="5">
        <v>42691.0</v>
      </c>
      <c r="B592" s="21">
        <f>IFERROR(__xludf.DUMMYFUNCTION("YEAR(TO_DATE(A592))"),2016.0)</f>
        <v>2016</v>
      </c>
      <c r="C592" s="7" t="s">
        <v>74</v>
      </c>
      <c r="D592" s="9">
        <v>66728.16</v>
      </c>
    </row>
    <row r="593">
      <c r="A593" s="5">
        <v>41280.0</v>
      </c>
      <c r="B593" s="21">
        <f>IFERROR(__xludf.DUMMYFUNCTION("YEAR(TO_DATE(A593))"),2013.0)</f>
        <v>2013</v>
      </c>
      <c r="C593" s="7" t="s">
        <v>74</v>
      </c>
      <c r="D593" s="9">
        <v>1012044.0</v>
      </c>
    </row>
    <row r="594">
      <c r="A594" s="5">
        <v>41474.0</v>
      </c>
      <c r="B594" s="21">
        <f>IFERROR(__xludf.DUMMYFUNCTION("YEAR(TO_DATE(A594))"),2013.0)</f>
        <v>2013</v>
      </c>
      <c r="C594" s="7" t="s">
        <v>74</v>
      </c>
      <c r="D594" s="9">
        <v>2683220.4</v>
      </c>
    </row>
    <row r="595">
      <c r="A595" s="5">
        <v>40355.0</v>
      </c>
      <c r="B595" s="21">
        <f>IFERROR(__xludf.DUMMYFUNCTION("YEAR(TO_DATE(A595))"),2010.0)</f>
        <v>2010</v>
      </c>
      <c r="C595" s="7" t="s">
        <v>74</v>
      </c>
      <c r="D595" s="9">
        <v>1117360.56</v>
      </c>
    </row>
    <row r="596">
      <c r="A596" s="5">
        <v>40704.0</v>
      </c>
      <c r="B596" s="21">
        <f>IFERROR(__xludf.DUMMYFUNCTION("YEAR(TO_DATE(A596))"),2011.0)</f>
        <v>2011</v>
      </c>
      <c r="C596" s="7" t="s">
        <v>74</v>
      </c>
      <c r="D596" s="9">
        <v>492524.96</v>
      </c>
    </row>
    <row r="597">
      <c r="A597" s="5">
        <v>42530.0</v>
      </c>
      <c r="B597" s="21">
        <f>IFERROR(__xludf.DUMMYFUNCTION("YEAR(TO_DATE(A597))"),2016.0)</f>
        <v>2016</v>
      </c>
      <c r="C597" s="7" t="s">
        <v>74</v>
      </c>
      <c r="D597" s="9">
        <v>5707204.44</v>
      </c>
    </row>
    <row r="598">
      <c r="A598" s="5">
        <v>40732.0</v>
      </c>
      <c r="B598" s="21">
        <f>IFERROR(__xludf.DUMMYFUNCTION("YEAR(TO_DATE(A598))"),2011.0)</f>
        <v>2011</v>
      </c>
      <c r="C598" s="7" t="s">
        <v>74</v>
      </c>
      <c r="D598" s="9">
        <v>6155888.13</v>
      </c>
    </row>
    <row r="599">
      <c r="A599" s="5">
        <v>42229.0</v>
      </c>
      <c r="B599" s="21">
        <f>IFERROR(__xludf.DUMMYFUNCTION("YEAR(TO_DATE(A599))"),2015.0)</f>
        <v>2015</v>
      </c>
      <c r="C599" s="7" t="s">
        <v>74</v>
      </c>
      <c r="D599" s="9">
        <v>235209.65000000002</v>
      </c>
    </row>
    <row r="600">
      <c r="A600" s="5">
        <v>40558.0</v>
      </c>
      <c r="B600" s="21">
        <f>IFERROR(__xludf.DUMMYFUNCTION("YEAR(TO_DATE(A600))"),2011.0)</f>
        <v>2011</v>
      </c>
      <c r="C600" s="7" t="s">
        <v>74</v>
      </c>
      <c r="D600" s="9">
        <v>1903878.24</v>
      </c>
    </row>
    <row r="601">
      <c r="A601" s="5">
        <v>41482.0</v>
      </c>
      <c r="B601" s="21">
        <f>IFERROR(__xludf.DUMMYFUNCTION("YEAR(TO_DATE(A601))"),2013.0)</f>
        <v>2013</v>
      </c>
      <c r="C601" s="7" t="s">
        <v>74</v>
      </c>
      <c r="D601" s="9">
        <v>196490.45</v>
      </c>
    </row>
    <row r="602">
      <c r="A602" s="5">
        <v>41978.0</v>
      </c>
      <c r="B602" s="21">
        <f>IFERROR(__xludf.DUMMYFUNCTION("YEAR(TO_DATE(A602))"),2014.0)</f>
        <v>2014</v>
      </c>
      <c r="C602" s="7" t="s">
        <v>74</v>
      </c>
      <c r="D602" s="9">
        <v>246360.40000000002</v>
      </c>
    </row>
    <row r="603">
      <c r="A603" s="5">
        <v>41441.0</v>
      </c>
      <c r="B603" s="21">
        <f>IFERROR(__xludf.DUMMYFUNCTION("YEAR(TO_DATE(A603))"),2013.0)</f>
        <v>2013</v>
      </c>
      <c r="C603" s="7" t="s">
        <v>76</v>
      </c>
      <c r="D603" s="9">
        <v>338629.2</v>
      </c>
    </row>
    <row r="604">
      <c r="A604" s="5">
        <v>42420.0</v>
      </c>
      <c r="B604" s="21">
        <f>IFERROR(__xludf.DUMMYFUNCTION("YEAR(TO_DATE(A604))"),2016.0)</f>
        <v>2016</v>
      </c>
      <c r="C604" s="7" t="s">
        <v>76</v>
      </c>
      <c r="D604" s="9">
        <v>427714.30000000005</v>
      </c>
    </row>
    <row r="605">
      <c r="A605" s="5">
        <v>40631.0</v>
      </c>
      <c r="B605" s="21">
        <f>IFERROR(__xludf.DUMMYFUNCTION("YEAR(TO_DATE(A605))"),2011.0)</f>
        <v>2011</v>
      </c>
      <c r="C605" s="7" t="s">
        <v>76</v>
      </c>
      <c r="D605" s="9">
        <v>483432.95</v>
      </c>
    </row>
    <row r="606">
      <c r="A606" s="5">
        <v>40845.0</v>
      </c>
      <c r="B606" s="21">
        <f>IFERROR(__xludf.DUMMYFUNCTION("YEAR(TO_DATE(A606))"),2011.0)</f>
        <v>2011</v>
      </c>
      <c r="C606" s="7" t="s">
        <v>76</v>
      </c>
      <c r="D606" s="9">
        <v>713666.36</v>
      </c>
    </row>
    <row r="607">
      <c r="A607" s="5">
        <v>40329.0</v>
      </c>
      <c r="B607" s="21">
        <f>IFERROR(__xludf.DUMMYFUNCTION("YEAR(TO_DATE(A607))"),2010.0)</f>
        <v>2010</v>
      </c>
      <c r="C607" s="7" t="s">
        <v>76</v>
      </c>
      <c r="D607" s="9">
        <v>2849043.75</v>
      </c>
    </row>
    <row r="608">
      <c r="A608" s="5">
        <v>41910.0</v>
      </c>
      <c r="B608" s="21">
        <f>IFERROR(__xludf.DUMMYFUNCTION("YEAR(TO_DATE(A608))"),2014.0)</f>
        <v>2014</v>
      </c>
      <c r="C608" s="7" t="s">
        <v>76</v>
      </c>
      <c r="D608" s="9">
        <v>936092.48</v>
      </c>
    </row>
    <row r="609">
      <c r="A609" s="5">
        <v>40973.0</v>
      </c>
      <c r="B609" s="21">
        <f>IFERROR(__xludf.DUMMYFUNCTION("YEAR(TO_DATE(A609))"),2012.0)</f>
        <v>2012</v>
      </c>
      <c r="C609" s="7" t="s">
        <v>76</v>
      </c>
      <c r="D609" s="9">
        <v>1931112.4</v>
      </c>
    </row>
    <row r="610">
      <c r="A610" s="5">
        <v>42856.0</v>
      </c>
      <c r="B610" s="21">
        <f>IFERROR(__xludf.DUMMYFUNCTION("YEAR(TO_DATE(A610))"),2017.0)</f>
        <v>2017</v>
      </c>
      <c r="C610" s="7" t="s">
        <v>76</v>
      </c>
      <c r="D610" s="9">
        <v>4094157.27</v>
      </c>
    </row>
    <row r="611">
      <c r="A611" s="5">
        <v>40357.0</v>
      </c>
      <c r="B611" s="21">
        <f>IFERROR(__xludf.DUMMYFUNCTION("YEAR(TO_DATE(A611))"),2010.0)</f>
        <v>2010</v>
      </c>
      <c r="C611" s="7" t="s">
        <v>76</v>
      </c>
      <c r="D611" s="9">
        <v>1123533.4</v>
      </c>
    </row>
    <row r="612">
      <c r="A612" s="5">
        <v>41605.0</v>
      </c>
      <c r="B612" s="21">
        <f>IFERROR(__xludf.DUMMYFUNCTION("YEAR(TO_DATE(A612))"),2013.0)</f>
        <v>2013</v>
      </c>
      <c r="C612" s="7" t="s">
        <v>76</v>
      </c>
      <c r="D612" s="9">
        <v>224106.35</v>
      </c>
    </row>
    <row r="613">
      <c r="A613" s="5">
        <v>42648.0</v>
      </c>
      <c r="B613" s="21">
        <f>IFERROR(__xludf.DUMMYFUNCTION("YEAR(TO_DATE(A613))"),2016.0)</f>
        <v>2016</v>
      </c>
      <c r="C613" s="7" t="s">
        <v>76</v>
      </c>
      <c r="D613" s="9">
        <v>542137.14</v>
      </c>
    </row>
    <row r="614">
      <c r="A614" s="5">
        <v>42812.0</v>
      </c>
      <c r="B614" s="21">
        <f>IFERROR(__xludf.DUMMYFUNCTION("YEAR(TO_DATE(A614))"),2017.0)</f>
        <v>2017</v>
      </c>
      <c r="C614" s="7" t="s">
        <v>76</v>
      </c>
      <c r="D614" s="9">
        <v>1470871.2000000002</v>
      </c>
    </row>
    <row r="615">
      <c r="A615" s="5">
        <v>42832.0</v>
      </c>
      <c r="B615" s="21">
        <f>IFERROR(__xludf.DUMMYFUNCTION("YEAR(TO_DATE(A615))"),2017.0)</f>
        <v>2017</v>
      </c>
      <c r="C615" s="7" t="s">
        <v>76</v>
      </c>
      <c r="D615" s="9">
        <v>1386189.3</v>
      </c>
    </row>
    <row r="616">
      <c r="A616" s="5">
        <v>42585.0</v>
      </c>
      <c r="B616" s="21">
        <f>IFERROR(__xludf.DUMMYFUNCTION("YEAR(TO_DATE(A616))"),2016.0)</f>
        <v>2016</v>
      </c>
      <c r="C616" s="7" t="s">
        <v>76</v>
      </c>
      <c r="D616" s="9">
        <v>4962573.02</v>
      </c>
    </row>
    <row r="617">
      <c r="A617" s="5">
        <v>41666.0</v>
      </c>
      <c r="B617" s="21">
        <f>IFERROR(__xludf.DUMMYFUNCTION("YEAR(TO_DATE(A617))"),2014.0)</f>
        <v>2014</v>
      </c>
      <c r="C617" s="7" t="s">
        <v>76</v>
      </c>
      <c r="D617" s="9">
        <v>64730.16</v>
      </c>
    </row>
    <row r="618">
      <c r="A618" s="5">
        <v>41712.0</v>
      </c>
      <c r="B618" s="21">
        <f>IFERROR(__xludf.DUMMYFUNCTION("YEAR(TO_DATE(A618))"),2014.0)</f>
        <v>2014</v>
      </c>
      <c r="C618" s="7" t="s">
        <v>76</v>
      </c>
      <c r="D618" s="9">
        <v>4101810.4</v>
      </c>
    </row>
    <row r="619">
      <c r="A619" s="5">
        <v>40748.0</v>
      </c>
      <c r="B619" s="21">
        <f>IFERROR(__xludf.DUMMYFUNCTION("YEAR(TO_DATE(A619))"),2011.0)</f>
        <v>2011</v>
      </c>
      <c r="C619" s="7" t="s">
        <v>76</v>
      </c>
      <c r="D619" s="9">
        <v>1753796.73</v>
      </c>
    </row>
    <row r="620">
      <c r="A620" s="5">
        <v>40892.0</v>
      </c>
      <c r="B620" s="21">
        <f>IFERROR(__xludf.DUMMYFUNCTION("YEAR(TO_DATE(A620))"),2011.0)</f>
        <v>2011</v>
      </c>
      <c r="C620" s="7" t="s">
        <v>76</v>
      </c>
      <c r="D620" s="9">
        <v>3755664.78</v>
      </c>
    </row>
    <row r="621">
      <c r="A621" s="5">
        <v>41968.0</v>
      </c>
      <c r="B621" s="21">
        <f>IFERROR(__xludf.DUMMYFUNCTION("YEAR(TO_DATE(A621))"),2014.0)</f>
        <v>2014</v>
      </c>
      <c r="C621" s="7" t="s">
        <v>76</v>
      </c>
      <c r="D621" s="9">
        <v>1945334.79</v>
      </c>
    </row>
    <row r="622">
      <c r="A622" s="5">
        <v>41031.0</v>
      </c>
      <c r="B622" s="21">
        <f>IFERROR(__xludf.DUMMYFUNCTION("YEAR(TO_DATE(A622))"),2012.0)</f>
        <v>2012</v>
      </c>
      <c r="C622" s="7" t="s">
        <v>76</v>
      </c>
      <c r="D622" s="9">
        <v>21874.45</v>
      </c>
    </row>
    <row r="623">
      <c r="A623" s="5">
        <v>40530.0</v>
      </c>
      <c r="B623" s="21">
        <f>IFERROR(__xludf.DUMMYFUNCTION("YEAR(TO_DATE(A623))"),2010.0)</f>
        <v>2010</v>
      </c>
      <c r="C623" s="7" t="s">
        <v>76</v>
      </c>
      <c r="D623" s="9">
        <v>2161853.4499999997</v>
      </c>
    </row>
    <row r="624">
      <c r="A624" s="5">
        <v>42813.0</v>
      </c>
      <c r="B624" s="21">
        <f>IFERROR(__xludf.DUMMYFUNCTION("YEAR(TO_DATE(A624))"),2017.0)</f>
        <v>2017</v>
      </c>
      <c r="C624" s="7" t="s">
        <v>76</v>
      </c>
      <c r="D624" s="9">
        <v>54039.36</v>
      </c>
    </row>
    <row r="625">
      <c r="A625" s="5">
        <v>41580.0</v>
      </c>
      <c r="B625" s="21">
        <f>IFERROR(__xludf.DUMMYFUNCTION("YEAR(TO_DATE(A625))"),2013.0)</f>
        <v>2013</v>
      </c>
      <c r="C625" s="7" t="s">
        <v>76</v>
      </c>
      <c r="D625" s="9">
        <v>643215.1</v>
      </c>
    </row>
    <row r="626">
      <c r="A626" s="5">
        <v>40422.0</v>
      </c>
      <c r="B626" s="21">
        <f>IFERROR(__xludf.DUMMYFUNCTION("YEAR(TO_DATE(A626))"),2010.0)</f>
        <v>2010</v>
      </c>
      <c r="C626" s="7" t="s">
        <v>76</v>
      </c>
      <c r="D626" s="9">
        <v>800558.08</v>
      </c>
    </row>
    <row r="627">
      <c r="A627" s="5">
        <v>41165.0</v>
      </c>
      <c r="B627" s="21">
        <f>IFERROR(__xludf.DUMMYFUNCTION("YEAR(TO_DATE(A627))"),2012.0)</f>
        <v>2012</v>
      </c>
      <c r="C627" s="7" t="s">
        <v>76</v>
      </c>
      <c r="D627" s="9">
        <v>319972.95</v>
      </c>
    </row>
    <row r="628">
      <c r="A628" s="5">
        <v>41313.0</v>
      </c>
      <c r="B628" s="21">
        <f>IFERROR(__xludf.DUMMYFUNCTION("YEAR(TO_DATE(A628))"),2013.0)</f>
        <v>2013</v>
      </c>
      <c r="C628" s="7" t="s">
        <v>76</v>
      </c>
      <c r="D628" s="9">
        <v>737876.88</v>
      </c>
    </row>
    <row r="629">
      <c r="A629" s="5">
        <v>42809.0</v>
      </c>
      <c r="B629" s="21">
        <f>IFERROR(__xludf.DUMMYFUNCTION("YEAR(TO_DATE(A629))"),2017.0)</f>
        <v>2017</v>
      </c>
      <c r="C629" s="7" t="s">
        <v>76</v>
      </c>
      <c r="D629" s="9">
        <v>878097.9</v>
      </c>
    </row>
    <row r="630">
      <c r="A630" s="5">
        <v>41678.0</v>
      </c>
      <c r="B630" s="21">
        <f>IFERROR(__xludf.DUMMYFUNCTION("YEAR(TO_DATE(A630))"),2014.0)</f>
        <v>2014</v>
      </c>
      <c r="C630" s="7" t="s">
        <v>78</v>
      </c>
      <c r="D630" s="9">
        <v>8285.04</v>
      </c>
    </row>
    <row r="631">
      <c r="A631" s="5">
        <v>42237.0</v>
      </c>
      <c r="B631" s="21">
        <f>IFERROR(__xludf.DUMMYFUNCTION("YEAR(TO_DATE(A631))"),2015.0)</f>
        <v>2015</v>
      </c>
      <c r="C631" s="7" t="s">
        <v>78</v>
      </c>
      <c r="D631" s="9">
        <v>5117611.66</v>
      </c>
    </row>
    <row r="632">
      <c r="A632" s="5">
        <v>42309.0</v>
      </c>
      <c r="B632" s="21">
        <f>IFERROR(__xludf.DUMMYFUNCTION("YEAR(TO_DATE(A632))"),2015.0)</f>
        <v>2015</v>
      </c>
      <c r="C632" s="7" t="s">
        <v>78</v>
      </c>
      <c r="D632" s="9">
        <v>4768159.62</v>
      </c>
    </row>
    <row r="633">
      <c r="A633" s="5">
        <v>41928.0</v>
      </c>
      <c r="B633" s="21">
        <f>IFERROR(__xludf.DUMMYFUNCTION("YEAR(TO_DATE(A633))"),2014.0)</f>
        <v>2014</v>
      </c>
      <c r="C633" s="7" t="s">
        <v>78</v>
      </c>
      <c r="D633" s="9">
        <v>57596.0</v>
      </c>
    </row>
    <row r="634">
      <c r="A634" s="5">
        <v>40875.0</v>
      </c>
      <c r="B634" s="21">
        <f>IFERROR(__xludf.DUMMYFUNCTION("YEAR(TO_DATE(A634))"),2011.0)</f>
        <v>2011</v>
      </c>
      <c r="C634" s="7" t="s">
        <v>78</v>
      </c>
      <c r="D634" s="9">
        <v>29579.52</v>
      </c>
    </row>
    <row r="635">
      <c r="A635" s="5">
        <v>41105.0</v>
      </c>
      <c r="B635" s="21">
        <f>IFERROR(__xludf.DUMMYFUNCTION("YEAR(TO_DATE(A635))"),2012.0)</f>
        <v>2012</v>
      </c>
      <c r="C635" s="7" t="s">
        <v>78</v>
      </c>
      <c r="D635" s="9">
        <v>60333.6</v>
      </c>
    </row>
    <row r="636">
      <c r="A636" s="5">
        <v>41089.0</v>
      </c>
      <c r="B636" s="21">
        <f>IFERROR(__xludf.DUMMYFUNCTION("YEAR(TO_DATE(A636))"),2012.0)</f>
        <v>2012</v>
      </c>
      <c r="C636" s="7" t="s">
        <v>78</v>
      </c>
      <c r="D636" s="9">
        <v>28064.64</v>
      </c>
    </row>
    <row r="637">
      <c r="A637" s="5">
        <v>42618.0</v>
      </c>
      <c r="B637" s="21">
        <f>IFERROR(__xludf.DUMMYFUNCTION("YEAR(TO_DATE(A637))"),2016.0)</f>
        <v>2016</v>
      </c>
      <c r="C637" s="7" t="s">
        <v>78</v>
      </c>
      <c r="D637" s="9">
        <v>39858.0</v>
      </c>
    </row>
    <row r="638">
      <c r="A638" s="5">
        <v>42779.0</v>
      </c>
      <c r="B638" s="21">
        <f>IFERROR(__xludf.DUMMYFUNCTION("YEAR(TO_DATE(A638))"),2017.0)</f>
        <v>2017</v>
      </c>
      <c r="C638" s="7" t="s">
        <v>78</v>
      </c>
      <c r="D638" s="9">
        <v>3587273.36</v>
      </c>
    </row>
    <row r="639">
      <c r="A639" s="5">
        <v>42022.0</v>
      </c>
      <c r="B639" s="21">
        <f>IFERROR(__xludf.DUMMYFUNCTION("YEAR(TO_DATE(A639))"),2015.0)</f>
        <v>2015</v>
      </c>
      <c r="C639" s="7" t="s">
        <v>78</v>
      </c>
      <c r="D639" s="9">
        <v>2310794.56</v>
      </c>
    </row>
    <row r="640">
      <c r="A640" s="5">
        <v>40912.0</v>
      </c>
      <c r="B640" s="21">
        <f>IFERROR(__xludf.DUMMYFUNCTION("YEAR(TO_DATE(A640))"),2012.0)</f>
        <v>2012</v>
      </c>
      <c r="C640" s="7" t="s">
        <v>78</v>
      </c>
      <c r="D640" s="9">
        <v>554047.67</v>
      </c>
    </row>
    <row r="641">
      <c r="A641" s="5">
        <v>42886.0</v>
      </c>
      <c r="B641" s="21">
        <f>IFERROR(__xludf.DUMMYFUNCTION("YEAR(TO_DATE(A641))"),2017.0)</f>
        <v>2017</v>
      </c>
      <c r="C641" s="7" t="s">
        <v>78</v>
      </c>
      <c r="D641" s="9">
        <v>825638.73</v>
      </c>
    </row>
    <row r="642">
      <c r="A642" s="5">
        <v>42586.0</v>
      </c>
      <c r="B642" s="21">
        <f>IFERROR(__xludf.DUMMYFUNCTION("YEAR(TO_DATE(A642))"),2016.0)</f>
        <v>2016</v>
      </c>
      <c r="C642" s="7" t="s">
        <v>78</v>
      </c>
      <c r="D642" s="9">
        <v>430563.2</v>
      </c>
    </row>
    <row r="643">
      <c r="A643" s="5">
        <v>41194.0</v>
      </c>
      <c r="B643" s="21">
        <f>IFERROR(__xludf.DUMMYFUNCTION("YEAR(TO_DATE(A643))"),2012.0)</f>
        <v>2012</v>
      </c>
      <c r="C643" s="7" t="s">
        <v>78</v>
      </c>
      <c r="D643" s="9">
        <v>2354447.44</v>
      </c>
    </row>
    <row r="644">
      <c r="A644" s="5">
        <v>41756.0</v>
      </c>
      <c r="B644" s="21">
        <f>IFERROR(__xludf.DUMMYFUNCTION("YEAR(TO_DATE(A644))"),2014.0)</f>
        <v>2014</v>
      </c>
      <c r="C644" s="7" t="s">
        <v>78</v>
      </c>
      <c r="D644" s="9">
        <v>1449477.63</v>
      </c>
    </row>
    <row r="645">
      <c r="A645" s="5">
        <v>41082.0</v>
      </c>
      <c r="B645" s="21">
        <f>IFERROR(__xludf.DUMMYFUNCTION("YEAR(TO_DATE(A645))"),2012.0)</f>
        <v>2012</v>
      </c>
      <c r="C645" s="7" t="s">
        <v>78</v>
      </c>
      <c r="D645" s="9">
        <v>752565.4400000001</v>
      </c>
    </row>
    <row r="646">
      <c r="A646" s="5">
        <v>40371.0</v>
      </c>
      <c r="B646" s="21">
        <f>IFERROR(__xludf.DUMMYFUNCTION("YEAR(TO_DATE(A646))"),2010.0)</f>
        <v>2010</v>
      </c>
      <c r="C646" s="7" t="s">
        <v>78</v>
      </c>
      <c r="D646" s="9">
        <v>3016935.39</v>
      </c>
    </row>
    <row r="647">
      <c r="A647" s="5">
        <v>41604.0</v>
      </c>
      <c r="B647" s="21">
        <f>IFERROR(__xludf.DUMMYFUNCTION("YEAR(TO_DATE(A647))"),2013.0)</f>
        <v>2013</v>
      </c>
      <c r="C647" s="7" t="s">
        <v>78</v>
      </c>
      <c r="D647" s="9">
        <v>309399.36</v>
      </c>
    </row>
    <row r="648">
      <c r="A648" s="5">
        <v>41564.0</v>
      </c>
      <c r="B648" s="21">
        <f>IFERROR(__xludf.DUMMYFUNCTION("YEAR(TO_DATE(A648))"),2013.0)</f>
        <v>2013</v>
      </c>
      <c r="C648" s="7" t="s">
        <v>78</v>
      </c>
      <c r="D648" s="9">
        <v>1006165.86</v>
      </c>
    </row>
    <row r="649">
      <c r="A649" s="5">
        <v>40525.0</v>
      </c>
      <c r="B649" s="21">
        <f>IFERROR(__xludf.DUMMYFUNCTION("YEAR(TO_DATE(A649))"),2010.0)</f>
        <v>2010</v>
      </c>
      <c r="C649" s="7" t="s">
        <v>78</v>
      </c>
      <c r="D649" s="9">
        <v>10285.0</v>
      </c>
    </row>
    <row r="650">
      <c r="A650" s="5">
        <v>40686.0</v>
      </c>
      <c r="B650" s="21">
        <f>IFERROR(__xludf.DUMMYFUNCTION("YEAR(TO_DATE(A650))"),2011.0)</f>
        <v>2011</v>
      </c>
      <c r="C650" s="7" t="s">
        <v>78</v>
      </c>
      <c r="D650" s="9">
        <v>407796.82</v>
      </c>
    </row>
    <row r="651">
      <c r="A651" s="5">
        <v>42596.0</v>
      </c>
      <c r="B651" s="21">
        <f>IFERROR(__xludf.DUMMYFUNCTION("YEAR(TO_DATE(A651))"),2016.0)</f>
        <v>2016</v>
      </c>
      <c r="C651" s="7" t="s">
        <v>78</v>
      </c>
      <c r="D651" s="9">
        <v>1158993.3800000001</v>
      </c>
    </row>
    <row r="652">
      <c r="A652" s="5">
        <v>40179.0</v>
      </c>
      <c r="B652" s="21">
        <f>IFERROR(__xludf.DUMMYFUNCTION("YEAR(TO_DATE(A652))"),2010.0)</f>
        <v>2010</v>
      </c>
      <c r="C652" s="7" t="s">
        <v>78</v>
      </c>
      <c r="D652" s="9">
        <v>1574016.4</v>
      </c>
    </row>
    <row r="653">
      <c r="A653" s="5">
        <v>40659.0</v>
      </c>
      <c r="B653" s="21">
        <f>IFERROR(__xludf.DUMMYFUNCTION("YEAR(TO_DATE(A653))"),2011.0)</f>
        <v>2011</v>
      </c>
      <c r="C653" s="7" t="s">
        <v>78</v>
      </c>
      <c r="D653" s="9">
        <v>14676.09</v>
      </c>
    </row>
    <row r="654">
      <c r="A654" s="5">
        <v>42719.0</v>
      </c>
      <c r="B654" s="21">
        <f>IFERROR(__xludf.DUMMYFUNCTION("YEAR(TO_DATE(A654))"),2016.0)</f>
        <v>2016</v>
      </c>
      <c r="C654" s="7" t="s">
        <v>80</v>
      </c>
      <c r="D654" s="9">
        <v>14326.62</v>
      </c>
    </row>
    <row r="655">
      <c r="A655" s="5">
        <v>42137.0</v>
      </c>
      <c r="B655" s="21">
        <f>IFERROR(__xludf.DUMMYFUNCTION("YEAR(TO_DATE(A655))"),2015.0)</f>
        <v>2015</v>
      </c>
      <c r="C655" s="7" t="s">
        <v>80</v>
      </c>
      <c r="D655" s="9">
        <v>308203.83</v>
      </c>
    </row>
    <row r="656">
      <c r="A656" s="5">
        <v>40652.0</v>
      </c>
      <c r="B656" s="21">
        <f>IFERROR(__xludf.DUMMYFUNCTION("YEAR(TO_DATE(A656))"),2011.0)</f>
        <v>2011</v>
      </c>
      <c r="C656" s="7" t="s">
        <v>80</v>
      </c>
      <c r="D656" s="9">
        <v>153243.75</v>
      </c>
    </row>
    <row r="657">
      <c r="A657" s="5">
        <v>42856.0</v>
      </c>
      <c r="B657" s="21">
        <f>IFERROR(__xludf.DUMMYFUNCTION("YEAR(TO_DATE(A657))"),2017.0)</f>
        <v>2017</v>
      </c>
      <c r="C657" s="7" t="s">
        <v>80</v>
      </c>
      <c r="D657" s="9">
        <v>1078265.94</v>
      </c>
    </row>
    <row r="658">
      <c r="A658" s="5">
        <v>42547.0</v>
      </c>
      <c r="B658" s="21">
        <f>IFERROR(__xludf.DUMMYFUNCTION("YEAR(TO_DATE(A658))"),2016.0)</f>
        <v>2016</v>
      </c>
      <c r="C658" s="7" t="s">
        <v>80</v>
      </c>
      <c r="D658" s="9">
        <v>1051273.6</v>
      </c>
    </row>
    <row r="659">
      <c r="A659" s="5">
        <v>40778.0</v>
      </c>
      <c r="B659" s="21">
        <f>IFERROR(__xludf.DUMMYFUNCTION("YEAR(TO_DATE(A659))"),2011.0)</f>
        <v>2011</v>
      </c>
      <c r="C659" s="7" t="s">
        <v>80</v>
      </c>
      <c r="D659" s="9">
        <v>3885770.0700000003</v>
      </c>
    </row>
    <row r="660">
      <c r="A660" s="5">
        <v>42549.0</v>
      </c>
      <c r="B660" s="21">
        <f>IFERROR(__xludf.DUMMYFUNCTION("YEAR(TO_DATE(A660))"),2016.0)</f>
        <v>2016</v>
      </c>
      <c r="C660" s="7" t="s">
        <v>80</v>
      </c>
      <c r="D660" s="9">
        <v>170695.36000000002</v>
      </c>
    </row>
    <row r="661">
      <c r="A661" s="5">
        <v>41364.0</v>
      </c>
      <c r="B661" s="21">
        <f>IFERROR(__xludf.DUMMYFUNCTION("YEAR(TO_DATE(A661))"),2013.0)</f>
        <v>2013</v>
      </c>
      <c r="C661" s="7" t="s">
        <v>80</v>
      </c>
      <c r="D661" s="9">
        <v>627931.5900000001</v>
      </c>
    </row>
    <row r="662">
      <c r="A662" s="5">
        <v>42568.0</v>
      </c>
      <c r="B662" s="21">
        <f>IFERROR(__xludf.DUMMYFUNCTION("YEAR(TO_DATE(A662))"),2016.0)</f>
        <v>2016</v>
      </c>
      <c r="C662" s="7" t="s">
        <v>80</v>
      </c>
      <c r="D662" s="9">
        <v>452628.28</v>
      </c>
    </row>
    <row r="663">
      <c r="A663" s="5">
        <v>40914.0</v>
      </c>
      <c r="B663" s="21">
        <f>IFERROR(__xludf.DUMMYFUNCTION("YEAR(TO_DATE(A663))"),2012.0)</f>
        <v>2012</v>
      </c>
      <c r="C663" s="7" t="s">
        <v>80</v>
      </c>
      <c r="D663" s="9">
        <v>2283495.6</v>
      </c>
    </row>
    <row r="664">
      <c r="A664" s="5">
        <v>41338.0</v>
      </c>
      <c r="B664" s="21">
        <f>IFERROR(__xludf.DUMMYFUNCTION("YEAR(TO_DATE(A664))"),2013.0)</f>
        <v>2013</v>
      </c>
      <c r="C664" s="7" t="s">
        <v>80</v>
      </c>
      <c r="D664" s="9">
        <v>4303846.890000001</v>
      </c>
    </row>
    <row r="665">
      <c r="A665" s="5">
        <v>40933.0</v>
      </c>
      <c r="B665" s="21">
        <f>IFERROR(__xludf.DUMMYFUNCTION("YEAR(TO_DATE(A665))"),2012.0)</f>
        <v>2012</v>
      </c>
      <c r="C665" s="7" t="s">
        <v>80</v>
      </c>
      <c r="D665" s="9">
        <v>1829723.26</v>
      </c>
    </row>
    <row r="666">
      <c r="A666" s="5">
        <v>41311.0</v>
      </c>
      <c r="B666" s="21">
        <f>IFERROR(__xludf.DUMMYFUNCTION("YEAR(TO_DATE(A666))"),2013.0)</f>
        <v>2013</v>
      </c>
      <c r="C666" s="7" t="s">
        <v>80</v>
      </c>
      <c r="D666" s="9">
        <v>393954.4</v>
      </c>
    </row>
    <row r="667">
      <c r="A667" s="5">
        <v>41028.0</v>
      </c>
      <c r="B667" s="21">
        <f>IFERROR(__xludf.DUMMYFUNCTION("YEAR(TO_DATE(A667))"),2012.0)</f>
        <v>2012</v>
      </c>
      <c r="C667" s="7" t="s">
        <v>80</v>
      </c>
      <c r="D667" s="9">
        <v>586833.6</v>
      </c>
    </row>
    <row r="668">
      <c r="A668" s="5">
        <v>41926.0</v>
      </c>
      <c r="B668" s="21">
        <f>IFERROR(__xludf.DUMMYFUNCTION("YEAR(TO_DATE(A668))"),2014.0)</f>
        <v>2014</v>
      </c>
      <c r="C668" s="7" t="s">
        <v>80</v>
      </c>
      <c r="D668" s="9">
        <v>3233758.53</v>
      </c>
    </row>
    <row r="669">
      <c r="A669" s="5">
        <v>41648.0</v>
      </c>
      <c r="B669" s="21">
        <f>IFERROR(__xludf.DUMMYFUNCTION("YEAR(TO_DATE(A669))"),2014.0)</f>
        <v>2014</v>
      </c>
      <c r="C669" s="7" t="s">
        <v>80</v>
      </c>
      <c r="D669" s="9">
        <v>98174.05</v>
      </c>
    </row>
    <row r="670">
      <c r="A670" s="5">
        <v>41826.0</v>
      </c>
      <c r="B670" s="21">
        <f>IFERROR(__xludf.DUMMYFUNCTION("YEAR(TO_DATE(A670))"),2014.0)</f>
        <v>2014</v>
      </c>
      <c r="C670" s="7" t="s">
        <v>80</v>
      </c>
      <c r="D670" s="9">
        <v>2691658.1999999997</v>
      </c>
    </row>
    <row r="671">
      <c r="A671" s="5">
        <v>42457.0</v>
      </c>
      <c r="B671" s="21">
        <f>IFERROR(__xludf.DUMMYFUNCTION("YEAR(TO_DATE(A671))"),2016.0)</f>
        <v>2016</v>
      </c>
      <c r="C671" s="7" t="s">
        <v>80</v>
      </c>
      <c r="D671" s="9">
        <v>386484.8</v>
      </c>
    </row>
    <row r="672">
      <c r="A672" s="5">
        <v>40282.0</v>
      </c>
      <c r="B672" s="21">
        <f>IFERROR(__xludf.DUMMYFUNCTION("YEAR(TO_DATE(A672))"),2010.0)</f>
        <v>2010</v>
      </c>
      <c r="C672" s="7" t="s">
        <v>80</v>
      </c>
      <c r="D672" s="9">
        <v>42610.11</v>
      </c>
    </row>
    <row r="673">
      <c r="A673" s="5">
        <v>41676.0</v>
      </c>
      <c r="B673" s="21">
        <f>IFERROR(__xludf.DUMMYFUNCTION("YEAR(TO_DATE(A673))"),2014.0)</f>
        <v>2014</v>
      </c>
      <c r="C673" s="7" t="s">
        <v>80</v>
      </c>
      <c r="D673" s="9">
        <v>1046190.2</v>
      </c>
    </row>
    <row r="674">
      <c r="A674" s="5">
        <v>42190.0</v>
      </c>
      <c r="B674" s="21">
        <f>IFERROR(__xludf.DUMMYFUNCTION("YEAR(TO_DATE(A674))"),2015.0)</f>
        <v>2015</v>
      </c>
      <c r="C674" s="7" t="s">
        <v>80</v>
      </c>
      <c r="D674" s="9">
        <v>280856.55</v>
      </c>
    </row>
    <row r="675">
      <c r="A675" s="5">
        <v>40229.0</v>
      </c>
      <c r="B675" s="21">
        <f>IFERROR(__xludf.DUMMYFUNCTION("YEAR(TO_DATE(A675))"),2010.0)</f>
        <v>2010</v>
      </c>
      <c r="C675" s="7" t="s">
        <v>80</v>
      </c>
      <c r="D675" s="9">
        <v>1834377.72</v>
      </c>
    </row>
    <row r="676">
      <c r="A676" s="5">
        <v>40611.0</v>
      </c>
      <c r="B676" s="21">
        <f>IFERROR(__xludf.DUMMYFUNCTION("YEAR(TO_DATE(A676))"),2011.0)</f>
        <v>2011</v>
      </c>
      <c r="C676" s="7" t="s">
        <v>80</v>
      </c>
      <c r="D676" s="9">
        <v>88271.13</v>
      </c>
    </row>
    <row r="677">
      <c r="A677" s="5">
        <v>40650.0</v>
      </c>
      <c r="B677" s="21">
        <f>IFERROR(__xludf.DUMMYFUNCTION("YEAR(TO_DATE(A677))"),2011.0)</f>
        <v>2011</v>
      </c>
      <c r="C677" s="7" t="s">
        <v>80</v>
      </c>
      <c r="D677" s="9">
        <v>1440476.52</v>
      </c>
    </row>
    <row r="678">
      <c r="A678" s="5">
        <v>41098.0</v>
      </c>
      <c r="B678" s="21">
        <f>IFERROR(__xludf.DUMMYFUNCTION("YEAR(TO_DATE(A678))"),2012.0)</f>
        <v>2012</v>
      </c>
      <c r="C678" s="7" t="s">
        <v>80</v>
      </c>
      <c r="D678" s="9">
        <v>748891.5</v>
      </c>
    </row>
    <row r="679">
      <c r="A679" s="5">
        <v>41055.0</v>
      </c>
      <c r="B679" s="21">
        <f>IFERROR(__xludf.DUMMYFUNCTION("YEAR(TO_DATE(A679))"),2012.0)</f>
        <v>2012</v>
      </c>
      <c r="C679" s="7" t="s">
        <v>82</v>
      </c>
      <c r="D679" s="9">
        <v>1244745.28</v>
      </c>
    </row>
    <row r="680">
      <c r="A680" s="5">
        <v>40680.0</v>
      </c>
      <c r="B680" s="21">
        <f>IFERROR(__xludf.DUMMYFUNCTION("YEAR(TO_DATE(A680))"),2011.0)</f>
        <v>2011</v>
      </c>
      <c r="C680" s="7" t="s">
        <v>82</v>
      </c>
      <c r="D680" s="9">
        <v>142373.66</v>
      </c>
    </row>
    <row r="681">
      <c r="A681" s="5">
        <v>42357.0</v>
      </c>
      <c r="B681" s="21">
        <f>IFERROR(__xludf.DUMMYFUNCTION("YEAR(TO_DATE(A681))"),2015.0)</f>
        <v>2015</v>
      </c>
      <c r="C681" s="7" t="s">
        <v>82</v>
      </c>
      <c r="D681" s="9">
        <v>208835.55</v>
      </c>
    </row>
    <row r="682">
      <c r="A682" s="5">
        <v>40883.0</v>
      </c>
      <c r="B682" s="21">
        <f>IFERROR(__xludf.DUMMYFUNCTION("YEAR(TO_DATE(A682))"),2011.0)</f>
        <v>2011</v>
      </c>
      <c r="C682" s="7" t="s">
        <v>82</v>
      </c>
      <c r="D682" s="9">
        <v>5728.62</v>
      </c>
    </row>
    <row r="683">
      <c r="A683" s="5">
        <v>41304.0</v>
      </c>
      <c r="B683" s="21">
        <f>IFERROR(__xludf.DUMMYFUNCTION("YEAR(TO_DATE(A683))"),2013.0)</f>
        <v>2013</v>
      </c>
      <c r="C683" s="7" t="s">
        <v>82</v>
      </c>
      <c r="D683" s="9">
        <v>44476.96</v>
      </c>
    </row>
    <row r="684">
      <c r="A684" s="5">
        <v>40803.0</v>
      </c>
      <c r="B684" s="21">
        <f>IFERROR(__xludf.DUMMYFUNCTION("YEAR(TO_DATE(A684))"),2011.0)</f>
        <v>2011</v>
      </c>
      <c r="C684" s="7" t="s">
        <v>82</v>
      </c>
      <c r="D684" s="9">
        <v>6069928.41</v>
      </c>
    </row>
    <row r="685">
      <c r="A685" s="5">
        <v>41090.0</v>
      </c>
      <c r="B685" s="21">
        <f>IFERROR(__xludf.DUMMYFUNCTION("YEAR(TO_DATE(A685))"),2012.0)</f>
        <v>2012</v>
      </c>
      <c r="C685" s="7" t="s">
        <v>82</v>
      </c>
      <c r="D685" s="9">
        <v>370465.69999999995</v>
      </c>
    </row>
    <row r="686">
      <c r="A686" s="5">
        <v>42034.0</v>
      </c>
      <c r="B686" s="21">
        <f>IFERROR(__xludf.DUMMYFUNCTION("YEAR(TO_DATE(A686))"),2015.0)</f>
        <v>2015</v>
      </c>
      <c r="C686" s="7" t="s">
        <v>82</v>
      </c>
      <c r="D686" s="9">
        <v>782150.7999999999</v>
      </c>
    </row>
    <row r="687">
      <c r="A687" s="5">
        <v>42638.0</v>
      </c>
      <c r="B687" s="21">
        <f>IFERROR(__xludf.DUMMYFUNCTION("YEAR(TO_DATE(A687))"),2016.0)</f>
        <v>2016</v>
      </c>
      <c r="C687" s="7" t="s">
        <v>82</v>
      </c>
      <c r="D687" s="9">
        <v>9413.97</v>
      </c>
    </row>
    <row r="688">
      <c r="A688" s="5">
        <v>41326.0</v>
      </c>
      <c r="B688" s="21">
        <f>IFERROR(__xludf.DUMMYFUNCTION("YEAR(TO_DATE(A688))"),2013.0)</f>
        <v>2013</v>
      </c>
      <c r="C688" s="7" t="s">
        <v>82</v>
      </c>
      <c r="D688" s="9">
        <v>862839.9</v>
      </c>
    </row>
    <row r="689">
      <c r="A689" s="5">
        <v>42618.0</v>
      </c>
      <c r="B689" s="21">
        <f>IFERROR(__xludf.DUMMYFUNCTION("YEAR(TO_DATE(A689))"),2016.0)</f>
        <v>2016</v>
      </c>
      <c r="C689" s="7" t="s">
        <v>82</v>
      </c>
      <c r="D689" s="9">
        <v>3857922.71</v>
      </c>
    </row>
    <row r="690">
      <c r="A690" s="5">
        <v>40530.0</v>
      </c>
      <c r="B690" s="21">
        <f>IFERROR(__xludf.DUMMYFUNCTION("YEAR(TO_DATE(A690))"),2010.0)</f>
        <v>2010</v>
      </c>
      <c r="C690" s="7" t="s">
        <v>82</v>
      </c>
      <c r="D690" s="9">
        <v>1964741.73</v>
      </c>
    </row>
    <row r="691">
      <c r="A691" s="5">
        <v>40677.0</v>
      </c>
      <c r="B691" s="21">
        <f>IFERROR(__xludf.DUMMYFUNCTION("YEAR(TO_DATE(A691))"),2011.0)</f>
        <v>2011</v>
      </c>
      <c r="C691" s="7" t="s">
        <v>82</v>
      </c>
      <c r="D691" s="9">
        <v>609563.84</v>
      </c>
    </row>
    <row r="692">
      <c r="A692" s="5">
        <v>40823.0</v>
      </c>
      <c r="B692" s="21">
        <f>IFERROR(__xludf.DUMMYFUNCTION("YEAR(TO_DATE(A692))"),2011.0)</f>
        <v>2011</v>
      </c>
      <c r="C692" s="7" t="s">
        <v>82</v>
      </c>
      <c r="D692" s="9">
        <v>45772.98</v>
      </c>
    </row>
    <row r="693">
      <c r="A693" s="5">
        <v>40428.0</v>
      </c>
      <c r="B693" s="21">
        <f>IFERROR(__xludf.DUMMYFUNCTION("YEAR(TO_DATE(A693))"),2010.0)</f>
        <v>2010</v>
      </c>
      <c r="C693" s="7" t="s">
        <v>82</v>
      </c>
      <c r="D693" s="9">
        <v>354901.08</v>
      </c>
    </row>
    <row r="694">
      <c r="A694" s="5">
        <v>42272.0</v>
      </c>
      <c r="B694" s="21">
        <f>IFERROR(__xludf.DUMMYFUNCTION("YEAR(TO_DATE(A694))"),2015.0)</f>
        <v>2015</v>
      </c>
      <c r="C694" s="7" t="s">
        <v>82</v>
      </c>
      <c r="D694" s="9">
        <v>275920.48000000004</v>
      </c>
    </row>
    <row r="695">
      <c r="A695" s="5">
        <v>41943.0</v>
      </c>
      <c r="B695" s="21">
        <f>IFERROR(__xludf.DUMMYFUNCTION("YEAR(TO_DATE(A695))"),2014.0)</f>
        <v>2014</v>
      </c>
      <c r="C695" s="7" t="s">
        <v>82</v>
      </c>
      <c r="D695" s="9">
        <v>3009892.62</v>
      </c>
    </row>
    <row r="696">
      <c r="A696" s="5">
        <v>42847.0</v>
      </c>
      <c r="B696" s="21">
        <f>IFERROR(__xludf.DUMMYFUNCTION("YEAR(TO_DATE(A696))"),2017.0)</f>
        <v>2017</v>
      </c>
      <c r="C696" s="7" t="s">
        <v>82</v>
      </c>
      <c r="D696" s="9">
        <v>1514966.82</v>
      </c>
    </row>
    <row r="697">
      <c r="A697" s="5">
        <v>40884.0</v>
      </c>
      <c r="B697" s="21">
        <f>IFERROR(__xludf.DUMMYFUNCTION("YEAR(TO_DATE(A697))"),2011.0)</f>
        <v>2011</v>
      </c>
      <c r="C697" s="7" t="s">
        <v>82</v>
      </c>
      <c r="D697" s="9">
        <v>552903.4500000001</v>
      </c>
    </row>
    <row r="698">
      <c r="A698" s="5">
        <v>42735.0</v>
      </c>
      <c r="B698" s="21">
        <f>IFERROR(__xludf.DUMMYFUNCTION("YEAR(TO_DATE(A698))"),2016.0)</f>
        <v>2016</v>
      </c>
      <c r="C698" s="7" t="s">
        <v>82</v>
      </c>
      <c r="D698" s="9">
        <v>16075.59</v>
      </c>
    </row>
    <row r="699">
      <c r="A699" s="5">
        <v>41261.0</v>
      </c>
      <c r="B699" s="21">
        <f>IFERROR(__xludf.DUMMYFUNCTION("YEAR(TO_DATE(A699))"),2012.0)</f>
        <v>2012</v>
      </c>
      <c r="C699" s="7" t="s">
        <v>82</v>
      </c>
      <c r="D699" s="9">
        <v>378899.39999999997</v>
      </c>
    </row>
    <row r="700">
      <c r="A700" s="5">
        <v>41912.0</v>
      </c>
      <c r="B700" s="21">
        <f>IFERROR(__xludf.DUMMYFUNCTION("YEAR(TO_DATE(A700))"),2014.0)</f>
        <v>2014</v>
      </c>
      <c r="C700" s="7" t="s">
        <v>82</v>
      </c>
      <c r="D700" s="9">
        <v>243568.86000000002</v>
      </c>
    </row>
    <row r="701">
      <c r="A701" s="5">
        <v>40222.0</v>
      </c>
      <c r="B701" s="21">
        <f>IFERROR(__xludf.DUMMYFUNCTION("YEAR(TO_DATE(A701))"),2010.0)</f>
        <v>2010</v>
      </c>
      <c r="C701" s="7" t="s">
        <v>82</v>
      </c>
      <c r="D701" s="9">
        <v>1123251.46</v>
      </c>
    </row>
    <row r="702">
      <c r="A702" s="5">
        <v>42761.0</v>
      </c>
      <c r="B702" s="21">
        <f>IFERROR(__xludf.DUMMYFUNCTION("YEAR(TO_DATE(A702))"),2017.0)</f>
        <v>2017</v>
      </c>
      <c r="C702" s="7" t="s">
        <v>82</v>
      </c>
      <c r="D702" s="9">
        <v>2219664.4</v>
      </c>
    </row>
    <row r="703">
      <c r="A703" s="5">
        <v>40471.0</v>
      </c>
      <c r="B703" s="21">
        <f>IFERROR(__xludf.DUMMYFUNCTION("YEAR(TO_DATE(A703))"),2010.0)</f>
        <v>2010</v>
      </c>
      <c r="C703" s="7" t="s">
        <v>82</v>
      </c>
      <c r="D703" s="9">
        <v>3175619.04</v>
      </c>
    </row>
    <row r="704">
      <c r="A704" s="5">
        <v>41585.0</v>
      </c>
      <c r="B704" s="21">
        <f>IFERROR(__xludf.DUMMYFUNCTION("YEAR(TO_DATE(A704))"),2013.0)</f>
        <v>2013</v>
      </c>
      <c r="C704" s="7" t="s">
        <v>82</v>
      </c>
      <c r="D704" s="9">
        <v>732176.0</v>
      </c>
    </row>
    <row r="705">
      <c r="A705" s="5">
        <v>40575.0</v>
      </c>
      <c r="B705" s="21">
        <f>IFERROR(__xludf.DUMMYFUNCTION("YEAR(TO_DATE(A705))"),2011.0)</f>
        <v>2011</v>
      </c>
      <c r="C705" s="7" t="s">
        <v>82</v>
      </c>
      <c r="D705" s="9">
        <v>145713.90000000002</v>
      </c>
    </row>
    <row r="706">
      <c r="A706" s="5">
        <v>41523.0</v>
      </c>
      <c r="B706" s="21">
        <f>IFERROR(__xludf.DUMMYFUNCTION("YEAR(TO_DATE(A706))"),2013.0)</f>
        <v>2013</v>
      </c>
      <c r="C706" s="7" t="s">
        <v>82</v>
      </c>
      <c r="D706" s="9">
        <v>3112864.0</v>
      </c>
    </row>
    <row r="707">
      <c r="A707" s="5">
        <v>42927.0</v>
      </c>
      <c r="B707" s="21">
        <f>IFERROR(__xludf.DUMMYFUNCTION("YEAR(TO_DATE(A707))"),2017.0)</f>
        <v>2017</v>
      </c>
      <c r="C707" s="7" t="s">
        <v>84</v>
      </c>
      <c r="D707" s="9">
        <v>1472854.7400000002</v>
      </c>
    </row>
    <row r="708">
      <c r="A708" s="5">
        <v>42451.0</v>
      </c>
      <c r="B708" s="21">
        <f>IFERROR(__xludf.DUMMYFUNCTION("YEAR(TO_DATE(A708))"),2016.0)</f>
        <v>2016</v>
      </c>
      <c r="C708" s="7" t="s">
        <v>84</v>
      </c>
      <c r="D708" s="9">
        <v>1227963.84</v>
      </c>
    </row>
    <row r="709">
      <c r="A709" s="5">
        <v>41730.0</v>
      </c>
      <c r="B709" s="21">
        <f>IFERROR(__xludf.DUMMYFUNCTION("YEAR(TO_DATE(A709))"),2014.0)</f>
        <v>2014</v>
      </c>
      <c r="C709" s="7" t="s">
        <v>84</v>
      </c>
      <c r="D709" s="9">
        <v>2120610.96</v>
      </c>
    </row>
    <row r="710">
      <c r="A710" s="5">
        <v>42124.0</v>
      </c>
      <c r="B710" s="21">
        <f>IFERROR(__xludf.DUMMYFUNCTION("YEAR(TO_DATE(A710))"),2015.0)</f>
        <v>2015</v>
      </c>
      <c r="C710" s="7" t="s">
        <v>84</v>
      </c>
      <c r="D710" s="9">
        <v>425009.65</v>
      </c>
    </row>
    <row r="711">
      <c r="A711" s="5">
        <v>42788.0</v>
      </c>
      <c r="B711" s="21">
        <f>IFERROR(__xludf.DUMMYFUNCTION("YEAR(TO_DATE(A711))"),2017.0)</f>
        <v>2017</v>
      </c>
      <c r="C711" s="7" t="s">
        <v>84</v>
      </c>
      <c r="D711" s="9">
        <v>1539694.08</v>
      </c>
    </row>
    <row r="712">
      <c r="A712" s="5">
        <v>40476.0</v>
      </c>
      <c r="B712" s="21">
        <f>IFERROR(__xludf.DUMMYFUNCTION("YEAR(TO_DATE(A712))"),2010.0)</f>
        <v>2010</v>
      </c>
      <c r="C712" s="7" t="s">
        <v>84</v>
      </c>
      <c r="D712" s="9">
        <v>66056.4</v>
      </c>
    </row>
    <row r="713">
      <c r="A713" s="5">
        <v>42629.0</v>
      </c>
      <c r="B713" s="21">
        <f>IFERROR(__xludf.DUMMYFUNCTION("YEAR(TO_DATE(A713))"),2016.0)</f>
        <v>2016</v>
      </c>
      <c r="C713" s="7" t="s">
        <v>84</v>
      </c>
      <c r="D713" s="9">
        <v>913391.84</v>
      </c>
    </row>
    <row r="714">
      <c r="A714" s="5">
        <v>40538.0</v>
      </c>
      <c r="B714" s="21">
        <f>IFERROR(__xludf.DUMMYFUNCTION("YEAR(TO_DATE(A714))"),2010.0)</f>
        <v>2010</v>
      </c>
      <c r="C714" s="7" t="s">
        <v>84</v>
      </c>
      <c r="D714" s="9">
        <v>379926.8</v>
      </c>
    </row>
    <row r="715">
      <c r="A715" s="5">
        <v>41114.0</v>
      </c>
      <c r="B715" s="21">
        <f>IFERROR(__xludf.DUMMYFUNCTION("YEAR(TO_DATE(A715))"),2012.0)</f>
        <v>2012</v>
      </c>
      <c r="C715" s="7" t="s">
        <v>84</v>
      </c>
      <c r="D715" s="9">
        <v>443799.85000000003</v>
      </c>
    </row>
    <row r="716">
      <c r="A716" s="5">
        <v>42583.0</v>
      </c>
      <c r="B716" s="21">
        <f>IFERROR(__xludf.DUMMYFUNCTION("YEAR(TO_DATE(A716))"),2016.0)</f>
        <v>2016</v>
      </c>
      <c r="C716" s="7" t="s">
        <v>84</v>
      </c>
      <c r="D716" s="9">
        <v>1005157.4400000001</v>
      </c>
    </row>
    <row r="717">
      <c r="A717" s="5">
        <v>41839.0</v>
      </c>
      <c r="B717" s="21">
        <f>IFERROR(__xludf.DUMMYFUNCTION("YEAR(TO_DATE(A717))"),2014.0)</f>
        <v>2014</v>
      </c>
      <c r="C717" s="7" t="s">
        <v>84</v>
      </c>
      <c r="D717" s="9">
        <v>530345.97</v>
      </c>
    </row>
    <row r="718">
      <c r="A718" s="5">
        <v>42329.0</v>
      </c>
      <c r="B718" s="21">
        <f>IFERROR(__xludf.DUMMYFUNCTION("YEAR(TO_DATE(A718))"),2015.0)</f>
        <v>2015</v>
      </c>
      <c r="C718" s="7" t="s">
        <v>84</v>
      </c>
      <c r="D718" s="9">
        <v>2001395.2</v>
      </c>
    </row>
    <row r="719">
      <c r="A719" s="5">
        <v>41158.0</v>
      </c>
      <c r="B719" s="21">
        <f>IFERROR(__xludf.DUMMYFUNCTION("YEAR(TO_DATE(A719))"),2012.0)</f>
        <v>2012</v>
      </c>
      <c r="C719" s="7" t="s">
        <v>84</v>
      </c>
      <c r="D719" s="9">
        <v>860398.6200000001</v>
      </c>
    </row>
    <row r="720">
      <c r="A720" s="5">
        <v>42079.0</v>
      </c>
      <c r="B720" s="21">
        <f>IFERROR(__xludf.DUMMYFUNCTION("YEAR(TO_DATE(A720))"),2015.0)</f>
        <v>2015</v>
      </c>
      <c r="C720" s="7" t="s">
        <v>84</v>
      </c>
      <c r="D720" s="9">
        <v>1121805.51</v>
      </c>
    </row>
    <row r="721">
      <c r="A721" s="5">
        <v>42355.0</v>
      </c>
      <c r="B721" s="21">
        <f>IFERROR(__xludf.DUMMYFUNCTION("YEAR(TO_DATE(A721))"),2015.0)</f>
        <v>2015</v>
      </c>
      <c r="C721" s="7" t="s">
        <v>84</v>
      </c>
      <c r="D721" s="9">
        <v>56655.3</v>
      </c>
    </row>
    <row r="722">
      <c r="A722" s="5">
        <v>41848.0</v>
      </c>
      <c r="B722" s="21">
        <f>IFERROR(__xludf.DUMMYFUNCTION("YEAR(TO_DATE(A722))"),2014.0)</f>
        <v>2014</v>
      </c>
      <c r="C722" s="7" t="s">
        <v>84</v>
      </c>
      <c r="D722" s="9">
        <v>4142605.73</v>
      </c>
    </row>
    <row r="723">
      <c r="A723" s="5">
        <v>42355.0</v>
      </c>
      <c r="B723" s="21">
        <f>IFERROR(__xludf.DUMMYFUNCTION("YEAR(TO_DATE(A723))"),2015.0)</f>
        <v>2015</v>
      </c>
      <c r="C723" s="7" t="s">
        <v>84</v>
      </c>
      <c r="D723" s="9">
        <v>6032809.44</v>
      </c>
    </row>
    <row r="724">
      <c r="A724" s="5">
        <v>42933.0</v>
      </c>
      <c r="B724" s="21">
        <f>IFERROR(__xludf.DUMMYFUNCTION("YEAR(TO_DATE(A724))"),2017.0)</f>
        <v>2017</v>
      </c>
      <c r="C724" s="7" t="s">
        <v>84</v>
      </c>
      <c r="D724" s="9">
        <v>443183.0</v>
      </c>
    </row>
    <row r="725">
      <c r="A725" s="5">
        <v>40542.0</v>
      </c>
      <c r="B725" s="21">
        <f>IFERROR(__xludf.DUMMYFUNCTION("YEAR(TO_DATE(A725))"),2010.0)</f>
        <v>2010</v>
      </c>
      <c r="C725" s="7" t="s">
        <v>84</v>
      </c>
      <c r="D725" s="9">
        <v>80368.62</v>
      </c>
    </row>
    <row r="726">
      <c r="A726" s="5">
        <v>42933.0</v>
      </c>
      <c r="B726" s="21">
        <f>IFERROR(__xludf.DUMMYFUNCTION("YEAR(TO_DATE(A726))"),2017.0)</f>
        <v>2017</v>
      </c>
      <c r="C726" s="7" t="s">
        <v>84</v>
      </c>
      <c r="D726" s="9">
        <v>4825466.100000001</v>
      </c>
    </row>
    <row r="727">
      <c r="A727" s="5">
        <v>42926.0</v>
      </c>
      <c r="B727" s="21">
        <f>IFERROR(__xludf.DUMMYFUNCTION("YEAR(TO_DATE(A727))"),2017.0)</f>
        <v>2017</v>
      </c>
      <c r="C727" s="7" t="s">
        <v>84</v>
      </c>
      <c r="D727" s="9">
        <v>1485292.46</v>
      </c>
    </row>
    <row r="728">
      <c r="A728" s="5">
        <v>42778.0</v>
      </c>
      <c r="B728" s="21">
        <f>IFERROR(__xludf.DUMMYFUNCTION("YEAR(TO_DATE(A728))"),2017.0)</f>
        <v>2017</v>
      </c>
      <c r="C728" s="7" t="s">
        <v>84</v>
      </c>
      <c r="D728" s="9">
        <v>2865054.9899999998</v>
      </c>
    </row>
    <row r="729">
      <c r="A729" s="5">
        <v>41347.0</v>
      </c>
      <c r="B729" s="21">
        <f>IFERROR(__xludf.DUMMYFUNCTION("YEAR(TO_DATE(A729))"),2013.0)</f>
        <v>2013</v>
      </c>
      <c r="C729" s="7" t="s">
        <v>84</v>
      </c>
      <c r="D729" s="9">
        <v>347838.24</v>
      </c>
    </row>
    <row r="730">
      <c r="A730" s="5">
        <v>42538.0</v>
      </c>
      <c r="B730" s="21">
        <f>IFERROR(__xludf.DUMMYFUNCTION("YEAR(TO_DATE(A730))"),2016.0)</f>
        <v>2016</v>
      </c>
      <c r="C730" s="7" t="s">
        <v>84</v>
      </c>
      <c r="D730" s="9">
        <v>1888509.0</v>
      </c>
    </row>
    <row r="731">
      <c r="A731" s="5">
        <v>42290.0</v>
      </c>
      <c r="B731" s="21">
        <f>IFERROR(__xludf.DUMMYFUNCTION("YEAR(TO_DATE(A731))"),2015.0)</f>
        <v>2015</v>
      </c>
      <c r="C731" s="7" t="s">
        <v>84</v>
      </c>
      <c r="D731" s="9">
        <v>6222261.97</v>
      </c>
    </row>
    <row r="732">
      <c r="A732" s="5">
        <v>42425.0</v>
      </c>
      <c r="B732" s="21">
        <f>IFERROR(__xludf.DUMMYFUNCTION("YEAR(TO_DATE(A732))"),2016.0)</f>
        <v>2016</v>
      </c>
      <c r="C732" s="7" t="s">
        <v>84</v>
      </c>
      <c r="D732" s="9">
        <v>222777.75</v>
      </c>
    </row>
    <row r="733">
      <c r="A733" s="5">
        <v>42921.0</v>
      </c>
      <c r="B733" s="21">
        <f>IFERROR(__xludf.DUMMYFUNCTION("YEAR(TO_DATE(A733))"),2017.0)</f>
        <v>2017</v>
      </c>
      <c r="C733" s="7" t="s">
        <v>84</v>
      </c>
      <c r="D733" s="9">
        <v>272600.25</v>
      </c>
    </row>
    <row r="734">
      <c r="A734" s="5">
        <v>40422.0</v>
      </c>
      <c r="B734" s="21">
        <f>IFERROR(__xludf.DUMMYFUNCTION("YEAR(TO_DATE(A734))"),2010.0)</f>
        <v>2010</v>
      </c>
      <c r="C734" s="7" t="s">
        <v>84</v>
      </c>
      <c r="D734" s="9">
        <v>1409045.0</v>
      </c>
    </row>
    <row r="735">
      <c r="A735" s="5">
        <v>41622.0</v>
      </c>
      <c r="B735" s="21">
        <f>IFERROR(__xludf.DUMMYFUNCTION("YEAR(TO_DATE(A735))"),2013.0)</f>
        <v>2013</v>
      </c>
      <c r="C735" s="7" t="s">
        <v>84</v>
      </c>
      <c r="D735" s="9">
        <v>2500963.92</v>
      </c>
    </row>
    <row r="736">
      <c r="A736" s="5">
        <v>41011.0</v>
      </c>
      <c r="B736" s="21">
        <f>IFERROR(__xludf.DUMMYFUNCTION("YEAR(TO_DATE(A736))"),2012.0)</f>
        <v>2012</v>
      </c>
      <c r="C736" s="7" t="s">
        <v>84</v>
      </c>
      <c r="D736" s="9">
        <v>1377296.4</v>
      </c>
    </row>
    <row r="737">
      <c r="A737" s="5">
        <v>40510.0</v>
      </c>
      <c r="B737" s="21">
        <f>IFERROR(__xludf.DUMMYFUNCTION("YEAR(TO_DATE(A737))"),2010.0)</f>
        <v>2010</v>
      </c>
      <c r="C737" s="7" t="s">
        <v>84</v>
      </c>
      <c r="D737" s="9">
        <v>352364.1</v>
      </c>
    </row>
    <row r="738">
      <c r="A738" s="5">
        <v>42116.0</v>
      </c>
      <c r="B738" s="21">
        <f>IFERROR(__xludf.DUMMYFUNCTION("YEAR(TO_DATE(A738))"),2015.0)</f>
        <v>2015</v>
      </c>
      <c r="C738" s="7" t="s">
        <v>84</v>
      </c>
      <c r="D738" s="9">
        <v>588582.08</v>
      </c>
    </row>
    <row r="739">
      <c r="A739" s="5">
        <v>40212.0</v>
      </c>
      <c r="B739" s="21">
        <f>IFERROR(__xludf.DUMMYFUNCTION("YEAR(TO_DATE(A739))"),2010.0)</f>
        <v>2010</v>
      </c>
      <c r="C739" s="7" t="s">
        <v>86</v>
      </c>
      <c r="D739" s="9">
        <v>59236.17</v>
      </c>
    </row>
    <row r="740">
      <c r="A740" s="5">
        <v>42695.0</v>
      </c>
      <c r="B740" s="21">
        <f>IFERROR(__xludf.DUMMYFUNCTION("YEAR(TO_DATE(A740))"),2016.0)</f>
        <v>2016</v>
      </c>
      <c r="C740" s="7" t="s">
        <v>86</v>
      </c>
      <c r="D740" s="9">
        <v>75712.95</v>
      </c>
    </row>
    <row r="741">
      <c r="A741" s="5">
        <v>42490.0</v>
      </c>
      <c r="B741" s="21">
        <f>IFERROR(__xludf.DUMMYFUNCTION("YEAR(TO_DATE(A741))"),2016.0)</f>
        <v>2016</v>
      </c>
      <c r="C741" s="7" t="s">
        <v>86</v>
      </c>
      <c r="D741" s="9">
        <v>37960.0</v>
      </c>
    </row>
    <row r="742">
      <c r="A742" s="5">
        <v>40253.0</v>
      </c>
      <c r="B742" s="21">
        <f>IFERROR(__xludf.DUMMYFUNCTION("YEAR(TO_DATE(A742))"),2010.0)</f>
        <v>2010</v>
      </c>
      <c r="C742" s="7" t="s">
        <v>86</v>
      </c>
      <c r="D742" s="9">
        <v>1744328.24</v>
      </c>
    </row>
    <row r="743">
      <c r="A743" s="5">
        <v>40668.0</v>
      </c>
      <c r="B743" s="21">
        <f>IFERROR(__xludf.DUMMYFUNCTION("YEAR(TO_DATE(A743))"),2011.0)</f>
        <v>2011</v>
      </c>
      <c r="C743" s="7" t="s">
        <v>86</v>
      </c>
      <c r="D743" s="9">
        <v>5768418.180000001</v>
      </c>
    </row>
    <row r="744">
      <c r="A744" s="5">
        <v>42016.0</v>
      </c>
      <c r="B744" s="21">
        <f>IFERROR(__xludf.DUMMYFUNCTION("YEAR(TO_DATE(A744))"),2015.0)</f>
        <v>2015</v>
      </c>
      <c r="C744" s="7" t="s">
        <v>86</v>
      </c>
      <c r="D744" s="9">
        <v>3872280.4</v>
      </c>
    </row>
    <row r="745">
      <c r="A745" s="5">
        <v>42838.0</v>
      </c>
      <c r="B745" s="21">
        <f>IFERROR(__xludf.DUMMYFUNCTION("YEAR(TO_DATE(A745))"),2017.0)</f>
        <v>2017</v>
      </c>
      <c r="C745" s="7" t="s">
        <v>86</v>
      </c>
      <c r="D745" s="9">
        <v>577749.37</v>
      </c>
    </row>
    <row r="746">
      <c r="A746" s="5">
        <v>40776.0</v>
      </c>
      <c r="B746" s="21">
        <f>IFERROR(__xludf.DUMMYFUNCTION("YEAR(TO_DATE(A746))"),2011.0)</f>
        <v>2011</v>
      </c>
      <c r="C746" s="7" t="s">
        <v>86</v>
      </c>
      <c r="D746" s="9">
        <v>1301162.16</v>
      </c>
    </row>
    <row r="747">
      <c r="A747" s="5">
        <v>41727.0</v>
      </c>
      <c r="B747" s="21">
        <f>IFERROR(__xludf.DUMMYFUNCTION("YEAR(TO_DATE(A747))"),2014.0)</f>
        <v>2014</v>
      </c>
      <c r="C747" s="7" t="s">
        <v>86</v>
      </c>
      <c r="D747" s="9">
        <v>1247768.8</v>
      </c>
    </row>
    <row r="748">
      <c r="A748" s="5">
        <v>42121.0</v>
      </c>
      <c r="B748" s="21">
        <f>IFERROR(__xludf.DUMMYFUNCTION("YEAR(TO_DATE(A748))"),2015.0)</f>
        <v>2015</v>
      </c>
      <c r="C748" s="7" t="s">
        <v>86</v>
      </c>
      <c r="D748" s="9">
        <v>894501.12</v>
      </c>
    </row>
    <row r="749">
      <c r="A749" s="5">
        <v>41266.0</v>
      </c>
      <c r="B749" s="21">
        <f>IFERROR(__xludf.DUMMYFUNCTION("YEAR(TO_DATE(A749))"),2012.0)</f>
        <v>2012</v>
      </c>
      <c r="C749" s="7" t="s">
        <v>86</v>
      </c>
      <c r="D749" s="9">
        <v>2138991.12</v>
      </c>
    </row>
    <row r="750">
      <c r="A750" s="5">
        <v>41257.0</v>
      </c>
      <c r="B750" s="21">
        <f>IFERROR(__xludf.DUMMYFUNCTION("YEAR(TO_DATE(A750))"),2012.0)</f>
        <v>2012</v>
      </c>
      <c r="C750" s="7" t="s">
        <v>86</v>
      </c>
      <c r="D750" s="9">
        <v>3942669.6</v>
      </c>
    </row>
    <row r="751">
      <c r="A751" s="5">
        <v>42150.0</v>
      </c>
      <c r="B751" s="21">
        <f>IFERROR(__xludf.DUMMYFUNCTION("YEAR(TO_DATE(A751))"),2015.0)</f>
        <v>2015</v>
      </c>
      <c r="C751" s="7" t="s">
        <v>86</v>
      </c>
      <c r="D751" s="9">
        <v>352612.38</v>
      </c>
    </row>
    <row r="752">
      <c r="A752" s="5">
        <v>41085.0</v>
      </c>
      <c r="B752" s="21">
        <f>IFERROR(__xludf.DUMMYFUNCTION("YEAR(TO_DATE(A752))"),2012.0)</f>
        <v>2012</v>
      </c>
      <c r="C752" s="7" t="s">
        <v>86</v>
      </c>
      <c r="D752" s="9">
        <v>1706802.08</v>
      </c>
    </row>
    <row r="753">
      <c r="A753" s="5">
        <v>42505.0</v>
      </c>
      <c r="B753" s="21">
        <f>IFERROR(__xludf.DUMMYFUNCTION("YEAR(TO_DATE(A753))"),2016.0)</f>
        <v>2016</v>
      </c>
      <c r="C753" s="7" t="s">
        <v>86</v>
      </c>
      <c r="D753" s="9">
        <v>2678579.61</v>
      </c>
    </row>
    <row r="754">
      <c r="A754" s="5">
        <v>41568.0</v>
      </c>
      <c r="B754" s="21">
        <f>IFERROR(__xludf.DUMMYFUNCTION("YEAR(TO_DATE(A754))"),2013.0)</f>
        <v>2013</v>
      </c>
      <c r="C754" s="7" t="s">
        <v>86</v>
      </c>
      <c r="D754" s="9">
        <v>104342.55</v>
      </c>
    </row>
    <row r="755">
      <c r="A755" s="5">
        <v>41689.0</v>
      </c>
      <c r="B755" s="21">
        <f>IFERROR(__xludf.DUMMYFUNCTION("YEAR(TO_DATE(A755))"),2014.0)</f>
        <v>2014</v>
      </c>
      <c r="C755" s="7" t="s">
        <v>86</v>
      </c>
      <c r="D755" s="9">
        <v>324876.75</v>
      </c>
    </row>
    <row r="756">
      <c r="A756" s="5">
        <v>40771.0</v>
      </c>
      <c r="B756" s="21">
        <f>IFERROR(__xludf.DUMMYFUNCTION("YEAR(TO_DATE(A756))"),2011.0)</f>
        <v>2011</v>
      </c>
      <c r="C756" s="7" t="s">
        <v>86</v>
      </c>
      <c r="D756" s="9">
        <v>98157.73000000001</v>
      </c>
    </row>
    <row r="757">
      <c r="A757" s="5">
        <v>41475.0</v>
      </c>
      <c r="B757" s="21">
        <f>IFERROR(__xludf.DUMMYFUNCTION("YEAR(TO_DATE(A757))"),2013.0)</f>
        <v>2013</v>
      </c>
      <c r="C757" s="7" t="s">
        <v>86</v>
      </c>
      <c r="D757" s="9">
        <v>1898405.2999999998</v>
      </c>
    </row>
    <row r="758">
      <c r="A758" s="5">
        <v>40390.0</v>
      </c>
      <c r="B758" s="21">
        <f>IFERROR(__xludf.DUMMYFUNCTION("YEAR(TO_DATE(A758))"),2010.0)</f>
        <v>2010</v>
      </c>
      <c r="C758" s="7" t="s">
        <v>86</v>
      </c>
      <c r="D758" s="9">
        <v>38803.47</v>
      </c>
    </row>
    <row r="759">
      <c r="A759" s="5">
        <v>40837.0</v>
      </c>
      <c r="B759" s="21">
        <f>IFERROR(__xludf.DUMMYFUNCTION("YEAR(TO_DATE(A759))"),2011.0)</f>
        <v>2011</v>
      </c>
      <c r="C759" s="7" t="s">
        <v>86</v>
      </c>
      <c r="D759" s="9">
        <v>4037979.1999999997</v>
      </c>
    </row>
    <row r="760">
      <c r="A760" s="5">
        <v>41977.0</v>
      </c>
      <c r="B760" s="21">
        <f>IFERROR(__xludf.DUMMYFUNCTION("YEAR(TO_DATE(A760))"),2014.0)</f>
        <v>2014</v>
      </c>
      <c r="C760" s="7" t="s">
        <v>86</v>
      </c>
      <c r="D760" s="9">
        <v>1470432.1800000002</v>
      </c>
    </row>
    <row r="761">
      <c r="A761" s="5">
        <v>41816.0</v>
      </c>
      <c r="B761" s="21">
        <f>IFERROR(__xludf.DUMMYFUNCTION("YEAR(TO_DATE(A761))"),2014.0)</f>
        <v>2014</v>
      </c>
      <c r="C761" s="7" t="s">
        <v>86</v>
      </c>
      <c r="D761" s="9">
        <v>1632714.3</v>
      </c>
    </row>
    <row r="762">
      <c r="A762" s="5">
        <v>42500.0</v>
      </c>
      <c r="B762" s="21">
        <f>IFERROR(__xludf.DUMMYFUNCTION("YEAR(TO_DATE(A762))"),2016.0)</f>
        <v>2016</v>
      </c>
      <c r="C762" s="7" t="s">
        <v>86</v>
      </c>
      <c r="D762" s="9">
        <v>1026347.72</v>
      </c>
    </row>
    <row r="763">
      <c r="A763" s="5">
        <v>42334.0</v>
      </c>
      <c r="B763" s="21">
        <f>IFERROR(__xludf.DUMMYFUNCTION("YEAR(TO_DATE(A763))"),2015.0)</f>
        <v>2015</v>
      </c>
      <c r="C763" s="7" t="s">
        <v>86</v>
      </c>
      <c r="D763" s="9">
        <v>917245.6</v>
      </c>
    </row>
    <row r="764">
      <c r="A764" s="5">
        <v>42499.0</v>
      </c>
      <c r="B764" s="21">
        <f>IFERROR(__xludf.DUMMYFUNCTION("YEAR(TO_DATE(A764))"),2016.0)</f>
        <v>2016</v>
      </c>
      <c r="C764" s="7" t="s">
        <v>86</v>
      </c>
      <c r="D764" s="9">
        <v>26142.66</v>
      </c>
    </row>
    <row r="765">
      <c r="A765" s="5">
        <v>40430.0</v>
      </c>
      <c r="B765" s="21">
        <f>IFERROR(__xludf.DUMMYFUNCTION("YEAR(TO_DATE(A765))"),2010.0)</f>
        <v>2010</v>
      </c>
      <c r="C765" s="7" t="s">
        <v>86</v>
      </c>
      <c r="D765" s="9">
        <v>2046242.74</v>
      </c>
    </row>
    <row r="766">
      <c r="A766" s="5">
        <v>41709.0</v>
      </c>
      <c r="B766" s="21">
        <f>IFERROR(__xludf.DUMMYFUNCTION("YEAR(TO_DATE(A766))"),2014.0)</f>
        <v>2014</v>
      </c>
      <c r="C766" s="7" t="s">
        <v>86</v>
      </c>
      <c r="D766" s="9">
        <v>1177480.58</v>
      </c>
    </row>
    <row r="767">
      <c r="A767" s="5">
        <v>42087.0</v>
      </c>
      <c r="B767" s="21">
        <f>IFERROR(__xludf.DUMMYFUNCTION("YEAR(TO_DATE(A767))"),2015.0)</f>
        <v>2015</v>
      </c>
      <c r="C767" s="7" t="s">
        <v>86</v>
      </c>
      <c r="D767" s="9">
        <v>3589862.01</v>
      </c>
    </row>
    <row r="768">
      <c r="A768" s="5">
        <v>40935.0</v>
      </c>
      <c r="B768" s="21">
        <f>IFERROR(__xludf.DUMMYFUNCTION("YEAR(TO_DATE(A768))"),2012.0)</f>
        <v>2012</v>
      </c>
      <c r="C768" s="7" t="s">
        <v>86</v>
      </c>
      <c r="D768" s="9">
        <v>1172272.1400000001</v>
      </c>
    </row>
    <row r="769">
      <c r="A769" s="5">
        <v>42162.0</v>
      </c>
      <c r="B769" s="21">
        <f>IFERROR(__xludf.DUMMYFUNCTION("YEAR(TO_DATE(A769))"),2015.0)</f>
        <v>2015</v>
      </c>
      <c r="C769" s="7" t="s">
        <v>86</v>
      </c>
      <c r="D769" s="9">
        <v>280239.7</v>
      </c>
    </row>
    <row r="770">
      <c r="A770" s="5">
        <v>40344.0</v>
      </c>
      <c r="B770" s="21">
        <f>IFERROR(__xludf.DUMMYFUNCTION("YEAR(TO_DATE(A770))"),2010.0)</f>
        <v>2010</v>
      </c>
      <c r="C770" s="7" t="s">
        <v>86</v>
      </c>
      <c r="D770" s="9">
        <v>905004.0</v>
      </c>
    </row>
    <row r="771">
      <c r="A771" s="5">
        <v>41799.0</v>
      </c>
      <c r="B771" s="21">
        <f>IFERROR(__xludf.DUMMYFUNCTION("YEAR(TO_DATE(A771))"),2014.0)</f>
        <v>2014</v>
      </c>
      <c r="C771" s="7" t="s">
        <v>88</v>
      </c>
      <c r="D771" s="9">
        <v>6261689.899999999</v>
      </c>
    </row>
    <row r="772">
      <c r="A772" s="5">
        <v>41470.0</v>
      </c>
      <c r="B772" s="21">
        <f>IFERROR(__xludf.DUMMYFUNCTION("YEAR(TO_DATE(A772))"),2013.0)</f>
        <v>2013</v>
      </c>
      <c r="C772" s="7" t="s">
        <v>88</v>
      </c>
      <c r="D772" s="9">
        <v>259462.35</v>
      </c>
    </row>
    <row r="773">
      <c r="A773" s="5">
        <v>41798.0</v>
      </c>
      <c r="B773" s="21">
        <f>IFERROR(__xludf.DUMMYFUNCTION("YEAR(TO_DATE(A773))"),2014.0)</f>
        <v>2014</v>
      </c>
      <c r="C773" s="7" t="s">
        <v>88</v>
      </c>
      <c r="D773" s="9">
        <v>450250.57</v>
      </c>
    </row>
    <row r="774">
      <c r="A774" s="5">
        <v>40620.0</v>
      </c>
      <c r="B774" s="21">
        <f>IFERROR(__xludf.DUMMYFUNCTION("YEAR(TO_DATE(A774))"),2011.0)</f>
        <v>2011</v>
      </c>
      <c r="C774" s="7" t="s">
        <v>88</v>
      </c>
      <c r="D774" s="9">
        <v>853338.34</v>
      </c>
    </row>
    <row r="775">
      <c r="A775" s="5">
        <v>42458.0</v>
      </c>
      <c r="B775" s="21">
        <f>IFERROR(__xludf.DUMMYFUNCTION("YEAR(TO_DATE(A775))"),2016.0)</f>
        <v>2016</v>
      </c>
      <c r="C775" s="7" t="s">
        <v>88</v>
      </c>
      <c r="D775" s="9">
        <v>61297.5</v>
      </c>
    </row>
    <row r="776">
      <c r="A776" s="5">
        <v>40448.0</v>
      </c>
      <c r="B776" s="21">
        <f>IFERROR(__xludf.DUMMYFUNCTION("YEAR(TO_DATE(A776))"),2010.0)</f>
        <v>2010</v>
      </c>
      <c r="C776" s="7" t="s">
        <v>88</v>
      </c>
      <c r="D776" s="9">
        <v>1401663.2</v>
      </c>
    </row>
    <row r="777">
      <c r="A777" s="5">
        <v>40545.0</v>
      </c>
      <c r="B777" s="21">
        <f>IFERROR(__xludf.DUMMYFUNCTION("YEAR(TO_DATE(A777))"),2011.0)</f>
        <v>2011</v>
      </c>
      <c r="C777" s="7" t="s">
        <v>88</v>
      </c>
      <c r="D777" s="9">
        <v>1061218.08</v>
      </c>
    </row>
    <row r="778">
      <c r="A778" s="5">
        <v>41219.0</v>
      </c>
      <c r="B778" s="21">
        <f>IFERROR(__xludf.DUMMYFUNCTION("YEAR(TO_DATE(A778))"),2012.0)</f>
        <v>2012</v>
      </c>
      <c r="C778" s="7" t="s">
        <v>88</v>
      </c>
      <c r="D778" s="9">
        <v>781392.3200000001</v>
      </c>
    </row>
    <row r="779">
      <c r="A779" s="5">
        <v>41202.0</v>
      </c>
      <c r="B779" s="21">
        <f>IFERROR(__xludf.DUMMYFUNCTION("YEAR(TO_DATE(A779))"),2012.0)</f>
        <v>2012</v>
      </c>
      <c r="C779" s="7" t="s">
        <v>88</v>
      </c>
      <c r="D779" s="9">
        <v>930579.0900000001</v>
      </c>
    </row>
    <row r="780">
      <c r="A780" s="5">
        <v>41347.0</v>
      </c>
      <c r="B780" s="21">
        <f>IFERROR(__xludf.DUMMYFUNCTION("YEAR(TO_DATE(A780))"),2013.0)</f>
        <v>2013</v>
      </c>
      <c r="C780" s="7" t="s">
        <v>88</v>
      </c>
      <c r="D780" s="9">
        <v>35919.65</v>
      </c>
    </row>
    <row r="781">
      <c r="A781" s="5">
        <v>42889.0</v>
      </c>
      <c r="B781" s="21">
        <f>IFERROR(__xludf.DUMMYFUNCTION("YEAR(TO_DATE(A781))"),2017.0)</f>
        <v>2017</v>
      </c>
      <c r="C781" s="7" t="s">
        <v>88</v>
      </c>
      <c r="D781" s="9">
        <v>451922.89999999997</v>
      </c>
    </row>
    <row r="782">
      <c r="A782" s="5">
        <v>42690.0</v>
      </c>
      <c r="B782" s="21">
        <f>IFERROR(__xludf.DUMMYFUNCTION("YEAR(TO_DATE(A782))"),2016.0)</f>
        <v>2016</v>
      </c>
      <c r="C782" s="7" t="s">
        <v>88</v>
      </c>
      <c r="D782" s="9">
        <v>960571.2</v>
      </c>
    </row>
    <row r="783">
      <c r="A783" s="5">
        <v>41759.0</v>
      </c>
      <c r="B783" s="21">
        <f>IFERROR(__xludf.DUMMYFUNCTION("YEAR(TO_DATE(A783))"),2014.0)</f>
        <v>2014</v>
      </c>
      <c r="C783" s="7" t="s">
        <v>88</v>
      </c>
      <c r="D783" s="9">
        <v>319433.06</v>
      </c>
    </row>
    <row r="784">
      <c r="A784" s="5">
        <v>42868.0</v>
      </c>
      <c r="B784" s="21">
        <f>IFERROR(__xludf.DUMMYFUNCTION("YEAR(TO_DATE(A784))"),2017.0)</f>
        <v>2017</v>
      </c>
      <c r="C784" s="7" t="s">
        <v>90</v>
      </c>
      <c r="D784" s="9">
        <v>127966.88</v>
      </c>
    </row>
    <row r="785">
      <c r="A785" s="5">
        <v>42852.0</v>
      </c>
      <c r="B785" s="21">
        <f>IFERROR(__xludf.DUMMYFUNCTION("YEAR(TO_DATE(A785))"),2017.0)</f>
        <v>2017</v>
      </c>
      <c r="C785" s="7" t="s">
        <v>90</v>
      </c>
      <c r="D785" s="9">
        <v>191745.45</v>
      </c>
    </row>
    <row r="786">
      <c r="A786" s="5">
        <v>41707.0</v>
      </c>
      <c r="B786" s="21">
        <f>IFERROR(__xludf.DUMMYFUNCTION("YEAR(TO_DATE(A786))"),2014.0)</f>
        <v>2014</v>
      </c>
      <c r="C786" s="7" t="s">
        <v>90</v>
      </c>
      <c r="D786" s="9">
        <v>989311.84</v>
      </c>
    </row>
    <row r="787">
      <c r="A787" s="5">
        <v>42588.0</v>
      </c>
      <c r="B787" s="21">
        <f>IFERROR(__xludf.DUMMYFUNCTION("YEAR(TO_DATE(A787))"),2016.0)</f>
        <v>2016</v>
      </c>
      <c r="C787" s="7" t="s">
        <v>90</v>
      </c>
      <c r="D787" s="9">
        <v>414665.55000000005</v>
      </c>
    </row>
    <row r="788">
      <c r="A788" s="5">
        <v>41822.0</v>
      </c>
      <c r="B788" s="21">
        <f>IFERROR(__xludf.DUMMYFUNCTION("YEAR(TO_DATE(A788))"),2014.0)</f>
        <v>2014</v>
      </c>
      <c r="C788" s="7" t="s">
        <v>90</v>
      </c>
      <c r="D788" s="9">
        <v>1993353.81</v>
      </c>
    </row>
    <row r="789">
      <c r="A789" s="5">
        <v>41454.0</v>
      </c>
      <c r="B789" s="21">
        <f>IFERROR(__xludf.DUMMYFUNCTION("YEAR(TO_DATE(A789))"),2013.0)</f>
        <v>2013</v>
      </c>
      <c r="C789" s="7" t="s">
        <v>90</v>
      </c>
      <c r="D789" s="9">
        <v>786651.25</v>
      </c>
    </row>
    <row r="790">
      <c r="A790" s="5">
        <v>40335.0</v>
      </c>
      <c r="B790" s="21">
        <f>IFERROR(__xludf.DUMMYFUNCTION("YEAR(TO_DATE(A790))"),2010.0)</f>
        <v>2010</v>
      </c>
      <c r="C790" s="7" t="s">
        <v>90</v>
      </c>
      <c r="D790" s="9">
        <v>1571959.4</v>
      </c>
    </row>
    <row r="791">
      <c r="A791" s="5">
        <v>42519.0</v>
      </c>
      <c r="B791" s="21">
        <f>IFERROR(__xludf.DUMMYFUNCTION("YEAR(TO_DATE(A791))"),2016.0)</f>
        <v>2016</v>
      </c>
      <c r="C791" s="7" t="s">
        <v>90</v>
      </c>
      <c r="D791" s="9">
        <v>12968.7</v>
      </c>
    </row>
    <row r="792">
      <c r="A792" s="5">
        <v>41140.0</v>
      </c>
      <c r="B792" s="21">
        <f>IFERROR(__xludf.DUMMYFUNCTION("YEAR(TO_DATE(A792))"),2012.0)</f>
        <v>2012</v>
      </c>
      <c r="C792" s="7" t="s">
        <v>90</v>
      </c>
      <c r="D792" s="9">
        <v>1810445.2</v>
      </c>
    </row>
    <row r="793">
      <c r="A793" s="5">
        <v>42146.0</v>
      </c>
      <c r="B793" s="21">
        <f>IFERROR(__xludf.DUMMYFUNCTION("YEAR(TO_DATE(A793))"),2015.0)</f>
        <v>2015</v>
      </c>
      <c r="C793" s="7" t="s">
        <v>90</v>
      </c>
      <c r="D793" s="9">
        <v>777778.7999999999</v>
      </c>
    </row>
    <row r="794">
      <c r="A794" s="5">
        <v>41229.0</v>
      </c>
      <c r="B794" s="21">
        <f>IFERROR(__xludf.DUMMYFUNCTION("YEAR(TO_DATE(A794))"),2012.0)</f>
        <v>2012</v>
      </c>
      <c r="C794" s="7" t="s">
        <v>90</v>
      </c>
      <c r="D794" s="9">
        <v>3936986.0</v>
      </c>
    </row>
    <row r="795">
      <c r="A795" s="5">
        <v>40972.0</v>
      </c>
      <c r="B795" s="21">
        <f>IFERROR(__xludf.DUMMYFUNCTION("YEAR(TO_DATE(A795))"),2012.0)</f>
        <v>2012</v>
      </c>
      <c r="C795" s="7" t="s">
        <v>90</v>
      </c>
      <c r="D795" s="9">
        <v>1083401.92</v>
      </c>
    </row>
    <row r="796">
      <c r="A796" s="5">
        <v>42400.0</v>
      </c>
      <c r="B796" s="21">
        <f>IFERROR(__xludf.DUMMYFUNCTION("YEAR(TO_DATE(A796))"),2016.0)</f>
        <v>2016</v>
      </c>
      <c r="C796" s="7" t="s">
        <v>90</v>
      </c>
      <c r="D796" s="9">
        <v>68538.18000000001</v>
      </c>
    </row>
    <row r="797">
      <c r="A797" s="5">
        <v>41363.0</v>
      </c>
      <c r="B797" s="21">
        <f>IFERROR(__xludf.DUMMYFUNCTION("YEAR(TO_DATE(A797))"),2013.0)</f>
        <v>2013</v>
      </c>
      <c r="C797" s="7" t="s">
        <v>90</v>
      </c>
      <c r="D797" s="9">
        <v>676015.28</v>
      </c>
    </row>
    <row r="798">
      <c r="A798" s="5">
        <v>42415.0</v>
      </c>
      <c r="B798" s="21">
        <f>IFERROR(__xludf.DUMMYFUNCTION("YEAR(TO_DATE(A798))"),2016.0)</f>
        <v>2016</v>
      </c>
      <c r="C798" s="7" t="s">
        <v>90</v>
      </c>
      <c r="D798" s="9">
        <v>157252.48</v>
      </c>
    </row>
    <row r="799">
      <c r="A799" s="5">
        <v>41998.0</v>
      </c>
      <c r="B799" s="21">
        <f>IFERROR(__xludf.DUMMYFUNCTION("YEAR(TO_DATE(A799))"),2014.0)</f>
        <v>2014</v>
      </c>
      <c r="C799" s="7" t="s">
        <v>90</v>
      </c>
      <c r="D799" s="9">
        <v>2097031.26</v>
      </c>
    </row>
    <row r="800">
      <c r="A800" s="5">
        <v>40866.0</v>
      </c>
      <c r="B800" s="21">
        <f>IFERROR(__xludf.DUMMYFUNCTION("YEAR(TO_DATE(A800))"),2011.0)</f>
        <v>2011</v>
      </c>
      <c r="C800" s="7" t="s">
        <v>90</v>
      </c>
      <c r="D800" s="9">
        <v>824736.16</v>
      </c>
    </row>
    <row r="801">
      <c r="A801" s="5">
        <v>40507.0</v>
      </c>
      <c r="B801" s="21">
        <f>IFERROR(__xludf.DUMMYFUNCTION("YEAR(TO_DATE(A801))"),2010.0)</f>
        <v>2010</v>
      </c>
      <c r="C801" s="7" t="s">
        <v>90</v>
      </c>
      <c r="D801" s="9">
        <v>2320901.71</v>
      </c>
    </row>
    <row r="802">
      <c r="A802" s="5">
        <v>42688.0</v>
      </c>
      <c r="B802" s="21">
        <f>IFERROR(__xludf.DUMMYFUNCTION("YEAR(TO_DATE(A802))"),2016.0)</f>
        <v>2016</v>
      </c>
      <c r="C802" s="7" t="s">
        <v>90</v>
      </c>
      <c r="D802" s="9">
        <v>302319.27</v>
      </c>
    </row>
    <row r="803">
      <c r="A803" s="5">
        <v>41727.0</v>
      </c>
      <c r="B803" s="21">
        <f>IFERROR(__xludf.DUMMYFUNCTION("YEAR(TO_DATE(A803))"),2014.0)</f>
        <v>2014</v>
      </c>
      <c r="C803" s="7" t="s">
        <v>90</v>
      </c>
      <c r="D803" s="9">
        <v>873088.4</v>
      </c>
    </row>
    <row r="804">
      <c r="A804" s="5">
        <v>41336.0</v>
      </c>
      <c r="B804" s="21">
        <f>IFERROR(__xludf.DUMMYFUNCTION("YEAR(TO_DATE(A804))"),2013.0)</f>
        <v>2013</v>
      </c>
      <c r="C804" s="7" t="s">
        <v>90</v>
      </c>
      <c r="D804" s="9">
        <v>1427781.04</v>
      </c>
    </row>
    <row r="805">
      <c r="A805" s="5">
        <v>42489.0</v>
      </c>
      <c r="B805" s="21">
        <f>IFERROR(__xludf.DUMMYFUNCTION("YEAR(TO_DATE(A805))"),2016.0)</f>
        <v>2016</v>
      </c>
      <c r="C805" s="7" t="s">
        <v>90</v>
      </c>
      <c r="D805" s="9">
        <v>242820.16</v>
      </c>
    </row>
    <row r="806">
      <c r="A806" s="5">
        <v>42374.0</v>
      </c>
      <c r="B806" s="21">
        <f>IFERROR(__xludf.DUMMYFUNCTION("YEAR(TO_DATE(A806))"),2016.0)</f>
        <v>2016</v>
      </c>
      <c r="C806" s="7" t="s">
        <v>90</v>
      </c>
      <c r="D806" s="9">
        <v>1111489.12</v>
      </c>
    </row>
    <row r="807">
      <c r="A807" s="5">
        <v>40656.0</v>
      </c>
      <c r="B807" s="21">
        <f>IFERROR(__xludf.DUMMYFUNCTION("YEAR(TO_DATE(A807))"),2011.0)</f>
        <v>2011</v>
      </c>
      <c r="C807" s="7" t="s">
        <v>90</v>
      </c>
      <c r="D807" s="9">
        <v>2869231.2600000002</v>
      </c>
    </row>
    <row r="808">
      <c r="A808" s="5">
        <v>41150.0</v>
      </c>
      <c r="B808" s="21">
        <f>IFERROR(__xludf.DUMMYFUNCTION("YEAR(TO_DATE(A808))"),2012.0)</f>
        <v>2012</v>
      </c>
      <c r="C808" s="7" t="s">
        <v>90</v>
      </c>
      <c r="D808" s="9">
        <v>2582195.28</v>
      </c>
    </row>
    <row r="809">
      <c r="A809" s="5">
        <v>40643.0</v>
      </c>
      <c r="B809" s="21">
        <f>IFERROR(__xludf.DUMMYFUNCTION("YEAR(TO_DATE(A809))"),2011.0)</f>
        <v>2011</v>
      </c>
      <c r="C809" s="7" t="s">
        <v>90</v>
      </c>
      <c r="D809" s="9">
        <v>1366358.1400000001</v>
      </c>
    </row>
    <row r="810">
      <c r="A810" s="5">
        <v>41445.0</v>
      </c>
      <c r="B810" s="21">
        <f>IFERROR(__xludf.DUMMYFUNCTION("YEAR(TO_DATE(A810))"),2013.0)</f>
        <v>2013</v>
      </c>
      <c r="C810" s="7" t="s">
        <v>90</v>
      </c>
      <c r="D810" s="9">
        <v>379516.5</v>
      </c>
    </row>
    <row r="811">
      <c r="A811" s="5">
        <v>41018.0</v>
      </c>
      <c r="B811" s="21">
        <f>IFERROR(__xludf.DUMMYFUNCTION("YEAR(TO_DATE(A811))"),2012.0)</f>
        <v>2012</v>
      </c>
      <c r="C811" s="7" t="s">
        <v>90</v>
      </c>
      <c r="D811" s="9">
        <v>349967.86000000004</v>
      </c>
    </row>
    <row r="812">
      <c r="A812" s="5">
        <v>41537.0</v>
      </c>
      <c r="B812" s="21">
        <f>IFERROR(__xludf.DUMMYFUNCTION("YEAR(TO_DATE(A812))"),2013.0)</f>
        <v>2013</v>
      </c>
      <c r="C812" s="7" t="s">
        <v>92</v>
      </c>
      <c r="D812" s="9">
        <v>84193.92</v>
      </c>
    </row>
    <row r="813">
      <c r="A813" s="5">
        <v>41860.0</v>
      </c>
      <c r="B813" s="21">
        <f>IFERROR(__xludf.DUMMYFUNCTION("YEAR(TO_DATE(A813))"),2014.0)</f>
        <v>2014</v>
      </c>
      <c r="C813" s="7" t="s">
        <v>92</v>
      </c>
      <c r="D813" s="9">
        <v>6512.1</v>
      </c>
    </row>
    <row r="814">
      <c r="A814" s="5">
        <v>41504.0</v>
      </c>
      <c r="B814" s="21">
        <f>IFERROR(__xludf.DUMMYFUNCTION("YEAR(TO_DATE(A814))"),2013.0)</f>
        <v>2013</v>
      </c>
      <c r="C814" s="7" t="s">
        <v>92</v>
      </c>
      <c r="D814" s="9">
        <v>1411386.24</v>
      </c>
    </row>
    <row r="815">
      <c r="A815" s="5">
        <v>40460.0</v>
      </c>
      <c r="B815" s="21">
        <f>IFERROR(__xludf.DUMMYFUNCTION("YEAR(TO_DATE(A815))"),2010.0)</f>
        <v>2010</v>
      </c>
      <c r="C815" s="7" t="s">
        <v>92</v>
      </c>
      <c r="D815" s="9">
        <v>1545804.96</v>
      </c>
    </row>
    <row r="816">
      <c r="A816" s="5">
        <v>41914.0</v>
      </c>
      <c r="B816" s="21">
        <f>IFERROR(__xludf.DUMMYFUNCTION("YEAR(TO_DATE(A816))"),2014.0)</f>
        <v>2014</v>
      </c>
      <c r="C816" s="7" t="s">
        <v>92</v>
      </c>
      <c r="D816" s="9">
        <v>19615.2</v>
      </c>
    </row>
    <row r="817">
      <c r="A817" s="5">
        <v>40306.0</v>
      </c>
      <c r="B817" s="21">
        <f>IFERROR(__xludf.DUMMYFUNCTION("YEAR(TO_DATE(A817))"),2010.0)</f>
        <v>2010</v>
      </c>
      <c r="C817" s="7" t="s">
        <v>92</v>
      </c>
      <c r="D817" s="9">
        <v>248867.85</v>
      </c>
    </row>
    <row r="818">
      <c r="A818" s="5">
        <v>42577.0</v>
      </c>
      <c r="B818" s="21">
        <f>IFERROR(__xludf.DUMMYFUNCTION("YEAR(TO_DATE(A818))"),2016.0)</f>
        <v>2016</v>
      </c>
      <c r="C818" s="7" t="s">
        <v>92</v>
      </c>
      <c r="D818" s="9">
        <v>852056.16</v>
      </c>
    </row>
    <row r="819">
      <c r="A819" s="5">
        <v>40978.0</v>
      </c>
      <c r="B819" s="21">
        <f>IFERROR(__xludf.DUMMYFUNCTION("YEAR(TO_DATE(A819))"),2012.0)</f>
        <v>2012</v>
      </c>
      <c r="C819" s="7" t="s">
        <v>92</v>
      </c>
      <c r="D819" s="9">
        <v>814275.99</v>
      </c>
    </row>
    <row r="820">
      <c r="A820" s="5">
        <v>40241.0</v>
      </c>
      <c r="B820" s="21">
        <f>IFERROR(__xludf.DUMMYFUNCTION("YEAR(TO_DATE(A820))"),2010.0)</f>
        <v>2010</v>
      </c>
      <c r="C820" s="7" t="s">
        <v>92</v>
      </c>
      <c r="D820" s="9">
        <v>146715.40000000002</v>
      </c>
    </row>
    <row r="821">
      <c r="A821" s="5">
        <v>40564.0</v>
      </c>
      <c r="B821" s="21">
        <f>IFERROR(__xludf.DUMMYFUNCTION("YEAR(TO_DATE(A821))"),2011.0)</f>
        <v>2011</v>
      </c>
      <c r="C821" s="7" t="s">
        <v>92</v>
      </c>
      <c r="D821" s="9">
        <v>1040776.56</v>
      </c>
    </row>
    <row r="822">
      <c r="A822" s="5">
        <v>42304.0</v>
      </c>
      <c r="B822" s="21">
        <f>IFERROR(__xludf.DUMMYFUNCTION("YEAR(TO_DATE(A822))"),2015.0)</f>
        <v>2015</v>
      </c>
      <c r="C822" s="7" t="s">
        <v>92</v>
      </c>
      <c r="D822" s="9">
        <v>148708.30000000002</v>
      </c>
    </row>
    <row r="823">
      <c r="A823" s="5">
        <v>42806.0</v>
      </c>
      <c r="B823" s="21">
        <f>IFERROR(__xludf.DUMMYFUNCTION("YEAR(TO_DATE(A823))"),2017.0)</f>
        <v>2017</v>
      </c>
      <c r="C823" s="7" t="s">
        <v>92</v>
      </c>
      <c r="D823" s="9">
        <v>3389.32</v>
      </c>
    </row>
    <row r="824">
      <c r="A824" s="5">
        <v>42678.0</v>
      </c>
      <c r="B824" s="21">
        <f>IFERROR(__xludf.DUMMYFUNCTION("YEAR(TO_DATE(A824))"),2016.0)</f>
        <v>2016</v>
      </c>
      <c r="C824" s="7" t="s">
        <v>92</v>
      </c>
      <c r="D824" s="9">
        <v>318764.79</v>
      </c>
    </row>
    <row r="825">
      <c r="A825" s="5">
        <v>41349.0</v>
      </c>
      <c r="B825" s="21">
        <f>IFERROR(__xludf.DUMMYFUNCTION("YEAR(TO_DATE(A825))"),2013.0)</f>
        <v>2013</v>
      </c>
      <c r="C825" s="7" t="s">
        <v>92</v>
      </c>
      <c r="D825" s="9">
        <v>1855885.6</v>
      </c>
    </row>
    <row r="826">
      <c r="A826" s="5">
        <v>40576.0</v>
      </c>
      <c r="B826" s="21">
        <f>IFERROR(__xludf.DUMMYFUNCTION("YEAR(TO_DATE(A826))"),2011.0)</f>
        <v>2011</v>
      </c>
      <c r="C826" s="7" t="s">
        <v>92</v>
      </c>
      <c r="D826" s="9">
        <v>2490227.04</v>
      </c>
    </row>
    <row r="827">
      <c r="A827" s="5">
        <v>41007.0</v>
      </c>
      <c r="B827" s="21">
        <f>IFERROR(__xludf.DUMMYFUNCTION("YEAR(TO_DATE(A827))"),2012.0)</f>
        <v>2012</v>
      </c>
      <c r="C827" s="7" t="s">
        <v>92</v>
      </c>
      <c r="D827" s="9">
        <v>325545.12</v>
      </c>
    </row>
    <row r="828">
      <c r="A828" s="5">
        <v>42802.0</v>
      </c>
      <c r="B828" s="21">
        <f>IFERROR(__xludf.DUMMYFUNCTION("YEAR(TO_DATE(A828))"),2017.0)</f>
        <v>2017</v>
      </c>
      <c r="C828" s="7" t="s">
        <v>92</v>
      </c>
      <c r="D828" s="9">
        <v>808341.24</v>
      </c>
    </row>
    <row r="829">
      <c r="A829" s="5">
        <v>42385.0</v>
      </c>
      <c r="B829" s="21">
        <f>IFERROR(__xludf.DUMMYFUNCTION("YEAR(TO_DATE(A829))"),2016.0)</f>
        <v>2016</v>
      </c>
      <c r="C829" s="7" t="s">
        <v>92</v>
      </c>
      <c r="D829" s="9">
        <v>695895.04</v>
      </c>
    </row>
    <row r="830">
      <c r="A830" s="5">
        <v>42927.0</v>
      </c>
      <c r="B830" s="21">
        <f>IFERROR(__xludf.DUMMYFUNCTION("YEAR(TO_DATE(A830))"),2017.0)</f>
        <v>2017</v>
      </c>
      <c r="C830" s="7" t="s">
        <v>92</v>
      </c>
      <c r="D830" s="9">
        <v>376705.55000000005</v>
      </c>
    </row>
    <row r="831">
      <c r="A831" s="5">
        <v>40753.0</v>
      </c>
      <c r="B831" s="21">
        <f>IFERROR(__xludf.DUMMYFUNCTION("YEAR(TO_DATE(A831))"),2011.0)</f>
        <v>2011</v>
      </c>
      <c r="C831" s="7" t="s">
        <v>92</v>
      </c>
      <c r="D831" s="9">
        <v>6310876.11</v>
      </c>
    </row>
    <row r="832">
      <c r="A832" s="5">
        <v>41200.0</v>
      </c>
      <c r="B832" s="21">
        <f>IFERROR(__xludf.DUMMYFUNCTION("YEAR(TO_DATE(A832))"),2012.0)</f>
        <v>2012</v>
      </c>
      <c r="C832" s="7" t="s">
        <v>92</v>
      </c>
      <c r="D832" s="9">
        <v>317867.55000000005</v>
      </c>
    </row>
    <row r="833">
      <c r="A833" s="5">
        <v>41591.0</v>
      </c>
      <c r="B833" s="21">
        <f>IFERROR(__xludf.DUMMYFUNCTION("YEAR(TO_DATE(A833))"),2013.0)</f>
        <v>2013</v>
      </c>
      <c r="C833" s="7" t="s">
        <v>92</v>
      </c>
      <c r="D833" s="9">
        <v>95869.29000000001</v>
      </c>
    </row>
    <row r="834">
      <c r="A834" s="5">
        <v>40578.0</v>
      </c>
      <c r="B834" s="21">
        <f>IFERROR(__xludf.DUMMYFUNCTION("YEAR(TO_DATE(A834))"),2011.0)</f>
        <v>2011</v>
      </c>
      <c r="C834" s="7" t="s">
        <v>92</v>
      </c>
      <c r="D834" s="9">
        <v>182018.2</v>
      </c>
    </row>
    <row r="835">
      <c r="A835" s="5">
        <v>41656.0</v>
      </c>
      <c r="B835" s="21">
        <f>IFERROR(__xludf.DUMMYFUNCTION("YEAR(TO_DATE(A835))"),2014.0)</f>
        <v>2014</v>
      </c>
      <c r="C835" s="7" t="s">
        <v>92</v>
      </c>
      <c r="D835" s="9">
        <v>760491.26</v>
      </c>
    </row>
    <row r="836">
      <c r="A836" s="5">
        <v>41920.0</v>
      </c>
      <c r="B836" s="21">
        <f>IFERROR(__xludf.DUMMYFUNCTION("YEAR(TO_DATE(A836))"),2014.0)</f>
        <v>2014</v>
      </c>
      <c r="C836" s="7" t="s">
        <v>94</v>
      </c>
      <c r="D836" s="9">
        <v>133705.0</v>
      </c>
    </row>
    <row r="837">
      <c r="A837" s="5">
        <v>42419.0</v>
      </c>
      <c r="B837" s="21">
        <f>IFERROR(__xludf.DUMMYFUNCTION("YEAR(TO_DATE(A837))"),2016.0)</f>
        <v>2016</v>
      </c>
      <c r="C837" s="7" t="s">
        <v>94</v>
      </c>
      <c r="D837" s="9">
        <v>502445.94000000006</v>
      </c>
    </row>
    <row r="838">
      <c r="A838" s="5">
        <v>41393.0</v>
      </c>
      <c r="B838" s="21">
        <f>IFERROR(__xludf.DUMMYFUNCTION("YEAR(TO_DATE(A838))"),2013.0)</f>
        <v>2013</v>
      </c>
      <c r="C838" s="7" t="s">
        <v>94</v>
      </c>
      <c r="D838" s="9">
        <v>1570434.5</v>
      </c>
    </row>
    <row r="839">
      <c r="A839" s="5">
        <v>41265.0</v>
      </c>
      <c r="B839" s="21">
        <f>IFERROR(__xludf.DUMMYFUNCTION("YEAR(TO_DATE(A839))"),2012.0)</f>
        <v>2012</v>
      </c>
      <c r="C839" s="7" t="s">
        <v>94</v>
      </c>
      <c r="D839" s="9">
        <v>424392.80000000005</v>
      </c>
    </row>
    <row r="840">
      <c r="A840" s="5">
        <v>40938.0</v>
      </c>
      <c r="B840" s="21">
        <f>IFERROR(__xludf.DUMMYFUNCTION("YEAR(TO_DATE(A840))"),2012.0)</f>
        <v>2012</v>
      </c>
      <c r="C840" s="7" t="s">
        <v>94</v>
      </c>
      <c r="D840" s="9">
        <v>5159536.83</v>
      </c>
    </row>
    <row r="841">
      <c r="A841" s="5">
        <v>40886.0</v>
      </c>
      <c r="B841" s="21">
        <f>IFERROR(__xludf.DUMMYFUNCTION("YEAR(TO_DATE(A841))"),2011.0)</f>
        <v>2011</v>
      </c>
      <c r="C841" s="7" t="s">
        <v>94</v>
      </c>
      <c r="D841" s="9">
        <v>4211984.8</v>
      </c>
    </row>
    <row r="842">
      <c r="A842" s="5">
        <v>41329.0</v>
      </c>
      <c r="B842" s="21">
        <f>IFERROR(__xludf.DUMMYFUNCTION("YEAR(TO_DATE(A842))"),2013.0)</f>
        <v>2013</v>
      </c>
      <c r="C842" s="7" t="s">
        <v>94</v>
      </c>
      <c r="D842" s="9">
        <v>611650.88</v>
      </c>
    </row>
    <row r="843">
      <c r="A843" s="5">
        <v>41918.0</v>
      </c>
      <c r="B843" s="21">
        <f>IFERROR(__xludf.DUMMYFUNCTION("YEAR(TO_DATE(A843))"),2014.0)</f>
        <v>2014</v>
      </c>
      <c r="C843" s="7" t="s">
        <v>94</v>
      </c>
      <c r="D843" s="9">
        <v>41854.38</v>
      </c>
    </row>
    <row r="844">
      <c r="A844" s="5">
        <v>40257.0</v>
      </c>
      <c r="B844" s="21">
        <f>IFERROR(__xludf.DUMMYFUNCTION("YEAR(TO_DATE(A844))"),2010.0)</f>
        <v>2010</v>
      </c>
      <c r="C844" s="7" t="s">
        <v>94</v>
      </c>
      <c r="D844" s="9">
        <v>623495.91</v>
      </c>
    </row>
    <row r="845">
      <c r="A845" s="5">
        <v>42441.0</v>
      </c>
      <c r="B845" s="21">
        <f>IFERROR(__xludf.DUMMYFUNCTION("YEAR(TO_DATE(A845))"),2016.0)</f>
        <v>2016</v>
      </c>
      <c r="C845" s="7" t="s">
        <v>94</v>
      </c>
      <c r="D845" s="9">
        <v>714226.9800000001</v>
      </c>
    </row>
    <row r="846">
      <c r="A846" s="5">
        <v>41095.0</v>
      </c>
      <c r="B846" s="21">
        <f>IFERROR(__xludf.DUMMYFUNCTION("YEAR(TO_DATE(A846))"),2012.0)</f>
        <v>2012</v>
      </c>
      <c r="C846" s="7" t="s">
        <v>94</v>
      </c>
      <c r="D846" s="9">
        <v>669236.64</v>
      </c>
    </row>
    <row r="847">
      <c r="A847" s="5">
        <v>42161.0</v>
      </c>
      <c r="B847" s="21">
        <f>IFERROR(__xludf.DUMMYFUNCTION("YEAR(TO_DATE(A847))"),2015.0)</f>
        <v>2015</v>
      </c>
      <c r="C847" s="7" t="s">
        <v>94</v>
      </c>
      <c r="D847" s="9">
        <v>1256621.3</v>
      </c>
    </row>
    <row r="848">
      <c r="A848" s="5">
        <v>42138.0</v>
      </c>
      <c r="B848" s="21">
        <f>IFERROR(__xludf.DUMMYFUNCTION("YEAR(TO_DATE(A848))"),2015.0)</f>
        <v>2015</v>
      </c>
      <c r="C848" s="7" t="s">
        <v>94</v>
      </c>
      <c r="D848" s="9">
        <v>529449.2</v>
      </c>
    </row>
    <row r="849">
      <c r="A849" s="5">
        <v>42312.0</v>
      </c>
      <c r="B849" s="21">
        <f>IFERROR(__xludf.DUMMYFUNCTION("YEAR(TO_DATE(A849))"),2015.0)</f>
        <v>2015</v>
      </c>
      <c r="C849" s="7" t="s">
        <v>94</v>
      </c>
      <c r="D849" s="9">
        <v>262473.2</v>
      </c>
    </row>
    <row r="850">
      <c r="A850" s="5">
        <v>41743.0</v>
      </c>
      <c r="B850" s="21">
        <f>IFERROR(__xludf.DUMMYFUNCTION("YEAR(TO_DATE(A850))"),2014.0)</f>
        <v>2014</v>
      </c>
      <c r="C850" s="7" t="s">
        <v>94</v>
      </c>
      <c r="D850" s="9">
        <v>943195.68</v>
      </c>
    </row>
    <row r="851">
      <c r="A851" s="5">
        <v>41068.0</v>
      </c>
      <c r="B851" s="21">
        <f>IFERROR(__xludf.DUMMYFUNCTION("YEAR(TO_DATE(A851))"),2012.0)</f>
        <v>2012</v>
      </c>
      <c r="C851" s="7" t="s">
        <v>94</v>
      </c>
      <c r="D851" s="9">
        <v>611340.4</v>
      </c>
    </row>
    <row r="852">
      <c r="A852" s="5">
        <v>41653.0</v>
      </c>
      <c r="B852" s="21">
        <f>IFERROR(__xludf.DUMMYFUNCTION("YEAR(TO_DATE(A852))"),2014.0)</f>
        <v>2014</v>
      </c>
      <c r="C852" s="7" t="s">
        <v>94</v>
      </c>
      <c r="D852" s="9">
        <v>277391.62</v>
      </c>
    </row>
    <row r="853">
      <c r="A853" s="5">
        <v>41498.0</v>
      </c>
      <c r="B853" s="21">
        <f>IFERROR(__xludf.DUMMYFUNCTION("YEAR(TO_DATE(A853))"),2013.0)</f>
        <v>2013</v>
      </c>
      <c r="C853" s="7" t="s">
        <v>94</v>
      </c>
      <c r="D853" s="9">
        <v>43897.65</v>
      </c>
    </row>
    <row r="854">
      <c r="A854" s="5">
        <v>41445.0</v>
      </c>
      <c r="B854" s="21">
        <f>IFERROR(__xludf.DUMMYFUNCTION("YEAR(TO_DATE(A854))"),2013.0)</f>
        <v>2013</v>
      </c>
      <c r="C854" s="7" t="s">
        <v>94</v>
      </c>
      <c r="D854" s="9">
        <v>1319771.2</v>
      </c>
    </row>
    <row r="855">
      <c r="A855" s="5">
        <v>42797.0</v>
      </c>
      <c r="B855" s="21">
        <f>IFERROR(__xludf.DUMMYFUNCTION("YEAR(TO_DATE(A855))"),2017.0)</f>
        <v>2017</v>
      </c>
      <c r="C855" s="7" t="s">
        <v>94</v>
      </c>
      <c r="D855" s="9">
        <v>278869.29</v>
      </c>
    </row>
    <row r="856">
      <c r="A856" s="5">
        <v>41028.0</v>
      </c>
      <c r="B856" s="21">
        <f>IFERROR(__xludf.DUMMYFUNCTION("YEAR(TO_DATE(A856))"),2012.0)</f>
        <v>2012</v>
      </c>
      <c r="C856" s="7" t="s">
        <v>94</v>
      </c>
      <c r="D856" s="9">
        <v>976744.64</v>
      </c>
    </row>
    <row r="857">
      <c r="A857" s="5">
        <v>41712.0</v>
      </c>
      <c r="B857" s="21">
        <f>IFERROR(__xludf.DUMMYFUNCTION("YEAR(TO_DATE(A857))"),2014.0)</f>
        <v>2014</v>
      </c>
      <c r="C857" s="7" t="s">
        <v>94</v>
      </c>
      <c r="D857" s="9">
        <v>1600589.2</v>
      </c>
    </row>
    <row r="858">
      <c r="A858" s="5">
        <v>42689.0</v>
      </c>
      <c r="B858" s="21">
        <f>IFERROR(__xludf.DUMMYFUNCTION("YEAR(TO_DATE(A858))"),2016.0)</f>
        <v>2016</v>
      </c>
      <c r="C858" s="7" t="s">
        <v>94</v>
      </c>
      <c r="D858" s="9">
        <v>85749.96</v>
      </c>
    </row>
    <row r="859">
      <c r="A859" s="5">
        <v>41028.0</v>
      </c>
      <c r="B859" s="21">
        <f>IFERROR(__xludf.DUMMYFUNCTION("YEAR(TO_DATE(A859))"),2012.0)</f>
        <v>2012</v>
      </c>
      <c r="C859" s="7" t="s">
        <v>94</v>
      </c>
      <c r="D859" s="9">
        <v>65384.64</v>
      </c>
    </row>
    <row r="860">
      <c r="A860" s="5">
        <v>40744.0</v>
      </c>
      <c r="B860" s="21">
        <f>IFERROR(__xludf.DUMMYFUNCTION("YEAR(TO_DATE(A860))"),2011.0)</f>
        <v>2011</v>
      </c>
      <c r="C860" s="7" t="s">
        <v>94</v>
      </c>
      <c r="D860" s="9">
        <v>988072.0</v>
      </c>
    </row>
    <row r="861">
      <c r="A861" s="5">
        <v>40741.0</v>
      </c>
      <c r="B861" s="21">
        <f>IFERROR(__xludf.DUMMYFUNCTION("YEAR(TO_DATE(A861))"),2011.0)</f>
        <v>2011</v>
      </c>
      <c r="C861" s="7" t="s">
        <v>94</v>
      </c>
      <c r="D861" s="9">
        <v>1333244.04</v>
      </c>
    </row>
    <row r="862">
      <c r="A862" s="5">
        <v>41257.0</v>
      </c>
      <c r="B862" s="21">
        <f>IFERROR(__xludf.DUMMYFUNCTION("YEAR(TO_DATE(A862))"),2012.0)</f>
        <v>2012</v>
      </c>
      <c r="C862" s="7" t="s">
        <v>94</v>
      </c>
      <c r="D862" s="9">
        <v>758008.4400000001</v>
      </c>
    </row>
    <row r="863">
      <c r="A863" s="5">
        <v>41164.0</v>
      </c>
      <c r="B863" s="21">
        <f>IFERROR(__xludf.DUMMYFUNCTION("YEAR(TO_DATE(A863))"),2012.0)</f>
        <v>2012</v>
      </c>
      <c r="C863" s="7" t="s">
        <v>94</v>
      </c>
      <c r="D863" s="9">
        <v>3456966.6599999997</v>
      </c>
    </row>
    <row r="864">
      <c r="A864" s="5">
        <v>42792.0</v>
      </c>
      <c r="B864" s="21">
        <f>IFERROR(__xludf.DUMMYFUNCTION("YEAR(TO_DATE(A864))"),2017.0)</f>
        <v>2017</v>
      </c>
      <c r="C864" s="7" t="s">
        <v>94</v>
      </c>
      <c r="D864" s="9">
        <v>2039838.15</v>
      </c>
    </row>
    <row r="865">
      <c r="A865" s="5">
        <v>40897.0</v>
      </c>
      <c r="B865" s="21">
        <f>IFERROR(__xludf.DUMMYFUNCTION("YEAR(TO_DATE(A865))"),2011.0)</f>
        <v>2011</v>
      </c>
      <c r="C865" s="7" t="s">
        <v>94</v>
      </c>
      <c r="D865" s="9">
        <v>30126.57</v>
      </c>
    </row>
    <row r="866">
      <c r="A866" s="5">
        <v>40980.0</v>
      </c>
      <c r="B866" s="21">
        <f>IFERROR(__xludf.DUMMYFUNCTION("YEAR(TO_DATE(A866))"),2012.0)</f>
        <v>2012</v>
      </c>
      <c r="C866" s="7" t="s">
        <v>96</v>
      </c>
      <c r="D866" s="9">
        <v>536346.24</v>
      </c>
    </row>
    <row r="867">
      <c r="A867" s="5">
        <v>40615.0</v>
      </c>
      <c r="B867" s="21">
        <f>IFERROR(__xludf.DUMMYFUNCTION("YEAR(TO_DATE(A867))"),2011.0)</f>
        <v>2011</v>
      </c>
      <c r="C867" s="7" t="s">
        <v>96</v>
      </c>
      <c r="D867" s="9">
        <v>2048247.55</v>
      </c>
    </row>
    <row r="868">
      <c r="A868" s="5">
        <v>41536.0</v>
      </c>
      <c r="B868" s="21">
        <f>IFERROR(__xludf.DUMMYFUNCTION("YEAR(TO_DATE(A868))"),2013.0)</f>
        <v>2013</v>
      </c>
      <c r="C868" s="7" t="s">
        <v>96</v>
      </c>
      <c r="D868" s="9">
        <v>55352.850000000006</v>
      </c>
    </row>
    <row r="869">
      <c r="A869" s="5">
        <v>41525.0</v>
      </c>
      <c r="B869" s="21">
        <f>IFERROR(__xludf.DUMMYFUNCTION("YEAR(TO_DATE(A869))"),2013.0)</f>
        <v>2013</v>
      </c>
      <c r="C869" s="7" t="s">
        <v>96</v>
      </c>
      <c r="D869" s="9">
        <v>1262998.0</v>
      </c>
    </row>
    <row r="870">
      <c r="A870" s="5">
        <v>42335.0</v>
      </c>
      <c r="B870" s="21">
        <f>IFERROR(__xludf.DUMMYFUNCTION("YEAR(TO_DATE(A870))"),2015.0)</f>
        <v>2015</v>
      </c>
      <c r="C870" s="7" t="s">
        <v>96</v>
      </c>
      <c r="D870" s="9">
        <v>5740416.15</v>
      </c>
    </row>
    <row r="871">
      <c r="A871" s="5">
        <v>42923.0</v>
      </c>
      <c r="B871" s="21">
        <f>IFERROR(__xludf.DUMMYFUNCTION("YEAR(TO_DATE(A871))"),2017.0)</f>
        <v>2017</v>
      </c>
      <c r="C871" s="7" t="s">
        <v>96</v>
      </c>
      <c r="D871" s="9">
        <v>604784.35</v>
      </c>
    </row>
    <row r="872">
      <c r="A872" s="5">
        <v>42571.0</v>
      </c>
      <c r="B872" s="21">
        <f>IFERROR(__xludf.DUMMYFUNCTION("YEAR(TO_DATE(A872))"),2016.0)</f>
        <v>2016</v>
      </c>
      <c r="C872" s="7" t="s">
        <v>96</v>
      </c>
      <c r="D872" s="9">
        <v>1167324.0</v>
      </c>
    </row>
    <row r="873">
      <c r="A873" s="5">
        <v>40660.0</v>
      </c>
      <c r="B873" s="21">
        <f>IFERROR(__xludf.DUMMYFUNCTION("YEAR(TO_DATE(A873))"),2011.0)</f>
        <v>2011</v>
      </c>
      <c r="C873" s="7" t="s">
        <v>96</v>
      </c>
      <c r="D873" s="9">
        <v>3918735.28</v>
      </c>
    </row>
    <row r="874">
      <c r="A874" s="5">
        <v>41584.0</v>
      </c>
      <c r="B874" s="21">
        <f>IFERROR(__xludf.DUMMYFUNCTION("YEAR(TO_DATE(A874))"),2013.0)</f>
        <v>2013</v>
      </c>
      <c r="C874" s="7" t="s">
        <v>96</v>
      </c>
      <c r="D874" s="9">
        <v>920918.8999999999</v>
      </c>
    </row>
    <row r="875">
      <c r="A875" s="5">
        <v>41734.0</v>
      </c>
      <c r="B875" s="21">
        <f>IFERROR(__xludf.DUMMYFUNCTION("YEAR(TO_DATE(A875))"),2014.0)</f>
        <v>2014</v>
      </c>
      <c r="C875" s="7" t="s">
        <v>96</v>
      </c>
      <c r="D875" s="9">
        <v>413553.80000000005</v>
      </c>
    </row>
    <row r="876">
      <c r="A876" s="5">
        <v>40823.0</v>
      </c>
      <c r="B876" s="21">
        <f>IFERROR(__xludf.DUMMYFUNCTION("YEAR(TO_DATE(A876))"),2011.0)</f>
        <v>2011</v>
      </c>
      <c r="C876" s="7" t="s">
        <v>96</v>
      </c>
      <c r="D876" s="9">
        <v>1671106.7999999998</v>
      </c>
    </row>
    <row r="877">
      <c r="A877" s="5">
        <v>40761.0</v>
      </c>
      <c r="B877" s="21">
        <f>IFERROR(__xludf.DUMMYFUNCTION("YEAR(TO_DATE(A877))"),2011.0)</f>
        <v>2011</v>
      </c>
      <c r="C877" s="7" t="s">
        <v>96</v>
      </c>
      <c r="D877" s="9">
        <v>97707.5</v>
      </c>
    </row>
    <row r="878">
      <c r="A878" s="5">
        <v>40556.0</v>
      </c>
      <c r="B878" s="21">
        <f>IFERROR(__xludf.DUMMYFUNCTION("YEAR(TO_DATE(A878))"),2011.0)</f>
        <v>2011</v>
      </c>
      <c r="C878" s="7" t="s">
        <v>96</v>
      </c>
      <c r="D878" s="9">
        <v>784165.4</v>
      </c>
    </row>
    <row r="879">
      <c r="A879" s="5">
        <v>40704.0</v>
      </c>
      <c r="B879" s="21">
        <f>IFERROR(__xludf.DUMMYFUNCTION("YEAR(TO_DATE(A879))"),2011.0)</f>
        <v>2011</v>
      </c>
      <c r="C879" s="7" t="s">
        <v>96</v>
      </c>
      <c r="D879" s="9">
        <v>839256.0</v>
      </c>
    </row>
    <row r="880">
      <c r="A880" s="5">
        <v>42204.0</v>
      </c>
      <c r="B880" s="21">
        <f>IFERROR(__xludf.DUMMYFUNCTION("YEAR(TO_DATE(A880))"),2015.0)</f>
        <v>2015</v>
      </c>
      <c r="C880" s="7" t="s">
        <v>96</v>
      </c>
      <c r="D880" s="9">
        <v>181174.56</v>
      </c>
    </row>
    <row r="881">
      <c r="A881" s="5">
        <v>41394.0</v>
      </c>
      <c r="B881" s="21">
        <f>IFERROR(__xludf.DUMMYFUNCTION("YEAR(TO_DATE(A881))"),2013.0)</f>
        <v>2013</v>
      </c>
      <c r="C881" s="7" t="s">
        <v>96</v>
      </c>
      <c r="D881" s="9">
        <v>2772239.19</v>
      </c>
    </row>
    <row r="882">
      <c r="A882" s="5">
        <v>42420.0</v>
      </c>
      <c r="B882" s="21">
        <f>IFERROR(__xludf.DUMMYFUNCTION("YEAR(TO_DATE(A882))"),2016.0)</f>
        <v>2016</v>
      </c>
      <c r="C882" s="7" t="s">
        <v>96</v>
      </c>
      <c r="D882" s="9">
        <v>440358.0</v>
      </c>
    </row>
    <row r="883">
      <c r="A883" s="5">
        <v>41680.0</v>
      </c>
      <c r="B883" s="21">
        <f>IFERROR(__xludf.DUMMYFUNCTION("YEAR(TO_DATE(A883))"),2014.0)</f>
        <v>2014</v>
      </c>
      <c r="C883" s="7" t="s">
        <v>96</v>
      </c>
      <c r="D883" s="9">
        <v>1067788.7</v>
      </c>
    </row>
    <row r="884">
      <c r="A884" s="5">
        <v>40812.0</v>
      </c>
      <c r="B884" s="21">
        <f>IFERROR(__xludf.DUMMYFUNCTION("YEAR(TO_DATE(A884))"),2011.0)</f>
        <v>2011</v>
      </c>
      <c r="C884" s="7" t="s">
        <v>96</v>
      </c>
      <c r="D884" s="9">
        <v>1156163.12</v>
      </c>
    </row>
    <row r="885">
      <c r="A885" s="5">
        <v>41647.0</v>
      </c>
      <c r="B885" s="21">
        <f>IFERROR(__xludf.DUMMYFUNCTION("YEAR(TO_DATE(A885))"),2014.0)</f>
        <v>2014</v>
      </c>
      <c r="C885" s="7" t="s">
        <v>96</v>
      </c>
      <c r="D885" s="9">
        <v>301212.60000000003</v>
      </c>
    </row>
    <row r="886">
      <c r="A886" s="5">
        <v>40729.0</v>
      </c>
      <c r="B886" s="21">
        <f>IFERROR(__xludf.DUMMYFUNCTION("YEAR(TO_DATE(A886))"),2011.0)</f>
        <v>2011</v>
      </c>
      <c r="C886" s="7" t="s">
        <v>96</v>
      </c>
      <c r="D886" s="9">
        <v>169586.30000000002</v>
      </c>
    </row>
    <row r="887">
      <c r="A887" s="5">
        <v>41508.0</v>
      </c>
      <c r="B887" s="21">
        <f>IFERROR(__xludf.DUMMYFUNCTION("YEAR(TO_DATE(A887))"),2013.0)</f>
        <v>2013</v>
      </c>
      <c r="C887" s="7" t="s">
        <v>96</v>
      </c>
      <c r="D887" s="9">
        <v>135659.55000000002</v>
      </c>
    </row>
    <row r="888">
      <c r="A888" s="5">
        <v>42580.0</v>
      </c>
      <c r="B888" s="21">
        <f>IFERROR(__xludf.DUMMYFUNCTION("YEAR(TO_DATE(A888))"),2016.0)</f>
        <v>2016</v>
      </c>
      <c r="C888" s="7" t="s">
        <v>96</v>
      </c>
      <c r="D888" s="9">
        <v>1598501.8399999999</v>
      </c>
    </row>
    <row r="889">
      <c r="A889" s="5">
        <v>42419.0</v>
      </c>
      <c r="B889" s="21">
        <f>IFERROR(__xludf.DUMMYFUNCTION("YEAR(TO_DATE(A889))"),2016.0)</f>
        <v>2016</v>
      </c>
      <c r="C889" s="7" t="s">
        <v>96</v>
      </c>
      <c r="D889" s="9">
        <v>914346.1</v>
      </c>
    </row>
    <row r="890">
      <c r="A890" s="5">
        <v>40452.0</v>
      </c>
      <c r="B890" s="21">
        <f>IFERROR(__xludf.DUMMYFUNCTION("YEAR(TO_DATE(A890))"),2010.0)</f>
        <v>2010</v>
      </c>
      <c r="C890" s="7" t="s">
        <v>96</v>
      </c>
      <c r="D890" s="9">
        <v>298880.8</v>
      </c>
    </row>
    <row r="891">
      <c r="A891" s="5">
        <v>40646.0</v>
      </c>
      <c r="B891" s="21">
        <f>IFERROR(__xludf.DUMMYFUNCTION("YEAR(TO_DATE(A891))"),2011.0)</f>
        <v>2011</v>
      </c>
      <c r="C891" s="7" t="s">
        <v>96</v>
      </c>
      <c r="D891" s="9">
        <v>1825310.0</v>
      </c>
    </row>
    <row r="892">
      <c r="A892" s="5">
        <v>42675.0</v>
      </c>
      <c r="B892" s="21">
        <f>IFERROR(__xludf.DUMMYFUNCTION("YEAR(TO_DATE(A892))"),2016.0)</f>
        <v>2016</v>
      </c>
      <c r="C892" s="7" t="s">
        <v>96</v>
      </c>
      <c r="D892" s="9">
        <v>1899433.7999999998</v>
      </c>
    </row>
    <row r="893">
      <c r="A893" s="5">
        <v>41283.0</v>
      </c>
      <c r="B893" s="21">
        <f>IFERROR(__xludf.DUMMYFUNCTION("YEAR(TO_DATE(A893))"),2013.0)</f>
        <v>2013</v>
      </c>
      <c r="C893" s="7" t="s">
        <v>96</v>
      </c>
      <c r="D893" s="9">
        <v>983835.8400000001</v>
      </c>
    </row>
    <row r="894">
      <c r="A894" s="5">
        <v>42379.0</v>
      </c>
      <c r="B894" s="21">
        <f>IFERROR(__xludf.DUMMYFUNCTION("YEAR(TO_DATE(A894))"),2016.0)</f>
        <v>2016</v>
      </c>
      <c r="C894" s="7" t="s">
        <v>98</v>
      </c>
      <c r="D894" s="9">
        <v>76062.35</v>
      </c>
    </row>
    <row r="895">
      <c r="A895" s="5">
        <v>40925.0</v>
      </c>
      <c r="B895" s="21">
        <f>IFERROR(__xludf.DUMMYFUNCTION("YEAR(TO_DATE(A895))"),2012.0)</f>
        <v>2012</v>
      </c>
      <c r="C895" s="7" t="s">
        <v>98</v>
      </c>
      <c r="D895" s="9">
        <v>779871.09</v>
      </c>
    </row>
    <row r="896">
      <c r="A896" s="5">
        <v>40355.0</v>
      </c>
      <c r="B896" s="21">
        <f>IFERROR(__xludf.DUMMYFUNCTION("YEAR(TO_DATE(A896))"),2010.0)</f>
        <v>2010</v>
      </c>
      <c r="C896" s="7" t="s">
        <v>98</v>
      </c>
      <c r="D896" s="9">
        <v>1005807.3600000001</v>
      </c>
    </row>
    <row r="897">
      <c r="A897" s="5">
        <v>41707.0</v>
      </c>
      <c r="B897" s="21">
        <f>IFERROR(__xludf.DUMMYFUNCTION("YEAR(TO_DATE(A897))"),2014.0)</f>
        <v>2014</v>
      </c>
      <c r="C897" s="7" t="s">
        <v>98</v>
      </c>
      <c r="D897" s="9">
        <v>422188.86000000004</v>
      </c>
    </row>
    <row r="898">
      <c r="A898" s="5">
        <v>42219.0</v>
      </c>
      <c r="B898" s="21">
        <f>IFERROR(__xludf.DUMMYFUNCTION("YEAR(TO_DATE(A898))"),2015.0)</f>
        <v>2015</v>
      </c>
      <c r="C898" s="7" t="s">
        <v>98</v>
      </c>
      <c r="D898" s="9">
        <v>1316478.96</v>
      </c>
    </row>
    <row r="899">
      <c r="A899" s="5">
        <v>42695.0</v>
      </c>
      <c r="B899" s="21">
        <f>IFERROR(__xludf.DUMMYFUNCTION("YEAR(TO_DATE(A899))"),2016.0)</f>
        <v>2016</v>
      </c>
      <c r="C899" s="7" t="s">
        <v>98</v>
      </c>
      <c r="D899" s="9">
        <v>3146646.72</v>
      </c>
    </row>
    <row r="900">
      <c r="A900" s="5">
        <v>41643.0</v>
      </c>
      <c r="B900" s="21">
        <f>IFERROR(__xludf.DUMMYFUNCTION("YEAR(TO_DATE(A900))"),2014.0)</f>
        <v>2014</v>
      </c>
      <c r="C900" s="7" t="s">
        <v>98</v>
      </c>
      <c r="D900" s="9">
        <v>3170272.88</v>
      </c>
    </row>
    <row r="901">
      <c r="A901" s="5">
        <v>41718.0</v>
      </c>
      <c r="B901" s="21">
        <f>IFERROR(__xludf.DUMMYFUNCTION("YEAR(TO_DATE(A901))"),2014.0)</f>
        <v>2014</v>
      </c>
      <c r="C901" s="7" t="s">
        <v>98</v>
      </c>
      <c r="D901" s="9">
        <v>2623200.0</v>
      </c>
    </row>
    <row r="902">
      <c r="A902" s="5">
        <v>40189.0</v>
      </c>
      <c r="B902" s="21">
        <f>IFERROR(__xludf.DUMMYFUNCTION("YEAR(TO_DATE(A902))"),2010.0)</f>
        <v>2010</v>
      </c>
      <c r="C902" s="7" t="s">
        <v>98</v>
      </c>
      <c r="D902" s="9">
        <v>1592436.64</v>
      </c>
    </row>
    <row r="903">
      <c r="A903" s="5">
        <v>41314.0</v>
      </c>
      <c r="B903" s="21">
        <f>IFERROR(__xludf.DUMMYFUNCTION("YEAR(TO_DATE(A903))"),2013.0)</f>
        <v>2013</v>
      </c>
      <c r="C903" s="7" t="s">
        <v>98</v>
      </c>
      <c r="D903" s="9">
        <v>1387077.3</v>
      </c>
    </row>
    <row r="904">
      <c r="A904" s="5">
        <v>42389.0</v>
      </c>
      <c r="B904" s="21">
        <f>IFERROR(__xludf.DUMMYFUNCTION("YEAR(TO_DATE(A904))"),2016.0)</f>
        <v>2016</v>
      </c>
      <c r="C904" s="7" t="s">
        <v>98</v>
      </c>
      <c r="D904" s="9">
        <v>154497.2</v>
      </c>
    </row>
    <row r="905">
      <c r="A905" s="5">
        <v>40458.0</v>
      </c>
      <c r="B905" s="21">
        <f>IFERROR(__xludf.DUMMYFUNCTION("YEAR(TO_DATE(A905))"),2010.0)</f>
        <v>2010</v>
      </c>
      <c r="C905" s="7" t="s">
        <v>98</v>
      </c>
      <c r="D905" s="9">
        <v>774343.5000000001</v>
      </c>
    </row>
    <row r="906">
      <c r="A906" s="5">
        <v>42227.0</v>
      </c>
      <c r="B906" s="21">
        <f>IFERROR(__xludf.DUMMYFUNCTION("YEAR(TO_DATE(A906))"),2015.0)</f>
        <v>2015</v>
      </c>
      <c r="C906" s="7" t="s">
        <v>98</v>
      </c>
      <c r="D906" s="9">
        <v>1001347.6</v>
      </c>
    </row>
    <row r="907">
      <c r="A907" s="5">
        <v>41418.0</v>
      </c>
      <c r="B907" s="21">
        <f>IFERROR(__xludf.DUMMYFUNCTION("YEAR(TO_DATE(A907))"),2013.0)</f>
        <v>2013</v>
      </c>
      <c r="C907" s="7" t="s">
        <v>98</v>
      </c>
      <c r="D907" s="9">
        <v>114983.59999999999</v>
      </c>
    </row>
    <row r="908">
      <c r="A908" s="5">
        <v>41310.0</v>
      </c>
      <c r="B908" s="21">
        <f>IFERROR(__xludf.DUMMYFUNCTION("YEAR(TO_DATE(A908))"),2013.0)</f>
        <v>2013</v>
      </c>
      <c r="C908" s="7" t="s">
        <v>98</v>
      </c>
      <c r="D908" s="9">
        <v>430530.1</v>
      </c>
    </row>
    <row r="909">
      <c r="A909" s="5">
        <v>42053.0</v>
      </c>
      <c r="B909" s="21">
        <f>IFERROR(__xludf.DUMMYFUNCTION("YEAR(TO_DATE(A909))"),2015.0)</f>
        <v>2015</v>
      </c>
      <c r="C909" s="7" t="s">
        <v>98</v>
      </c>
      <c r="D909" s="9">
        <v>1919939.71</v>
      </c>
    </row>
    <row r="910">
      <c r="A910" s="5">
        <v>40868.0</v>
      </c>
      <c r="B910" s="21">
        <f>IFERROR(__xludf.DUMMYFUNCTION("YEAR(TO_DATE(A910))"),2011.0)</f>
        <v>2011</v>
      </c>
      <c r="C910" s="7" t="s">
        <v>98</v>
      </c>
      <c r="D910" s="9">
        <v>3794478.6599999997</v>
      </c>
    </row>
    <row r="911">
      <c r="A911" s="5">
        <v>42046.0</v>
      </c>
      <c r="B911" s="21">
        <f>IFERROR(__xludf.DUMMYFUNCTION("YEAR(TO_DATE(A911))"),2015.0)</f>
        <v>2015</v>
      </c>
      <c r="C911" s="7" t="s">
        <v>98</v>
      </c>
      <c r="D911" s="9">
        <v>417149.92000000004</v>
      </c>
    </row>
    <row r="912">
      <c r="A912" s="5">
        <v>41316.0</v>
      </c>
      <c r="B912" s="21">
        <f>IFERROR(__xludf.DUMMYFUNCTION("YEAR(TO_DATE(A912))"),2013.0)</f>
        <v>2013</v>
      </c>
      <c r="C912" s="7" t="s">
        <v>98</v>
      </c>
      <c r="D912" s="9">
        <v>3346431.48</v>
      </c>
    </row>
    <row r="913">
      <c r="A913" s="5">
        <v>40954.0</v>
      </c>
      <c r="B913" s="21">
        <f>IFERROR(__xludf.DUMMYFUNCTION("YEAR(TO_DATE(A913))"),2012.0)</f>
        <v>2012</v>
      </c>
      <c r="C913" s="7" t="s">
        <v>98</v>
      </c>
      <c r="D913" s="9">
        <v>247519.2</v>
      </c>
    </row>
    <row r="914">
      <c r="A914" s="5">
        <v>41660.0</v>
      </c>
      <c r="B914" s="21">
        <f>IFERROR(__xludf.DUMMYFUNCTION("YEAR(TO_DATE(A914))"),2014.0)</f>
        <v>2014</v>
      </c>
      <c r="C914" s="7" t="s">
        <v>98</v>
      </c>
      <c r="D914" s="9">
        <v>6483446.760000001</v>
      </c>
    </row>
    <row r="915">
      <c r="A915" s="5">
        <v>40956.0</v>
      </c>
      <c r="B915" s="21">
        <f>IFERROR(__xludf.DUMMYFUNCTION("YEAR(TO_DATE(A915))"),2012.0)</f>
        <v>2012</v>
      </c>
      <c r="C915" s="7" t="s">
        <v>98</v>
      </c>
      <c r="D915" s="9">
        <v>6510146.37</v>
      </c>
    </row>
    <row r="916">
      <c r="A916" s="5">
        <v>41896.0</v>
      </c>
      <c r="B916" s="21">
        <f>IFERROR(__xludf.DUMMYFUNCTION("YEAR(TO_DATE(A916))"),2014.0)</f>
        <v>2014</v>
      </c>
      <c r="C916" s="7" t="s">
        <v>98</v>
      </c>
      <c r="D916" s="9">
        <v>2046715.0</v>
      </c>
    </row>
    <row r="917">
      <c r="A917" s="5">
        <v>42456.0</v>
      </c>
      <c r="B917" s="21">
        <f>IFERROR(__xludf.DUMMYFUNCTION("YEAR(TO_DATE(A917))"),2016.0)</f>
        <v>2016</v>
      </c>
      <c r="C917" s="7" t="s">
        <v>98</v>
      </c>
      <c r="D917" s="9">
        <v>332629.84</v>
      </c>
    </row>
    <row r="918">
      <c r="A918" s="5">
        <v>41669.0</v>
      </c>
      <c r="B918" s="21">
        <f>IFERROR(__xludf.DUMMYFUNCTION("YEAR(TO_DATE(A918))"),2014.0)</f>
        <v>2014</v>
      </c>
      <c r="C918" s="7" t="s">
        <v>98</v>
      </c>
      <c r="D918" s="9">
        <v>4077988.7399999998</v>
      </c>
    </row>
    <row r="919">
      <c r="A919" s="5">
        <v>42054.0</v>
      </c>
      <c r="B919" s="21">
        <f>IFERROR(__xludf.DUMMYFUNCTION("YEAR(TO_DATE(A919))"),2015.0)</f>
        <v>2015</v>
      </c>
      <c r="C919" s="7" t="s">
        <v>100</v>
      </c>
      <c r="D919" s="9">
        <v>2303902.0</v>
      </c>
    </row>
    <row r="920">
      <c r="A920" s="5">
        <v>42018.0</v>
      </c>
      <c r="B920" s="21">
        <f>IFERROR(__xludf.DUMMYFUNCTION("YEAR(TO_DATE(A920))"),2015.0)</f>
        <v>2015</v>
      </c>
      <c r="C920" s="7" t="s">
        <v>100</v>
      </c>
      <c r="D920" s="9">
        <v>42417.87</v>
      </c>
    </row>
    <row r="921">
      <c r="A921" s="5">
        <v>42274.0</v>
      </c>
      <c r="B921" s="21">
        <f>IFERROR(__xludf.DUMMYFUNCTION("YEAR(TO_DATE(A921))"),2015.0)</f>
        <v>2015</v>
      </c>
      <c r="C921" s="7" t="s">
        <v>100</v>
      </c>
      <c r="D921" s="9">
        <v>5000641.59</v>
      </c>
    </row>
    <row r="922">
      <c r="A922" s="5">
        <v>41143.0</v>
      </c>
      <c r="B922" s="21">
        <f>IFERROR(__xludf.DUMMYFUNCTION("YEAR(TO_DATE(A922))"),2012.0)</f>
        <v>2012</v>
      </c>
      <c r="C922" s="7" t="s">
        <v>100</v>
      </c>
      <c r="D922" s="9">
        <v>881328.21</v>
      </c>
    </row>
    <row r="923">
      <c r="A923" s="5">
        <v>41264.0</v>
      </c>
      <c r="B923" s="21">
        <f>IFERROR(__xludf.DUMMYFUNCTION("YEAR(TO_DATE(A923))"),2012.0)</f>
        <v>2012</v>
      </c>
      <c r="C923" s="7" t="s">
        <v>100</v>
      </c>
      <c r="D923" s="9">
        <v>158147.55000000002</v>
      </c>
    </row>
    <row r="924">
      <c r="A924" s="5">
        <v>42521.0</v>
      </c>
      <c r="B924" s="21">
        <f>IFERROR(__xludf.DUMMYFUNCTION("YEAR(TO_DATE(A924))"),2016.0)</f>
        <v>2016</v>
      </c>
      <c r="C924" s="7" t="s">
        <v>100</v>
      </c>
      <c r="D924" s="9">
        <v>168352.6</v>
      </c>
    </row>
    <row r="925">
      <c r="A925" s="5">
        <v>41912.0</v>
      </c>
      <c r="B925" s="21">
        <f>IFERROR(__xludf.DUMMYFUNCTION("YEAR(TO_DATE(A925))"),2014.0)</f>
        <v>2014</v>
      </c>
      <c r="C925" s="7" t="s">
        <v>100</v>
      </c>
      <c r="D925" s="9">
        <v>666262.9600000001</v>
      </c>
    </row>
    <row r="926">
      <c r="A926" s="5">
        <v>40800.0</v>
      </c>
      <c r="B926" s="21">
        <f>IFERROR(__xludf.DUMMYFUNCTION("YEAR(TO_DATE(A926))"),2011.0)</f>
        <v>2011</v>
      </c>
      <c r="C926" s="7" t="s">
        <v>100</v>
      </c>
      <c r="D926" s="9">
        <v>809840.8999999999</v>
      </c>
    </row>
    <row r="927">
      <c r="A927" s="5">
        <v>40889.0</v>
      </c>
      <c r="B927" s="21">
        <f>IFERROR(__xludf.DUMMYFUNCTION("YEAR(TO_DATE(A927))"),2011.0)</f>
        <v>2011</v>
      </c>
      <c r="C927" s="7" t="s">
        <v>100</v>
      </c>
      <c r="D927" s="9">
        <v>3847797.1999999997</v>
      </c>
    </row>
    <row r="928">
      <c r="A928" s="5">
        <v>42463.0</v>
      </c>
      <c r="B928" s="21">
        <f>IFERROR(__xludf.DUMMYFUNCTION("YEAR(TO_DATE(A928))"),2016.0)</f>
        <v>2016</v>
      </c>
      <c r="C928" s="7" t="s">
        <v>100</v>
      </c>
      <c r="D928" s="9">
        <v>502445.94000000006</v>
      </c>
    </row>
    <row r="929">
      <c r="A929" s="5">
        <v>41881.0</v>
      </c>
      <c r="B929" s="21">
        <f>IFERROR(__xludf.DUMMYFUNCTION("YEAR(TO_DATE(A929))"),2014.0)</f>
        <v>2014</v>
      </c>
      <c r="C929" s="7" t="s">
        <v>100</v>
      </c>
      <c r="D929" s="9">
        <v>1797681.76</v>
      </c>
    </row>
    <row r="930">
      <c r="A930" s="5">
        <v>40707.0</v>
      </c>
      <c r="B930" s="21">
        <f>IFERROR(__xludf.DUMMYFUNCTION("YEAR(TO_DATE(A930))"),2011.0)</f>
        <v>2011</v>
      </c>
      <c r="C930" s="7" t="s">
        <v>100</v>
      </c>
      <c r="D930" s="9">
        <v>423116.21</v>
      </c>
    </row>
    <row r="931">
      <c r="A931" s="5">
        <v>42670.0</v>
      </c>
      <c r="B931" s="21">
        <f>IFERROR(__xludf.DUMMYFUNCTION("YEAR(TO_DATE(A931))"),2016.0)</f>
        <v>2016</v>
      </c>
      <c r="C931" s="7" t="s">
        <v>100</v>
      </c>
      <c r="D931" s="9">
        <v>59814.63</v>
      </c>
    </row>
    <row r="932">
      <c r="A932" s="5">
        <v>42324.0</v>
      </c>
      <c r="B932" s="21">
        <f>IFERROR(__xludf.DUMMYFUNCTION("YEAR(TO_DATE(A932))"),2015.0)</f>
        <v>2015</v>
      </c>
      <c r="C932" s="7" t="s">
        <v>100</v>
      </c>
      <c r="D932" s="9">
        <v>649560.32</v>
      </c>
    </row>
    <row r="933">
      <c r="A933" s="5">
        <v>41265.0</v>
      </c>
      <c r="B933" s="21">
        <f>IFERROR(__xludf.DUMMYFUNCTION("YEAR(TO_DATE(A933))"),2012.0)</f>
        <v>2012</v>
      </c>
      <c r="C933" s="7" t="s">
        <v>100</v>
      </c>
      <c r="D933" s="9">
        <v>7172.13</v>
      </c>
    </row>
    <row r="934">
      <c r="A934" s="5">
        <v>42443.0</v>
      </c>
      <c r="B934" s="21">
        <f>IFERROR(__xludf.DUMMYFUNCTION("YEAR(TO_DATE(A934))"),2016.0)</f>
        <v>2016</v>
      </c>
      <c r="C934" s="7" t="s">
        <v>100</v>
      </c>
      <c r="D934" s="9">
        <v>863322.8999999999</v>
      </c>
    </row>
    <row r="935">
      <c r="A935" s="5">
        <v>41949.0</v>
      </c>
      <c r="B935" s="21">
        <f>IFERROR(__xludf.DUMMYFUNCTION("YEAR(TO_DATE(A935))"),2014.0)</f>
        <v>2014</v>
      </c>
      <c r="C935" s="7" t="s">
        <v>100</v>
      </c>
      <c r="D935" s="9">
        <v>432754.54</v>
      </c>
    </row>
    <row r="936">
      <c r="A936" s="5">
        <v>40228.0</v>
      </c>
      <c r="B936" s="21">
        <f>IFERROR(__xludf.DUMMYFUNCTION("YEAR(TO_DATE(A936))"),2010.0)</f>
        <v>2010</v>
      </c>
      <c r="C936" s="7" t="s">
        <v>100</v>
      </c>
      <c r="D936" s="9">
        <v>1349626.1099999999</v>
      </c>
    </row>
    <row r="937">
      <c r="A937" s="5">
        <v>40189.0</v>
      </c>
      <c r="B937" s="21">
        <f>IFERROR(__xludf.DUMMYFUNCTION("YEAR(TO_DATE(A937))"),2010.0)</f>
        <v>2010</v>
      </c>
      <c r="C937" s="7" t="s">
        <v>100</v>
      </c>
      <c r="D937" s="9">
        <v>1299523.86</v>
      </c>
    </row>
    <row r="938">
      <c r="A938" s="5">
        <v>40383.0</v>
      </c>
      <c r="B938" s="21">
        <f>IFERROR(__xludf.DUMMYFUNCTION("YEAR(TO_DATE(A938))"),2010.0)</f>
        <v>2010</v>
      </c>
      <c r="C938" s="7" t="s">
        <v>100</v>
      </c>
      <c r="D938" s="9">
        <v>92908.14</v>
      </c>
    </row>
    <row r="939">
      <c r="A939" s="5">
        <v>42385.0</v>
      </c>
      <c r="B939" s="21">
        <f>IFERROR(__xludf.DUMMYFUNCTION("YEAR(TO_DATE(A939))"),2016.0)</f>
        <v>2016</v>
      </c>
      <c r="C939" s="7" t="s">
        <v>100</v>
      </c>
      <c r="D939" s="9">
        <v>2477759.9699999997</v>
      </c>
    </row>
    <row r="940">
      <c r="A940" s="5">
        <v>42178.0</v>
      </c>
      <c r="B940" s="21">
        <f>IFERROR(__xludf.DUMMYFUNCTION("YEAR(TO_DATE(A940))"),2015.0)</f>
        <v>2015</v>
      </c>
      <c r="C940" s="7" t="s">
        <v>100</v>
      </c>
      <c r="D940" s="9">
        <v>2270715.6</v>
      </c>
    </row>
    <row r="941">
      <c r="A941" s="5">
        <v>42747.0</v>
      </c>
      <c r="B941" s="21">
        <f>IFERROR(__xludf.DUMMYFUNCTION("YEAR(TO_DATE(A941))"),2017.0)</f>
        <v>2017</v>
      </c>
      <c r="C941" s="7" t="s">
        <v>100</v>
      </c>
      <c r="D941" s="9">
        <v>1050180.8</v>
      </c>
    </row>
    <row r="942">
      <c r="A942" s="5">
        <v>40991.0</v>
      </c>
      <c r="B942" s="21">
        <f>IFERROR(__xludf.DUMMYFUNCTION("YEAR(TO_DATE(A942))"),2012.0)</f>
        <v>2012</v>
      </c>
      <c r="C942" s="7" t="s">
        <v>100</v>
      </c>
      <c r="D942" s="9">
        <v>630303.66</v>
      </c>
    </row>
    <row r="943">
      <c r="A943" s="5">
        <v>41869.0</v>
      </c>
      <c r="B943" s="21">
        <f>IFERROR(__xludf.DUMMYFUNCTION("YEAR(TO_DATE(A943))"),2014.0)</f>
        <v>2014</v>
      </c>
      <c r="C943" s="7" t="s">
        <v>100</v>
      </c>
      <c r="D943" s="9">
        <v>1462784.4600000002</v>
      </c>
    </row>
    <row r="944">
      <c r="A944" s="5">
        <v>41809.0</v>
      </c>
      <c r="B944" s="21">
        <f>IFERROR(__xludf.DUMMYFUNCTION("YEAR(TO_DATE(A944))"),2014.0)</f>
        <v>2014</v>
      </c>
      <c r="C944" s="7" t="s">
        <v>100</v>
      </c>
      <c r="D944" s="9">
        <v>2358993.1</v>
      </c>
    </row>
    <row r="945">
      <c r="A945" s="5">
        <v>41181.0</v>
      </c>
      <c r="B945" s="21">
        <f>IFERROR(__xludf.DUMMYFUNCTION("YEAR(TO_DATE(A945))"),2012.0)</f>
        <v>2012</v>
      </c>
      <c r="C945" s="7" t="s">
        <v>100</v>
      </c>
      <c r="D945" s="9">
        <v>993119.6</v>
      </c>
    </row>
    <row r="946">
      <c r="A946" s="5">
        <v>41408.0</v>
      </c>
      <c r="B946" s="21">
        <f>IFERROR(__xludf.DUMMYFUNCTION("YEAR(TO_DATE(A946))"),2013.0)</f>
        <v>2013</v>
      </c>
      <c r="C946" s="7" t="s">
        <v>100</v>
      </c>
      <c r="D946" s="9">
        <v>102244.23000000001</v>
      </c>
    </row>
    <row r="947">
      <c r="A947" s="5">
        <v>40369.0</v>
      </c>
      <c r="B947" s="21">
        <f>IFERROR(__xludf.DUMMYFUNCTION("YEAR(TO_DATE(A947))"),2010.0)</f>
        <v>2010</v>
      </c>
      <c r="C947" s="7" t="s">
        <v>100</v>
      </c>
      <c r="D947" s="9">
        <v>317915.0</v>
      </c>
    </row>
    <row r="948">
      <c r="A948" s="5">
        <v>40411.0</v>
      </c>
      <c r="B948" s="21">
        <f>IFERROR(__xludf.DUMMYFUNCTION("YEAR(TO_DATE(A948))"),2010.0)</f>
        <v>2010</v>
      </c>
      <c r="C948" s="7" t="s">
        <v>100</v>
      </c>
      <c r="D948" s="9">
        <v>159293.52000000002</v>
      </c>
    </row>
    <row r="949">
      <c r="A949" s="5">
        <v>40825.0</v>
      </c>
      <c r="B949" s="21">
        <f>IFERROR(__xludf.DUMMYFUNCTION("YEAR(TO_DATE(A949))"),2011.0)</f>
        <v>2011</v>
      </c>
      <c r="C949" s="7" t="s">
        <v>100</v>
      </c>
      <c r="D949" s="9">
        <v>28633.77</v>
      </c>
    </row>
    <row r="950">
      <c r="A950" s="5">
        <v>42134.0</v>
      </c>
      <c r="B950" s="21">
        <f>IFERROR(__xludf.DUMMYFUNCTION("YEAR(TO_DATE(A950))"),2015.0)</f>
        <v>2015</v>
      </c>
      <c r="C950" s="7" t="s">
        <v>100</v>
      </c>
      <c r="D950" s="9">
        <v>15041.650000000001</v>
      </c>
    </row>
    <row r="951">
      <c r="A951" s="5">
        <v>40289.0</v>
      </c>
      <c r="B951" s="21">
        <f>IFERROR(__xludf.DUMMYFUNCTION("YEAR(TO_DATE(A951))"),2010.0)</f>
        <v>2010</v>
      </c>
      <c r="C951" s="7" t="s">
        <v>100</v>
      </c>
      <c r="D951" s="9">
        <v>599734.74</v>
      </c>
    </row>
    <row r="952">
      <c r="A952" s="5">
        <v>42877.0</v>
      </c>
      <c r="B952" s="21">
        <f>IFERROR(__xludf.DUMMYFUNCTION("YEAR(TO_DATE(A952))"),2017.0)</f>
        <v>2017</v>
      </c>
      <c r="C952" s="7" t="s">
        <v>100</v>
      </c>
      <c r="D952" s="9">
        <v>462813.32999999996</v>
      </c>
    </row>
    <row r="953">
      <c r="A953" s="5">
        <v>40480.0</v>
      </c>
      <c r="B953" s="21">
        <f>IFERROR(__xludf.DUMMYFUNCTION("YEAR(TO_DATE(A953))"),2010.0)</f>
        <v>2010</v>
      </c>
      <c r="C953" s="7" t="s">
        <v>102</v>
      </c>
      <c r="D953" s="9">
        <v>1453690.0</v>
      </c>
    </row>
    <row r="954">
      <c r="A954" s="5">
        <v>40368.0</v>
      </c>
      <c r="B954" s="21">
        <f>IFERROR(__xludf.DUMMYFUNCTION("YEAR(TO_DATE(A954))"),2010.0)</f>
        <v>2010</v>
      </c>
      <c r="C954" s="7" t="s">
        <v>102</v>
      </c>
      <c r="D954" s="9">
        <v>981334.4</v>
      </c>
    </row>
    <row r="955">
      <c r="A955" s="5">
        <v>42143.0</v>
      </c>
      <c r="B955" s="21">
        <f>IFERROR(__xludf.DUMMYFUNCTION("YEAR(TO_DATE(A955))"),2015.0)</f>
        <v>2015</v>
      </c>
      <c r="C955" s="7" t="s">
        <v>102</v>
      </c>
      <c r="D955" s="9">
        <v>1670041.76</v>
      </c>
    </row>
    <row r="956">
      <c r="A956" s="5">
        <v>40785.0</v>
      </c>
      <c r="B956" s="21">
        <f>IFERROR(__xludf.DUMMYFUNCTION("YEAR(TO_DATE(A956))"),2011.0)</f>
        <v>2011</v>
      </c>
      <c r="C956" s="7" t="s">
        <v>102</v>
      </c>
      <c r="D956" s="9">
        <v>123275.1</v>
      </c>
    </row>
    <row r="957">
      <c r="A957" s="5">
        <v>41118.0</v>
      </c>
      <c r="B957" s="21">
        <f>IFERROR(__xludf.DUMMYFUNCTION("YEAR(TO_DATE(A957))"),2012.0)</f>
        <v>2012</v>
      </c>
      <c r="C957" s="7" t="s">
        <v>102</v>
      </c>
      <c r="D957" s="9">
        <v>854142.8400000001</v>
      </c>
    </row>
    <row r="958">
      <c r="A958" s="5">
        <v>42926.0</v>
      </c>
      <c r="B958" s="21">
        <f>IFERROR(__xludf.DUMMYFUNCTION("YEAR(TO_DATE(A958))"),2017.0)</f>
        <v>2017</v>
      </c>
      <c r="C958" s="7" t="s">
        <v>102</v>
      </c>
      <c r="D958" s="9">
        <v>48115.44</v>
      </c>
    </row>
    <row r="959">
      <c r="A959" s="5">
        <v>42337.0</v>
      </c>
      <c r="B959" s="21">
        <f>IFERROR(__xludf.DUMMYFUNCTION("YEAR(TO_DATE(A959))"),2015.0)</f>
        <v>2015</v>
      </c>
      <c r="C959" s="7" t="s">
        <v>102</v>
      </c>
      <c r="D959" s="9">
        <v>923414.16</v>
      </c>
    </row>
    <row r="960">
      <c r="A960" s="5">
        <v>40752.0</v>
      </c>
      <c r="B960" s="21">
        <f>IFERROR(__xludf.DUMMYFUNCTION("YEAR(TO_DATE(A960))"),2011.0)</f>
        <v>2011</v>
      </c>
      <c r="C960" s="7" t="s">
        <v>102</v>
      </c>
      <c r="D960" s="9">
        <v>410346.4</v>
      </c>
    </row>
    <row r="961">
      <c r="A961" s="5">
        <v>41715.0</v>
      </c>
      <c r="B961" s="21">
        <f>IFERROR(__xludf.DUMMYFUNCTION("YEAR(TO_DATE(A961))"),2014.0)</f>
        <v>2014</v>
      </c>
      <c r="C961" s="7" t="s">
        <v>102</v>
      </c>
      <c r="D961" s="9">
        <v>788633.14</v>
      </c>
    </row>
    <row r="962">
      <c r="A962" s="5">
        <v>40528.0</v>
      </c>
      <c r="B962" s="21">
        <f>IFERROR(__xludf.DUMMYFUNCTION("YEAR(TO_DATE(A962))"),2010.0)</f>
        <v>2010</v>
      </c>
      <c r="C962" s="7" t="s">
        <v>102</v>
      </c>
      <c r="D962" s="9">
        <v>6282874.08</v>
      </c>
    </row>
    <row r="963">
      <c r="A963" s="5">
        <v>41649.0</v>
      </c>
      <c r="B963" s="21">
        <f>IFERROR(__xludf.DUMMYFUNCTION("YEAR(TO_DATE(A963))"),2014.0)</f>
        <v>2014</v>
      </c>
      <c r="C963" s="7" t="s">
        <v>102</v>
      </c>
      <c r="D963" s="9">
        <v>265970.1</v>
      </c>
    </row>
    <row r="964">
      <c r="A964" s="5">
        <v>42024.0</v>
      </c>
      <c r="B964" s="21">
        <f>IFERROR(__xludf.DUMMYFUNCTION("YEAR(TO_DATE(A964))"),2015.0)</f>
        <v>2015</v>
      </c>
      <c r="C964" s="7" t="s">
        <v>102</v>
      </c>
      <c r="D964" s="9">
        <v>369236.07</v>
      </c>
    </row>
    <row r="965">
      <c r="A965" s="5">
        <v>42231.0</v>
      </c>
      <c r="B965" s="21">
        <f>IFERROR(__xludf.DUMMYFUNCTION("YEAR(TO_DATE(A965))"),2015.0)</f>
        <v>2015</v>
      </c>
      <c r="C965" s="7" t="s">
        <v>102</v>
      </c>
      <c r="D965" s="9">
        <v>402696.8</v>
      </c>
    </row>
    <row r="966">
      <c r="A966" s="5">
        <v>41896.0</v>
      </c>
      <c r="B966" s="21">
        <f>IFERROR(__xludf.DUMMYFUNCTION("YEAR(TO_DATE(A966))"),2014.0)</f>
        <v>2014</v>
      </c>
      <c r="C966" s="7" t="s">
        <v>102</v>
      </c>
      <c r="D966" s="9">
        <v>585350.26</v>
      </c>
    </row>
    <row r="967">
      <c r="A967" s="5">
        <v>40901.0</v>
      </c>
      <c r="B967" s="21">
        <f>IFERROR(__xludf.DUMMYFUNCTION("YEAR(TO_DATE(A967))"),2011.0)</f>
        <v>2011</v>
      </c>
      <c r="C967" s="7" t="s">
        <v>102</v>
      </c>
      <c r="D967" s="9">
        <v>1689443.04</v>
      </c>
    </row>
    <row r="968">
      <c r="A968" s="5">
        <v>40859.0</v>
      </c>
      <c r="B968" s="21">
        <f>IFERROR(__xludf.DUMMYFUNCTION("YEAR(TO_DATE(A968))"),2011.0)</f>
        <v>2011</v>
      </c>
      <c r="C968" s="7" t="s">
        <v>102</v>
      </c>
      <c r="D968" s="9">
        <v>28115.120000000003</v>
      </c>
    </row>
    <row r="969">
      <c r="A969" s="5">
        <v>41885.0</v>
      </c>
      <c r="B969" s="21">
        <f>IFERROR(__xludf.DUMMYFUNCTION("YEAR(TO_DATE(A969))"),2014.0)</f>
        <v>2014</v>
      </c>
      <c r="C969" s="7" t="s">
        <v>102</v>
      </c>
      <c r="D969" s="9">
        <v>4090880.4</v>
      </c>
    </row>
    <row r="970">
      <c r="A970" s="5">
        <v>40832.0</v>
      </c>
      <c r="B970" s="21">
        <f>IFERROR(__xludf.DUMMYFUNCTION("YEAR(TO_DATE(A970))"),2011.0)</f>
        <v>2011</v>
      </c>
      <c r="C970" s="7" t="s">
        <v>102</v>
      </c>
      <c r="D970" s="9">
        <v>6036716.7</v>
      </c>
    </row>
    <row r="971">
      <c r="A971" s="5">
        <v>41128.0</v>
      </c>
      <c r="B971" s="21">
        <f>IFERROR(__xludf.DUMMYFUNCTION("YEAR(TO_DATE(A971))"),2012.0)</f>
        <v>2012</v>
      </c>
      <c r="C971" s="7" t="s">
        <v>102</v>
      </c>
      <c r="D971" s="9">
        <v>52716.950000000004</v>
      </c>
    </row>
    <row r="972">
      <c r="A972" s="5">
        <v>41750.0</v>
      </c>
      <c r="B972" s="21">
        <f>IFERROR(__xludf.DUMMYFUNCTION("YEAR(TO_DATE(A972))"),2014.0)</f>
        <v>2014</v>
      </c>
      <c r="C972" s="7" t="s">
        <v>102</v>
      </c>
      <c r="D972" s="9">
        <v>5409.3</v>
      </c>
    </row>
    <row r="973">
      <c r="A973" s="5">
        <v>42828.0</v>
      </c>
      <c r="B973" s="21">
        <f>IFERROR(__xludf.DUMMYFUNCTION("YEAR(TO_DATE(A973))"),2017.0)</f>
        <v>2017</v>
      </c>
      <c r="C973" s="7" t="s">
        <v>102</v>
      </c>
      <c r="D973" s="9">
        <v>4955890.32</v>
      </c>
    </row>
    <row r="974">
      <c r="A974" s="5">
        <v>41357.0</v>
      </c>
      <c r="B974" s="21">
        <f>IFERROR(__xludf.DUMMYFUNCTION("YEAR(TO_DATE(A974))"),2013.0)</f>
        <v>2013</v>
      </c>
      <c r="C974" s="7" t="s">
        <v>102</v>
      </c>
      <c r="D974" s="9">
        <v>85154.91</v>
      </c>
    </row>
    <row r="975">
      <c r="A975" s="5">
        <v>41348.0</v>
      </c>
      <c r="B975" s="21">
        <f>IFERROR(__xludf.DUMMYFUNCTION("YEAR(TO_DATE(A975))"),2013.0)</f>
        <v>2013</v>
      </c>
      <c r="C975" s="7" t="s">
        <v>102</v>
      </c>
      <c r="D975" s="9">
        <v>6359716.86</v>
      </c>
    </row>
    <row r="976">
      <c r="A976" s="5">
        <v>42118.0</v>
      </c>
      <c r="B976" s="21">
        <f>IFERROR(__xludf.DUMMYFUNCTION("YEAR(TO_DATE(A976))"),2015.0)</f>
        <v>2015</v>
      </c>
      <c r="C976" s="7" t="s">
        <v>102</v>
      </c>
      <c r="D976" s="9">
        <v>791881.9700000001</v>
      </c>
    </row>
    <row r="977">
      <c r="A977" s="5">
        <v>40532.0</v>
      </c>
      <c r="B977" s="21">
        <f>IFERROR(__xludf.DUMMYFUNCTION("YEAR(TO_DATE(A977))"),2010.0)</f>
        <v>2010</v>
      </c>
      <c r="C977" s="7" t="s">
        <v>102</v>
      </c>
      <c r="D977" s="9">
        <v>3118610.88</v>
      </c>
    </row>
    <row r="978">
      <c r="A978" s="5">
        <v>42213.0</v>
      </c>
      <c r="B978" s="21">
        <f>IFERROR(__xludf.DUMMYFUNCTION("YEAR(TO_DATE(A978))"),2015.0)</f>
        <v>2015</v>
      </c>
      <c r="C978" s="7" t="s">
        <v>102</v>
      </c>
      <c r="D978" s="9">
        <v>170945.19999999998</v>
      </c>
    </row>
    <row r="979">
      <c r="A979" s="5">
        <v>41767.0</v>
      </c>
      <c r="B979" s="21">
        <f>IFERROR(__xludf.DUMMYFUNCTION("YEAR(TO_DATE(A979))"),2014.0)</f>
        <v>2014</v>
      </c>
      <c r="C979" s="7" t="s">
        <v>102</v>
      </c>
      <c r="D979" s="9">
        <v>1003846.08</v>
      </c>
    </row>
    <row r="980">
      <c r="A980" s="5">
        <v>41557.0</v>
      </c>
      <c r="B980" s="21">
        <f>IFERROR(__xludf.DUMMYFUNCTION("YEAR(TO_DATE(A980))"),2013.0)</f>
        <v>2013</v>
      </c>
      <c r="C980" s="7" t="s">
        <v>102</v>
      </c>
      <c r="D980" s="9">
        <v>412103.25</v>
      </c>
    </row>
    <row r="981">
      <c r="A981" s="5">
        <v>41279.0</v>
      </c>
      <c r="B981" s="21">
        <f>IFERROR(__xludf.DUMMYFUNCTION("YEAR(TO_DATE(A981))"),2013.0)</f>
        <v>2013</v>
      </c>
      <c r="C981" s="7" t="s">
        <v>102</v>
      </c>
      <c r="D981" s="9">
        <v>1197142.6800000002</v>
      </c>
    </row>
    <row r="982">
      <c r="A982" s="5">
        <v>42631.0</v>
      </c>
      <c r="B982" s="21">
        <f>IFERROR(__xludf.DUMMYFUNCTION("YEAR(TO_DATE(A982))"),2016.0)</f>
        <v>2016</v>
      </c>
      <c r="C982" s="7" t="s">
        <v>102</v>
      </c>
      <c r="D982" s="9">
        <v>613524.18</v>
      </c>
    </row>
    <row r="983">
      <c r="A983" s="5">
        <v>41089.0</v>
      </c>
      <c r="B983" s="21">
        <f>IFERROR(__xludf.DUMMYFUNCTION("YEAR(TO_DATE(A983))"),2012.0)</f>
        <v>2012</v>
      </c>
      <c r="C983" s="7" t="s">
        <v>102</v>
      </c>
      <c r="D983" s="9">
        <v>133910.69999999998</v>
      </c>
    </row>
    <row r="984">
      <c r="A984" s="5">
        <v>40441.0</v>
      </c>
      <c r="B984" s="21">
        <f>IFERROR(__xludf.DUMMYFUNCTION("YEAR(TO_DATE(A984))"),2010.0)</f>
        <v>2010</v>
      </c>
      <c r="C984" s="7" t="s">
        <v>102</v>
      </c>
      <c r="D984" s="9">
        <v>146530.72</v>
      </c>
    </row>
    <row r="985">
      <c r="A985" s="5">
        <v>41047.0</v>
      </c>
      <c r="B985" s="21">
        <f>IFERROR(__xludf.DUMMYFUNCTION("YEAR(TO_DATE(A985))"),2012.0)</f>
        <v>2012</v>
      </c>
      <c r="C985" s="7" t="s">
        <v>104</v>
      </c>
      <c r="D985" s="9">
        <v>503347.89999999997</v>
      </c>
    </row>
    <row r="986">
      <c r="A986" s="5">
        <v>41036.0</v>
      </c>
      <c r="B986" s="21">
        <f>IFERROR(__xludf.DUMMYFUNCTION("YEAR(TO_DATE(A986))"),2012.0)</f>
        <v>2012</v>
      </c>
      <c r="C986" s="7" t="s">
        <v>104</v>
      </c>
      <c r="D986" s="9">
        <v>929207.84</v>
      </c>
    </row>
    <row r="987">
      <c r="A987" s="5">
        <v>40473.0</v>
      </c>
      <c r="B987" s="21">
        <f>IFERROR(__xludf.DUMMYFUNCTION("YEAR(TO_DATE(A987))"),2010.0)</f>
        <v>2010</v>
      </c>
      <c r="C987" s="7" t="s">
        <v>104</v>
      </c>
      <c r="D987" s="9">
        <v>1530195.03</v>
      </c>
    </row>
    <row r="988">
      <c r="A988" s="5">
        <v>40914.0</v>
      </c>
      <c r="B988" s="21">
        <f>IFERROR(__xludf.DUMMYFUNCTION("YEAR(TO_DATE(A988))"),2012.0)</f>
        <v>2012</v>
      </c>
      <c r="C988" s="7" t="s">
        <v>104</v>
      </c>
      <c r="D988" s="9">
        <v>391977.08</v>
      </c>
    </row>
    <row r="989">
      <c r="A989" s="5">
        <v>41283.0</v>
      </c>
      <c r="B989" s="21">
        <f>IFERROR(__xludf.DUMMYFUNCTION("YEAR(TO_DATE(A989))"),2013.0)</f>
        <v>2013</v>
      </c>
      <c r="C989" s="7" t="s">
        <v>104</v>
      </c>
      <c r="D989" s="9">
        <v>961559.16</v>
      </c>
    </row>
    <row r="990">
      <c r="A990" s="5">
        <v>41243.0</v>
      </c>
      <c r="B990" s="21">
        <f>IFERROR(__xludf.DUMMYFUNCTION("YEAR(TO_DATE(A990))"),2012.0)</f>
        <v>2012</v>
      </c>
      <c r="C990" s="7" t="s">
        <v>104</v>
      </c>
      <c r="D990" s="9">
        <v>708264.0</v>
      </c>
    </row>
    <row r="991">
      <c r="A991" s="5">
        <v>42568.0</v>
      </c>
      <c r="B991" s="21">
        <f>IFERROR(__xludf.DUMMYFUNCTION("YEAR(TO_DATE(A991))"),2016.0)</f>
        <v>2016</v>
      </c>
      <c r="C991" s="7" t="s">
        <v>104</v>
      </c>
      <c r="D991" s="9">
        <v>707046.23</v>
      </c>
    </row>
    <row r="992">
      <c r="A992" s="5">
        <v>42798.0</v>
      </c>
      <c r="B992" s="21">
        <f>IFERROR(__xludf.DUMMYFUNCTION("YEAR(TO_DATE(A992))"),2017.0)</f>
        <v>2017</v>
      </c>
      <c r="C992" s="7" t="s">
        <v>104</v>
      </c>
      <c r="D992" s="9">
        <v>5598452.37</v>
      </c>
    </row>
    <row r="993">
      <c r="A993" s="5">
        <v>42670.0</v>
      </c>
      <c r="B993" s="21">
        <f>IFERROR(__xludf.DUMMYFUNCTION("YEAR(TO_DATE(A993))"),2016.0)</f>
        <v>2016</v>
      </c>
      <c r="C993" s="7" t="s">
        <v>104</v>
      </c>
      <c r="D993" s="9">
        <v>3113738.4</v>
      </c>
    </row>
    <row r="994">
      <c r="A994" s="5">
        <v>40325.0</v>
      </c>
      <c r="B994" s="21">
        <f>IFERROR(__xludf.DUMMYFUNCTION("YEAR(TO_DATE(A994))"),2010.0)</f>
        <v>2010</v>
      </c>
      <c r="C994" s="7" t="s">
        <v>104</v>
      </c>
      <c r="D994" s="9">
        <v>565244.68</v>
      </c>
    </row>
    <row r="995">
      <c r="A995" s="5">
        <v>41196.0</v>
      </c>
      <c r="B995" s="21">
        <f>IFERROR(__xludf.DUMMYFUNCTION("YEAR(TO_DATE(A995))"),2012.0)</f>
        <v>2012</v>
      </c>
      <c r="C995" s="7" t="s">
        <v>104</v>
      </c>
      <c r="D995" s="9">
        <v>818058.6</v>
      </c>
    </row>
    <row r="996">
      <c r="A996" s="5">
        <v>42548.0</v>
      </c>
      <c r="B996" s="21">
        <f>IFERROR(__xludf.DUMMYFUNCTION("YEAR(TO_DATE(A996))"),2016.0)</f>
        <v>2016</v>
      </c>
      <c r="C996" s="7" t="s">
        <v>104</v>
      </c>
      <c r="D996" s="9">
        <v>228779.1</v>
      </c>
    </row>
    <row r="997">
      <c r="A997" s="5">
        <v>41547.0</v>
      </c>
      <c r="B997" s="21">
        <f>IFERROR(__xludf.DUMMYFUNCTION("YEAR(TO_DATE(A997))"),2013.0)</f>
        <v>2013</v>
      </c>
      <c r="C997" s="7" t="s">
        <v>104</v>
      </c>
      <c r="D997" s="9">
        <v>786014.12</v>
      </c>
    </row>
    <row r="998">
      <c r="A998" s="5">
        <v>42524.0</v>
      </c>
      <c r="B998" s="21">
        <f>IFERROR(__xludf.DUMMYFUNCTION("YEAR(TO_DATE(A998))"),2016.0)</f>
        <v>2016</v>
      </c>
      <c r="C998" s="7" t="s">
        <v>104</v>
      </c>
      <c r="D998" s="9">
        <v>511581.12</v>
      </c>
    </row>
    <row r="999">
      <c r="A999" s="5">
        <v>40446.0</v>
      </c>
      <c r="B999" s="21">
        <f>IFERROR(__xludf.DUMMYFUNCTION("YEAR(TO_DATE(A999))"),2010.0)</f>
        <v>2010</v>
      </c>
      <c r="C999" s="7" t="s">
        <v>104</v>
      </c>
      <c r="D999" s="9">
        <v>237180.46000000002</v>
      </c>
    </row>
    <row r="1000">
      <c r="A1000" s="5">
        <v>41873.0</v>
      </c>
      <c r="B1000" s="21">
        <f>IFERROR(__xludf.DUMMYFUNCTION("YEAR(TO_DATE(A1000))"),2014.0)</f>
        <v>2014</v>
      </c>
      <c r="C1000" s="7" t="s">
        <v>104</v>
      </c>
      <c r="D1000" s="9">
        <v>146024.8</v>
      </c>
    </row>
    <row r="1001">
      <c r="A1001" s="5">
        <v>40991.0</v>
      </c>
      <c r="B1001" s="21">
        <f>IFERROR(__xludf.DUMMYFUNCTION("YEAR(TO_DATE(A1001))"),2012.0)</f>
        <v>2012</v>
      </c>
      <c r="C1001" s="7" t="s">
        <v>104</v>
      </c>
      <c r="D1001" s="9">
        <v>2558762.85</v>
      </c>
    </row>
    <row r="1002">
      <c r="A1002" s="5">
        <v>41485.0</v>
      </c>
      <c r="B1002" s="21">
        <f>IFERROR(__xludf.DUMMYFUNCTION("YEAR(TO_DATE(A1002))"),2013.0)</f>
        <v>2013</v>
      </c>
      <c r="C1002" s="7" t="s">
        <v>104</v>
      </c>
      <c r="D1002" s="9">
        <v>603553.4400000001</v>
      </c>
    </row>
    <row r="1003">
      <c r="A1003" s="5">
        <v>42938.0</v>
      </c>
      <c r="B1003" s="21">
        <f>IFERROR(__xludf.DUMMYFUNCTION("YEAR(TO_DATE(A1003))"),2017.0)</f>
        <v>2017</v>
      </c>
      <c r="C1003" s="7" t="s">
        <v>104</v>
      </c>
      <c r="D1003" s="9">
        <v>320265.42000000004</v>
      </c>
    </row>
    <row r="1004">
      <c r="A1004" s="5">
        <v>40958.0</v>
      </c>
      <c r="B1004" s="21">
        <f>IFERROR(__xludf.DUMMYFUNCTION("YEAR(TO_DATE(A1004))"),2012.0)</f>
        <v>2012</v>
      </c>
      <c r="C1004" s="7" t="s">
        <v>104</v>
      </c>
      <c r="D1004" s="9">
        <v>1112621.32</v>
      </c>
    </row>
    <row r="1005">
      <c r="A1005" s="5">
        <v>42665.0</v>
      </c>
      <c r="B1005" s="21">
        <f>IFERROR(__xludf.DUMMYFUNCTION("YEAR(TO_DATE(A1005))"),2016.0)</f>
        <v>2016</v>
      </c>
      <c r="C1005" s="7" t="s">
        <v>104</v>
      </c>
      <c r="D1005" s="9">
        <v>266587.2</v>
      </c>
    </row>
    <row r="1006">
      <c r="A1006" s="5">
        <v>41112.0</v>
      </c>
      <c r="B1006" s="21">
        <f>IFERROR(__xludf.DUMMYFUNCTION("YEAR(TO_DATE(A1006))"),2012.0)</f>
        <v>2012</v>
      </c>
      <c r="C1006" s="7" t="s">
        <v>104</v>
      </c>
      <c r="D1006" s="9">
        <v>818891.7</v>
      </c>
    </row>
    <row r="1007">
      <c r="A1007" s="5">
        <v>42391.0</v>
      </c>
      <c r="B1007" s="21">
        <f>IFERROR(__xludf.DUMMYFUNCTION("YEAR(TO_DATE(A1007))"),2016.0)</f>
        <v>2016</v>
      </c>
      <c r="C1007" s="7" t="s">
        <v>104</v>
      </c>
      <c r="D1007" s="9">
        <v>75797.52</v>
      </c>
    </row>
    <row r="1008">
      <c r="A1008" s="5">
        <v>40589.0</v>
      </c>
      <c r="B1008" s="21">
        <f>IFERROR(__xludf.DUMMYFUNCTION("YEAR(TO_DATE(A1008))"),2011.0)</f>
        <v>2011</v>
      </c>
      <c r="C1008" s="7" t="s">
        <v>104</v>
      </c>
      <c r="D1008" s="9">
        <v>473799.68</v>
      </c>
    </row>
    <row r="1009">
      <c r="A1009" s="5">
        <v>41767.0</v>
      </c>
      <c r="B1009" s="21">
        <f>IFERROR(__xludf.DUMMYFUNCTION("YEAR(TO_DATE(A1009))"),2014.0)</f>
        <v>2014</v>
      </c>
      <c r="C1009" s="7" t="s">
        <v>104</v>
      </c>
      <c r="D1009" s="9">
        <v>1638811.9</v>
      </c>
    </row>
    <row r="1010">
      <c r="A1010" s="5">
        <v>41769.0</v>
      </c>
      <c r="B1010" s="21">
        <f>IFERROR(__xludf.DUMMYFUNCTION("YEAR(TO_DATE(A1010))"),2014.0)</f>
        <v>2014</v>
      </c>
      <c r="C1010" s="7" t="s">
        <v>104</v>
      </c>
      <c r="D1010" s="9">
        <v>453574.55000000005</v>
      </c>
    </row>
    <row r="1011">
      <c r="A1011" s="5">
        <v>42513.0</v>
      </c>
      <c r="B1011" s="21">
        <f>IFERROR(__xludf.DUMMYFUNCTION("YEAR(TO_DATE(A1011))"),2016.0)</f>
        <v>2016</v>
      </c>
      <c r="C1011" s="7" t="s">
        <v>104</v>
      </c>
      <c r="D1011" s="9">
        <v>143020.71</v>
      </c>
    </row>
    <row r="1012">
      <c r="A1012" s="5">
        <v>42276.0</v>
      </c>
      <c r="B1012" s="21">
        <f>IFERROR(__xludf.DUMMYFUNCTION("YEAR(TO_DATE(A1012))"),2015.0)</f>
        <v>2015</v>
      </c>
      <c r="C1012" s="7" t="s">
        <v>104</v>
      </c>
      <c r="D1012" s="9">
        <v>214459.52000000002</v>
      </c>
    </row>
    <row r="1013">
      <c r="A1013" s="5">
        <v>41200.0</v>
      </c>
      <c r="B1013" s="21">
        <f>IFERROR(__xludf.DUMMYFUNCTION("YEAR(TO_DATE(A1013))"),2012.0)</f>
        <v>2012</v>
      </c>
      <c r="C1013" s="7" t="s">
        <v>104</v>
      </c>
      <c r="D1013" s="9">
        <v>1272570.8</v>
      </c>
    </row>
    <row r="1014">
      <c r="A1014" s="5">
        <v>42631.0</v>
      </c>
      <c r="B1014" s="21">
        <f>IFERROR(__xludf.DUMMYFUNCTION("YEAR(TO_DATE(A1014))"),2016.0)</f>
        <v>2016</v>
      </c>
      <c r="C1014" s="7" t="s">
        <v>104</v>
      </c>
      <c r="D1014" s="9">
        <v>62156.46</v>
      </c>
    </row>
    <row r="1015">
      <c r="A1015" s="5">
        <v>42739.0</v>
      </c>
      <c r="B1015" s="21">
        <f>IFERROR(__xludf.DUMMYFUNCTION("YEAR(TO_DATE(A1015))"),2017.0)</f>
        <v>2017</v>
      </c>
      <c r="C1015" s="7" t="s">
        <v>104</v>
      </c>
      <c r="D1015" s="9">
        <v>442787.16000000003</v>
      </c>
    </row>
    <row r="1016">
      <c r="A1016" s="5">
        <v>42926.0</v>
      </c>
      <c r="B1016" s="21">
        <f>IFERROR(__xludf.DUMMYFUNCTION("YEAR(TO_DATE(A1016))"),2017.0)</f>
        <v>2017</v>
      </c>
      <c r="C1016" s="7" t="s">
        <v>104</v>
      </c>
      <c r="D1016" s="9">
        <v>61335.42</v>
      </c>
    </row>
    <row r="1017">
      <c r="A1017" s="5">
        <v>40910.0</v>
      </c>
      <c r="B1017" s="21">
        <f>IFERROR(__xludf.DUMMYFUNCTION("YEAR(TO_DATE(A1017))"),2012.0)</f>
        <v>2012</v>
      </c>
      <c r="C1017" s="7" t="s">
        <v>104</v>
      </c>
      <c r="D1017" s="9">
        <v>243038.90000000002</v>
      </c>
    </row>
    <row r="1018">
      <c r="A1018" s="5">
        <v>42347.0</v>
      </c>
      <c r="B1018" s="21">
        <f>IFERROR(__xludf.DUMMYFUNCTION("YEAR(TO_DATE(A1018))"),2015.0)</f>
        <v>2015</v>
      </c>
      <c r="C1018" s="7" t="s">
        <v>104</v>
      </c>
      <c r="D1018" s="9">
        <v>6672675.95</v>
      </c>
    </row>
    <row r="1019">
      <c r="A1019" s="5">
        <v>42501.0</v>
      </c>
      <c r="B1019" s="21">
        <f>IFERROR(__xludf.DUMMYFUNCTION("YEAR(TO_DATE(A1019))"),2016.0)</f>
        <v>2016</v>
      </c>
      <c r="C1019" s="7" t="s">
        <v>104</v>
      </c>
      <c r="D1019" s="9">
        <v>4391760.24</v>
      </c>
    </row>
    <row r="1020">
      <c r="A1020" s="5">
        <v>41863.0</v>
      </c>
      <c r="B1020" s="21">
        <f>IFERROR(__xludf.DUMMYFUNCTION("YEAR(TO_DATE(A1020))"),2014.0)</f>
        <v>2014</v>
      </c>
      <c r="C1020" s="7" t="s">
        <v>104</v>
      </c>
      <c r="D1020" s="9">
        <v>408312.97</v>
      </c>
    </row>
    <row r="1021">
      <c r="A1021" s="5">
        <v>40476.0</v>
      </c>
      <c r="B1021" s="21">
        <f>IFERROR(__xludf.DUMMYFUNCTION("YEAR(TO_DATE(A1021))"),2010.0)</f>
        <v>2010</v>
      </c>
      <c r="C1021" s="7" t="s">
        <v>104</v>
      </c>
      <c r="D1021" s="9">
        <v>55326.9</v>
      </c>
    </row>
    <row r="1022">
      <c r="A1022" s="5">
        <v>41583.0</v>
      </c>
      <c r="B1022" s="21">
        <f>IFERROR(__xludf.DUMMYFUNCTION("YEAR(TO_DATE(A1022))"),2013.0)</f>
        <v>2013</v>
      </c>
      <c r="C1022" s="7" t="s">
        <v>104</v>
      </c>
      <c r="D1022" s="9">
        <v>2584652.49</v>
      </c>
    </row>
    <row r="1023">
      <c r="A1023" s="5">
        <v>41742.0</v>
      </c>
      <c r="B1023" s="21">
        <f>IFERROR(__xludf.DUMMYFUNCTION("YEAR(TO_DATE(A1023))"),2014.0)</f>
        <v>2014</v>
      </c>
      <c r="C1023" s="7" t="s">
        <v>104</v>
      </c>
      <c r="D1023" s="9">
        <v>4496605.05</v>
      </c>
    </row>
    <row r="1024">
      <c r="A1024" s="5">
        <v>40846.0</v>
      </c>
      <c r="B1024" s="21">
        <f>IFERROR(__xludf.DUMMYFUNCTION("YEAR(TO_DATE(A1024))"),2011.0)</f>
        <v>2011</v>
      </c>
      <c r="C1024" s="7" t="s">
        <v>104</v>
      </c>
      <c r="D1024" s="9">
        <v>775669.4400000001</v>
      </c>
    </row>
    <row r="1025">
      <c r="A1025" s="5">
        <v>42593.0</v>
      </c>
      <c r="B1025" s="21">
        <f>IFERROR(__xludf.DUMMYFUNCTION("YEAR(TO_DATE(A1025))"),2016.0)</f>
        <v>2016</v>
      </c>
      <c r="C1025" s="7" t="s">
        <v>107</v>
      </c>
      <c r="D1025" s="9">
        <v>409960.1</v>
      </c>
    </row>
    <row r="1026">
      <c r="A1026" s="5">
        <v>41132.0</v>
      </c>
      <c r="B1026" s="21">
        <f>IFERROR(__xludf.DUMMYFUNCTION("YEAR(TO_DATE(A1026))"),2012.0)</f>
        <v>2012</v>
      </c>
      <c r="C1026" s="7" t="s">
        <v>107</v>
      </c>
      <c r="D1026" s="9">
        <v>362897.60000000003</v>
      </c>
    </row>
    <row r="1027">
      <c r="A1027" s="5">
        <v>41875.0</v>
      </c>
      <c r="B1027" s="21">
        <f>IFERROR(__xludf.DUMMYFUNCTION("YEAR(TO_DATE(A1027))"),2014.0)</f>
        <v>2014</v>
      </c>
      <c r="C1027" s="7" t="s">
        <v>107</v>
      </c>
      <c r="D1027" s="9">
        <v>2974727.2800000003</v>
      </c>
    </row>
    <row r="1028">
      <c r="A1028" s="5">
        <v>41869.0</v>
      </c>
      <c r="B1028" s="21">
        <f>IFERROR(__xludf.DUMMYFUNCTION("YEAR(TO_DATE(A1028))"),2014.0)</f>
        <v>2014</v>
      </c>
      <c r="C1028" s="7" t="s">
        <v>107</v>
      </c>
      <c r="D1028" s="9">
        <v>742912.02</v>
      </c>
    </row>
    <row r="1029">
      <c r="A1029" s="5">
        <v>41540.0</v>
      </c>
      <c r="B1029" s="21">
        <f>IFERROR(__xludf.DUMMYFUNCTION("YEAR(TO_DATE(A1029))"),2013.0)</f>
        <v>2013</v>
      </c>
      <c r="C1029" s="7" t="s">
        <v>107</v>
      </c>
      <c r="D1029" s="9">
        <v>4086471.05</v>
      </c>
    </row>
    <row r="1030">
      <c r="A1030" s="5">
        <v>41882.0</v>
      </c>
      <c r="B1030" s="21">
        <f>IFERROR(__xludf.DUMMYFUNCTION("YEAR(TO_DATE(A1030))"),2014.0)</f>
        <v>2014</v>
      </c>
      <c r="C1030" s="7" t="s">
        <v>107</v>
      </c>
      <c r="D1030" s="9">
        <v>1305812.56</v>
      </c>
    </row>
    <row r="1031">
      <c r="A1031" s="5">
        <v>41720.0</v>
      </c>
      <c r="B1031" s="21">
        <f>IFERROR(__xludf.DUMMYFUNCTION("YEAR(TO_DATE(A1031))"),2014.0)</f>
        <v>2014</v>
      </c>
      <c r="C1031" s="7" t="s">
        <v>107</v>
      </c>
      <c r="D1031" s="9">
        <v>515155.04</v>
      </c>
    </row>
    <row r="1032">
      <c r="A1032" s="5">
        <v>41266.0</v>
      </c>
      <c r="B1032" s="21">
        <f>IFERROR(__xludf.DUMMYFUNCTION("YEAR(TO_DATE(A1032))"),2012.0)</f>
        <v>2012</v>
      </c>
      <c r="C1032" s="7" t="s">
        <v>107</v>
      </c>
      <c r="D1032" s="9">
        <v>252054.40000000002</v>
      </c>
    </row>
    <row r="1033">
      <c r="A1033" s="5">
        <v>40993.0</v>
      </c>
      <c r="B1033" s="21">
        <f>IFERROR(__xludf.DUMMYFUNCTION("YEAR(TO_DATE(A1033))"),2012.0)</f>
        <v>2012</v>
      </c>
      <c r="C1033" s="7" t="s">
        <v>107</v>
      </c>
      <c r="D1033" s="9">
        <v>1970897.5999999999</v>
      </c>
    </row>
    <row r="1034">
      <c r="A1034" s="5">
        <v>40898.0</v>
      </c>
      <c r="B1034" s="21">
        <f>IFERROR(__xludf.DUMMYFUNCTION("YEAR(TO_DATE(A1034))"),2011.0)</f>
        <v>2011</v>
      </c>
      <c r="C1034" s="7" t="s">
        <v>107</v>
      </c>
      <c r="D1034" s="9">
        <v>4196117.9399999995</v>
      </c>
    </row>
    <row r="1035">
      <c r="A1035" s="5">
        <v>40719.0</v>
      </c>
      <c r="B1035" s="21">
        <f>IFERROR(__xludf.DUMMYFUNCTION("YEAR(TO_DATE(A1035))"),2011.0)</f>
        <v>2011</v>
      </c>
      <c r="C1035" s="7" t="s">
        <v>107</v>
      </c>
      <c r="D1035" s="9">
        <v>570792.3</v>
      </c>
    </row>
    <row r="1036">
      <c r="A1036" s="5">
        <v>40190.0</v>
      </c>
      <c r="B1036" s="21">
        <f>IFERROR(__xludf.DUMMYFUNCTION("YEAR(TO_DATE(A1036))"),2010.0)</f>
        <v>2010</v>
      </c>
      <c r="C1036" s="7" t="s">
        <v>107</v>
      </c>
      <c r="D1036" s="9">
        <v>627485.76</v>
      </c>
    </row>
    <row r="1037">
      <c r="A1037" s="5">
        <v>40463.0</v>
      </c>
      <c r="B1037" s="21">
        <f>IFERROR(__xludf.DUMMYFUNCTION("YEAR(TO_DATE(A1037))"),2010.0)</f>
        <v>2010</v>
      </c>
      <c r="C1037" s="7" t="s">
        <v>107</v>
      </c>
      <c r="D1037" s="9">
        <v>218981.75</v>
      </c>
    </row>
    <row r="1038">
      <c r="A1038" s="5">
        <v>42795.0</v>
      </c>
      <c r="B1038" s="21">
        <f>IFERROR(__xludf.DUMMYFUNCTION("YEAR(TO_DATE(A1038))"),2017.0)</f>
        <v>2017</v>
      </c>
      <c r="C1038" s="7" t="s">
        <v>107</v>
      </c>
      <c r="D1038" s="9">
        <v>6045833.640000001</v>
      </c>
    </row>
    <row r="1039">
      <c r="A1039" s="5">
        <v>40897.0</v>
      </c>
      <c r="B1039" s="21">
        <f>IFERROR(__xludf.DUMMYFUNCTION("YEAR(TO_DATE(A1039))"),2011.0)</f>
        <v>2011</v>
      </c>
      <c r="C1039" s="7" t="s">
        <v>107</v>
      </c>
      <c r="D1039" s="9">
        <v>380359.2</v>
      </c>
    </row>
    <row r="1040">
      <c r="A1040" s="5">
        <v>41440.0</v>
      </c>
      <c r="B1040" s="21">
        <f>IFERROR(__xludf.DUMMYFUNCTION("YEAR(TO_DATE(A1040))"),2013.0)</f>
        <v>2013</v>
      </c>
      <c r="C1040" s="7" t="s">
        <v>107</v>
      </c>
      <c r="D1040" s="9">
        <v>1971840.2</v>
      </c>
    </row>
    <row r="1041">
      <c r="A1041" s="5">
        <v>40282.0</v>
      </c>
      <c r="B1041" s="21">
        <f>IFERROR(__xludf.DUMMYFUNCTION("YEAR(TO_DATE(A1041))"),2010.0)</f>
        <v>2010</v>
      </c>
      <c r="C1041" s="7" t="s">
        <v>107</v>
      </c>
      <c r="D1041" s="9">
        <v>2047010.28</v>
      </c>
    </row>
    <row r="1042">
      <c r="A1042" s="5">
        <v>40719.0</v>
      </c>
      <c r="B1042" s="21">
        <f>IFERROR(__xludf.DUMMYFUNCTION("YEAR(TO_DATE(A1042))"),2011.0)</f>
        <v>2011</v>
      </c>
      <c r="C1042" s="7" t="s">
        <v>107</v>
      </c>
      <c r="D1042" s="9">
        <v>864951.2</v>
      </c>
    </row>
    <row r="1043">
      <c r="A1043" s="5">
        <v>41330.0</v>
      </c>
      <c r="B1043" s="21">
        <f>IFERROR(__xludf.DUMMYFUNCTION("YEAR(TO_DATE(A1043))"),2013.0)</f>
        <v>2013</v>
      </c>
      <c r="C1043" s="7" t="s">
        <v>107</v>
      </c>
      <c r="D1043" s="9">
        <v>458020.38</v>
      </c>
    </row>
    <row r="1044">
      <c r="A1044" s="5">
        <v>41155.0</v>
      </c>
      <c r="B1044" s="21">
        <f>IFERROR(__xludf.DUMMYFUNCTION("YEAR(TO_DATE(A1044))"),2012.0)</f>
        <v>2012</v>
      </c>
      <c r="C1044" s="7" t="s">
        <v>107</v>
      </c>
      <c r="D1044" s="9">
        <v>46406.100000000006</v>
      </c>
    </row>
    <row r="1045">
      <c r="A1045" s="5">
        <v>41691.0</v>
      </c>
      <c r="B1045" s="21">
        <f>IFERROR(__xludf.DUMMYFUNCTION("YEAR(TO_DATE(A1045))"),2014.0)</f>
        <v>2014</v>
      </c>
      <c r="C1045" s="7" t="s">
        <v>107</v>
      </c>
      <c r="D1045" s="9">
        <v>1220238.4</v>
      </c>
    </row>
    <row r="1046">
      <c r="A1046" s="5">
        <v>42155.0</v>
      </c>
      <c r="B1046" s="21">
        <f>IFERROR(__xludf.DUMMYFUNCTION("YEAR(TO_DATE(A1046))"),2015.0)</f>
        <v>2015</v>
      </c>
      <c r="C1046" s="7" t="s">
        <v>107</v>
      </c>
      <c r="D1046" s="9">
        <v>5807490.78</v>
      </c>
    </row>
    <row r="1047">
      <c r="A1047" s="5">
        <v>42273.0</v>
      </c>
      <c r="B1047" s="21">
        <f>IFERROR(__xludf.DUMMYFUNCTION("YEAR(TO_DATE(A1047))"),2015.0)</f>
        <v>2015</v>
      </c>
      <c r="C1047" s="7" t="s">
        <v>107</v>
      </c>
      <c r="D1047" s="9">
        <v>84921.66</v>
      </c>
    </row>
    <row r="1048">
      <c r="A1048" s="5">
        <v>42079.0</v>
      </c>
      <c r="B1048" s="21">
        <f>IFERROR(__xludf.DUMMYFUNCTION("YEAR(TO_DATE(A1048))"),2015.0)</f>
        <v>2015</v>
      </c>
      <c r="C1048" s="7" t="s">
        <v>107</v>
      </c>
      <c r="D1048" s="9">
        <v>882917.86</v>
      </c>
    </row>
    <row r="1049">
      <c r="A1049" s="5">
        <v>41596.0</v>
      </c>
      <c r="B1049" s="21">
        <f>IFERROR(__xludf.DUMMYFUNCTION("YEAR(TO_DATE(A1049))"),2013.0)</f>
        <v>2013</v>
      </c>
      <c r="C1049" s="7" t="s">
        <v>107</v>
      </c>
      <c r="D1049" s="9">
        <v>1264583.04</v>
      </c>
    </row>
    <row r="1050">
      <c r="A1050" s="5">
        <v>41720.0</v>
      </c>
      <c r="B1050" s="21">
        <f>IFERROR(__xludf.DUMMYFUNCTION("YEAR(TO_DATE(A1050))"),2014.0)</f>
        <v>2014</v>
      </c>
      <c r="C1050" s="7" t="s">
        <v>107</v>
      </c>
      <c r="D1050" s="9">
        <v>255277.42</v>
      </c>
    </row>
    <row r="1051">
      <c r="A1051" s="5">
        <v>42703.0</v>
      </c>
      <c r="B1051" s="21">
        <f>IFERROR(__xludf.DUMMYFUNCTION("YEAR(TO_DATE(A1051))"),2016.0)</f>
        <v>2016</v>
      </c>
      <c r="C1051" s="7" t="s">
        <v>107</v>
      </c>
      <c r="D1051" s="9">
        <v>117011.70000000001</v>
      </c>
    </row>
    <row r="1052">
      <c r="A1052" s="5">
        <v>41578.0</v>
      </c>
      <c r="B1052" s="21">
        <f>IFERROR(__xludf.DUMMYFUNCTION("YEAR(TO_DATE(A1052))"),2013.0)</f>
        <v>2013</v>
      </c>
      <c r="C1052" s="7" t="s">
        <v>107</v>
      </c>
      <c r="D1052" s="9">
        <v>1364047.24</v>
      </c>
    </row>
    <row r="1053">
      <c r="A1053" s="5">
        <v>40610.0</v>
      </c>
      <c r="B1053" s="21">
        <f>IFERROR(__xludf.DUMMYFUNCTION("YEAR(TO_DATE(A1053))"),2011.0)</f>
        <v>2011</v>
      </c>
      <c r="C1053" s="7" t="s">
        <v>107</v>
      </c>
      <c r="D1053" s="9">
        <v>1148363.24</v>
      </c>
    </row>
    <row r="1054">
      <c r="A1054" s="5">
        <v>42078.0</v>
      </c>
      <c r="B1054" s="21">
        <f>IFERROR(__xludf.DUMMYFUNCTION("YEAR(TO_DATE(A1054))"),2015.0)</f>
        <v>2015</v>
      </c>
      <c r="C1054" s="7" t="s">
        <v>109</v>
      </c>
      <c r="D1054" s="9">
        <v>1445686.2000000002</v>
      </c>
    </row>
    <row r="1055">
      <c r="A1055" s="5">
        <v>40874.0</v>
      </c>
      <c r="B1055" s="21">
        <f>IFERROR(__xludf.DUMMYFUNCTION("YEAR(TO_DATE(A1055))"),2011.0)</f>
        <v>2011</v>
      </c>
      <c r="C1055" s="7" t="s">
        <v>109</v>
      </c>
      <c r="D1055" s="9">
        <v>2201739.1999999997</v>
      </c>
    </row>
    <row r="1056">
      <c r="A1056" s="5">
        <v>40238.0</v>
      </c>
      <c r="B1056" s="21">
        <f>IFERROR(__xludf.DUMMYFUNCTION("YEAR(TO_DATE(A1056))"),2010.0)</f>
        <v>2010</v>
      </c>
      <c r="C1056" s="7" t="s">
        <v>109</v>
      </c>
      <c r="D1056" s="9">
        <v>216851.19999999998</v>
      </c>
    </row>
    <row r="1057">
      <c r="A1057" s="5">
        <v>40959.0</v>
      </c>
      <c r="B1057" s="21">
        <f>IFERROR(__xludf.DUMMYFUNCTION("YEAR(TO_DATE(A1057))"),2012.0)</f>
        <v>2012</v>
      </c>
      <c r="C1057" s="7" t="s">
        <v>109</v>
      </c>
      <c r="D1057" s="9">
        <v>5409601.470000001</v>
      </c>
    </row>
    <row r="1058">
      <c r="A1058" s="5">
        <v>42018.0</v>
      </c>
      <c r="B1058" s="21">
        <f>IFERROR(__xludf.DUMMYFUNCTION("YEAR(TO_DATE(A1058))"),2015.0)</f>
        <v>2015</v>
      </c>
      <c r="C1058" s="7" t="s">
        <v>109</v>
      </c>
      <c r="D1058" s="9">
        <v>473727.1</v>
      </c>
    </row>
    <row r="1059">
      <c r="A1059" s="5">
        <v>41034.0</v>
      </c>
      <c r="B1059" s="21">
        <f>IFERROR(__xludf.DUMMYFUNCTION("YEAR(TO_DATE(A1059))"),2012.0)</f>
        <v>2012</v>
      </c>
      <c r="C1059" s="7" t="s">
        <v>109</v>
      </c>
      <c r="D1059" s="9">
        <v>4970685.930000001</v>
      </c>
    </row>
    <row r="1060">
      <c r="A1060" s="5">
        <v>41813.0</v>
      </c>
      <c r="B1060" s="21">
        <f>IFERROR(__xludf.DUMMYFUNCTION("YEAR(TO_DATE(A1060))"),2014.0)</f>
        <v>2014</v>
      </c>
      <c r="C1060" s="7" t="s">
        <v>109</v>
      </c>
      <c r="D1060" s="9">
        <v>4505070.78</v>
      </c>
    </row>
    <row r="1061">
      <c r="A1061" s="5">
        <v>42133.0</v>
      </c>
      <c r="B1061" s="21">
        <f>IFERROR(__xludf.DUMMYFUNCTION("YEAR(TO_DATE(A1061))"),2015.0)</f>
        <v>2015</v>
      </c>
      <c r="C1061" s="7" t="s">
        <v>109</v>
      </c>
      <c r="D1061" s="9">
        <v>689666.08</v>
      </c>
    </row>
    <row r="1062">
      <c r="A1062" s="5">
        <v>41570.0</v>
      </c>
      <c r="B1062" s="21">
        <f>IFERROR(__xludf.DUMMYFUNCTION("YEAR(TO_DATE(A1062))"),2013.0)</f>
        <v>2013</v>
      </c>
      <c r="C1062" s="7" t="s">
        <v>109</v>
      </c>
      <c r="D1062" s="9">
        <v>451012.25</v>
      </c>
    </row>
    <row r="1063">
      <c r="A1063" s="5">
        <v>41557.0</v>
      </c>
      <c r="B1063" s="21">
        <f>IFERROR(__xludf.DUMMYFUNCTION("YEAR(TO_DATE(A1063))"),2013.0)</f>
        <v>2013</v>
      </c>
      <c r="C1063" s="7" t="s">
        <v>109</v>
      </c>
      <c r="D1063" s="9">
        <v>605437.4400000001</v>
      </c>
    </row>
    <row r="1064">
      <c r="A1064" s="5">
        <v>41579.0</v>
      </c>
      <c r="B1064" s="21">
        <f>IFERROR(__xludf.DUMMYFUNCTION("YEAR(TO_DATE(A1064))"),2013.0)</f>
        <v>2013</v>
      </c>
      <c r="C1064" s="7" t="s">
        <v>109</v>
      </c>
      <c r="D1064" s="9">
        <v>3032419.1999999997</v>
      </c>
    </row>
    <row r="1065">
      <c r="A1065" s="5">
        <v>41135.0</v>
      </c>
      <c r="B1065" s="21">
        <f>IFERROR(__xludf.DUMMYFUNCTION("YEAR(TO_DATE(A1065))"),2012.0)</f>
        <v>2012</v>
      </c>
      <c r="C1065" s="7" t="s">
        <v>109</v>
      </c>
      <c r="D1065" s="9">
        <v>2929.62</v>
      </c>
    </row>
    <row r="1066">
      <c r="A1066" s="5">
        <v>41941.0</v>
      </c>
      <c r="B1066" s="21">
        <f>IFERROR(__xludf.DUMMYFUNCTION("YEAR(TO_DATE(A1066))"),2014.0)</f>
        <v>2014</v>
      </c>
      <c r="C1066" s="7" t="s">
        <v>109</v>
      </c>
      <c r="D1066" s="9">
        <v>414855.35000000003</v>
      </c>
    </row>
    <row r="1067">
      <c r="A1067" s="5">
        <v>42249.0</v>
      </c>
      <c r="B1067" s="21">
        <f>IFERROR(__xludf.DUMMYFUNCTION("YEAR(TO_DATE(A1067))"),2015.0)</f>
        <v>2015</v>
      </c>
      <c r="C1067" s="7" t="s">
        <v>109</v>
      </c>
      <c r="D1067" s="9">
        <v>198862.95</v>
      </c>
    </row>
    <row r="1068">
      <c r="A1068" s="5">
        <v>42262.0</v>
      </c>
      <c r="B1068" s="21">
        <f>IFERROR(__xludf.DUMMYFUNCTION("YEAR(TO_DATE(A1068))"),2015.0)</f>
        <v>2015</v>
      </c>
      <c r="C1068" s="7" t="s">
        <v>109</v>
      </c>
      <c r="D1068" s="9">
        <v>278436.60000000003</v>
      </c>
    </row>
    <row r="1069">
      <c r="A1069" s="5">
        <v>42690.0</v>
      </c>
      <c r="B1069" s="21">
        <f>IFERROR(__xludf.DUMMYFUNCTION("YEAR(TO_DATE(A1069))"),2016.0)</f>
        <v>2016</v>
      </c>
      <c r="C1069" s="7" t="s">
        <v>109</v>
      </c>
      <c r="D1069" s="9">
        <v>228870.00000000003</v>
      </c>
    </row>
    <row r="1070">
      <c r="A1070" s="5">
        <v>42154.0</v>
      </c>
      <c r="B1070" s="21">
        <f>IFERROR(__xludf.DUMMYFUNCTION("YEAR(TO_DATE(A1070))"),2015.0)</f>
        <v>2015</v>
      </c>
      <c r="C1070" s="7" t="s">
        <v>109</v>
      </c>
      <c r="D1070" s="9">
        <v>2522206.8</v>
      </c>
    </row>
    <row r="1071">
      <c r="A1071" s="5">
        <v>40229.0</v>
      </c>
      <c r="B1071" s="21">
        <f>IFERROR(__xludf.DUMMYFUNCTION("YEAR(TO_DATE(A1071))"),2010.0)</f>
        <v>2010</v>
      </c>
      <c r="C1071" s="7" t="s">
        <v>109</v>
      </c>
      <c r="D1071" s="9">
        <v>516572.70999999996</v>
      </c>
    </row>
    <row r="1072">
      <c r="A1072" s="5">
        <v>40239.0</v>
      </c>
      <c r="B1072" s="21">
        <f>IFERROR(__xludf.DUMMYFUNCTION("YEAR(TO_DATE(A1072))"),2010.0)</f>
        <v>2010</v>
      </c>
      <c r="C1072" s="7" t="s">
        <v>109</v>
      </c>
      <c r="D1072" s="9">
        <v>1814922.27</v>
      </c>
    </row>
    <row r="1073">
      <c r="A1073" s="5">
        <v>42363.0</v>
      </c>
      <c r="B1073" s="21">
        <f>IFERROR(__xludf.DUMMYFUNCTION("YEAR(TO_DATE(A1073))"),2015.0)</f>
        <v>2015</v>
      </c>
      <c r="C1073" s="7" t="s">
        <v>109</v>
      </c>
      <c r="D1073" s="9">
        <v>73794.74</v>
      </c>
    </row>
    <row r="1074">
      <c r="A1074" s="5">
        <v>42211.0</v>
      </c>
      <c r="B1074" s="21">
        <f>IFERROR(__xludf.DUMMYFUNCTION("YEAR(TO_DATE(A1074))"),2015.0)</f>
        <v>2015</v>
      </c>
      <c r="C1074" s="7" t="s">
        <v>109</v>
      </c>
      <c r="D1074" s="9">
        <v>516025.56000000006</v>
      </c>
    </row>
    <row r="1075">
      <c r="A1075" s="5">
        <v>42886.0</v>
      </c>
      <c r="B1075" s="21">
        <f>IFERROR(__xludf.DUMMYFUNCTION("YEAR(TO_DATE(A1075))"),2017.0)</f>
        <v>2017</v>
      </c>
      <c r="C1075" s="7" t="s">
        <v>109</v>
      </c>
      <c r="D1075" s="9">
        <v>31933.850000000002</v>
      </c>
    </row>
    <row r="1076">
      <c r="A1076" s="5">
        <v>42452.0</v>
      </c>
      <c r="B1076" s="21">
        <f>IFERROR(__xludf.DUMMYFUNCTION("YEAR(TO_DATE(A1076))"),2016.0)</f>
        <v>2016</v>
      </c>
      <c r="C1076" s="7" t="s">
        <v>109</v>
      </c>
      <c r="D1076" s="9">
        <v>3478763.8200000003</v>
      </c>
    </row>
    <row r="1077">
      <c r="A1077" s="5">
        <v>42399.0</v>
      </c>
      <c r="B1077" s="21">
        <f>IFERROR(__xludf.DUMMYFUNCTION("YEAR(TO_DATE(A1077))"),2016.0)</f>
        <v>2016</v>
      </c>
      <c r="C1077" s="7" t="s">
        <v>109</v>
      </c>
      <c r="D1077" s="9">
        <v>3424215.48</v>
      </c>
    </row>
    <row r="1078">
      <c r="A1078" s="5">
        <v>40704.0</v>
      </c>
      <c r="B1078" s="21">
        <f>IFERROR(__xludf.DUMMYFUNCTION("YEAR(TO_DATE(A1078))"),2011.0)</f>
        <v>2011</v>
      </c>
      <c r="C1078" s="7" t="s">
        <v>109</v>
      </c>
      <c r="D1078" s="9">
        <v>416085.66000000003</v>
      </c>
    </row>
    <row r="1079">
      <c r="A1079" s="5">
        <v>41073.0</v>
      </c>
      <c r="B1079" s="21">
        <f>IFERROR(__xludf.DUMMYFUNCTION("YEAR(TO_DATE(A1079))"),2012.0)</f>
        <v>2012</v>
      </c>
      <c r="C1079" s="7" t="s">
        <v>109</v>
      </c>
      <c r="D1079" s="9">
        <v>1850667.5999999999</v>
      </c>
    </row>
    <row r="1080">
      <c r="A1080" s="5">
        <v>41494.0</v>
      </c>
      <c r="B1080" s="21">
        <f>IFERROR(__xludf.DUMMYFUNCTION("YEAR(TO_DATE(A1080))"),2013.0)</f>
        <v>2013</v>
      </c>
      <c r="C1080" s="7" t="s">
        <v>109</v>
      </c>
      <c r="D1080" s="9">
        <v>70033.73999999999</v>
      </c>
    </row>
    <row r="1081">
      <c r="A1081" s="5">
        <v>42727.0</v>
      </c>
      <c r="B1081" s="21">
        <f>IFERROR(__xludf.DUMMYFUNCTION("YEAR(TO_DATE(A1081))"),2016.0)</f>
        <v>2016</v>
      </c>
      <c r="C1081" s="7" t="s">
        <v>109</v>
      </c>
      <c r="D1081" s="9">
        <v>503293.34</v>
      </c>
    </row>
    <row r="1082">
      <c r="A1082" s="5">
        <v>41059.0</v>
      </c>
      <c r="B1082" s="21">
        <f>IFERROR(__xludf.DUMMYFUNCTION("YEAR(TO_DATE(A1082))"),2012.0)</f>
        <v>2012</v>
      </c>
      <c r="C1082" s="7" t="s">
        <v>109</v>
      </c>
      <c r="D1082" s="9">
        <v>1234278.8</v>
      </c>
    </row>
    <row r="1083">
      <c r="A1083" s="5">
        <v>42522.0</v>
      </c>
      <c r="B1083" s="21">
        <f>IFERROR(__xludf.DUMMYFUNCTION("YEAR(TO_DATE(A1083))"),2016.0)</f>
        <v>2016</v>
      </c>
      <c r="C1083" s="7" t="s">
        <v>109</v>
      </c>
      <c r="D1083" s="9">
        <v>1362352.58</v>
      </c>
    </row>
    <row r="1084">
      <c r="A1084" s="5">
        <v>42523.0</v>
      </c>
      <c r="B1084" s="21">
        <f>IFERROR(__xludf.DUMMYFUNCTION("YEAR(TO_DATE(A1084))"),2016.0)</f>
        <v>2016</v>
      </c>
      <c r="C1084" s="7" t="s">
        <v>111</v>
      </c>
      <c r="D1084" s="9">
        <v>1045372.48</v>
      </c>
    </row>
    <row r="1085">
      <c r="A1085" s="5">
        <v>42671.0</v>
      </c>
      <c r="B1085" s="21">
        <f>IFERROR(__xludf.DUMMYFUNCTION("YEAR(TO_DATE(A1085))"),2016.0)</f>
        <v>2016</v>
      </c>
      <c r="C1085" s="7" t="s">
        <v>111</v>
      </c>
      <c r="D1085" s="9">
        <v>124066.08</v>
      </c>
    </row>
    <row r="1086">
      <c r="A1086" s="5">
        <v>41345.0</v>
      </c>
      <c r="B1086" s="21">
        <f>IFERROR(__xludf.DUMMYFUNCTION("YEAR(TO_DATE(A1086))"),2013.0)</f>
        <v>2013</v>
      </c>
      <c r="C1086" s="7" t="s">
        <v>111</v>
      </c>
      <c r="D1086" s="9">
        <v>389302.0</v>
      </c>
    </row>
    <row r="1087">
      <c r="A1087" s="5">
        <v>41667.0</v>
      </c>
      <c r="B1087" s="21">
        <f>IFERROR(__xludf.DUMMYFUNCTION("YEAR(TO_DATE(A1087))"),2014.0)</f>
        <v>2014</v>
      </c>
      <c r="C1087" s="7" t="s">
        <v>111</v>
      </c>
      <c r="D1087" s="9">
        <v>1097809.2</v>
      </c>
    </row>
    <row r="1088">
      <c r="A1088" s="5">
        <v>41204.0</v>
      </c>
      <c r="B1088" s="21">
        <f>IFERROR(__xludf.DUMMYFUNCTION("YEAR(TO_DATE(A1088))"),2012.0)</f>
        <v>2012</v>
      </c>
      <c r="C1088" s="7" t="s">
        <v>111</v>
      </c>
      <c r="D1088" s="9">
        <v>60113.19</v>
      </c>
    </row>
    <row r="1089">
      <c r="A1089" s="5">
        <v>41775.0</v>
      </c>
      <c r="B1089" s="21">
        <f>IFERROR(__xludf.DUMMYFUNCTION("YEAR(TO_DATE(A1089))"),2014.0)</f>
        <v>2014</v>
      </c>
      <c r="C1089" s="7" t="s">
        <v>111</v>
      </c>
      <c r="D1089" s="9">
        <v>956200.0</v>
      </c>
    </row>
    <row r="1090">
      <c r="A1090" s="5">
        <v>40335.0</v>
      </c>
      <c r="B1090" s="21">
        <f>IFERROR(__xludf.DUMMYFUNCTION("YEAR(TO_DATE(A1090))"),2010.0)</f>
        <v>2010</v>
      </c>
      <c r="C1090" s="7" t="s">
        <v>111</v>
      </c>
      <c r="D1090" s="9">
        <v>314742.23000000004</v>
      </c>
    </row>
    <row r="1091">
      <c r="A1091" s="5">
        <v>40577.0</v>
      </c>
      <c r="B1091" s="21">
        <f>IFERROR(__xludf.DUMMYFUNCTION("YEAR(TO_DATE(A1091))"),2011.0)</f>
        <v>2011</v>
      </c>
      <c r="C1091" s="7" t="s">
        <v>111</v>
      </c>
      <c r="D1091" s="9">
        <v>351319.80000000005</v>
      </c>
    </row>
    <row r="1092">
      <c r="A1092" s="5">
        <v>42518.0</v>
      </c>
      <c r="B1092" s="21">
        <f>IFERROR(__xludf.DUMMYFUNCTION("YEAR(TO_DATE(A1092))"),2016.0)</f>
        <v>2016</v>
      </c>
      <c r="C1092" s="7" t="s">
        <v>111</v>
      </c>
      <c r="D1092" s="9">
        <v>52891.77</v>
      </c>
    </row>
    <row r="1093">
      <c r="A1093" s="5">
        <v>41984.0</v>
      </c>
      <c r="B1093" s="21">
        <f>IFERROR(__xludf.DUMMYFUNCTION("YEAR(TO_DATE(A1093))"),2014.0)</f>
        <v>2014</v>
      </c>
      <c r="C1093" s="7" t="s">
        <v>111</v>
      </c>
      <c r="D1093" s="9">
        <v>71561.1</v>
      </c>
    </row>
    <row r="1094">
      <c r="A1094" s="5">
        <v>40945.0</v>
      </c>
      <c r="B1094" s="21">
        <f>IFERROR(__xludf.DUMMYFUNCTION("YEAR(TO_DATE(A1094))"),2012.0)</f>
        <v>2012</v>
      </c>
      <c r="C1094" s="7" t="s">
        <v>111</v>
      </c>
      <c r="D1094" s="9">
        <v>254915.87000000002</v>
      </c>
    </row>
    <row r="1095">
      <c r="A1095" s="5">
        <v>40277.0</v>
      </c>
      <c r="B1095" s="21">
        <f>IFERROR(__xludf.DUMMYFUNCTION("YEAR(TO_DATE(A1095))"),2010.0)</f>
        <v>2010</v>
      </c>
      <c r="C1095" s="7" t="s">
        <v>111</v>
      </c>
      <c r="D1095" s="9">
        <v>6340180.5600000005</v>
      </c>
    </row>
    <row r="1096">
      <c r="A1096" s="5">
        <v>41576.0</v>
      </c>
      <c r="B1096" s="21">
        <f>IFERROR(__xludf.DUMMYFUNCTION("YEAR(TO_DATE(A1096))"),2013.0)</f>
        <v>2013</v>
      </c>
      <c r="C1096" s="7" t="s">
        <v>111</v>
      </c>
      <c r="D1096" s="9">
        <v>3332775.6</v>
      </c>
    </row>
    <row r="1097">
      <c r="A1097" s="5">
        <v>41055.0</v>
      </c>
      <c r="B1097" s="21">
        <f>IFERROR(__xludf.DUMMYFUNCTION("YEAR(TO_DATE(A1097))"),2012.0)</f>
        <v>2012</v>
      </c>
      <c r="C1097" s="7" t="s">
        <v>111</v>
      </c>
      <c r="D1097" s="9">
        <v>353083.68</v>
      </c>
    </row>
    <row r="1098">
      <c r="A1098" s="5">
        <v>41907.0</v>
      </c>
      <c r="B1098" s="21">
        <f>IFERROR(__xludf.DUMMYFUNCTION("YEAR(TO_DATE(A1098))"),2014.0)</f>
        <v>2014</v>
      </c>
      <c r="C1098" s="7" t="s">
        <v>111</v>
      </c>
      <c r="D1098" s="9">
        <v>919720.2</v>
      </c>
    </row>
    <row r="1099">
      <c r="A1099" s="5">
        <v>40960.0</v>
      </c>
      <c r="B1099" s="21">
        <f>IFERROR(__xludf.DUMMYFUNCTION("YEAR(TO_DATE(A1099))"),2012.0)</f>
        <v>2012</v>
      </c>
      <c r="C1099" s="7" t="s">
        <v>111</v>
      </c>
      <c r="D1099" s="9">
        <v>1783007.5999999999</v>
      </c>
    </row>
    <row r="1100">
      <c r="A1100" s="5">
        <v>41315.0</v>
      </c>
      <c r="B1100" s="21">
        <f>IFERROR(__xludf.DUMMYFUNCTION("YEAR(TO_DATE(A1100))"),2013.0)</f>
        <v>2013</v>
      </c>
      <c r="C1100" s="7" t="s">
        <v>111</v>
      </c>
      <c r="D1100" s="9">
        <v>714376.22</v>
      </c>
    </row>
    <row r="1101">
      <c r="A1101" s="5">
        <v>41966.0</v>
      </c>
      <c r="B1101" s="21">
        <f>IFERROR(__xludf.DUMMYFUNCTION("YEAR(TO_DATE(A1101))"),2014.0)</f>
        <v>2014</v>
      </c>
      <c r="C1101" s="7" t="s">
        <v>111</v>
      </c>
      <c r="D1101" s="9">
        <v>357650.48000000004</v>
      </c>
    </row>
    <row r="1102">
      <c r="A1102" s="5">
        <v>42777.0</v>
      </c>
      <c r="B1102" s="21">
        <f>IFERROR(__xludf.DUMMYFUNCTION("YEAR(TO_DATE(A1102))"),2017.0)</f>
        <v>2017</v>
      </c>
      <c r="C1102" s="7" t="s">
        <v>111</v>
      </c>
      <c r="D1102" s="9">
        <v>5776525.88</v>
      </c>
    </row>
    <row r="1103">
      <c r="A1103" s="5">
        <v>40196.0</v>
      </c>
      <c r="B1103" s="21">
        <f>IFERROR(__xludf.DUMMYFUNCTION("YEAR(TO_DATE(A1103))"),2010.0)</f>
        <v>2010</v>
      </c>
      <c r="C1103" s="7" t="s">
        <v>111</v>
      </c>
      <c r="D1103" s="9">
        <v>6745.59</v>
      </c>
    </row>
    <row r="1104">
      <c r="A1104" s="5">
        <v>41623.0</v>
      </c>
      <c r="B1104" s="21">
        <f>IFERROR(__xludf.DUMMYFUNCTION("YEAR(TO_DATE(A1104))"),2013.0)</f>
        <v>2013</v>
      </c>
      <c r="C1104" s="7" t="s">
        <v>111</v>
      </c>
      <c r="D1104" s="9">
        <v>58079.25</v>
      </c>
    </row>
    <row r="1105">
      <c r="A1105" s="5">
        <v>40254.0</v>
      </c>
      <c r="B1105" s="21">
        <f>IFERROR(__xludf.DUMMYFUNCTION("YEAR(TO_DATE(A1105))"),2010.0)</f>
        <v>2010</v>
      </c>
      <c r="C1105" s="7" t="s">
        <v>111</v>
      </c>
      <c r="D1105" s="9">
        <v>395590.65</v>
      </c>
    </row>
    <row r="1106">
      <c r="A1106" s="5">
        <v>41892.0</v>
      </c>
      <c r="B1106" s="21">
        <f>IFERROR(__xludf.DUMMYFUNCTION("YEAR(TO_DATE(A1106))"),2014.0)</f>
        <v>2014</v>
      </c>
      <c r="C1106" s="7" t="s">
        <v>111</v>
      </c>
      <c r="D1106" s="9">
        <v>4672543.84</v>
      </c>
    </row>
    <row r="1107">
      <c r="A1107" s="5">
        <v>42287.0</v>
      </c>
      <c r="B1107" s="21">
        <f>IFERROR(__xludf.DUMMYFUNCTION("YEAR(TO_DATE(A1107))"),2015.0)</f>
        <v>2015</v>
      </c>
      <c r="C1107" s="7" t="s">
        <v>111</v>
      </c>
      <c r="D1107" s="9">
        <v>3224083.38</v>
      </c>
    </row>
    <row r="1108">
      <c r="A1108" s="5">
        <v>41385.0</v>
      </c>
      <c r="B1108" s="21">
        <f>IFERROR(__xludf.DUMMYFUNCTION("YEAR(TO_DATE(A1108))"),2013.0)</f>
        <v>2013</v>
      </c>
      <c r="C1108" s="7" t="s">
        <v>111</v>
      </c>
      <c r="D1108" s="9">
        <v>307657.82</v>
      </c>
    </row>
    <row r="1109">
      <c r="A1109" s="5">
        <v>42759.0</v>
      </c>
      <c r="B1109" s="21">
        <f>IFERROR(__xludf.DUMMYFUNCTION("YEAR(TO_DATE(A1109))"),2017.0)</f>
        <v>2017</v>
      </c>
      <c r="C1109" s="7" t="s">
        <v>111</v>
      </c>
      <c r="D1109" s="9">
        <v>4026612.0</v>
      </c>
    </row>
    <row r="1110">
      <c r="A1110" s="5">
        <v>41112.0</v>
      </c>
      <c r="B1110" s="21">
        <f>IFERROR(__xludf.DUMMYFUNCTION("YEAR(TO_DATE(A1110))"),2012.0)</f>
        <v>2012</v>
      </c>
      <c r="C1110" s="7" t="s">
        <v>111</v>
      </c>
      <c r="D1110" s="9">
        <v>1905604.7999999998</v>
      </c>
    </row>
    <row r="1111">
      <c r="A1111" s="5">
        <v>40859.0</v>
      </c>
      <c r="B1111" s="21">
        <f>IFERROR(__xludf.DUMMYFUNCTION("YEAR(TO_DATE(A1111))"),2011.0)</f>
        <v>2011</v>
      </c>
      <c r="C1111" s="7" t="s">
        <v>113</v>
      </c>
      <c r="D1111" s="9">
        <v>680791.14</v>
      </c>
    </row>
    <row r="1112">
      <c r="A1112" s="5">
        <v>41779.0</v>
      </c>
      <c r="B1112" s="21">
        <f>IFERROR(__xludf.DUMMYFUNCTION("YEAR(TO_DATE(A1112))"),2014.0)</f>
        <v>2014</v>
      </c>
      <c r="C1112" s="7" t="s">
        <v>113</v>
      </c>
      <c r="D1112" s="9">
        <v>0.0</v>
      </c>
    </row>
    <row r="1113">
      <c r="A1113" s="5">
        <v>41249.0</v>
      </c>
      <c r="B1113" s="21">
        <f>IFERROR(__xludf.DUMMYFUNCTION("YEAR(TO_DATE(A1113))"),2012.0)</f>
        <v>2012</v>
      </c>
      <c r="C1113" s="7" t="s">
        <v>113</v>
      </c>
      <c r="D1113" s="9">
        <v>28950.99</v>
      </c>
    </row>
    <row r="1114">
      <c r="A1114" s="5">
        <v>40647.0</v>
      </c>
      <c r="B1114" s="21">
        <f>IFERROR(__xludf.DUMMYFUNCTION("YEAR(TO_DATE(A1114))"),2011.0)</f>
        <v>2011</v>
      </c>
      <c r="C1114" s="7" t="s">
        <v>113</v>
      </c>
      <c r="D1114" s="9">
        <v>546142.7</v>
      </c>
    </row>
    <row r="1115">
      <c r="A1115" s="5">
        <v>41022.0</v>
      </c>
      <c r="B1115" s="21">
        <f>IFERROR(__xludf.DUMMYFUNCTION("YEAR(TO_DATE(A1115))"),2012.0)</f>
        <v>2012</v>
      </c>
      <c r="C1115" s="7" t="s">
        <v>113</v>
      </c>
      <c r="D1115" s="9">
        <v>1883853.13</v>
      </c>
    </row>
    <row r="1116">
      <c r="A1116" s="5">
        <v>42785.0</v>
      </c>
      <c r="B1116" s="21">
        <f>IFERROR(__xludf.DUMMYFUNCTION("YEAR(TO_DATE(A1116))"),2017.0)</f>
        <v>2017</v>
      </c>
      <c r="C1116" s="7" t="s">
        <v>113</v>
      </c>
      <c r="D1116" s="9">
        <v>739097.52</v>
      </c>
    </row>
    <row r="1117">
      <c r="A1117" s="5">
        <v>41137.0</v>
      </c>
      <c r="B1117" s="21">
        <f>IFERROR(__xludf.DUMMYFUNCTION("YEAR(TO_DATE(A1117))"),2012.0)</f>
        <v>2012</v>
      </c>
      <c r="C1117" s="7" t="s">
        <v>113</v>
      </c>
      <c r="D1117" s="9">
        <v>535144.16</v>
      </c>
    </row>
    <row r="1118">
      <c r="A1118" s="5">
        <v>40528.0</v>
      </c>
      <c r="B1118" s="21">
        <f>IFERROR(__xludf.DUMMYFUNCTION("YEAR(TO_DATE(A1118))"),2010.0)</f>
        <v>2010</v>
      </c>
      <c r="C1118" s="7" t="s">
        <v>113</v>
      </c>
      <c r="D1118" s="9">
        <v>1463724.06</v>
      </c>
    </row>
    <row r="1119">
      <c r="A1119" s="5">
        <v>42738.0</v>
      </c>
      <c r="B1119" s="21">
        <f>IFERROR(__xludf.DUMMYFUNCTION("YEAR(TO_DATE(A1119))"),2017.0)</f>
        <v>2017</v>
      </c>
      <c r="C1119" s="7" t="s">
        <v>113</v>
      </c>
      <c r="D1119" s="9">
        <v>1046656.7999999999</v>
      </c>
    </row>
    <row r="1120">
      <c r="A1120" s="5">
        <v>42008.0</v>
      </c>
      <c r="B1120" s="21">
        <f>IFERROR(__xludf.DUMMYFUNCTION("YEAR(TO_DATE(A1120))"),2015.0)</f>
        <v>2015</v>
      </c>
      <c r="C1120" s="7" t="s">
        <v>113</v>
      </c>
      <c r="D1120" s="9">
        <v>1074165.4</v>
      </c>
    </row>
    <row r="1121">
      <c r="A1121" s="5">
        <v>42156.0</v>
      </c>
      <c r="B1121" s="21">
        <f>IFERROR(__xludf.DUMMYFUNCTION("YEAR(TO_DATE(A1121))"),2015.0)</f>
        <v>2015</v>
      </c>
      <c r="C1121" s="7" t="s">
        <v>113</v>
      </c>
      <c r="D1121" s="9">
        <v>946236.52</v>
      </c>
    </row>
    <row r="1122">
      <c r="A1122" s="5">
        <v>40876.0</v>
      </c>
      <c r="B1122" s="21">
        <f>IFERROR(__xludf.DUMMYFUNCTION("YEAR(TO_DATE(A1122))"),2011.0)</f>
        <v>2011</v>
      </c>
      <c r="C1122" s="7" t="s">
        <v>113</v>
      </c>
      <c r="D1122" s="9">
        <v>3248974.8899999997</v>
      </c>
    </row>
    <row r="1123">
      <c r="A1123" s="5">
        <v>42301.0</v>
      </c>
      <c r="B1123" s="21">
        <f>IFERROR(__xludf.DUMMYFUNCTION("YEAR(TO_DATE(A1123))"),2015.0)</f>
        <v>2015</v>
      </c>
      <c r="C1123" s="7" t="s">
        <v>113</v>
      </c>
      <c r="D1123" s="9">
        <v>33028.2</v>
      </c>
    </row>
    <row r="1124">
      <c r="A1124" s="5">
        <v>41593.0</v>
      </c>
      <c r="B1124" s="21">
        <f>IFERROR(__xludf.DUMMYFUNCTION("YEAR(TO_DATE(A1124))"),2013.0)</f>
        <v>2013</v>
      </c>
      <c r="C1124" s="7" t="s">
        <v>113</v>
      </c>
      <c r="D1124" s="9">
        <v>3938765.04</v>
      </c>
    </row>
    <row r="1125">
      <c r="A1125" s="5">
        <v>41366.0</v>
      </c>
      <c r="B1125" s="21">
        <f>IFERROR(__xludf.DUMMYFUNCTION("YEAR(TO_DATE(A1125))"),2013.0)</f>
        <v>2013</v>
      </c>
      <c r="C1125" s="7" t="s">
        <v>113</v>
      </c>
      <c r="D1125" s="9">
        <v>414717.87</v>
      </c>
    </row>
    <row r="1126">
      <c r="A1126" s="5">
        <v>42685.0</v>
      </c>
      <c r="B1126" s="21">
        <f>IFERROR(__xludf.DUMMYFUNCTION("YEAR(TO_DATE(A1126))"),2016.0)</f>
        <v>2016</v>
      </c>
      <c r="C1126" s="7" t="s">
        <v>113</v>
      </c>
      <c r="D1126" s="9">
        <v>37382.100000000006</v>
      </c>
    </row>
    <row r="1127">
      <c r="A1127" s="5">
        <v>42918.0</v>
      </c>
      <c r="B1127" s="21">
        <f>IFERROR(__xludf.DUMMYFUNCTION("YEAR(TO_DATE(A1127))"),2017.0)</f>
        <v>2017</v>
      </c>
      <c r="C1127" s="7" t="s">
        <v>113</v>
      </c>
      <c r="D1127" s="9">
        <v>2889418.77</v>
      </c>
    </row>
    <row r="1128">
      <c r="A1128" s="5">
        <v>40882.0</v>
      </c>
      <c r="B1128" s="21">
        <f>IFERROR(__xludf.DUMMYFUNCTION("YEAR(TO_DATE(A1128))"),2011.0)</f>
        <v>2011</v>
      </c>
      <c r="C1128" s="7" t="s">
        <v>113</v>
      </c>
      <c r="D1128" s="9">
        <v>459268.55000000005</v>
      </c>
    </row>
    <row r="1129">
      <c r="A1129" s="5">
        <v>42825.0</v>
      </c>
      <c r="B1129" s="21">
        <f>IFERROR(__xludf.DUMMYFUNCTION("YEAR(TO_DATE(A1129))"),2017.0)</f>
        <v>2017</v>
      </c>
      <c r="C1129" s="7" t="s">
        <v>113</v>
      </c>
      <c r="D1129" s="9">
        <v>577262.8200000001</v>
      </c>
    </row>
    <row r="1130">
      <c r="A1130" s="5">
        <v>40404.0</v>
      </c>
      <c r="B1130" s="21">
        <f>IFERROR(__xludf.DUMMYFUNCTION("YEAR(TO_DATE(A1130))"),2010.0)</f>
        <v>2010</v>
      </c>
      <c r="C1130" s="7" t="s">
        <v>113</v>
      </c>
      <c r="D1130" s="9">
        <v>841565.28</v>
      </c>
    </row>
    <row r="1131">
      <c r="A1131" s="5">
        <v>40825.0</v>
      </c>
      <c r="B1131" s="21">
        <f>IFERROR(__xludf.DUMMYFUNCTION("YEAR(TO_DATE(A1131))"),2011.0)</f>
        <v>2011</v>
      </c>
      <c r="C1131" s="7" t="s">
        <v>113</v>
      </c>
      <c r="D1131" s="9">
        <v>69928.35</v>
      </c>
    </row>
    <row r="1132">
      <c r="A1132" s="5">
        <v>40516.0</v>
      </c>
      <c r="B1132" s="21">
        <f>IFERROR(__xludf.DUMMYFUNCTION("YEAR(TO_DATE(A1132))"),2010.0)</f>
        <v>2010</v>
      </c>
      <c r="C1132" s="7" t="s">
        <v>113</v>
      </c>
      <c r="D1132" s="9">
        <v>1683860.2</v>
      </c>
    </row>
    <row r="1133">
      <c r="A1133" s="5">
        <v>40838.0</v>
      </c>
      <c r="B1133" s="21">
        <f>IFERROR(__xludf.DUMMYFUNCTION("YEAR(TO_DATE(A1133))"),2011.0)</f>
        <v>2011</v>
      </c>
      <c r="C1133" s="7" t="s">
        <v>113</v>
      </c>
      <c r="D1133" s="9">
        <v>85574.76</v>
      </c>
    </row>
    <row r="1134">
      <c r="A1134" s="5">
        <v>40604.0</v>
      </c>
      <c r="B1134" s="21">
        <f>IFERROR(__xludf.DUMMYFUNCTION("YEAR(TO_DATE(A1134))"),2011.0)</f>
        <v>2011</v>
      </c>
      <c r="C1134" s="7" t="s">
        <v>113</v>
      </c>
      <c r="D1134" s="9">
        <v>1333460.0</v>
      </c>
    </row>
    <row r="1135">
      <c r="A1135" s="5">
        <v>41616.0</v>
      </c>
      <c r="B1135" s="21">
        <f>IFERROR(__xludf.DUMMYFUNCTION("YEAR(TO_DATE(A1135))"),2013.0)</f>
        <v>2013</v>
      </c>
      <c r="C1135" s="7" t="s">
        <v>113</v>
      </c>
      <c r="D1135" s="9">
        <v>217892.18000000002</v>
      </c>
    </row>
    <row r="1136">
      <c r="A1136" s="5">
        <v>40685.0</v>
      </c>
      <c r="B1136" s="21">
        <f>IFERROR(__xludf.DUMMYFUNCTION("YEAR(TO_DATE(A1136))"),2011.0)</f>
        <v>2011</v>
      </c>
      <c r="C1136" s="7" t="s">
        <v>113</v>
      </c>
      <c r="D1136" s="9">
        <v>1604434.8</v>
      </c>
    </row>
    <row r="1137">
      <c r="A1137" s="5">
        <v>41278.0</v>
      </c>
      <c r="B1137" s="21">
        <f>IFERROR(__xludf.DUMMYFUNCTION("YEAR(TO_DATE(A1137))"),2013.0)</f>
        <v>2013</v>
      </c>
      <c r="C1137" s="7" t="s">
        <v>115</v>
      </c>
      <c r="D1137" s="9">
        <v>291525.99</v>
      </c>
    </row>
    <row r="1138">
      <c r="A1138" s="5">
        <v>40777.0</v>
      </c>
      <c r="B1138" s="21">
        <f>IFERROR(__xludf.DUMMYFUNCTION("YEAR(TO_DATE(A1138))"),2011.0)</f>
        <v>2011</v>
      </c>
      <c r="C1138" s="7" t="s">
        <v>115</v>
      </c>
      <c r="D1138" s="9">
        <v>32319.12</v>
      </c>
    </row>
    <row r="1139">
      <c r="A1139" s="5">
        <v>41057.0</v>
      </c>
      <c r="B1139" s="21">
        <f>IFERROR(__xludf.DUMMYFUNCTION("YEAR(TO_DATE(A1139))"),2012.0)</f>
        <v>2012</v>
      </c>
      <c r="C1139" s="7" t="s">
        <v>115</v>
      </c>
      <c r="D1139" s="9">
        <v>658535.28</v>
      </c>
    </row>
    <row r="1140">
      <c r="A1140" s="5">
        <v>42711.0</v>
      </c>
      <c r="B1140" s="21">
        <f>IFERROR(__xludf.DUMMYFUNCTION("YEAR(TO_DATE(A1140))"),2016.0)</f>
        <v>2016</v>
      </c>
      <c r="C1140" s="7" t="s">
        <v>115</v>
      </c>
      <c r="D1140" s="9">
        <v>15560.06</v>
      </c>
    </row>
    <row r="1141">
      <c r="A1141" s="5">
        <v>40441.0</v>
      </c>
      <c r="B1141" s="21">
        <f>IFERROR(__xludf.DUMMYFUNCTION("YEAR(TO_DATE(A1141))"),2010.0)</f>
        <v>2010</v>
      </c>
      <c r="C1141" s="7" t="s">
        <v>115</v>
      </c>
      <c r="D1141" s="9">
        <v>177323.06</v>
      </c>
    </row>
    <row r="1142">
      <c r="A1142" s="5">
        <v>42471.0</v>
      </c>
      <c r="B1142" s="21">
        <f>IFERROR(__xludf.DUMMYFUNCTION("YEAR(TO_DATE(A1142))"),2016.0)</f>
        <v>2016</v>
      </c>
      <c r="C1142" s="7" t="s">
        <v>115</v>
      </c>
      <c r="D1142" s="9">
        <v>57939.3</v>
      </c>
    </row>
    <row r="1143">
      <c r="A1143" s="5">
        <v>40194.0</v>
      </c>
      <c r="B1143" s="21">
        <f>IFERROR(__xludf.DUMMYFUNCTION("YEAR(TO_DATE(A1143))"),2010.0)</f>
        <v>2010</v>
      </c>
      <c r="C1143" s="7" t="s">
        <v>115</v>
      </c>
      <c r="D1143" s="9">
        <v>4149902.4</v>
      </c>
    </row>
    <row r="1144">
      <c r="A1144" s="5">
        <v>40631.0</v>
      </c>
      <c r="B1144" s="21">
        <f>IFERROR(__xludf.DUMMYFUNCTION("YEAR(TO_DATE(A1144))"),2011.0)</f>
        <v>2011</v>
      </c>
      <c r="C1144" s="7" t="s">
        <v>115</v>
      </c>
      <c r="D1144" s="9">
        <v>1145186.08</v>
      </c>
    </row>
    <row r="1145">
      <c r="A1145" s="5">
        <v>42519.0</v>
      </c>
      <c r="B1145" s="21">
        <f>IFERROR(__xludf.DUMMYFUNCTION("YEAR(TO_DATE(A1145))"),2016.0)</f>
        <v>2016</v>
      </c>
      <c r="C1145" s="7" t="s">
        <v>115</v>
      </c>
      <c r="D1145" s="9">
        <v>918039.1</v>
      </c>
    </row>
    <row r="1146">
      <c r="A1146" s="5">
        <v>42022.0</v>
      </c>
      <c r="B1146" s="21">
        <f>IFERROR(__xludf.DUMMYFUNCTION("YEAR(TO_DATE(A1146))"),2015.0)</f>
        <v>2015</v>
      </c>
      <c r="C1146" s="7" t="s">
        <v>115</v>
      </c>
      <c r="D1146" s="9">
        <v>625240.98</v>
      </c>
    </row>
    <row r="1147">
      <c r="A1147" s="5">
        <v>41367.0</v>
      </c>
      <c r="B1147" s="21">
        <f>IFERROR(__xludf.DUMMYFUNCTION("YEAR(TO_DATE(A1147))"),2013.0)</f>
        <v>2013</v>
      </c>
      <c r="C1147" s="7" t="s">
        <v>115</v>
      </c>
      <c r="D1147" s="9">
        <v>1420888.48</v>
      </c>
    </row>
    <row r="1148">
      <c r="A1148" s="5">
        <v>42018.0</v>
      </c>
      <c r="B1148" s="21">
        <f>IFERROR(__xludf.DUMMYFUNCTION("YEAR(TO_DATE(A1148))"),2015.0)</f>
        <v>2015</v>
      </c>
      <c r="C1148" s="7" t="s">
        <v>115</v>
      </c>
      <c r="D1148" s="9">
        <v>49504.98</v>
      </c>
    </row>
    <row r="1149">
      <c r="A1149" s="5">
        <v>40324.0</v>
      </c>
      <c r="B1149" s="21">
        <f>IFERROR(__xludf.DUMMYFUNCTION("YEAR(TO_DATE(A1149))"),2010.0)</f>
        <v>2010</v>
      </c>
      <c r="C1149" s="7" t="s">
        <v>115</v>
      </c>
      <c r="D1149" s="9">
        <v>1235555.2</v>
      </c>
    </row>
    <row r="1150">
      <c r="A1150" s="5">
        <v>41209.0</v>
      </c>
      <c r="B1150" s="21">
        <f>IFERROR(__xludf.DUMMYFUNCTION("YEAR(TO_DATE(A1150))"),2012.0)</f>
        <v>2012</v>
      </c>
      <c r="C1150" s="7" t="s">
        <v>115</v>
      </c>
      <c r="D1150" s="9">
        <v>1338279.1800000002</v>
      </c>
    </row>
    <row r="1151">
      <c r="A1151" s="5">
        <v>40659.0</v>
      </c>
      <c r="B1151" s="21">
        <f>IFERROR(__xludf.DUMMYFUNCTION("YEAR(TO_DATE(A1151))"),2011.0)</f>
        <v>2011</v>
      </c>
      <c r="C1151" s="7" t="s">
        <v>115</v>
      </c>
      <c r="D1151" s="9">
        <v>455399.56</v>
      </c>
    </row>
    <row r="1152">
      <c r="A1152" s="5">
        <v>41208.0</v>
      </c>
      <c r="B1152" s="21">
        <f>IFERROR(__xludf.DUMMYFUNCTION("YEAR(TO_DATE(A1152))"),2012.0)</f>
        <v>2012</v>
      </c>
      <c r="C1152" s="7" t="s">
        <v>115</v>
      </c>
      <c r="D1152" s="9">
        <v>1303293.2</v>
      </c>
    </row>
    <row r="1153">
      <c r="A1153" s="5">
        <v>40718.0</v>
      </c>
      <c r="B1153" s="21">
        <f>IFERROR(__xludf.DUMMYFUNCTION("YEAR(TO_DATE(A1153))"),2011.0)</f>
        <v>2011</v>
      </c>
      <c r="C1153" s="7" t="s">
        <v>115</v>
      </c>
      <c r="D1153" s="9">
        <v>5191789.63</v>
      </c>
    </row>
    <row r="1154">
      <c r="A1154" s="5">
        <v>41063.0</v>
      </c>
      <c r="B1154" s="21">
        <f>IFERROR(__xludf.DUMMYFUNCTION("YEAR(TO_DATE(A1154))"),2012.0)</f>
        <v>2012</v>
      </c>
      <c r="C1154" s="7" t="s">
        <v>115</v>
      </c>
      <c r="D1154" s="9">
        <v>753295.6</v>
      </c>
    </row>
    <row r="1155">
      <c r="A1155" s="5">
        <v>41510.0</v>
      </c>
      <c r="B1155" s="21">
        <f>IFERROR(__xludf.DUMMYFUNCTION("YEAR(TO_DATE(A1155))"),2013.0)</f>
        <v>2013</v>
      </c>
      <c r="C1155" s="7" t="s">
        <v>115</v>
      </c>
      <c r="D1155" s="9">
        <v>288989.2</v>
      </c>
    </row>
    <row r="1156">
      <c r="A1156" s="5">
        <v>40352.0</v>
      </c>
      <c r="B1156" s="21">
        <f>IFERROR(__xludf.DUMMYFUNCTION("YEAR(TO_DATE(A1156))"),2010.0)</f>
        <v>2010</v>
      </c>
      <c r="C1156" s="7" t="s">
        <v>115</v>
      </c>
      <c r="D1156" s="9">
        <v>3960168.02</v>
      </c>
    </row>
    <row r="1157">
      <c r="A1157" s="5">
        <v>40915.0</v>
      </c>
      <c r="B1157" s="21">
        <f>IFERROR(__xludf.DUMMYFUNCTION("YEAR(TO_DATE(A1157))"),2012.0)</f>
        <v>2012</v>
      </c>
      <c r="C1157" s="7" t="s">
        <v>115</v>
      </c>
      <c r="D1157" s="9">
        <v>1366820.32</v>
      </c>
    </row>
    <row r="1158">
      <c r="A1158" s="5">
        <v>41201.0</v>
      </c>
      <c r="B1158" s="21">
        <f>IFERROR(__xludf.DUMMYFUNCTION("YEAR(TO_DATE(A1158))"),2012.0)</f>
        <v>2012</v>
      </c>
      <c r="C1158" s="7" t="s">
        <v>115</v>
      </c>
      <c r="D1158" s="9">
        <v>278106.39999999997</v>
      </c>
    </row>
    <row r="1159">
      <c r="A1159" s="5">
        <v>40460.0</v>
      </c>
      <c r="B1159" s="21">
        <f>IFERROR(__xludf.DUMMYFUNCTION("YEAR(TO_DATE(A1159))"),2010.0)</f>
        <v>2010</v>
      </c>
      <c r="C1159" s="7" t="s">
        <v>115</v>
      </c>
      <c r="D1159" s="9">
        <v>157043.44999999998</v>
      </c>
    </row>
    <row r="1160">
      <c r="A1160" s="5">
        <v>40378.0</v>
      </c>
      <c r="B1160" s="21">
        <f>IFERROR(__xludf.DUMMYFUNCTION("YEAR(TO_DATE(A1160))"),2010.0)</f>
        <v>2010</v>
      </c>
      <c r="C1160" s="7" t="s">
        <v>115</v>
      </c>
      <c r="D1160" s="9">
        <v>248897.0</v>
      </c>
    </row>
    <row r="1161">
      <c r="A1161" s="5">
        <v>40680.0</v>
      </c>
      <c r="B1161" s="21">
        <f>IFERROR(__xludf.DUMMYFUNCTION("YEAR(TO_DATE(A1161))"),2011.0)</f>
        <v>2011</v>
      </c>
      <c r="C1161" s="7" t="s">
        <v>115</v>
      </c>
      <c r="D1161" s="9">
        <v>568840.8</v>
      </c>
    </row>
    <row r="1162">
      <c r="A1162" s="5">
        <v>42716.0</v>
      </c>
      <c r="B1162" s="21">
        <f>IFERROR(__xludf.DUMMYFUNCTION("YEAR(TO_DATE(A1162))"),2016.0)</f>
        <v>2016</v>
      </c>
      <c r="C1162" s="7" t="s">
        <v>115</v>
      </c>
      <c r="D1162" s="9">
        <v>4129037.4299999997</v>
      </c>
    </row>
    <row r="1163">
      <c r="A1163" s="5">
        <v>42919.0</v>
      </c>
      <c r="B1163" s="21">
        <f>IFERROR(__xludf.DUMMYFUNCTION("YEAR(TO_DATE(A1163))"),2017.0)</f>
        <v>2017</v>
      </c>
      <c r="C1163" s="7" t="s">
        <v>115</v>
      </c>
      <c r="D1163" s="9">
        <v>3785714.8</v>
      </c>
    </row>
    <row r="1164">
      <c r="A1164" s="5">
        <v>41426.0</v>
      </c>
      <c r="B1164" s="21">
        <f>IFERROR(__xludf.DUMMYFUNCTION("YEAR(TO_DATE(A1164))"),2013.0)</f>
        <v>2013</v>
      </c>
      <c r="C1164" s="7" t="s">
        <v>115</v>
      </c>
      <c r="D1164" s="9">
        <v>834765.18</v>
      </c>
    </row>
    <row r="1165">
      <c r="A1165" s="5">
        <v>42745.0</v>
      </c>
      <c r="B1165" s="21">
        <f>IFERROR(__xludf.DUMMYFUNCTION("YEAR(TO_DATE(A1165))"),2017.0)</f>
        <v>2017</v>
      </c>
      <c r="C1165" s="7" t="s">
        <v>115</v>
      </c>
      <c r="D1165" s="9">
        <v>44168.22</v>
      </c>
    </row>
    <row r="1166">
      <c r="A1166" s="5">
        <v>40430.0</v>
      </c>
      <c r="B1166" s="21">
        <f>IFERROR(__xludf.DUMMYFUNCTION("YEAR(TO_DATE(A1166))"),2010.0)</f>
        <v>2010</v>
      </c>
      <c r="C1166" s="7" t="s">
        <v>117</v>
      </c>
      <c r="D1166" s="9">
        <v>2021307.04</v>
      </c>
    </row>
    <row r="1167">
      <c r="A1167" s="5">
        <v>41535.0</v>
      </c>
      <c r="B1167" s="21">
        <f>IFERROR(__xludf.DUMMYFUNCTION("YEAR(TO_DATE(A1167))"),2013.0)</f>
        <v>2013</v>
      </c>
      <c r="C1167" s="7" t="s">
        <v>117</v>
      </c>
      <c r="D1167" s="9">
        <v>672317.84</v>
      </c>
    </row>
    <row r="1168">
      <c r="A1168" s="5">
        <v>41798.0</v>
      </c>
      <c r="B1168" s="21">
        <f>IFERROR(__xludf.DUMMYFUNCTION("YEAR(TO_DATE(A1168))"),2014.0)</f>
        <v>2014</v>
      </c>
      <c r="C1168" s="7" t="s">
        <v>117</v>
      </c>
      <c r="D1168" s="9">
        <v>86703.69</v>
      </c>
    </row>
    <row r="1169">
      <c r="A1169" s="5">
        <v>41719.0</v>
      </c>
      <c r="B1169" s="21">
        <f>IFERROR(__xludf.DUMMYFUNCTION("YEAR(TO_DATE(A1169))"),2014.0)</f>
        <v>2014</v>
      </c>
      <c r="C1169" s="7" t="s">
        <v>117</v>
      </c>
      <c r="D1169" s="9">
        <v>784715.4</v>
      </c>
    </row>
    <row r="1170">
      <c r="A1170" s="5">
        <v>41716.0</v>
      </c>
      <c r="B1170" s="21">
        <f>IFERROR(__xludf.DUMMYFUNCTION("YEAR(TO_DATE(A1170))"),2014.0)</f>
        <v>2014</v>
      </c>
      <c r="C1170" s="7" t="s">
        <v>117</v>
      </c>
      <c r="D1170" s="9">
        <v>3644936.4</v>
      </c>
    </row>
    <row r="1171">
      <c r="A1171" s="5">
        <v>40988.0</v>
      </c>
      <c r="B1171" s="21">
        <f>IFERROR(__xludf.DUMMYFUNCTION("YEAR(TO_DATE(A1171))"),2012.0)</f>
        <v>2012</v>
      </c>
      <c r="C1171" s="7" t="s">
        <v>117</v>
      </c>
      <c r="D1171" s="9">
        <v>420815.64</v>
      </c>
    </row>
    <row r="1172">
      <c r="A1172" s="5">
        <v>42936.0</v>
      </c>
      <c r="B1172" s="21">
        <f>IFERROR(__xludf.DUMMYFUNCTION("YEAR(TO_DATE(A1172))"),2017.0)</f>
        <v>2017</v>
      </c>
      <c r="C1172" s="7" t="s">
        <v>117</v>
      </c>
      <c r="D1172" s="9">
        <v>3843862.4</v>
      </c>
    </row>
    <row r="1173">
      <c r="A1173" s="5">
        <v>42426.0</v>
      </c>
      <c r="B1173" s="21">
        <f>IFERROR(__xludf.DUMMYFUNCTION("YEAR(TO_DATE(A1173))"),2016.0)</f>
        <v>2016</v>
      </c>
      <c r="C1173" s="7" t="s">
        <v>117</v>
      </c>
      <c r="D1173" s="9">
        <v>963588.7999999999</v>
      </c>
    </row>
    <row r="1174">
      <c r="A1174" s="5">
        <v>41853.0</v>
      </c>
      <c r="B1174" s="21">
        <f>IFERROR(__xludf.DUMMYFUNCTION("YEAR(TO_DATE(A1174))"),2014.0)</f>
        <v>2014</v>
      </c>
      <c r="C1174" s="7" t="s">
        <v>117</v>
      </c>
      <c r="D1174" s="9">
        <v>276492.59</v>
      </c>
    </row>
    <row r="1175">
      <c r="A1175" s="5">
        <v>41892.0</v>
      </c>
      <c r="B1175" s="21">
        <f>IFERROR(__xludf.DUMMYFUNCTION("YEAR(TO_DATE(A1175))"),2014.0)</f>
        <v>2014</v>
      </c>
      <c r="C1175" s="7" t="s">
        <v>117</v>
      </c>
      <c r="D1175" s="9">
        <v>1838426.0</v>
      </c>
    </row>
    <row r="1176">
      <c r="A1176" s="5">
        <v>41369.0</v>
      </c>
      <c r="B1176" s="21">
        <f>IFERROR(__xludf.DUMMYFUNCTION("YEAR(TO_DATE(A1176))"),2013.0)</f>
        <v>2013</v>
      </c>
      <c r="C1176" s="7" t="s">
        <v>117</v>
      </c>
      <c r="D1176" s="9">
        <v>97681.5</v>
      </c>
    </row>
    <row r="1177">
      <c r="A1177" s="5">
        <v>40989.0</v>
      </c>
      <c r="B1177" s="21">
        <f>IFERROR(__xludf.DUMMYFUNCTION("YEAR(TO_DATE(A1177))"),2012.0)</f>
        <v>2012</v>
      </c>
      <c r="C1177" s="7" t="s">
        <v>117</v>
      </c>
      <c r="D1177" s="9">
        <v>83130.3</v>
      </c>
    </row>
    <row r="1178">
      <c r="A1178" s="5">
        <v>42295.0</v>
      </c>
      <c r="B1178" s="21">
        <f>IFERROR(__xludf.DUMMYFUNCTION("YEAR(TO_DATE(A1178))"),2015.0)</f>
        <v>2015</v>
      </c>
      <c r="C1178" s="7" t="s">
        <v>117</v>
      </c>
      <c r="D1178" s="9">
        <v>939020.5</v>
      </c>
    </row>
    <row r="1179">
      <c r="A1179" s="5">
        <v>41025.0</v>
      </c>
      <c r="B1179" s="21">
        <f>IFERROR(__xludf.DUMMYFUNCTION("YEAR(TO_DATE(A1179))"),2012.0)</f>
        <v>2012</v>
      </c>
      <c r="C1179" s="7" t="s">
        <v>117</v>
      </c>
      <c r="D1179" s="9">
        <v>1499818.95</v>
      </c>
    </row>
    <row r="1180">
      <c r="A1180" s="5">
        <v>41748.0</v>
      </c>
      <c r="B1180" s="21">
        <f>IFERROR(__xludf.DUMMYFUNCTION("YEAR(TO_DATE(A1180))"),2014.0)</f>
        <v>2014</v>
      </c>
      <c r="C1180" s="7" t="s">
        <v>117</v>
      </c>
      <c r="D1180" s="9">
        <v>241757.34000000003</v>
      </c>
    </row>
    <row r="1181">
      <c r="A1181" s="5">
        <v>41186.0</v>
      </c>
      <c r="B1181" s="21">
        <f>IFERROR(__xludf.DUMMYFUNCTION("YEAR(TO_DATE(A1181))"),2012.0)</f>
        <v>2012</v>
      </c>
      <c r="C1181" s="7" t="s">
        <v>117</v>
      </c>
      <c r="D1181" s="9">
        <v>1245112.92</v>
      </c>
    </row>
    <row r="1182">
      <c r="A1182" s="5">
        <v>42337.0</v>
      </c>
      <c r="B1182" s="21">
        <f>IFERROR(__xludf.DUMMYFUNCTION("YEAR(TO_DATE(A1182))"),2015.0)</f>
        <v>2015</v>
      </c>
      <c r="C1182" s="7" t="s">
        <v>117</v>
      </c>
      <c r="D1182" s="9">
        <v>29090.94</v>
      </c>
    </row>
    <row r="1183">
      <c r="A1183" s="5">
        <v>41005.0</v>
      </c>
      <c r="B1183" s="21">
        <f>IFERROR(__xludf.DUMMYFUNCTION("YEAR(TO_DATE(A1183))"),2012.0)</f>
        <v>2012</v>
      </c>
      <c r="C1183" s="7" t="s">
        <v>117</v>
      </c>
      <c r="D1183" s="9">
        <v>1269313.02</v>
      </c>
    </row>
    <row r="1184">
      <c r="A1184" s="5">
        <v>42182.0</v>
      </c>
      <c r="B1184" s="21">
        <f>IFERROR(__xludf.DUMMYFUNCTION("YEAR(TO_DATE(A1184))"),2015.0)</f>
        <v>2015</v>
      </c>
      <c r="C1184" s="7" t="s">
        <v>117</v>
      </c>
      <c r="D1184" s="9">
        <v>1130635.12</v>
      </c>
    </row>
    <row r="1185">
      <c r="A1185" s="5">
        <v>40208.0</v>
      </c>
      <c r="B1185" s="21">
        <f>IFERROR(__xludf.DUMMYFUNCTION("YEAR(TO_DATE(A1185))"),2010.0)</f>
        <v>2010</v>
      </c>
      <c r="C1185" s="7" t="s">
        <v>117</v>
      </c>
      <c r="D1185" s="9">
        <v>255802.95</v>
      </c>
    </row>
    <row r="1186">
      <c r="A1186" s="5">
        <v>42109.0</v>
      </c>
      <c r="B1186" s="21">
        <f>IFERROR(__xludf.DUMMYFUNCTION("YEAR(TO_DATE(A1186))"),2015.0)</f>
        <v>2015</v>
      </c>
      <c r="C1186" s="7" t="s">
        <v>117</v>
      </c>
      <c r="D1186" s="9">
        <v>395666.0</v>
      </c>
    </row>
    <row r="1187">
      <c r="A1187" s="5">
        <v>42658.0</v>
      </c>
      <c r="B1187" s="21">
        <f>IFERROR(__xludf.DUMMYFUNCTION("YEAR(TO_DATE(A1187))"),2016.0)</f>
        <v>2016</v>
      </c>
      <c r="C1187" s="7" t="s">
        <v>117</v>
      </c>
      <c r="D1187" s="9">
        <v>37590.64</v>
      </c>
    </row>
    <row r="1188">
      <c r="A1188" s="5">
        <v>42829.0</v>
      </c>
      <c r="B1188" s="21">
        <f>IFERROR(__xludf.DUMMYFUNCTION("YEAR(TO_DATE(A1188))"),2017.0)</f>
        <v>2017</v>
      </c>
      <c r="C1188" s="7" t="s">
        <v>117</v>
      </c>
      <c r="D1188" s="9">
        <v>196110.85</v>
      </c>
    </row>
    <row r="1189">
      <c r="A1189" s="5">
        <v>41862.0</v>
      </c>
      <c r="B1189" s="21">
        <f>IFERROR(__xludf.DUMMYFUNCTION("YEAR(TO_DATE(A1189))"),2014.0)</f>
        <v>2014</v>
      </c>
      <c r="C1189" s="7" t="s">
        <v>117</v>
      </c>
      <c r="D1189" s="9">
        <v>2360318.88</v>
      </c>
    </row>
    <row r="1190">
      <c r="A1190" s="5">
        <v>42204.0</v>
      </c>
      <c r="B1190" s="21">
        <f>IFERROR(__xludf.DUMMYFUNCTION("YEAR(TO_DATE(A1190))"),2015.0)</f>
        <v>2015</v>
      </c>
      <c r="C1190" s="7" t="s">
        <v>117</v>
      </c>
      <c r="D1190" s="9">
        <v>1073909.89</v>
      </c>
    </row>
    <row r="1191">
      <c r="A1191" s="5">
        <v>41020.0</v>
      </c>
      <c r="B1191" s="21">
        <f>IFERROR(__xludf.DUMMYFUNCTION("YEAR(TO_DATE(A1191))"),2012.0)</f>
        <v>2012</v>
      </c>
      <c r="C1191" s="7" t="s">
        <v>117</v>
      </c>
      <c r="D1191" s="9">
        <v>3260365.92</v>
      </c>
    </row>
    <row r="1192">
      <c r="A1192" s="5">
        <v>40684.0</v>
      </c>
      <c r="B1192" s="21">
        <f>IFERROR(__xludf.DUMMYFUNCTION("YEAR(TO_DATE(A1192))"),2011.0)</f>
        <v>2011</v>
      </c>
      <c r="C1192" s="7" t="s">
        <v>117</v>
      </c>
      <c r="D1192" s="9">
        <v>1013572.0</v>
      </c>
    </row>
    <row r="1193">
      <c r="A1193" s="5">
        <v>40355.0</v>
      </c>
      <c r="B1193" s="21">
        <f>IFERROR(__xludf.DUMMYFUNCTION("YEAR(TO_DATE(A1193))"),2010.0)</f>
        <v>2010</v>
      </c>
      <c r="C1193" s="7" t="s">
        <v>117</v>
      </c>
      <c r="D1193" s="9">
        <v>2193110.48</v>
      </c>
    </row>
    <row r="1194">
      <c r="A1194" s="5">
        <v>42342.0</v>
      </c>
      <c r="B1194" s="21">
        <f>IFERROR(__xludf.DUMMYFUNCTION("YEAR(TO_DATE(A1194))"),2015.0)</f>
        <v>2015</v>
      </c>
      <c r="C1194" s="7" t="s">
        <v>119</v>
      </c>
      <c r="D1194" s="9">
        <v>4803324.96</v>
      </c>
    </row>
    <row r="1195">
      <c r="A1195" s="5">
        <v>41828.0</v>
      </c>
      <c r="B1195" s="21">
        <f>IFERROR(__xludf.DUMMYFUNCTION("YEAR(TO_DATE(A1195))"),2014.0)</f>
        <v>2014</v>
      </c>
      <c r="C1195" s="7" t="s">
        <v>119</v>
      </c>
      <c r="D1195" s="9">
        <v>2016803.5999999999</v>
      </c>
    </row>
    <row r="1196">
      <c r="A1196" s="5">
        <v>42858.0</v>
      </c>
      <c r="B1196" s="21">
        <f>IFERROR(__xludf.DUMMYFUNCTION("YEAR(TO_DATE(A1196))"),2017.0)</f>
        <v>2017</v>
      </c>
      <c r="C1196" s="7" t="s">
        <v>119</v>
      </c>
      <c r="D1196" s="9">
        <v>5126325.12</v>
      </c>
    </row>
    <row r="1197">
      <c r="A1197" s="5">
        <v>41799.0</v>
      </c>
      <c r="B1197" s="21">
        <f>IFERROR(__xludf.DUMMYFUNCTION("YEAR(TO_DATE(A1197))"),2014.0)</f>
        <v>2014</v>
      </c>
      <c r="C1197" s="7" t="s">
        <v>119</v>
      </c>
      <c r="D1197" s="9">
        <v>850791.2</v>
      </c>
    </row>
    <row r="1198">
      <c r="A1198" s="5">
        <v>40937.0</v>
      </c>
      <c r="B1198" s="21">
        <f>IFERROR(__xludf.DUMMYFUNCTION("YEAR(TO_DATE(A1198))"),2012.0)</f>
        <v>2012</v>
      </c>
      <c r="C1198" s="7" t="s">
        <v>119</v>
      </c>
      <c r="D1198" s="9">
        <v>3957971.6</v>
      </c>
    </row>
    <row r="1199">
      <c r="A1199" s="5">
        <v>41808.0</v>
      </c>
      <c r="B1199" s="21">
        <f>IFERROR(__xludf.DUMMYFUNCTION("YEAR(TO_DATE(A1199))"),2014.0)</f>
        <v>2014</v>
      </c>
      <c r="C1199" s="7" t="s">
        <v>119</v>
      </c>
      <c r="D1199" s="9">
        <v>3956062.53</v>
      </c>
    </row>
    <row r="1200">
      <c r="A1200" s="5">
        <v>40561.0</v>
      </c>
      <c r="B1200" s="21">
        <f>IFERROR(__xludf.DUMMYFUNCTION("YEAR(TO_DATE(A1200))"),2011.0)</f>
        <v>2011</v>
      </c>
      <c r="C1200" s="7" t="s">
        <v>119</v>
      </c>
      <c r="D1200" s="9">
        <v>1743553.5999999999</v>
      </c>
    </row>
    <row r="1201">
      <c r="A1201" s="5">
        <v>41689.0</v>
      </c>
      <c r="B1201" s="21">
        <f>IFERROR(__xludf.DUMMYFUNCTION("YEAR(TO_DATE(A1201))"),2014.0)</f>
        <v>2014</v>
      </c>
      <c r="C1201" s="7" t="s">
        <v>119</v>
      </c>
      <c r="D1201" s="9">
        <v>161472.35</v>
      </c>
    </row>
    <row r="1202">
      <c r="A1202" s="5">
        <v>40623.0</v>
      </c>
      <c r="B1202" s="21">
        <f>IFERROR(__xludf.DUMMYFUNCTION("YEAR(TO_DATE(A1202))"),2011.0)</f>
        <v>2011</v>
      </c>
      <c r="C1202" s="7" t="s">
        <v>119</v>
      </c>
      <c r="D1202" s="9">
        <v>1599934.5999999999</v>
      </c>
    </row>
    <row r="1203">
      <c r="A1203" s="5">
        <v>40853.0</v>
      </c>
      <c r="B1203" s="21">
        <f>IFERROR(__xludf.DUMMYFUNCTION("YEAR(TO_DATE(A1203))"),2011.0)</f>
        <v>2011</v>
      </c>
      <c r="C1203" s="7" t="s">
        <v>119</v>
      </c>
      <c r="D1203" s="9">
        <v>892623.64</v>
      </c>
    </row>
    <row r="1204">
      <c r="A1204" s="5">
        <v>42842.0</v>
      </c>
      <c r="B1204" s="21">
        <f>IFERROR(__xludf.DUMMYFUNCTION("YEAR(TO_DATE(A1204))"),2017.0)</f>
        <v>2017</v>
      </c>
      <c r="C1204" s="7" t="s">
        <v>119</v>
      </c>
      <c r="D1204" s="9">
        <v>504355.83</v>
      </c>
    </row>
    <row r="1205">
      <c r="A1205" s="5">
        <v>42352.0</v>
      </c>
      <c r="B1205" s="21">
        <f>IFERROR(__xludf.DUMMYFUNCTION("YEAR(TO_DATE(A1205))"),2015.0)</f>
        <v>2015</v>
      </c>
      <c r="C1205" s="7" t="s">
        <v>119</v>
      </c>
      <c r="D1205" s="9">
        <v>197266.3</v>
      </c>
    </row>
    <row r="1206">
      <c r="A1206" s="5">
        <v>41743.0</v>
      </c>
      <c r="B1206" s="21">
        <f>IFERROR(__xludf.DUMMYFUNCTION("YEAR(TO_DATE(A1206))"),2014.0)</f>
        <v>2014</v>
      </c>
      <c r="C1206" s="7" t="s">
        <v>119</v>
      </c>
      <c r="D1206" s="9">
        <v>747308.1</v>
      </c>
    </row>
    <row r="1207">
      <c r="A1207" s="5">
        <v>42914.0</v>
      </c>
      <c r="B1207" s="21">
        <f>IFERROR(__xludf.DUMMYFUNCTION("YEAR(TO_DATE(A1207))"),2017.0)</f>
        <v>2017</v>
      </c>
      <c r="C1207" s="7" t="s">
        <v>119</v>
      </c>
      <c r="D1207" s="9">
        <v>863470.0</v>
      </c>
    </row>
    <row r="1208">
      <c r="A1208" s="5">
        <v>40826.0</v>
      </c>
      <c r="B1208" s="21">
        <f>IFERROR(__xludf.DUMMYFUNCTION("YEAR(TO_DATE(A1208))"),2011.0)</f>
        <v>2011</v>
      </c>
      <c r="C1208" s="7" t="s">
        <v>119</v>
      </c>
      <c r="D1208" s="9">
        <v>176696.3</v>
      </c>
    </row>
    <row r="1209">
      <c r="A1209" s="5">
        <v>42394.0</v>
      </c>
      <c r="B1209" s="21">
        <f>IFERROR(__xludf.DUMMYFUNCTION("YEAR(TO_DATE(A1209))"),2016.0)</f>
        <v>2016</v>
      </c>
      <c r="C1209" s="7" t="s">
        <v>119</v>
      </c>
      <c r="D1209" s="9">
        <v>220172.94000000003</v>
      </c>
    </row>
    <row r="1210">
      <c r="A1210" s="5">
        <v>41227.0</v>
      </c>
      <c r="B1210" s="21">
        <f>IFERROR(__xludf.DUMMYFUNCTION("YEAR(TO_DATE(A1210))"),2012.0)</f>
        <v>2012</v>
      </c>
      <c r="C1210" s="7" t="s">
        <v>119</v>
      </c>
      <c r="D1210" s="9">
        <v>4784439.87</v>
      </c>
    </row>
    <row r="1211">
      <c r="A1211" s="5">
        <v>41128.0</v>
      </c>
      <c r="B1211" s="21">
        <f>IFERROR(__xludf.DUMMYFUNCTION("YEAR(TO_DATE(A1211))"),2012.0)</f>
        <v>2012</v>
      </c>
      <c r="C1211" s="7" t="s">
        <v>119</v>
      </c>
      <c r="D1211" s="9">
        <v>1756472.2999999998</v>
      </c>
    </row>
    <row r="1212">
      <c r="A1212" s="5">
        <v>42440.0</v>
      </c>
      <c r="B1212" s="21">
        <f>IFERROR(__xludf.DUMMYFUNCTION("YEAR(TO_DATE(A1212))"),2016.0)</f>
        <v>2016</v>
      </c>
      <c r="C1212" s="7" t="s">
        <v>119</v>
      </c>
      <c r="D1212" s="9">
        <v>21489.93</v>
      </c>
    </row>
    <row r="1213">
      <c r="A1213" s="5">
        <v>42087.0</v>
      </c>
      <c r="B1213" s="21">
        <f>IFERROR(__xludf.DUMMYFUNCTION("YEAR(TO_DATE(A1213))"),2015.0)</f>
        <v>2015</v>
      </c>
      <c r="C1213" s="7" t="s">
        <v>119</v>
      </c>
      <c r="D1213" s="9">
        <v>85267.65000000001</v>
      </c>
    </row>
    <row r="1214">
      <c r="A1214" s="5">
        <v>41141.0</v>
      </c>
      <c r="B1214" s="21">
        <f>IFERROR(__xludf.DUMMYFUNCTION("YEAR(TO_DATE(A1214))"),2012.0)</f>
        <v>2012</v>
      </c>
      <c r="C1214" s="7" t="s">
        <v>119</v>
      </c>
      <c r="D1214" s="9">
        <v>3495780.54</v>
      </c>
    </row>
    <row r="1215">
      <c r="A1215" s="5">
        <v>40387.0</v>
      </c>
      <c r="B1215" s="21">
        <f>IFERROR(__xludf.DUMMYFUNCTION("YEAR(TO_DATE(A1215))"),2010.0)</f>
        <v>2010</v>
      </c>
      <c r="C1215" s="7" t="s">
        <v>119</v>
      </c>
      <c r="D1215" s="9">
        <v>2380377.7399999998</v>
      </c>
    </row>
    <row r="1216">
      <c r="A1216" s="5">
        <v>40587.0</v>
      </c>
      <c r="B1216" s="21">
        <f>IFERROR(__xludf.DUMMYFUNCTION("YEAR(TO_DATE(A1216))"),2011.0)</f>
        <v>2011</v>
      </c>
      <c r="C1216" s="7" t="s">
        <v>119</v>
      </c>
      <c r="D1216" s="9">
        <v>569994.7</v>
      </c>
    </row>
    <row r="1217">
      <c r="A1217" s="5">
        <v>42640.0</v>
      </c>
      <c r="B1217" s="21">
        <f>IFERROR(__xludf.DUMMYFUNCTION("YEAR(TO_DATE(A1217))"),2016.0)</f>
        <v>2016</v>
      </c>
      <c r="C1217" s="7" t="s">
        <v>119</v>
      </c>
      <c r="D1217" s="9">
        <v>588144.96</v>
      </c>
    </row>
    <row r="1218">
      <c r="A1218" s="5">
        <v>40600.0</v>
      </c>
      <c r="B1218" s="21">
        <f>IFERROR(__xludf.DUMMYFUNCTION("YEAR(TO_DATE(A1218))"),2011.0)</f>
        <v>2011</v>
      </c>
      <c r="C1218" s="7" t="s">
        <v>119</v>
      </c>
      <c r="D1218" s="9">
        <v>521273.94</v>
      </c>
    </row>
    <row r="1219">
      <c r="A1219" s="5">
        <v>40565.0</v>
      </c>
      <c r="B1219" s="21">
        <f>IFERROR(__xludf.DUMMYFUNCTION("YEAR(TO_DATE(A1219))"),2011.0)</f>
        <v>2011</v>
      </c>
      <c r="C1219" s="7" t="s">
        <v>119</v>
      </c>
      <c r="D1219" s="9">
        <v>3442075.6</v>
      </c>
    </row>
    <row r="1220">
      <c r="A1220" s="5">
        <v>42850.0</v>
      </c>
      <c r="B1220" s="21">
        <f>IFERROR(__xludf.DUMMYFUNCTION("YEAR(TO_DATE(A1220))"),2017.0)</f>
        <v>2017</v>
      </c>
      <c r="C1220" s="7" t="s">
        <v>119</v>
      </c>
      <c r="D1220" s="9">
        <v>853061.58</v>
      </c>
    </row>
    <row r="1221">
      <c r="A1221" s="5">
        <v>42074.0</v>
      </c>
      <c r="B1221" s="21">
        <f>IFERROR(__xludf.DUMMYFUNCTION("YEAR(TO_DATE(A1221))"),2015.0)</f>
        <v>2015</v>
      </c>
      <c r="C1221" s="7" t="s">
        <v>119</v>
      </c>
      <c r="D1221" s="9">
        <v>262272.0</v>
      </c>
    </row>
    <row r="1222">
      <c r="A1222" s="5">
        <v>42629.0</v>
      </c>
      <c r="B1222" s="21">
        <f>IFERROR(__xludf.DUMMYFUNCTION("YEAR(TO_DATE(A1222))"),2016.0)</f>
        <v>2016</v>
      </c>
      <c r="C1222" s="7" t="s">
        <v>119</v>
      </c>
      <c r="D1222" s="9">
        <v>4934218.17</v>
      </c>
    </row>
    <row r="1223">
      <c r="A1223" s="5">
        <v>41764.0</v>
      </c>
      <c r="B1223" s="21">
        <f>IFERROR(__xludf.DUMMYFUNCTION("YEAR(TO_DATE(A1223))"),2014.0)</f>
        <v>2014</v>
      </c>
      <c r="C1223" s="7" t="s">
        <v>119</v>
      </c>
      <c r="D1223" s="9">
        <v>296380.08</v>
      </c>
    </row>
    <row r="1224">
      <c r="A1224" s="5">
        <v>42082.0</v>
      </c>
      <c r="B1224" s="21">
        <f>IFERROR(__xludf.DUMMYFUNCTION("YEAR(TO_DATE(A1224))"),2015.0)</f>
        <v>2015</v>
      </c>
      <c r="C1224" s="7" t="s">
        <v>119</v>
      </c>
      <c r="D1224" s="9">
        <v>283323.95</v>
      </c>
    </row>
    <row r="1225">
      <c r="A1225" s="5">
        <v>41524.0</v>
      </c>
      <c r="B1225" s="21">
        <f>IFERROR(__xludf.DUMMYFUNCTION("YEAR(TO_DATE(A1225))"),2013.0)</f>
        <v>2013</v>
      </c>
      <c r="C1225" s="7" t="s">
        <v>119</v>
      </c>
      <c r="D1225" s="9">
        <v>345008.95</v>
      </c>
    </row>
    <row r="1226">
      <c r="A1226" s="5">
        <v>40375.0</v>
      </c>
      <c r="B1226" s="21">
        <f>IFERROR(__xludf.DUMMYFUNCTION("YEAR(TO_DATE(A1226))"),2010.0)</f>
        <v>2010</v>
      </c>
      <c r="C1226" s="7" t="s">
        <v>119</v>
      </c>
      <c r="D1226" s="9">
        <v>814602.91</v>
      </c>
    </row>
    <row r="1227">
      <c r="A1227" s="5">
        <v>41360.0</v>
      </c>
      <c r="B1227" s="21">
        <f>IFERROR(__xludf.DUMMYFUNCTION("YEAR(TO_DATE(A1227))"),2013.0)</f>
        <v>2013</v>
      </c>
      <c r="C1227" s="7" t="s">
        <v>121</v>
      </c>
      <c r="D1227" s="9">
        <v>68015.7</v>
      </c>
    </row>
    <row r="1228">
      <c r="A1228" s="5">
        <v>42833.0</v>
      </c>
      <c r="B1228" s="21">
        <f>IFERROR(__xludf.DUMMYFUNCTION("YEAR(TO_DATE(A1228))"),2017.0)</f>
        <v>2017</v>
      </c>
      <c r="C1228" s="7" t="s">
        <v>121</v>
      </c>
      <c r="D1228" s="9">
        <v>248732.90000000002</v>
      </c>
    </row>
    <row r="1229">
      <c r="A1229" s="5">
        <v>41468.0</v>
      </c>
      <c r="B1229" s="21">
        <f>IFERROR(__xludf.DUMMYFUNCTION("YEAR(TO_DATE(A1229))"),2013.0)</f>
        <v>2013</v>
      </c>
      <c r="C1229" s="7" t="s">
        <v>121</v>
      </c>
      <c r="D1229" s="9">
        <v>538454.8200000001</v>
      </c>
    </row>
    <row r="1230">
      <c r="A1230" s="5">
        <v>42687.0</v>
      </c>
      <c r="B1230" s="21">
        <f>IFERROR(__xludf.DUMMYFUNCTION("YEAR(TO_DATE(A1230))"),2016.0)</f>
        <v>2016</v>
      </c>
      <c r="C1230" s="7" t="s">
        <v>121</v>
      </c>
      <c r="D1230" s="9">
        <v>13441.44</v>
      </c>
    </row>
    <row r="1231">
      <c r="A1231" s="5">
        <v>40424.0</v>
      </c>
      <c r="B1231" s="21">
        <f>IFERROR(__xludf.DUMMYFUNCTION("YEAR(TO_DATE(A1231))"),2010.0)</f>
        <v>2010</v>
      </c>
      <c r="C1231" s="7" t="s">
        <v>121</v>
      </c>
      <c r="D1231" s="9">
        <v>977181.76</v>
      </c>
    </row>
    <row r="1232">
      <c r="A1232" s="5">
        <v>42026.0</v>
      </c>
      <c r="B1232" s="21">
        <f>IFERROR(__xludf.DUMMYFUNCTION("YEAR(TO_DATE(A1232))"),2015.0)</f>
        <v>2015</v>
      </c>
      <c r="C1232" s="7" t="s">
        <v>121</v>
      </c>
      <c r="D1232" s="9">
        <v>368520.57</v>
      </c>
    </row>
    <row r="1233">
      <c r="A1233" s="5">
        <v>41631.0</v>
      </c>
      <c r="B1233" s="21">
        <f>IFERROR(__xludf.DUMMYFUNCTION("YEAR(TO_DATE(A1233))"),2013.0)</f>
        <v>2013</v>
      </c>
      <c r="C1233" s="7" t="s">
        <v>121</v>
      </c>
      <c r="D1233" s="9">
        <v>817218.27</v>
      </c>
    </row>
    <row r="1234">
      <c r="A1234" s="5">
        <v>42581.0</v>
      </c>
      <c r="B1234" s="21">
        <f>IFERROR(__xludf.DUMMYFUNCTION("YEAR(TO_DATE(A1234))"),2016.0)</f>
        <v>2016</v>
      </c>
      <c r="C1234" s="7" t="s">
        <v>121</v>
      </c>
      <c r="D1234" s="9">
        <v>5183102.12</v>
      </c>
    </row>
    <row r="1235">
      <c r="A1235" s="5">
        <v>41430.0</v>
      </c>
      <c r="B1235" s="21">
        <f>IFERROR(__xludf.DUMMYFUNCTION("YEAR(TO_DATE(A1235))"),2013.0)</f>
        <v>2013</v>
      </c>
      <c r="C1235" s="7" t="s">
        <v>121</v>
      </c>
      <c r="D1235" s="9">
        <v>724127.8</v>
      </c>
    </row>
    <row r="1236">
      <c r="A1236" s="5">
        <v>41077.0</v>
      </c>
      <c r="B1236" s="21">
        <f>IFERROR(__xludf.DUMMYFUNCTION("YEAR(TO_DATE(A1236))"),2012.0)</f>
        <v>2012</v>
      </c>
      <c r="C1236" s="7" t="s">
        <v>121</v>
      </c>
      <c r="D1236" s="9">
        <v>208738.42</v>
      </c>
    </row>
    <row r="1237">
      <c r="A1237" s="5">
        <v>40808.0</v>
      </c>
      <c r="B1237" s="21">
        <f>IFERROR(__xludf.DUMMYFUNCTION("YEAR(TO_DATE(A1237))"),2011.0)</f>
        <v>2011</v>
      </c>
      <c r="C1237" s="7" t="s">
        <v>121</v>
      </c>
      <c r="D1237" s="9">
        <v>490134.81</v>
      </c>
    </row>
    <row r="1238">
      <c r="A1238" s="5">
        <v>42284.0</v>
      </c>
      <c r="B1238" s="21">
        <f>IFERROR(__xludf.DUMMYFUNCTION("YEAR(TO_DATE(A1238))"),2015.0)</f>
        <v>2015</v>
      </c>
      <c r="C1238" s="7" t="s">
        <v>121</v>
      </c>
      <c r="D1238" s="9">
        <v>1414506.48</v>
      </c>
    </row>
    <row r="1239">
      <c r="A1239" s="5">
        <v>40991.0</v>
      </c>
      <c r="B1239" s="21">
        <f>IFERROR(__xludf.DUMMYFUNCTION("YEAR(TO_DATE(A1239))"),2012.0)</f>
        <v>2012</v>
      </c>
      <c r="C1239" s="7" t="s">
        <v>121</v>
      </c>
      <c r="D1239" s="9">
        <v>2334267.11</v>
      </c>
    </row>
    <row r="1240">
      <c r="A1240" s="5">
        <v>41182.0</v>
      </c>
      <c r="B1240" s="21">
        <f>IFERROR(__xludf.DUMMYFUNCTION("YEAR(TO_DATE(A1240))"),2012.0)</f>
        <v>2012</v>
      </c>
      <c r="C1240" s="7" t="s">
        <v>121</v>
      </c>
      <c r="D1240" s="9">
        <v>514714.46</v>
      </c>
    </row>
    <row r="1241">
      <c r="A1241" s="5">
        <v>42188.0</v>
      </c>
      <c r="B1241" s="21">
        <f>IFERROR(__xludf.DUMMYFUNCTION("YEAR(TO_DATE(A1241))"),2015.0)</f>
        <v>2015</v>
      </c>
      <c r="C1241" s="7" t="s">
        <v>121</v>
      </c>
      <c r="D1241" s="9">
        <v>637534.5900000001</v>
      </c>
    </row>
    <row r="1242">
      <c r="A1242" s="5">
        <v>42431.0</v>
      </c>
      <c r="B1242" s="21">
        <f>IFERROR(__xludf.DUMMYFUNCTION("YEAR(TO_DATE(A1242))"),2016.0)</f>
        <v>2016</v>
      </c>
      <c r="C1242" s="7" t="s">
        <v>121</v>
      </c>
      <c r="D1242" s="9">
        <v>1137594.4</v>
      </c>
    </row>
    <row r="1243">
      <c r="A1243" s="5">
        <v>40428.0</v>
      </c>
      <c r="B1243" s="21">
        <f>IFERROR(__xludf.DUMMYFUNCTION("YEAR(TO_DATE(A1243))"),2010.0)</f>
        <v>2010</v>
      </c>
      <c r="C1243" s="7" t="s">
        <v>121</v>
      </c>
      <c r="D1243" s="9">
        <v>732863.42</v>
      </c>
    </row>
    <row r="1244">
      <c r="A1244" s="5">
        <v>41257.0</v>
      </c>
      <c r="B1244" s="21">
        <f>IFERROR(__xludf.DUMMYFUNCTION("YEAR(TO_DATE(A1244))"),2012.0)</f>
        <v>2012</v>
      </c>
      <c r="C1244" s="7" t="s">
        <v>121</v>
      </c>
      <c r="D1244" s="9">
        <v>3850420.4</v>
      </c>
    </row>
    <row r="1245">
      <c r="A1245" s="5">
        <v>42792.0</v>
      </c>
      <c r="B1245" s="21">
        <f>IFERROR(__xludf.DUMMYFUNCTION("YEAR(TO_DATE(A1245))"),2017.0)</f>
        <v>2017</v>
      </c>
      <c r="C1245" s="7" t="s">
        <v>121</v>
      </c>
      <c r="D1245" s="9">
        <v>59885.44</v>
      </c>
    </row>
    <row r="1246">
      <c r="A1246" s="5">
        <v>42130.0</v>
      </c>
      <c r="B1246" s="21">
        <f>IFERROR(__xludf.DUMMYFUNCTION("YEAR(TO_DATE(A1246))"),2015.0)</f>
        <v>2015</v>
      </c>
      <c r="C1246" s="7" t="s">
        <v>121</v>
      </c>
      <c r="D1246" s="9">
        <v>3000940.8</v>
      </c>
    </row>
    <row r="1247">
      <c r="A1247" s="5">
        <v>41098.0</v>
      </c>
      <c r="B1247" s="21">
        <f>IFERROR(__xludf.DUMMYFUNCTION("YEAR(TO_DATE(A1247))"),2012.0)</f>
        <v>2012</v>
      </c>
      <c r="C1247" s="7" t="s">
        <v>121</v>
      </c>
      <c r="D1247" s="9">
        <v>2081042.56</v>
      </c>
    </row>
    <row r="1248">
      <c r="A1248" s="5">
        <v>42860.0</v>
      </c>
      <c r="B1248" s="21">
        <f>IFERROR(__xludf.DUMMYFUNCTION("YEAR(TO_DATE(A1248))"),2017.0)</f>
        <v>2017</v>
      </c>
      <c r="C1248" s="7" t="s">
        <v>121</v>
      </c>
      <c r="D1248" s="9">
        <v>76947.2</v>
      </c>
    </row>
    <row r="1249">
      <c r="A1249" s="5">
        <v>40817.0</v>
      </c>
      <c r="B1249" s="21">
        <f>IFERROR(__xludf.DUMMYFUNCTION("YEAR(TO_DATE(A1249))"),2011.0)</f>
        <v>2011</v>
      </c>
      <c r="C1249" s="7" t="s">
        <v>121</v>
      </c>
      <c r="D1249" s="9">
        <v>1176604.0</v>
      </c>
    </row>
    <row r="1250">
      <c r="A1250" s="5">
        <v>41838.0</v>
      </c>
      <c r="B1250" s="21">
        <f>IFERROR(__xludf.DUMMYFUNCTION("YEAR(TO_DATE(A1250))"),2014.0)</f>
        <v>2014</v>
      </c>
      <c r="C1250" s="7" t="s">
        <v>122</v>
      </c>
      <c r="D1250" s="9">
        <v>3136191.11</v>
      </c>
    </row>
    <row r="1251">
      <c r="A1251" s="5">
        <v>41640.0</v>
      </c>
      <c r="B1251" s="21">
        <f>IFERROR(__xludf.DUMMYFUNCTION("YEAR(TO_DATE(A1251))"),2014.0)</f>
        <v>2014</v>
      </c>
      <c r="C1251" s="7" t="s">
        <v>122</v>
      </c>
      <c r="D1251" s="9">
        <v>1806361.28</v>
      </c>
    </row>
    <row r="1252">
      <c r="A1252" s="5">
        <v>42028.0</v>
      </c>
      <c r="B1252" s="21">
        <f>IFERROR(__xludf.DUMMYFUNCTION("YEAR(TO_DATE(A1252))"),2015.0)</f>
        <v>2015</v>
      </c>
      <c r="C1252" s="7" t="s">
        <v>122</v>
      </c>
      <c r="D1252" s="9">
        <v>63565.29</v>
      </c>
    </row>
    <row r="1253">
      <c r="A1253" s="5">
        <v>40696.0</v>
      </c>
      <c r="B1253" s="21">
        <f>IFERROR(__xludf.DUMMYFUNCTION("YEAR(TO_DATE(A1253))"),2011.0)</f>
        <v>2011</v>
      </c>
      <c r="C1253" s="7" t="s">
        <v>122</v>
      </c>
      <c r="D1253" s="9">
        <v>307143.54000000004</v>
      </c>
    </row>
    <row r="1254">
      <c r="A1254" s="5">
        <v>42879.0</v>
      </c>
      <c r="B1254" s="21">
        <f>IFERROR(__xludf.DUMMYFUNCTION("YEAR(TO_DATE(A1254))"),2017.0)</f>
        <v>2017</v>
      </c>
      <c r="C1254" s="7" t="s">
        <v>122</v>
      </c>
      <c r="D1254" s="9">
        <v>1470923.36</v>
      </c>
    </row>
    <row r="1255">
      <c r="A1255" s="5">
        <v>40587.0</v>
      </c>
      <c r="B1255" s="21">
        <f>IFERROR(__xludf.DUMMYFUNCTION("YEAR(TO_DATE(A1255))"),2011.0)</f>
        <v>2011</v>
      </c>
      <c r="C1255" s="7" t="s">
        <v>122</v>
      </c>
      <c r="D1255" s="9">
        <v>2568829.88</v>
      </c>
    </row>
    <row r="1256">
      <c r="A1256" s="5">
        <v>41068.0</v>
      </c>
      <c r="B1256" s="21">
        <f>IFERROR(__xludf.DUMMYFUNCTION("YEAR(TO_DATE(A1256))"),2012.0)</f>
        <v>2012</v>
      </c>
      <c r="C1256" s="7" t="s">
        <v>122</v>
      </c>
      <c r="D1256" s="9">
        <v>134710.55000000002</v>
      </c>
    </row>
    <row r="1257">
      <c r="A1257" s="5">
        <v>42396.0</v>
      </c>
      <c r="B1257" s="21">
        <f>IFERROR(__xludf.DUMMYFUNCTION("YEAR(TO_DATE(A1257))"),2016.0)</f>
        <v>2016</v>
      </c>
      <c r="C1257" s="7" t="s">
        <v>122</v>
      </c>
      <c r="D1257" s="9">
        <v>679830.14</v>
      </c>
    </row>
    <row r="1258">
      <c r="A1258" s="5">
        <v>41821.0</v>
      </c>
      <c r="B1258" s="21">
        <f>IFERROR(__xludf.DUMMYFUNCTION("YEAR(TO_DATE(A1258))"),2014.0)</f>
        <v>2014</v>
      </c>
      <c r="C1258" s="7" t="s">
        <v>122</v>
      </c>
      <c r="D1258" s="9">
        <v>459098.8</v>
      </c>
    </row>
    <row r="1259">
      <c r="A1259" s="5">
        <v>42143.0</v>
      </c>
      <c r="B1259" s="21">
        <f>IFERROR(__xludf.DUMMYFUNCTION("YEAR(TO_DATE(A1259))"),2015.0)</f>
        <v>2015</v>
      </c>
      <c r="C1259" s="7" t="s">
        <v>122</v>
      </c>
      <c r="D1259" s="9">
        <v>2582047.6500000004</v>
      </c>
    </row>
    <row r="1260">
      <c r="A1260" s="5">
        <v>41232.0</v>
      </c>
      <c r="B1260" s="21">
        <f>IFERROR(__xludf.DUMMYFUNCTION("YEAR(TO_DATE(A1260))"),2012.0)</f>
        <v>2012</v>
      </c>
      <c r="C1260" s="7" t="s">
        <v>122</v>
      </c>
      <c r="D1260" s="9">
        <v>3779712.51</v>
      </c>
    </row>
    <row r="1261">
      <c r="A1261" s="5">
        <v>41854.0</v>
      </c>
      <c r="B1261" s="21">
        <f>IFERROR(__xludf.DUMMYFUNCTION("YEAR(TO_DATE(A1261))"),2014.0)</f>
        <v>2014</v>
      </c>
      <c r="C1261" s="7" t="s">
        <v>122</v>
      </c>
      <c r="D1261" s="9">
        <v>5184934.0200000005</v>
      </c>
    </row>
    <row r="1262">
      <c r="A1262" s="5">
        <v>40343.0</v>
      </c>
      <c r="B1262" s="21">
        <f>IFERROR(__xludf.DUMMYFUNCTION("YEAR(TO_DATE(A1262))"),2010.0)</f>
        <v>2010</v>
      </c>
      <c r="C1262" s="7" t="s">
        <v>122</v>
      </c>
      <c r="D1262" s="9">
        <v>2649469.1999999997</v>
      </c>
    </row>
    <row r="1263">
      <c r="A1263" s="5">
        <v>41442.0</v>
      </c>
      <c r="B1263" s="21">
        <f>IFERROR(__xludf.DUMMYFUNCTION("YEAR(TO_DATE(A1263))"),2013.0)</f>
        <v>2013</v>
      </c>
      <c r="C1263" s="7" t="s">
        <v>122</v>
      </c>
      <c r="D1263" s="9">
        <v>235257.1</v>
      </c>
    </row>
    <row r="1264">
      <c r="A1264" s="5">
        <v>42064.0</v>
      </c>
      <c r="B1264" s="21">
        <f>IFERROR(__xludf.DUMMYFUNCTION("YEAR(TO_DATE(A1264))"),2015.0)</f>
        <v>2015</v>
      </c>
      <c r="C1264" s="7" t="s">
        <v>122</v>
      </c>
      <c r="D1264" s="9">
        <v>604369.38</v>
      </c>
    </row>
    <row r="1265">
      <c r="A1265" s="5">
        <v>42895.0</v>
      </c>
      <c r="B1265" s="21">
        <f>IFERROR(__xludf.DUMMYFUNCTION("YEAR(TO_DATE(A1265))"),2017.0)</f>
        <v>2017</v>
      </c>
      <c r="C1265" s="7" t="s">
        <v>122</v>
      </c>
      <c r="D1265" s="9">
        <v>391599.52</v>
      </c>
    </row>
    <row r="1266">
      <c r="A1266" s="5">
        <v>42313.0</v>
      </c>
      <c r="B1266" s="21">
        <f>IFERROR(__xludf.DUMMYFUNCTION("YEAR(TO_DATE(A1266))"),2015.0)</f>
        <v>2015</v>
      </c>
      <c r="C1266" s="7" t="s">
        <v>122</v>
      </c>
      <c r="D1266" s="9">
        <v>2309290.4</v>
      </c>
    </row>
    <row r="1267">
      <c r="A1267" s="5">
        <v>40991.0</v>
      </c>
      <c r="B1267" s="21">
        <f>IFERROR(__xludf.DUMMYFUNCTION("YEAR(TO_DATE(A1267))"),2012.0)</f>
        <v>2012</v>
      </c>
      <c r="C1267" s="7" t="s">
        <v>122</v>
      </c>
      <c r="D1267" s="9">
        <v>881233.92</v>
      </c>
    </row>
    <row r="1268">
      <c r="A1268" s="5">
        <v>41070.0</v>
      </c>
      <c r="B1268" s="21">
        <f>IFERROR(__xludf.DUMMYFUNCTION("YEAR(TO_DATE(A1268))"),2012.0)</f>
        <v>2012</v>
      </c>
      <c r="C1268" s="7" t="s">
        <v>122</v>
      </c>
      <c r="D1268" s="9">
        <v>2205874.48</v>
      </c>
    </row>
    <row r="1269">
      <c r="A1269" s="5">
        <v>40300.0</v>
      </c>
      <c r="B1269" s="21">
        <f>IFERROR(__xludf.DUMMYFUNCTION("YEAR(TO_DATE(A1269))"),2010.0)</f>
        <v>2010</v>
      </c>
      <c r="C1269" s="7" t="s">
        <v>122</v>
      </c>
      <c r="D1269" s="9">
        <v>63332.04</v>
      </c>
    </row>
    <row r="1270">
      <c r="A1270" s="5">
        <v>41053.0</v>
      </c>
      <c r="B1270" s="21">
        <f>IFERROR(__xludf.DUMMYFUNCTION("YEAR(TO_DATE(A1270))"),2012.0)</f>
        <v>2012</v>
      </c>
      <c r="C1270" s="7" t="s">
        <v>122</v>
      </c>
      <c r="D1270" s="9">
        <v>1654364.8</v>
      </c>
    </row>
    <row r="1271">
      <c r="A1271" s="5">
        <v>42576.0</v>
      </c>
      <c r="B1271" s="21">
        <f>IFERROR(__xludf.DUMMYFUNCTION("YEAR(TO_DATE(A1271))"),2016.0)</f>
        <v>2016</v>
      </c>
      <c r="C1271" s="7" t="s">
        <v>122</v>
      </c>
      <c r="D1271" s="9">
        <v>78661.23</v>
      </c>
    </row>
    <row r="1272">
      <c r="A1272" s="5">
        <v>41484.0</v>
      </c>
      <c r="B1272" s="21">
        <f>IFERROR(__xludf.DUMMYFUNCTION("YEAR(TO_DATE(A1272))"),2013.0)</f>
        <v>2013</v>
      </c>
      <c r="C1272" s="7" t="s">
        <v>122</v>
      </c>
      <c r="D1272" s="9">
        <v>68771.43000000001</v>
      </c>
    </row>
    <row r="1273">
      <c r="A1273" s="5">
        <v>42718.0</v>
      </c>
      <c r="B1273" s="21">
        <f>IFERROR(__xludf.DUMMYFUNCTION("YEAR(TO_DATE(A1273))"),2016.0)</f>
        <v>2016</v>
      </c>
      <c r="C1273" s="7" t="s">
        <v>122</v>
      </c>
      <c r="D1273" s="9">
        <v>1206963.84</v>
      </c>
    </row>
    <row r="1274">
      <c r="A1274" s="5">
        <v>41053.0</v>
      </c>
      <c r="B1274" s="21">
        <f>IFERROR(__xludf.DUMMYFUNCTION("YEAR(TO_DATE(A1274))"),2012.0)</f>
        <v>2012</v>
      </c>
      <c r="C1274" s="7" t="s">
        <v>122</v>
      </c>
      <c r="D1274" s="9">
        <v>151527.42</v>
      </c>
    </row>
    <row r="1275">
      <c r="A1275" s="5">
        <v>41774.0</v>
      </c>
      <c r="B1275" s="21">
        <f>IFERROR(__xludf.DUMMYFUNCTION("YEAR(TO_DATE(A1275))"),2014.0)</f>
        <v>2014</v>
      </c>
      <c r="C1275" s="7" t="s">
        <v>122</v>
      </c>
      <c r="D1275" s="9">
        <v>1829248.8900000001</v>
      </c>
    </row>
    <row r="1276">
      <c r="A1276" s="5">
        <v>41165.0</v>
      </c>
      <c r="B1276" s="21">
        <f>IFERROR(__xludf.DUMMYFUNCTION("YEAR(TO_DATE(A1276))"),2012.0)</f>
        <v>2012</v>
      </c>
      <c r="C1276" s="7" t="s">
        <v>122</v>
      </c>
      <c r="D1276" s="9">
        <v>1892390.64</v>
      </c>
    </row>
    <row r="1277">
      <c r="A1277" s="5">
        <v>42365.0</v>
      </c>
      <c r="B1277" s="21">
        <f>IFERROR(__xludf.DUMMYFUNCTION("YEAR(TO_DATE(A1277))"),2015.0)</f>
        <v>2015</v>
      </c>
      <c r="C1277" s="7" t="s">
        <v>122</v>
      </c>
      <c r="D1277" s="9">
        <v>158862.6</v>
      </c>
    </row>
    <row r="1278">
      <c r="A1278" s="5">
        <v>40856.0</v>
      </c>
      <c r="B1278" s="21">
        <f>IFERROR(__xludf.DUMMYFUNCTION("YEAR(TO_DATE(A1278))"),2011.0)</f>
        <v>2011</v>
      </c>
      <c r="C1278" s="7" t="s">
        <v>122</v>
      </c>
      <c r="D1278" s="9">
        <v>22792.350000000002</v>
      </c>
    </row>
    <row r="1279">
      <c r="A1279" s="5">
        <v>41615.0</v>
      </c>
      <c r="B1279" s="21">
        <f>IFERROR(__xludf.DUMMYFUNCTION("YEAR(TO_DATE(A1279))"),2013.0)</f>
        <v>2013</v>
      </c>
      <c r="C1279" s="7" t="s">
        <v>122</v>
      </c>
      <c r="D1279" s="9">
        <v>3080640.78</v>
      </c>
    </row>
    <row r="1280">
      <c r="A1280" s="5">
        <v>41930.0</v>
      </c>
      <c r="B1280" s="21">
        <f>IFERROR(__xludf.DUMMYFUNCTION("YEAR(TO_DATE(A1280))"),2014.0)</f>
        <v>2014</v>
      </c>
      <c r="C1280" s="7" t="s">
        <v>122</v>
      </c>
      <c r="D1280" s="9">
        <v>928601.8800000001</v>
      </c>
    </row>
    <row r="1281">
      <c r="A1281" s="5">
        <v>41582.0</v>
      </c>
      <c r="B1281" s="21">
        <f>IFERROR(__xludf.DUMMYFUNCTION("YEAR(TO_DATE(A1281))"),2013.0)</f>
        <v>2013</v>
      </c>
      <c r="C1281" s="7" t="s">
        <v>122</v>
      </c>
      <c r="D1281" s="9">
        <v>18458.050000000003</v>
      </c>
    </row>
    <row r="1282">
      <c r="A1282" s="5">
        <v>41716.0</v>
      </c>
      <c r="B1282" s="21">
        <f>IFERROR(__xludf.DUMMYFUNCTION("YEAR(TO_DATE(A1282))"),2014.0)</f>
        <v>2014</v>
      </c>
      <c r="C1282" s="7" t="s">
        <v>122</v>
      </c>
      <c r="D1282" s="9">
        <v>206440.4</v>
      </c>
    </row>
    <row r="1283">
      <c r="A1283" s="5">
        <v>42098.0</v>
      </c>
      <c r="B1283" s="21">
        <f>IFERROR(__xludf.DUMMYFUNCTION("YEAR(TO_DATE(A1283))"),2015.0)</f>
        <v>2015</v>
      </c>
      <c r="C1283" s="7" t="s">
        <v>122</v>
      </c>
      <c r="D1283" s="9">
        <v>1833156.1500000001</v>
      </c>
    </row>
    <row r="1284">
      <c r="A1284" s="5">
        <v>42417.0</v>
      </c>
      <c r="B1284" s="21">
        <f>IFERROR(__xludf.DUMMYFUNCTION("YEAR(TO_DATE(A1284))"),2016.0)</f>
        <v>2016</v>
      </c>
      <c r="C1284" s="7" t="s">
        <v>122</v>
      </c>
      <c r="D1284" s="9">
        <v>75191.6</v>
      </c>
    </row>
    <row r="1285">
      <c r="A1285" s="5">
        <v>41344.0</v>
      </c>
      <c r="B1285" s="21">
        <f>IFERROR(__xludf.DUMMYFUNCTION("YEAR(TO_DATE(A1285))"),2013.0)</f>
        <v>2013</v>
      </c>
      <c r="C1285" s="7" t="s">
        <v>122</v>
      </c>
      <c r="D1285" s="9">
        <v>661359.16</v>
      </c>
    </row>
    <row r="1286">
      <c r="A1286" s="5">
        <v>42934.0</v>
      </c>
      <c r="B1286" s="21">
        <f>IFERROR(__xludf.DUMMYFUNCTION("YEAR(TO_DATE(A1286))"),2017.0)</f>
        <v>2017</v>
      </c>
      <c r="C1286" s="7" t="s">
        <v>122</v>
      </c>
      <c r="D1286" s="9">
        <v>688272.2</v>
      </c>
    </row>
    <row r="1287">
      <c r="A1287" s="5">
        <v>40299.0</v>
      </c>
      <c r="B1287" s="21">
        <f>IFERROR(__xludf.DUMMYFUNCTION("YEAR(TO_DATE(A1287))"),2010.0)</f>
        <v>2010</v>
      </c>
      <c r="C1287" s="7" t="s">
        <v>122</v>
      </c>
      <c r="D1287" s="9">
        <v>880691.7600000001</v>
      </c>
    </row>
    <row r="1288">
      <c r="A1288" s="5">
        <v>41950.0</v>
      </c>
      <c r="B1288" s="21">
        <f>IFERROR(__xludf.DUMMYFUNCTION("YEAR(TO_DATE(A1288))"),2014.0)</f>
        <v>2014</v>
      </c>
      <c r="C1288" s="7" t="s">
        <v>122</v>
      </c>
      <c r="D1288" s="9">
        <v>1336624.56</v>
      </c>
    </row>
    <row r="1289">
      <c r="A1289" s="5">
        <v>40737.0</v>
      </c>
      <c r="B1289" s="21">
        <f>IFERROR(__xludf.DUMMYFUNCTION("YEAR(TO_DATE(A1289))"),2011.0)</f>
        <v>2011</v>
      </c>
      <c r="C1289" s="7" t="s">
        <v>122</v>
      </c>
      <c r="D1289" s="9">
        <v>619627.38</v>
      </c>
    </row>
    <row r="1290">
      <c r="A1290" s="5">
        <v>41709.0</v>
      </c>
      <c r="B1290" s="21">
        <f>IFERROR(__xludf.DUMMYFUNCTION("YEAR(TO_DATE(A1290))"),2014.0)</f>
        <v>2014</v>
      </c>
      <c r="C1290" s="7" t="s">
        <v>122</v>
      </c>
      <c r="D1290" s="9">
        <v>179437.76</v>
      </c>
    </row>
    <row r="1291">
      <c r="A1291" s="5">
        <v>40851.0</v>
      </c>
      <c r="B1291" s="21">
        <f>IFERROR(__xludf.DUMMYFUNCTION("YEAR(TO_DATE(A1291))"),2011.0)</f>
        <v>2011</v>
      </c>
      <c r="C1291" s="7" t="s">
        <v>122</v>
      </c>
      <c r="D1291" s="9">
        <v>233643.80000000002</v>
      </c>
    </row>
    <row r="1292">
      <c r="A1292" s="5">
        <v>40575.0</v>
      </c>
      <c r="B1292" s="21">
        <f>IFERROR(__xludf.DUMMYFUNCTION("YEAR(TO_DATE(A1292))"),2011.0)</f>
        <v>2011</v>
      </c>
      <c r="C1292" s="7" t="s">
        <v>122</v>
      </c>
      <c r="D1292" s="9">
        <v>3207629.67</v>
      </c>
    </row>
    <row r="1293">
      <c r="A1293" s="5">
        <v>40697.0</v>
      </c>
      <c r="B1293" s="21">
        <f>IFERROR(__xludf.DUMMYFUNCTION("YEAR(TO_DATE(A1293))"),2011.0)</f>
        <v>2011</v>
      </c>
      <c r="C1293" s="7" t="s">
        <v>122</v>
      </c>
      <c r="D1293" s="9">
        <v>4100498.8</v>
      </c>
    </row>
    <row r="1294">
      <c r="A1294" s="5">
        <v>40703.0</v>
      </c>
      <c r="B1294" s="21">
        <f>IFERROR(__xludf.DUMMYFUNCTION("YEAR(TO_DATE(A1294))"),2011.0)</f>
        <v>2011</v>
      </c>
      <c r="C1294" s="7" t="s">
        <v>122</v>
      </c>
      <c r="D1294" s="9">
        <v>426416.1</v>
      </c>
    </row>
    <row r="1295">
      <c r="A1295" s="5">
        <v>42051.0</v>
      </c>
      <c r="B1295" s="21">
        <f>IFERROR(__xludf.DUMMYFUNCTION("YEAR(TO_DATE(A1295))"),2015.0)</f>
        <v>2015</v>
      </c>
      <c r="C1295" s="7" t="s">
        <v>122</v>
      </c>
      <c r="D1295" s="9">
        <v>3397362.5700000003</v>
      </c>
    </row>
    <row r="1296">
      <c r="A1296" s="5">
        <v>40574.0</v>
      </c>
      <c r="B1296" s="21">
        <f>IFERROR(__xludf.DUMMYFUNCTION("YEAR(TO_DATE(A1296))"),2011.0)</f>
        <v>2011</v>
      </c>
      <c r="C1296" s="7" t="s">
        <v>122</v>
      </c>
      <c r="D1296" s="9">
        <v>1589146.06</v>
      </c>
    </row>
    <row r="1297">
      <c r="A1297" s="5">
        <v>42380.0</v>
      </c>
      <c r="B1297" s="21">
        <f>IFERROR(__xludf.DUMMYFUNCTION("YEAR(TO_DATE(A1297))"),2016.0)</f>
        <v>2016</v>
      </c>
      <c r="C1297" s="7" t="s">
        <v>122</v>
      </c>
      <c r="D1297" s="9">
        <v>802570.8</v>
      </c>
    </row>
    <row r="1298">
      <c r="A1298" s="5">
        <v>41946.0</v>
      </c>
      <c r="B1298" s="21">
        <f>IFERROR(__xludf.DUMMYFUNCTION("YEAR(TO_DATE(A1298))"),2014.0)</f>
        <v>2014</v>
      </c>
      <c r="C1298" s="7" t="s">
        <v>122</v>
      </c>
      <c r="D1298" s="9">
        <v>92637.57</v>
      </c>
    </row>
    <row r="1299">
      <c r="A1299" s="5">
        <v>40952.0</v>
      </c>
      <c r="B1299" s="21">
        <f>IFERROR(__xludf.DUMMYFUNCTION("YEAR(TO_DATE(A1299))"),2012.0)</f>
        <v>2012</v>
      </c>
      <c r="C1299" s="7" t="s">
        <v>122</v>
      </c>
      <c r="D1299" s="9">
        <v>69514.25</v>
      </c>
    </row>
    <row r="1300">
      <c r="A1300" s="5">
        <v>41518.0</v>
      </c>
      <c r="B1300" s="21">
        <f>IFERROR(__xludf.DUMMYFUNCTION("YEAR(TO_DATE(A1300))"),2013.0)</f>
        <v>2013</v>
      </c>
      <c r="C1300" s="7" t="s">
        <v>122</v>
      </c>
      <c r="D1300" s="9">
        <v>258556.48</v>
      </c>
    </row>
    <row r="1301">
      <c r="A1301" s="5">
        <v>40433.0</v>
      </c>
      <c r="B1301" s="21">
        <f>IFERROR(__xludf.DUMMYFUNCTION("YEAR(TO_DATE(A1301))"),2010.0)</f>
        <v>2010</v>
      </c>
      <c r="C1301" s="7" t="s">
        <v>122</v>
      </c>
      <c r="D1301" s="9">
        <v>346195.2</v>
      </c>
    </row>
    <row r="1302">
      <c r="A1302" s="5">
        <v>41666.0</v>
      </c>
      <c r="B1302" s="21">
        <f>IFERROR(__xludf.DUMMYFUNCTION("YEAR(TO_DATE(A1302))"),2014.0)</f>
        <v>2014</v>
      </c>
      <c r="C1302" s="7" t="s">
        <v>122</v>
      </c>
      <c r="D1302" s="9">
        <v>839105.36</v>
      </c>
    </row>
    <row r="1303">
      <c r="A1303" s="5">
        <v>40670.0</v>
      </c>
      <c r="B1303" s="21">
        <f>IFERROR(__xludf.DUMMYFUNCTION("YEAR(TO_DATE(A1303))"),2011.0)</f>
        <v>2011</v>
      </c>
      <c r="C1303" s="7" t="s">
        <v>122</v>
      </c>
      <c r="D1303" s="9">
        <v>4151463.75</v>
      </c>
    </row>
    <row r="1304">
      <c r="A1304" s="5">
        <v>42475.0</v>
      </c>
      <c r="B1304" s="21">
        <f>IFERROR(__xludf.DUMMYFUNCTION("YEAR(TO_DATE(A1304))"),2016.0)</f>
        <v>2016</v>
      </c>
      <c r="C1304" s="7" t="s">
        <v>122</v>
      </c>
      <c r="D1304" s="9">
        <v>124965.17000000001</v>
      </c>
    </row>
    <row r="1305">
      <c r="A1305" s="5">
        <v>41169.0</v>
      </c>
      <c r="B1305" s="21">
        <f>IFERROR(__xludf.DUMMYFUNCTION("YEAR(TO_DATE(A1305))"),2012.0)</f>
        <v>2012</v>
      </c>
      <c r="C1305" s="7" t="s">
        <v>122</v>
      </c>
      <c r="D1305" s="9">
        <v>129098.34</v>
      </c>
    </row>
    <row r="1306">
      <c r="A1306" s="5">
        <v>41817.0</v>
      </c>
      <c r="B1306" s="21">
        <f>IFERROR(__xludf.DUMMYFUNCTION("YEAR(TO_DATE(A1306))"),2014.0)</f>
        <v>2014</v>
      </c>
      <c r="C1306" s="7" t="s">
        <v>122</v>
      </c>
      <c r="D1306" s="9">
        <v>1397352.57</v>
      </c>
    </row>
    <row r="1307">
      <c r="A1307" s="5">
        <v>41073.0</v>
      </c>
      <c r="B1307" s="21">
        <f>IFERROR(__xludf.DUMMYFUNCTION("YEAR(TO_DATE(A1307))"),2012.0)</f>
        <v>2012</v>
      </c>
      <c r="C1307" s="7" t="s">
        <v>122</v>
      </c>
      <c r="D1307" s="9">
        <v>3957750.09</v>
      </c>
    </row>
    <row r="1308">
      <c r="A1308" s="5">
        <v>42379.0</v>
      </c>
      <c r="B1308" s="21">
        <f>IFERROR(__xludf.DUMMYFUNCTION("YEAR(TO_DATE(A1308))"),2016.0)</f>
        <v>2016</v>
      </c>
      <c r="C1308" s="7" t="s">
        <v>122</v>
      </c>
      <c r="D1308" s="9">
        <v>776000.22</v>
      </c>
    </row>
    <row r="1309">
      <c r="A1309" s="5">
        <v>42070.0</v>
      </c>
      <c r="B1309" s="21">
        <f>IFERROR(__xludf.DUMMYFUNCTION("YEAR(TO_DATE(A1309))"),2015.0)</f>
        <v>2015</v>
      </c>
      <c r="C1309" s="7" t="s">
        <v>122</v>
      </c>
      <c r="D1309" s="9">
        <v>7491.99</v>
      </c>
    </row>
    <row r="1310">
      <c r="A1310" s="5">
        <v>41122.0</v>
      </c>
      <c r="B1310" s="21">
        <f>IFERROR(__xludf.DUMMYFUNCTION("YEAR(TO_DATE(A1310))"),2012.0)</f>
        <v>2012</v>
      </c>
      <c r="C1310" s="7" t="s">
        <v>122</v>
      </c>
      <c r="D1310" s="9">
        <v>1763476.6800000002</v>
      </c>
    </row>
    <row r="1311">
      <c r="A1311" s="5">
        <v>42181.0</v>
      </c>
      <c r="B1311" s="21">
        <f>IFERROR(__xludf.DUMMYFUNCTION("YEAR(TO_DATE(A1311))"),2015.0)</f>
        <v>2015</v>
      </c>
      <c r="C1311" s="7" t="s">
        <v>122</v>
      </c>
      <c r="D1311" s="9">
        <v>470846.35000000003</v>
      </c>
    </row>
    <row r="1312">
      <c r="A1312" s="5">
        <v>41846.0</v>
      </c>
      <c r="B1312" s="21">
        <f>IFERROR(__xludf.DUMMYFUNCTION("YEAR(TO_DATE(A1312))"),2014.0)</f>
        <v>2014</v>
      </c>
      <c r="C1312" s="7" t="s">
        <v>122</v>
      </c>
      <c r="D1312" s="9">
        <v>1375355.52</v>
      </c>
    </row>
    <row r="1313">
      <c r="A1313" s="5">
        <v>41310.0</v>
      </c>
      <c r="B1313" s="21">
        <f>IFERROR(__xludf.DUMMYFUNCTION("YEAR(TO_DATE(A1313))"),2013.0)</f>
        <v>2013</v>
      </c>
      <c r="C1313" s="7" t="s">
        <v>122</v>
      </c>
      <c r="D1313" s="9">
        <v>973460.4</v>
      </c>
    </row>
    <row r="1314">
      <c r="A1314" s="5">
        <v>42333.0</v>
      </c>
      <c r="B1314" s="21">
        <f>IFERROR(__xludf.DUMMYFUNCTION("YEAR(TO_DATE(A1314))"),2015.0)</f>
        <v>2015</v>
      </c>
      <c r="C1314" s="7" t="s">
        <v>122</v>
      </c>
      <c r="D1314" s="9">
        <v>2540094.27</v>
      </c>
    </row>
    <row r="1315">
      <c r="A1315" s="5">
        <v>42701.0</v>
      </c>
      <c r="B1315" s="21">
        <f>IFERROR(__xludf.DUMMYFUNCTION("YEAR(TO_DATE(A1315))"),2016.0)</f>
        <v>2016</v>
      </c>
      <c r="C1315" s="7" t="s">
        <v>122</v>
      </c>
      <c r="D1315" s="9">
        <v>1407916.02</v>
      </c>
    </row>
    <row r="1316">
      <c r="A1316" s="5">
        <v>40191.0</v>
      </c>
      <c r="B1316" s="21">
        <f>IFERROR(__xludf.DUMMYFUNCTION("YEAR(TO_DATE(A1316))"),2010.0)</f>
        <v>2010</v>
      </c>
      <c r="C1316" s="7" t="s">
        <v>122</v>
      </c>
      <c r="D1316" s="9">
        <v>677247.76</v>
      </c>
    </row>
    <row r="1317">
      <c r="A1317" s="5">
        <v>42457.0</v>
      </c>
      <c r="B1317" s="21">
        <f>IFERROR(__xludf.DUMMYFUNCTION("YEAR(TO_DATE(A1317))"),2016.0)</f>
        <v>2016</v>
      </c>
      <c r="C1317" s="7" t="s">
        <v>122</v>
      </c>
      <c r="D1317" s="9">
        <v>1303039.48</v>
      </c>
    </row>
    <row r="1318">
      <c r="A1318" s="5">
        <v>41214.0</v>
      </c>
      <c r="B1318" s="21">
        <f>IFERROR(__xludf.DUMMYFUNCTION("YEAR(TO_DATE(A1318))"),2012.0)</f>
        <v>2012</v>
      </c>
      <c r="C1318" s="7" t="s">
        <v>122</v>
      </c>
      <c r="D1318" s="9">
        <v>794829.6</v>
      </c>
    </row>
    <row r="1319">
      <c r="A1319" s="5">
        <v>42503.0</v>
      </c>
      <c r="B1319" s="21">
        <f>IFERROR(__xludf.DUMMYFUNCTION("YEAR(TO_DATE(A1319))"),2016.0)</f>
        <v>2016</v>
      </c>
      <c r="C1319" s="7" t="s">
        <v>122</v>
      </c>
      <c r="D1319" s="9">
        <v>3787728.42</v>
      </c>
    </row>
    <row r="1320">
      <c r="A1320" s="5">
        <v>41261.0</v>
      </c>
      <c r="B1320" s="21">
        <f>IFERROR(__xludf.DUMMYFUNCTION("YEAR(TO_DATE(A1320))"),2012.0)</f>
        <v>2012</v>
      </c>
      <c r="C1320" s="7" t="s">
        <v>122</v>
      </c>
      <c r="D1320" s="9">
        <v>360038.22000000003</v>
      </c>
    </row>
    <row r="1321">
      <c r="A1321" s="5">
        <v>40852.0</v>
      </c>
      <c r="B1321" s="21">
        <f>IFERROR(__xludf.DUMMYFUNCTION("YEAR(TO_DATE(A1321))"),2011.0)</f>
        <v>2011</v>
      </c>
      <c r="C1321" s="7" t="s">
        <v>122</v>
      </c>
      <c r="D1321" s="9">
        <v>458655.48000000004</v>
      </c>
    </row>
    <row r="1322">
      <c r="A1322" s="5">
        <v>41438.0</v>
      </c>
      <c r="B1322" s="21">
        <f>IFERROR(__xludf.DUMMYFUNCTION("YEAR(TO_DATE(A1322))"),2013.0)</f>
        <v>2013</v>
      </c>
      <c r="C1322" s="7" t="s">
        <v>122</v>
      </c>
      <c r="D1322" s="9">
        <v>2309727.6</v>
      </c>
    </row>
    <row r="1323">
      <c r="A1323" s="5">
        <v>41687.0</v>
      </c>
      <c r="B1323" s="21">
        <f>IFERROR(__xludf.DUMMYFUNCTION("YEAR(TO_DATE(A1323))"),2014.0)</f>
        <v>2014</v>
      </c>
      <c r="C1323" s="7" t="s">
        <v>122</v>
      </c>
      <c r="D1323" s="9">
        <v>539826.65</v>
      </c>
    </row>
    <row r="1324">
      <c r="A1324" s="5">
        <v>40447.0</v>
      </c>
      <c r="B1324" s="21">
        <f>IFERROR(__xludf.DUMMYFUNCTION("YEAR(TO_DATE(A1324))"),2010.0)</f>
        <v>2010</v>
      </c>
      <c r="C1324" s="7" t="s">
        <v>122</v>
      </c>
      <c r="D1324" s="9">
        <v>680720.4</v>
      </c>
    </row>
    <row r="1325">
      <c r="A1325" s="5">
        <v>40970.0</v>
      </c>
      <c r="B1325" s="21">
        <f>IFERROR(__xludf.DUMMYFUNCTION("YEAR(TO_DATE(A1325))"),2012.0)</f>
        <v>2012</v>
      </c>
      <c r="C1325" s="7" t="s">
        <v>122</v>
      </c>
      <c r="D1325" s="9">
        <v>91629.93000000001</v>
      </c>
    </row>
    <row r="1326">
      <c r="A1326" s="5">
        <v>40342.0</v>
      </c>
      <c r="B1326" s="21">
        <f>IFERROR(__xludf.DUMMYFUNCTION("YEAR(TO_DATE(A1326))"),2010.0)</f>
        <v>2010</v>
      </c>
      <c r="C1326" s="7" t="s">
        <v>122</v>
      </c>
      <c r="D1326" s="9">
        <v>1830158.8199999998</v>
      </c>
    </row>
    <row r="1327">
      <c r="A1327" s="5">
        <v>40782.0</v>
      </c>
      <c r="B1327" s="21">
        <f>IFERROR(__xludf.DUMMYFUNCTION("YEAR(TO_DATE(A1327))"),2011.0)</f>
        <v>2011</v>
      </c>
      <c r="C1327" s="7" t="s">
        <v>122</v>
      </c>
      <c r="D1327" s="9">
        <v>39363.27</v>
      </c>
    </row>
    <row r="1328">
      <c r="A1328" s="5">
        <v>42811.0</v>
      </c>
      <c r="B1328" s="21">
        <f>IFERROR(__xludf.DUMMYFUNCTION("YEAR(TO_DATE(A1328))"),2017.0)</f>
        <v>2017</v>
      </c>
      <c r="C1328" s="7" t="s">
        <v>122</v>
      </c>
      <c r="D1328" s="9">
        <v>4099168.1799999997</v>
      </c>
    </row>
    <row r="1329">
      <c r="A1329" s="5">
        <v>42802.0</v>
      </c>
      <c r="B1329" s="21">
        <f>IFERROR(__xludf.DUMMYFUNCTION("YEAR(TO_DATE(A1329))"),2017.0)</f>
        <v>2017</v>
      </c>
      <c r="C1329" s="7" t="s">
        <v>122</v>
      </c>
      <c r="D1329" s="9">
        <v>1527813.02</v>
      </c>
    </row>
    <row r="1330">
      <c r="A1330" s="5">
        <v>42939.0</v>
      </c>
      <c r="B1330" s="21">
        <f>IFERROR(__xludf.DUMMYFUNCTION("YEAR(TO_DATE(A1330))"),2017.0)</f>
        <v>2017</v>
      </c>
      <c r="C1330" s="7" t="s">
        <v>122</v>
      </c>
      <c r="D1330" s="9">
        <v>1061935.58</v>
      </c>
    </row>
    <row r="1331">
      <c r="A1331" s="5">
        <v>41071.0</v>
      </c>
      <c r="B1331" s="21">
        <f>IFERROR(__xludf.DUMMYFUNCTION("YEAR(TO_DATE(A1331))"),2012.0)</f>
        <v>2012</v>
      </c>
      <c r="C1331" s="7" t="s">
        <v>122</v>
      </c>
      <c r="D1331" s="9">
        <v>59357.46</v>
      </c>
    </row>
    <row r="1332">
      <c r="A1332" s="20"/>
      <c r="B1332" s="20"/>
    </row>
    <row r="1333">
      <c r="A1333" s="20"/>
      <c r="B1333" s="20"/>
    </row>
  </sheetData>
  <customSheetViews>
    <customSheetView guid="{F2FCB712-7447-4CB7-8623-68AA820A42F1}" filter="1" showAutoFilter="1">
      <autoFilter ref="$A$1:$D$1331"/>
    </customSheetView>
  </customSheetView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38"/>
  </cols>
  <sheetData>
    <row r="1"/>
    <row r="2"/>
    <row r="3"/>
    <row r="4"/>
    <row r="5"/>
    <row r="6"/>
    <row r="7"/>
    <row r="8"/>
    <row r="9"/>
    <row r="10"/>
  </sheetData>
  <customSheetViews>
    <customSheetView guid="{F2FCB712-7447-4CB7-8623-68AA820A42F1}" filter="1" showAutoFilter="1">
      <autoFilter ref="$A$1:$F$10"/>
    </customSheetView>
  </customSheetViews>
  <drawing r:id="rId2"/>
  <tableParts count="1">
    <tablePart r:id="rId4"/>
  </tableParts>
  <extLst>
    <ext uri="{3A4CF648-6AED-40f4-86FF-DC5316D8AED3}">
      <x14:slicerList>
        <x14:slicer r:id="rId5"/>
      </x14:slicerList>
    </ext>
  </extLst>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6.75"/>
    <col customWidth="1" min="7" max="7" width="16.75"/>
  </cols>
  <sheetData>
    <row r="1">
      <c r="A1" s="2" t="s">
        <v>1</v>
      </c>
      <c r="B1" s="1" t="s">
        <v>219</v>
      </c>
      <c r="C1" s="1" t="s">
        <v>8</v>
      </c>
      <c r="D1" s="1" t="s">
        <v>11</v>
      </c>
      <c r="E1" s="1" t="s">
        <v>241</v>
      </c>
      <c r="F1" s="1" t="s">
        <v>13</v>
      </c>
      <c r="G1" s="1" t="s">
        <v>16</v>
      </c>
      <c r="H1" s="1" t="s">
        <v>18</v>
      </c>
    </row>
    <row r="2">
      <c r="A2" s="5">
        <v>41047.0</v>
      </c>
      <c r="B2" s="7" t="str">
        <f t="shared" ref="B2:B1331" si="1">TEXT(A2, "YYYY-MM")</f>
        <v>2012-05</v>
      </c>
      <c r="C2" s="7" t="s">
        <v>22</v>
      </c>
      <c r="D2" s="4">
        <v>7331.0</v>
      </c>
      <c r="E2" s="21" t="str">
        <f>VLOOKUP(D2, Products!$A$1:$B$13, 2, FALSE)</f>
        <v>Baby Food</v>
      </c>
      <c r="F2" s="4">
        <v>5669.0</v>
      </c>
      <c r="G2" s="9">
        <v>1447182.32</v>
      </c>
      <c r="H2" s="9">
        <v>543430.3400000001</v>
      </c>
    </row>
    <row r="3">
      <c r="A3" s="5">
        <v>42245.0</v>
      </c>
      <c r="B3" s="7" t="str">
        <f t="shared" si="1"/>
        <v>2015-08</v>
      </c>
      <c r="C3" s="7" t="s">
        <v>22</v>
      </c>
      <c r="D3" s="4">
        <v>8293.0</v>
      </c>
      <c r="E3" s="21" t="str">
        <f>VLOOKUP(D3, Products!$A$1:$B$13, 2, FALSE)</f>
        <v>Cosmetics</v>
      </c>
      <c r="F3" s="4">
        <v>1224.0</v>
      </c>
      <c r="G3" s="9">
        <v>535132.7999999999</v>
      </c>
      <c r="H3" s="9">
        <v>212816.87999999995</v>
      </c>
    </row>
    <row r="4">
      <c r="A4" s="5">
        <v>42198.0</v>
      </c>
      <c r="B4" s="7" t="str">
        <f t="shared" si="1"/>
        <v>2015-07</v>
      </c>
      <c r="C4" s="7" t="s">
        <v>22</v>
      </c>
      <c r="D4" s="4">
        <v>8681.0</v>
      </c>
      <c r="E4" s="21" t="str">
        <f>VLOOKUP(D4, Products!$A$1:$B$13, 2, FALSE)</f>
        <v>Office Supplies</v>
      </c>
      <c r="F4" s="4">
        <v>8775.0</v>
      </c>
      <c r="G4" s="9">
        <v>5714367.75</v>
      </c>
      <c r="H4" s="9">
        <v>1107843.75</v>
      </c>
    </row>
    <row r="5">
      <c r="A5" s="5">
        <v>41984.0</v>
      </c>
      <c r="B5" s="7" t="str">
        <f t="shared" si="1"/>
        <v>2014-12</v>
      </c>
      <c r="C5" s="7" t="s">
        <v>22</v>
      </c>
      <c r="D5" s="4">
        <v>1270.0</v>
      </c>
      <c r="E5" s="21" t="str">
        <f>VLOOKUP(D5, Products!$A$1:$B$13, 2, FALSE)</f>
        <v>Beverages</v>
      </c>
      <c r="F5" s="4">
        <v>4028.0</v>
      </c>
      <c r="G5" s="9">
        <v>191128.6</v>
      </c>
      <c r="H5" s="9">
        <v>63078.48000000001</v>
      </c>
    </row>
    <row r="6">
      <c r="A6" s="5">
        <v>42385.0</v>
      </c>
      <c r="B6" s="7" t="str">
        <f t="shared" si="1"/>
        <v>2016-01</v>
      </c>
      <c r="C6" s="7" t="s">
        <v>22</v>
      </c>
      <c r="D6" s="4">
        <v>2455.0</v>
      </c>
      <c r="E6" s="21" t="str">
        <f>VLOOKUP(D6, Products!$A$1:$B$13, 2, FALSE)</f>
        <v>Clothes</v>
      </c>
      <c r="F6" s="4">
        <v>8586.0</v>
      </c>
      <c r="G6" s="9">
        <v>938278.08</v>
      </c>
      <c r="H6" s="9">
        <v>630555.8399999999</v>
      </c>
    </row>
    <row r="7">
      <c r="A7" s="5">
        <v>42930.0</v>
      </c>
      <c r="B7" s="7" t="str">
        <f t="shared" si="1"/>
        <v>2017-07</v>
      </c>
      <c r="C7" s="7" t="s">
        <v>22</v>
      </c>
      <c r="D7" s="4">
        <v>7940.0</v>
      </c>
      <c r="E7" s="21" t="str">
        <f>VLOOKUP(D7, Products!$A$1:$B$13, 2, FALSE)</f>
        <v>Household</v>
      </c>
      <c r="F7" s="4">
        <v>1749.0</v>
      </c>
      <c r="G7" s="9">
        <v>1168804.23</v>
      </c>
      <c r="H7" s="9">
        <v>289861.7699999999</v>
      </c>
    </row>
    <row r="8">
      <c r="A8" s="5">
        <v>41858.0</v>
      </c>
      <c r="B8" s="7" t="str">
        <f t="shared" si="1"/>
        <v>2014-08</v>
      </c>
      <c r="C8" s="7" t="s">
        <v>22</v>
      </c>
      <c r="D8" s="4">
        <v>5988.0</v>
      </c>
      <c r="E8" s="21" t="str">
        <f>VLOOKUP(D8, Products!$A$1:$B$13, 2, FALSE)</f>
        <v>Vegetables</v>
      </c>
      <c r="F8" s="4">
        <v>286.0</v>
      </c>
      <c r="G8" s="9">
        <v>44061.16</v>
      </c>
      <c r="H8" s="9">
        <v>18055.18</v>
      </c>
    </row>
    <row r="9">
      <c r="A9" s="5">
        <v>42072.0</v>
      </c>
      <c r="B9" s="7" t="str">
        <f t="shared" si="1"/>
        <v>2015-03</v>
      </c>
      <c r="C9" s="7" t="s">
        <v>22</v>
      </c>
      <c r="D9" s="4">
        <v>2455.0</v>
      </c>
      <c r="E9" s="21" t="str">
        <f>VLOOKUP(D9, Products!$A$1:$B$13, 2, FALSE)</f>
        <v>Clothes</v>
      </c>
      <c r="F9" s="4">
        <v>1172.0</v>
      </c>
      <c r="G9" s="9">
        <v>128076.16</v>
      </c>
      <c r="H9" s="9">
        <v>86071.68</v>
      </c>
    </row>
    <row r="10">
      <c r="A10" s="5">
        <v>41187.0</v>
      </c>
      <c r="B10" s="7" t="str">
        <f t="shared" si="1"/>
        <v>2012-10</v>
      </c>
      <c r="C10" s="7" t="s">
        <v>22</v>
      </c>
      <c r="D10" s="4">
        <v>5988.0</v>
      </c>
      <c r="E10" s="21" t="str">
        <f>VLOOKUP(D10, Products!$A$1:$B$13, 2, FALSE)</f>
        <v>Vegetables</v>
      </c>
      <c r="F10" s="4">
        <v>5310.0</v>
      </c>
      <c r="G10" s="9">
        <v>818058.6</v>
      </c>
      <c r="H10" s="9">
        <v>335220.29999999993</v>
      </c>
    </row>
    <row r="11">
      <c r="A11" s="5">
        <v>40532.0</v>
      </c>
      <c r="B11" s="7" t="str">
        <f t="shared" si="1"/>
        <v>2010-12</v>
      </c>
      <c r="C11" s="7" t="s">
        <v>22</v>
      </c>
      <c r="D11" s="4">
        <v>7940.0</v>
      </c>
      <c r="E11" s="21" t="str">
        <f>VLOOKUP(D11, Products!$A$1:$B$13, 2, FALSE)</f>
        <v>Household</v>
      </c>
      <c r="F11" s="4">
        <v>5534.0</v>
      </c>
      <c r="G11" s="9">
        <v>3698206.1799999997</v>
      </c>
      <c r="H11" s="9">
        <v>917149.8199999994</v>
      </c>
    </row>
    <row r="12">
      <c r="A12" s="5">
        <v>42643.0</v>
      </c>
      <c r="B12" s="7" t="str">
        <f t="shared" si="1"/>
        <v>2016-09</v>
      </c>
      <c r="C12" s="7" t="s">
        <v>22</v>
      </c>
      <c r="D12" s="4">
        <v>8293.0</v>
      </c>
      <c r="E12" s="21" t="str">
        <f>VLOOKUP(D12, Products!$A$1:$B$13, 2, FALSE)</f>
        <v>Cosmetics</v>
      </c>
      <c r="F12" s="4">
        <v>9619.0</v>
      </c>
      <c r="G12" s="9">
        <v>4205426.8</v>
      </c>
      <c r="H12" s="9">
        <v>1672455.5299999998</v>
      </c>
    </row>
    <row r="13">
      <c r="A13" s="5">
        <v>40640.0</v>
      </c>
      <c r="B13" s="7" t="str">
        <f t="shared" si="1"/>
        <v>2011-04</v>
      </c>
      <c r="C13" s="7" t="s">
        <v>22</v>
      </c>
      <c r="D13" s="4">
        <v>2455.0</v>
      </c>
      <c r="E13" s="21" t="str">
        <f>VLOOKUP(D13, Products!$A$1:$B$13, 2, FALSE)</f>
        <v>Clothes</v>
      </c>
      <c r="F13" s="4">
        <v>9843.0</v>
      </c>
      <c r="G13" s="9">
        <v>1075643.04</v>
      </c>
      <c r="H13" s="9">
        <v>722869.9199999999</v>
      </c>
    </row>
    <row r="14">
      <c r="A14" s="5">
        <v>40514.0</v>
      </c>
      <c r="B14" s="7" t="str">
        <f t="shared" si="1"/>
        <v>2010-12</v>
      </c>
      <c r="C14" s="7" t="s">
        <v>22</v>
      </c>
      <c r="D14" s="4">
        <v>8969.0</v>
      </c>
      <c r="E14" s="21" t="str">
        <f>VLOOKUP(D14, Products!$A$1:$B$13, 2, FALSE)</f>
        <v>Snacks</v>
      </c>
      <c r="F14" s="4">
        <v>1891.0</v>
      </c>
      <c r="G14" s="9">
        <v>288528.78</v>
      </c>
      <c r="H14" s="9">
        <v>104269.74000000002</v>
      </c>
    </row>
    <row r="15">
      <c r="A15" s="5">
        <v>40413.0</v>
      </c>
      <c r="B15" s="7" t="str">
        <f t="shared" si="1"/>
        <v>2010-08</v>
      </c>
      <c r="C15" s="7" t="s">
        <v>22</v>
      </c>
      <c r="D15" s="4">
        <v>8293.0</v>
      </c>
      <c r="E15" s="21" t="str">
        <f>VLOOKUP(D15, Products!$A$1:$B$13, 2, FALSE)</f>
        <v>Cosmetics</v>
      </c>
      <c r="F15" s="4">
        <v>9560.0</v>
      </c>
      <c r="G15" s="9">
        <v>4179632.0</v>
      </c>
      <c r="H15" s="9">
        <v>1662197.2000000002</v>
      </c>
    </row>
    <row r="16">
      <c r="A16" s="5">
        <v>40721.0</v>
      </c>
      <c r="B16" s="7" t="str">
        <f t="shared" si="1"/>
        <v>2011-06</v>
      </c>
      <c r="C16" s="7" t="s">
        <v>22</v>
      </c>
      <c r="D16" s="4">
        <v>8293.0</v>
      </c>
      <c r="E16" s="21" t="str">
        <f>VLOOKUP(D16, Products!$A$1:$B$13, 2, FALSE)</f>
        <v>Cosmetics</v>
      </c>
      <c r="F16" s="4">
        <v>5009.0</v>
      </c>
      <c r="G16" s="9">
        <v>2189934.8</v>
      </c>
      <c r="H16" s="9">
        <v>870914.8299999998</v>
      </c>
    </row>
    <row r="17">
      <c r="A17" s="5">
        <v>41392.0</v>
      </c>
      <c r="B17" s="7" t="str">
        <f t="shared" si="1"/>
        <v>2013-04</v>
      </c>
      <c r="C17" s="7" t="s">
        <v>22</v>
      </c>
      <c r="D17" s="4">
        <v>1270.0</v>
      </c>
      <c r="E17" s="21" t="str">
        <f>VLOOKUP(D17, Products!$A$1:$B$13, 2, FALSE)</f>
        <v>Beverages</v>
      </c>
      <c r="F17" s="4">
        <v>2264.0</v>
      </c>
      <c r="G17" s="9">
        <v>107426.8</v>
      </c>
      <c r="H17" s="9">
        <v>35454.240000000005</v>
      </c>
    </row>
    <row r="18">
      <c r="A18" s="5">
        <v>42592.0</v>
      </c>
      <c r="B18" s="7" t="str">
        <f t="shared" si="1"/>
        <v>2016-08</v>
      </c>
      <c r="C18" s="7" t="s">
        <v>22</v>
      </c>
      <c r="D18" s="4">
        <v>8681.0</v>
      </c>
      <c r="E18" s="21" t="str">
        <f>VLOOKUP(D18, Products!$A$1:$B$13, 2, FALSE)</f>
        <v>Office Supplies</v>
      </c>
      <c r="F18" s="4">
        <v>1342.0</v>
      </c>
      <c r="G18" s="9">
        <v>873923.8200000001</v>
      </c>
      <c r="H18" s="9">
        <v>169427.5</v>
      </c>
    </row>
    <row r="19">
      <c r="A19" s="5">
        <v>40494.0</v>
      </c>
      <c r="B19" s="7" t="str">
        <f t="shared" si="1"/>
        <v>2010-11</v>
      </c>
      <c r="C19" s="7" t="s">
        <v>22</v>
      </c>
      <c r="D19" s="4">
        <v>8875.0</v>
      </c>
      <c r="E19" s="21" t="str">
        <f>VLOOKUP(D19, Products!$A$1:$B$13, 2, FALSE)</f>
        <v>Meat</v>
      </c>
      <c r="F19" s="4">
        <v>865.0</v>
      </c>
      <c r="G19" s="9">
        <v>364934.85</v>
      </c>
      <c r="H19" s="9">
        <v>49478.0</v>
      </c>
    </row>
    <row r="20">
      <c r="A20" s="5">
        <v>41191.0</v>
      </c>
      <c r="B20" s="7" t="str">
        <f t="shared" si="1"/>
        <v>2012-10</v>
      </c>
      <c r="C20" s="7" t="s">
        <v>22</v>
      </c>
      <c r="D20" s="4">
        <v>1270.0</v>
      </c>
      <c r="E20" s="21" t="str">
        <f>VLOOKUP(D20, Products!$A$1:$B$13, 2, FALSE)</f>
        <v>Beverages</v>
      </c>
      <c r="F20" s="4">
        <v>1124.0</v>
      </c>
      <c r="G20" s="9">
        <v>53333.8</v>
      </c>
      <c r="H20" s="9">
        <v>17601.840000000004</v>
      </c>
    </row>
    <row r="21">
      <c r="A21" s="5">
        <v>41305.0</v>
      </c>
      <c r="B21" s="7" t="str">
        <f t="shared" si="1"/>
        <v>2013-01</v>
      </c>
      <c r="C21" s="7" t="s">
        <v>22</v>
      </c>
      <c r="D21" s="4">
        <v>8875.0</v>
      </c>
      <c r="E21" s="21" t="str">
        <f>VLOOKUP(D21, Products!$A$1:$B$13, 2, FALSE)</f>
        <v>Meat</v>
      </c>
      <c r="F21" s="4">
        <v>1272.0</v>
      </c>
      <c r="G21" s="9">
        <v>536644.08</v>
      </c>
      <c r="H21" s="9">
        <v>72758.39999999997</v>
      </c>
    </row>
    <row r="22">
      <c r="A22" s="5">
        <v>40999.0</v>
      </c>
      <c r="B22" s="7" t="str">
        <f t="shared" si="1"/>
        <v>2012-03</v>
      </c>
      <c r="C22" s="7" t="s">
        <v>22</v>
      </c>
      <c r="D22" s="4">
        <v>7940.0</v>
      </c>
      <c r="E22" s="21" t="str">
        <f>VLOOKUP(D22, Products!$A$1:$B$13, 2, FALSE)</f>
        <v>Household</v>
      </c>
      <c r="F22" s="4">
        <v>5486.0</v>
      </c>
      <c r="G22" s="9">
        <v>3666129.2199999997</v>
      </c>
      <c r="H22" s="9">
        <v>909194.7799999998</v>
      </c>
    </row>
    <row r="23">
      <c r="A23" s="5">
        <v>41470.0</v>
      </c>
      <c r="B23" s="7" t="str">
        <f t="shared" si="1"/>
        <v>2013-07</v>
      </c>
      <c r="C23" s="7" t="s">
        <v>33</v>
      </c>
      <c r="D23" s="4">
        <v>7331.0</v>
      </c>
      <c r="E23" s="21" t="str">
        <f>VLOOKUP(D23, Products!$A$1:$B$13, 2, FALSE)</f>
        <v>Baby Food</v>
      </c>
      <c r="F23" s="4">
        <v>46.0</v>
      </c>
      <c r="G23" s="9">
        <v>11742.88</v>
      </c>
      <c r="H23" s="9">
        <v>4409.5599999999995</v>
      </c>
    </row>
    <row r="24">
      <c r="A24" s="5">
        <v>42910.0</v>
      </c>
      <c r="B24" s="7" t="str">
        <f t="shared" si="1"/>
        <v>2017-06</v>
      </c>
      <c r="C24" s="7" t="s">
        <v>33</v>
      </c>
      <c r="D24" s="4">
        <v>7331.0</v>
      </c>
      <c r="E24" s="21" t="str">
        <f>VLOOKUP(D24, Products!$A$1:$B$13, 2, FALSE)</f>
        <v>Baby Food</v>
      </c>
      <c r="F24" s="4">
        <v>1085.0</v>
      </c>
      <c r="G24" s="9">
        <v>276978.8</v>
      </c>
      <c r="H24" s="9">
        <v>104008.1</v>
      </c>
    </row>
    <row r="25">
      <c r="A25" s="5">
        <v>42906.0</v>
      </c>
      <c r="B25" s="7" t="str">
        <f t="shared" si="1"/>
        <v>2017-06</v>
      </c>
      <c r="C25" s="7" t="s">
        <v>33</v>
      </c>
      <c r="D25" s="4">
        <v>2455.0</v>
      </c>
      <c r="E25" s="21" t="str">
        <f>VLOOKUP(D25, Products!$A$1:$B$13, 2, FALSE)</f>
        <v>Clothes</v>
      </c>
      <c r="F25" s="4">
        <v>4909.0</v>
      </c>
      <c r="G25" s="9">
        <v>536455.52</v>
      </c>
      <c r="H25" s="9">
        <v>360516.95999999996</v>
      </c>
    </row>
    <row r="26">
      <c r="A26" s="5">
        <v>42061.0</v>
      </c>
      <c r="B26" s="7" t="str">
        <f t="shared" si="1"/>
        <v>2015-02</v>
      </c>
      <c r="C26" s="7" t="s">
        <v>33</v>
      </c>
      <c r="D26" s="4">
        <v>8875.0</v>
      </c>
      <c r="E26" s="21" t="str">
        <f>VLOOKUP(D26, Products!$A$1:$B$13, 2, FALSE)</f>
        <v>Meat</v>
      </c>
      <c r="F26" s="4">
        <v>1798.0</v>
      </c>
      <c r="G26" s="9">
        <v>758558.22</v>
      </c>
      <c r="H26" s="9">
        <v>102845.59999999998</v>
      </c>
    </row>
    <row r="27">
      <c r="A27" s="5">
        <v>40334.0</v>
      </c>
      <c r="B27" s="7" t="str">
        <f t="shared" si="1"/>
        <v>2010-06</v>
      </c>
      <c r="C27" s="7" t="s">
        <v>33</v>
      </c>
      <c r="D27" s="4">
        <v>3127.0</v>
      </c>
      <c r="E27" s="21" t="str">
        <f>VLOOKUP(D27, Products!$A$1:$B$13, 2, FALSE)</f>
        <v>Personal Care</v>
      </c>
      <c r="F27" s="4">
        <v>4419.0</v>
      </c>
      <c r="G27" s="9">
        <v>361164.87</v>
      </c>
      <c r="H27" s="9">
        <v>110740.13999999998</v>
      </c>
    </row>
    <row r="28">
      <c r="A28" s="5">
        <v>41781.0</v>
      </c>
      <c r="B28" s="7" t="str">
        <f t="shared" si="1"/>
        <v>2014-05</v>
      </c>
      <c r="C28" s="7" t="s">
        <v>33</v>
      </c>
      <c r="D28" s="4">
        <v>7940.0</v>
      </c>
      <c r="E28" s="21" t="str">
        <f>VLOOKUP(D28, Products!$A$1:$B$13, 2, FALSE)</f>
        <v>Household</v>
      </c>
      <c r="F28" s="4">
        <v>3227.0</v>
      </c>
      <c r="G28" s="9">
        <v>2156507.29</v>
      </c>
      <c r="H28" s="9">
        <v>534810.71</v>
      </c>
    </row>
    <row r="29">
      <c r="A29" s="5">
        <v>41009.0</v>
      </c>
      <c r="B29" s="7" t="str">
        <f t="shared" si="1"/>
        <v>2012-04</v>
      </c>
      <c r="C29" s="7" t="s">
        <v>33</v>
      </c>
      <c r="D29" s="4">
        <v>8293.0</v>
      </c>
      <c r="E29" s="21" t="str">
        <f>VLOOKUP(D29, Products!$A$1:$B$13, 2, FALSE)</f>
        <v>Cosmetics</v>
      </c>
      <c r="F29" s="4">
        <v>9780.0</v>
      </c>
      <c r="G29" s="9">
        <v>4275816.0</v>
      </c>
      <c r="H29" s="9">
        <v>1700448.6</v>
      </c>
    </row>
    <row r="30">
      <c r="A30" s="5">
        <v>42074.0</v>
      </c>
      <c r="B30" s="7" t="str">
        <f t="shared" si="1"/>
        <v>2015-03</v>
      </c>
      <c r="C30" s="7" t="s">
        <v>33</v>
      </c>
      <c r="D30" s="4">
        <v>1270.0</v>
      </c>
      <c r="E30" s="21" t="str">
        <f>VLOOKUP(D30, Products!$A$1:$B$13, 2, FALSE)</f>
        <v>Beverages</v>
      </c>
      <c r="F30" s="4">
        <v>1545.0</v>
      </c>
      <c r="G30" s="9">
        <v>73310.25</v>
      </c>
      <c r="H30" s="9">
        <v>24194.700000000004</v>
      </c>
    </row>
    <row r="31">
      <c r="A31" s="5">
        <v>41090.0</v>
      </c>
      <c r="B31" s="7" t="str">
        <f t="shared" si="1"/>
        <v>2012-06</v>
      </c>
      <c r="C31" s="7" t="s">
        <v>33</v>
      </c>
      <c r="D31" s="4">
        <v>8293.0</v>
      </c>
      <c r="E31" s="21" t="str">
        <f>VLOOKUP(D31, Products!$A$1:$B$13, 2, FALSE)</f>
        <v>Cosmetics</v>
      </c>
      <c r="F31" s="4">
        <v>6876.0</v>
      </c>
      <c r="G31" s="9">
        <v>3006187.1999999997</v>
      </c>
      <c r="H31" s="9">
        <v>1195530.1199999999</v>
      </c>
    </row>
    <row r="32">
      <c r="A32" s="5">
        <v>40301.0</v>
      </c>
      <c r="B32" s="7" t="str">
        <f t="shared" si="1"/>
        <v>2010-05</v>
      </c>
      <c r="C32" s="7" t="s">
        <v>33</v>
      </c>
      <c r="D32" s="4">
        <v>8969.0</v>
      </c>
      <c r="E32" s="21" t="str">
        <f>VLOOKUP(D32, Products!$A$1:$B$13, 2, FALSE)</f>
        <v>Snacks</v>
      </c>
      <c r="F32" s="4">
        <v>3646.0</v>
      </c>
      <c r="G32" s="9">
        <v>556306.68</v>
      </c>
      <c r="H32" s="9">
        <v>201040.44000000006</v>
      </c>
    </row>
    <row r="33">
      <c r="A33" s="5">
        <v>41238.0</v>
      </c>
      <c r="B33" s="7" t="str">
        <f t="shared" si="1"/>
        <v>2012-11</v>
      </c>
      <c r="C33" s="7" t="s">
        <v>33</v>
      </c>
      <c r="D33" s="4">
        <v>1270.0</v>
      </c>
      <c r="E33" s="21" t="str">
        <f>VLOOKUP(D33, Products!$A$1:$B$13, 2, FALSE)</f>
        <v>Beverages</v>
      </c>
      <c r="F33" s="4">
        <v>5866.0</v>
      </c>
      <c r="G33" s="9">
        <v>278341.7</v>
      </c>
      <c r="H33" s="9">
        <v>91861.56000000003</v>
      </c>
    </row>
    <row r="34">
      <c r="A34" s="5">
        <v>41340.0</v>
      </c>
      <c r="B34" s="7" t="str">
        <f t="shared" si="1"/>
        <v>2013-03</v>
      </c>
      <c r="C34" s="7" t="s">
        <v>33</v>
      </c>
      <c r="D34" s="4">
        <v>7331.0</v>
      </c>
      <c r="E34" s="21" t="str">
        <f>VLOOKUP(D34, Products!$A$1:$B$13, 2, FALSE)</f>
        <v>Baby Food</v>
      </c>
      <c r="F34" s="4">
        <v>6267.0</v>
      </c>
      <c r="G34" s="9">
        <v>1599839.76</v>
      </c>
      <c r="H34" s="9">
        <v>600754.6200000001</v>
      </c>
    </row>
    <row r="35">
      <c r="A35" s="5">
        <v>42658.0</v>
      </c>
      <c r="B35" s="7" t="str">
        <f t="shared" si="1"/>
        <v>2016-10</v>
      </c>
      <c r="C35" s="7" t="s">
        <v>33</v>
      </c>
      <c r="D35" s="4">
        <v>5988.0</v>
      </c>
      <c r="E35" s="21" t="str">
        <f>VLOOKUP(D35, Products!$A$1:$B$13, 2, FALSE)</f>
        <v>Vegetables</v>
      </c>
      <c r="F35" s="4">
        <v>5529.0</v>
      </c>
      <c r="G35" s="9">
        <v>851797.74</v>
      </c>
      <c r="H35" s="9">
        <v>349045.76999999996</v>
      </c>
    </row>
    <row r="36">
      <c r="A36" s="5">
        <v>42550.0</v>
      </c>
      <c r="B36" s="7" t="str">
        <f t="shared" si="1"/>
        <v>2016-06</v>
      </c>
      <c r="C36" s="7" t="s">
        <v>33</v>
      </c>
      <c r="D36" s="4">
        <v>4594.0</v>
      </c>
      <c r="E36" s="21" t="str">
        <f>VLOOKUP(D36, Products!$A$1:$B$13, 2, FALSE)</f>
        <v>Fruits</v>
      </c>
      <c r="F36" s="4">
        <v>7360.0</v>
      </c>
      <c r="G36" s="9">
        <v>68668.8</v>
      </c>
      <c r="H36" s="9">
        <v>17737.600000000006</v>
      </c>
    </row>
    <row r="37">
      <c r="A37" s="5">
        <v>40918.0</v>
      </c>
      <c r="B37" s="7" t="str">
        <f t="shared" si="1"/>
        <v>2012-01</v>
      </c>
      <c r="C37" s="7" t="s">
        <v>33</v>
      </c>
      <c r="D37" s="4">
        <v>7331.0</v>
      </c>
      <c r="E37" s="21" t="str">
        <f>VLOOKUP(D37, Products!$A$1:$B$13, 2, FALSE)</f>
        <v>Baby Food</v>
      </c>
      <c r="F37" s="4">
        <v>4543.0</v>
      </c>
      <c r="G37" s="9">
        <v>1159737.04</v>
      </c>
      <c r="H37" s="9">
        <v>435491.9800000001</v>
      </c>
    </row>
    <row r="38">
      <c r="A38" s="5">
        <v>40409.0</v>
      </c>
      <c r="B38" s="7" t="str">
        <f t="shared" si="1"/>
        <v>2010-08</v>
      </c>
      <c r="C38" s="7" t="s">
        <v>33</v>
      </c>
      <c r="D38" s="4">
        <v>1270.0</v>
      </c>
      <c r="E38" s="21" t="str">
        <f>VLOOKUP(D38, Products!$A$1:$B$13, 2, FALSE)</f>
        <v>Beverages</v>
      </c>
      <c r="F38" s="4">
        <v>7955.0</v>
      </c>
      <c r="G38" s="9">
        <v>377464.75</v>
      </c>
      <c r="H38" s="9">
        <v>124575.30000000002</v>
      </c>
    </row>
    <row r="39">
      <c r="A39" s="5">
        <v>40448.0</v>
      </c>
      <c r="B39" s="7" t="str">
        <f t="shared" si="1"/>
        <v>2010-09</v>
      </c>
      <c r="C39" s="7" t="s">
        <v>33</v>
      </c>
      <c r="D39" s="4">
        <v>7331.0</v>
      </c>
      <c r="E39" s="21" t="str">
        <f>VLOOKUP(D39, Products!$A$1:$B$13, 2, FALSE)</f>
        <v>Baby Food</v>
      </c>
      <c r="F39" s="4">
        <v>707.0</v>
      </c>
      <c r="G39" s="9">
        <v>180482.96</v>
      </c>
      <c r="H39" s="9">
        <v>67773.02</v>
      </c>
    </row>
    <row r="40">
      <c r="A40" s="5">
        <v>42083.0</v>
      </c>
      <c r="B40" s="7" t="str">
        <f t="shared" si="1"/>
        <v>2015-03</v>
      </c>
      <c r="C40" s="7" t="s">
        <v>33</v>
      </c>
      <c r="D40" s="4">
        <v>2103.0</v>
      </c>
      <c r="E40" s="21" t="str">
        <f>VLOOKUP(D40, Products!$A$1:$B$13, 2, FALSE)</f>
        <v>Cereal</v>
      </c>
      <c r="F40" s="4">
        <v>5116.0</v>
      </c>
      <c r="G40" s="9">
        <v>1052361.2</v>
      </c>
      <c r="H40" s="9">
        <v>453226.43999999994</v>
      </c>
    </row>
    <row r="41">
      <c r="A41" s="5">
        <v>42484.0</v>
      </c>
      <c r="B41" s="7" t="str">
        <f t="shared" si="1"/>
        <v>2016-04</v>
      </c>
      <c r="C41" s="7" t="s">
        <v>33</v>
      </c>
      <c r="D41" s="4">
        <v>1270.0</v>
      </c>
      <c r="E41" s="21" t="str">
        <f>VLOOKUP(D41, Products!$A$1:$B$13, 2, FALSE)</f>
        <v>Beverages</v>
      </c>
      <c r="F41" s="4">
        <v>3534.0</v>
      </c>
      <c r="G41" s="9">
        <v>167688.30000000002</v>
      </c>
      <c r="H41" s="9">
        <v>55342.44000000002</v>
      </c>
    </row>
    <row r="42">
      <c r="A42" s="5">
        <v>40201.0</v>
      </c>
      <c r="B42" s="7" t="str">
        <f t="shared" si="1"/>
        <v>2010-01</v>
      </c>
      <c r="C42" s="7" t="s">
        <v>33</v>
      </c>
      <c r="D42" s="4">
        <v>8969.0</v>
      </c>
      <c r="E42" s="21" t="str">
        <f>VLOOKUP(D42, Products!$A$1:$B$13, 2, FALSE)</f>
        <v>Snacks</v>
      </c>
      <c r="F42" s="4">
        <v>9048.0</v>
      </c>
      <c r="G42" s="9">
        <v>1380543.84</v>
      </c>
      <c r="H42" s="9">
        <v>498906.7200000001</v>
      </c>
    </row>
    <row r="43">
      <c r="A43" s="5">
        <v>40819.0</v>
      </c>
      <c r="B43" s="7" t="str">
        <f t="shared" si="1"/>
        <v>2011-10</v>
      </c>
      <c r="C43" s="7" t="s">
        <v>33</v>
      </c>
      <c r="D43" s="4">
        <v>8875.0</v>
      </c>
      <c r="E43" s="21" t="str">
        <f>VLOOKUP(D43, Products!$A$1:$B$13, 2, FALSE)</f>
        <v>Meat</v>
      </c>
      <c r="F43" s="4">
        <v>1875.0</v>
      </c>
      <c r="G43" s="9">
        <v>791043.75</v>
      </c>
      <c r="H43" s="9">
        <v>107250.0</v>
      </c>
    </row>
    <row r="44">
      <c r="A44" s="5">
        <v>40450.0</v>
      </c>
      <c r="B44" s="7" t="str">
        <f t="shared" si="1"/>
        <v>2010-09</v>
      </c>
      <c r="C44" s="7" t="s">
        <v>33</v>
      </c>
      <c r="D44" s="4">
        <v>7940.0</v>
      </c>
      <c r="E44" s="21" t="str">
        <f>VLOOKUP(D44, Products!$A$1:$B$13, 2, FALSE)</f>
        <v>Household</v>
      </c>
      <c r="F44" s="4">
        <v>8439.0</v>
      </c>
      <c r="G44" s="9">
        <v>5639530.53</v>
      </c>
      <c r="H44" s="9">
        <v>1398595.4699999997</v>
      </c>
    </row>
    <row r="45">
      <c r="A45" s="5">
        <v>42598.0</v>
      </c>
      <c r="B45" s="7" t="str">
        <f t="shared" si="1"/>
        <v>2016-08</v>
      </c>
      <c r="C45" s="7" t="s">
        <v>33</v>
      </c>
      <c r="D45" s="4">
        <v>8875.0</v>
      </c>
      <c r="E45" s="21" t="str">
        <f>VLOOKUP(D45, Products!$A$1:$B$13, 2, FALSE)</f>
        <v>Meat</v>
      </c>
      <c r="F45" s="4">
        <v>3682.0</v>
      </c>
      <c r="G45" s="9">
        <v>1553398.98</v>
      </c>
      <c r="H45" s="9">
        <v>210610.3999999999</v>
      </c>
    </row>
    <row r="46">
      <c r="A46" s="5">
        <v>40638.0</v>
      </c>
      <c r="B46" s="7" t="str">
        <f t="shared" si="1"/>
        <v>2011-04</v>
      </c>
      <c r="C46" s="7" t="s">
        <v>33</v>
      </c>
      <c r="D46" s="4">
        <v>2103.0</v>
      </c>
      <c r="E46" s="21" t="str">
        <f>VLOOKUP(D46, Products!$A$1:$B$13, 2, FALSE)</f>
        <v>Cereal</v>
      </c>
      <c r="F46" s="4">
        <v>2111.0</v>
      </c>
      <c r="G46" s="9">
        <v>434232.69999999995</v>
      </c>
      <c r="H46" s="9">
        <v>187013.48999999996</v>
      </c>
    </row>
    <row r="47">
      <c r="A47" s="5">
        <v>42667.0</v>
      </c>
      <c r="B47" s="7" t="str">
        <f t="shared" si="1"/>
        <v>2016-10</v>
      </c>
      <c r="C47" s="7" t="s">
        <v>33</v>
      </c>
      <c r="D47" s="4">
        <v>7331.0</v>
      </c>
      <c r="E47" s="21" t="str">
        <f>VLOOKUP(D47, Products!$A$1:$B$13, 2, FALSE)</f>
        <v>Baby Food</v>
      </c>
      <c r="F47" s="4">
        <v>7170.0</v>
      </c>
      <c r="G47" s="9">
        <v>1830357.6</v>
      </c>
      <c r="H47" s="9">
        <v>687316.2000000002</v>
      </c>
    </row>
    <row r="48">
      <c r="A48" s="5">
        <v>40578.0</v>
      </c>
      <c r="B48" s="7" t="str">
        <f t="shared" si="1"/>
        <v>2011-02</v>
      </c>
      <c r="C48" s="7" t="s">
        <v>33</v>
      </c>
      <c r="D48" s="4">
        <v>8969.0</v>
      </c>
      <c r="E48" s="21" t="str">
        <f>VLOOKUP(D48, Products!$A$1:$B$13, 2, FALSE)</f>
        <v>Snacks</v>
      </c>
      <c r="F48" s="4">
        <v>6054.0</v>
      </c>
      <c r="G48" s="9">
        <v>923719.3200000001</v>
      </c>
      <c r="H48" s="9">
        <v>333817.56000000006</v>
      </c>
    </row>
    <row r="49">
      <c r="A49" s="5">
        <v>41729.0</v>
      </c>
      <c r="B49" s="7" t="str">
        <f t="shared" si="1"/>
        <v>2014-03</v>
      </c>
      <c r="C49" s="7" t="s">
        <v>33</v>
      </c>
      <c r="D49" s="4">
        <v>8681.0</v>
      </c>
      <c r="E49" s="21" t="str">
        <f>VLOOKUP(D49, Products!$A$1:$B$13, 2, FALSE)</f>
        <v>Office Supplies</v>
      </c>
      <c r="F49" s="4">
        <v>3020.0</v>
      </c>
      <c r="G49" s="9">
        <v>1966654.2000000002</v>
      </c>
      <c r="H49" s="9">
        <v>381275.0</v>
      </c>
    </row>
    <row r="50">
      <c r="A50" s="5">
        <v>40256.0</v>
      </c>
      <c r="B50" s="7" t="str">
        <f t="shared" si="1"/>
        <v>2010-03</v>
      </c>
      <c r="C50" s="7" t="s">
        <v>33</v>
      </c>
      <c r="D50" s="4">
        <v>2103.0</v>
      </c>
      <c r="E50" s="21" t="str">
        <f>VLOOKUP(D50, Products!$A$1:$B$13, 2, FALSE)</f>
        <v>Cereal</v>
      </c>
      <c r="F50" s="4">
        <v>9278.0</v>
      </c>
      <c r="G50" s="9">
        <v>1908484.5999999999</v>
      </c>
      <c r="H50" s="9">
        <v>821938.0199999998</v>
      </c>
    </row>
    <row r="51">
      <c r="A51" s="5">
        <v>42689.0</v>
      </c>
      <c r="B51" s="7" t="str">
        <f t="shared" si="1"/>
        <v>2016-11</v>
      </c>
      <c r="C51" s="7" t="s">
        <v>33</v>
      </c>
      <c r="D51" s="4">
        <v>7940.0</v>
      </c>
      <c r="E51" s="21" t="str">
        <f>VLOOKUP(D51, Products!$A$1:$B$13, 2, FALSE)</f>
        <v>Household</v>
      </c>
      <c r="F51" s="4">
        <v>4348.0</v>
      </c>
      <c r="G51" s="9">
        <v>2905637.96</v>
      </c>
      <c r="H51" s="9">
        <v>720594.04</v>
      </c>
    </row>
    <row r="52">
      <c r="A52" s="5">
        <v>42433.0</v>
      </c>
      <c r="B52" s="7" t="str">
        <f t="shared" si="1"/>
        <v>2016-03</v>
      </c>
      <c r="C52" s="7" t="s">
        <v>33</v>
      </c>
      <c r="D52" s="4">
        <v>4594.0</v>
      </c>
      <c r="E52" s="21" t="str">
        <f>VLOOKUP(D52, Products!$A$1:$B$13, 2, FALSE)</f>
        <v>Fruits</v>
      </c>
      <c r="F52" s="4">
        <v>5258.0</v>
      </c>
      <c r="G52" s="9">
        <v>49057.14</v>
      </c>
      <c r="H52" s="9">
        <v>12671.779999999999</v>
      </c>
    </row>
    <row r="53">
      <c r="A53" s="5">
        <v>41623.0</v>
      </c>
      <c r="B53" s="7" t="str">
        <f t="shared" si="1"/>
        <v>2013-12</v>
      </c>
      <c r="C53" s="7" t="s">
        <v>33</v>
      </c>
      <c r="D53" s="4">
        <v>5988.0</v>
      </c>
      <c r="E53" s="21" t="str">
        <f>VLOOKUP(D53, Products!$A$1:$B$13, 2, FALSE)</f>
        <v>Vegetables</v>
      </c>
      <c r="F53" s="4">
        <v>653.0</v>
      </c>
      <c r="G53" s="9">
        <v>100601.18000000001</v>
      </c>
      <c r="H53" s="9">
        <v>41223.89000000001</v>
      </c>
    </row>
    <row r="54">
      <c r="A54" s="5">
        <v>42426.0</v>
      </c>
      <c r="B54" s="7" t="str">
        <f t="shared" si="1"/>
        <v>2016-02</v>
      </c>
      <c r="C54" s="7" t="s">
        <v>33</v>
      </c>
      <c r="D54" s="4">
        <v>8293.0</v>
      </c>
      <c r="E54" s="21" t="str">
        <f>VLOOKUP(D54, Products!$A$1:$B$13, 2, FALSE)</f>
        <v>Cosmetics</v>
      </c>
      <c r="F54" s="4">
        <v>7489.0</v>
      </c>
      <c r="G54" s="9">
        <v>3274190.8</v>
      </c>
      <c r="H54" s="9">
        <v>1302112.43</v>
      </c>
    </row>
    <row r="55">
      <c r="A55" s="5">
        <v>41985.0</v>
      </c>
      <c r="B55" s="7" t="str">
        <f t="shared" si="1"/>
        <v>2014-12</v>
      </c>
      <c r="C55" s="7" t="s">
        <v>33</v>
      </c>
      <c r="D55" s="4">
        <v>3127.0</v>
      </c>
      <c r="E55" s="21" t="str">
        <f>VLOOKUP(D55, Products!$A$1:$B$13, 2, FALSE)</f>
        <v>Personal Care</v>
      </c>
      <c r="F55" s="4">
        <v>4390.0</v>
      </c>
      <c r="G55" s="9">
        <v>358794.7</v>
      </c>
      <c r="H55" s="9">
        <v>110013.4</v>
      </c>
    </row>
    <row r="56">
      <c r="A56" s="5">
        <v>42596.0</v>
      </c>
      <c r="B56" s="7" t="str">
        <f t="shared" si="1"/>
        <v>2016-08</v>
      </c>
      <c r="C56" s="7" t="s">
        <v>33</v>
      </c>
      <c r="D56" s="4">
        <v>7940.0</v>
      </c>
      <c r="E56" s="21" t="str">
        <f>VLOOKUP(D56, Products!$A$1:$B$13, 2, FALSE)</f>
        <v>Household</v>
      </c>
      <c r="F56" s="4">
        <v>7518.0</v>
      </c>
      <c r="G56" s="9">
        <v>5024053.859999999</v>
      </c>
      <c r="H56" s="9">
        <v>1245958.1399999992</v>
      </c>
    </row>
    <row r="57">
      <c r="A57" s="5">
        <v>40191.0</v>
      </c>
      <c r="B57" s="7" t="str">
        <f t="shared" si="1"/>
        <v>2010-01</v>
      </c>
      <c r="C57" s="7" t="s">
        <v>33</v>
      </c>
      <c r="D57" s="4">
        <v>1270.0</v>
      </c>
      <c r="E57" s="21" t="str">
        <f>VLOOKUP(D57, Products!$A$1:$B$13, 2, FALSE)</f>
        <v>Beverages</v>
      </c>
      <c r="F57" s="4">
        <v>1255.0</v>
      </c>
      <c r="G57" s="9">
        <v>59549.75</v>
      </c>
      <c r="H57" s="9">
        <v>19653.300000000003</v>
      </c>
    </row>
    <row r="58">
      <c r="A58" s="5">
        <v>41786.0</v>
      </c>
      <c r="B58" s="7" t="str">
        <f t="shared" si="1"/>
        <v>2014-05</v>
      </c>
      <c r="C58" s="7" t="s">
        <v>33</v>
      </c>
      <c r="D58" s="4">
        <v>4594.0</v>
      </c>
      <c r="E58" s="21" t="str">
        <f>VLOOKUP(D58, Products!$A$1:$B$13, 2, FALSE)</f>
        <v>Fruits</v>
      </c>
      <c r="F58" s="4">
        <v>983.0</v>
      </c>
      <c r="G58" s="9">
        <v>9171.39</v>
      </c>
      <c r="H58" s="9">
        <v>2369.0299999999997</v>
      </c>
    </row>
    <row r="59">
      <c r="A59" s="5">
        <v>42869.0</v>
      </c>
      <c r="B59" s="7" t="str">
        <f t="shared" si="1"/>
        <v>2017-05</v>
      </c>
      <c r="C59" s="7" t="s">
        <v>33</v>
      </c>
      <c r="D59" s="4">
        <v>2455.0</v>
      </c>
      <c r="E59" s="21" t="str">
        <f>VLOOKUP(D59, Products!$A$1:$B$13, 2, FALSE)</f>
        <v>Clothes</v>
      </c>
      <c r="F59" s="4">
        <v>2531.0</v>
      </c>
      <c r="G59" s="9">
        <v>276587.68</v>
      </c>
      <c r="H59" s="9">
        <v>185876.63999999998</v>
      </c>
    </row>
    <row r="60">
      <c r="A60" s="5">
        <v>41556.0</v>
      </c>
      <c r="B60" s="7" t="str">
        <f t="shared" si="1"/>
        <v>2013-10</v>
      </c>
      <c r="C60" s="7" t="s">
        <v>33</v>
      </c>
      <c r="D60" s="4">
        <v>1270.0</v>
      </c>
      <c r="E60" s="21" t="str">
        <f>VLOOKUP(D60, Products!$A$1:$B$13, 2, FALSE)</f>
        <v>Beverages</v>
      </c>
      <c r="F60" s="4">
        <v>9107.0</v>
      </c>
      <c r="G60" s="9">
        <v>432127.15</v>
      </c>
      <c r="H60" s="9">
        <v>142615.62000000005</v>
      </c>
    </row>
    <row r="61">
      <c r="A61" s="5">
        <v>41336.0</v>
      </c>
      <c r="B61" s="7" t="str">
        <f t="shared" si="1"/>
        <v>2013-03</v>
      </c>
      <c r="C61" s="7" t="s">
        <v>33</v>
      </c>
      <c r="D61" s="4">
        <v>5988.0</v>
      </c>
      <c r="E61" s="21" t="str">
        <f>VLOOKUP(D61, Products!$A$1:$B$13, 2, FALSE)</f>
        <v>Vegetables</v>
      </c>
      <c r="F61" s="4">
        <v>6592.0</v>
      </c>
      <c r="G61" s="9">
        <v>1015563.52</v>
      </c>
      <c r="H61" s="9">
        <v>416152.95999999996</v>
      </c>
    </row>
    <row r="62">
      <c r="A62" s="5">
        <v>40681.0</v>
      </c>
      <c r="B62" s="7" t="str">
        <f t="shared" si="1"/>
        <v>2011-05</v>
      </c>
      <c r="C62" s="7" t="s">
        <v>33</v>
      </c>
      <c r="D62" s="4">
        <v>2455.0</v>
      </c>
      <c r="E62" s="21" t="str">
        <f>VLOOKUP(D62, Products!$A$1:$B$13, 2, FALSE)</f>
        <v>Clothes</v>
      </c>
      <c r="F62" s="4">
        <v>677.0</v>
      </c>
      <c r="G62" s="9">
        <v>73982.56</v>
      </c>
      <c r="H62" s="9">
        <v>49718.87999999999</v>
      </c>
    </row>
    <row r="63">
      <c r="A63" s="5">
        <v>40958.0</v>
      </c>
      <c r="B63" s="7" t="str">
        <f t="shared" si="1"/>
        <v>2012-02</v>
      </c>
      <c r="C63" s="7" t="s">
        <v>35</v>
      </c>
      <c r="D63" s="4">
        <v>7940.0</v>
      </c>
      <c r="E63" s="21" t="str">
        <f>VLOOKUP(D63, Products!$A$1:$B$13, 2, FALSE)</f>
        <v>Household</v>
      </c>
      <c r="F63" s="4">
        <v>3796.0</v>
      </c>
      <c r="G63" s="9">
        <v>2536752.92</v>
      </c>
      <c r="H63" s="9">
        <v>629111.0799999998</v>
      </c>
    </row>
    <row r="64">
      <c r="A64" s="5">
        <v>40625.0</v>
      </c>
      <c r="B64" s="7" t="str">
        <f t="shared" si="1"/>
        <v>2011-03</v>
      </c>
      <c r="C64" s="7" t="s">
        <v>35</v>
      </c>
      <c r="D64" s="4">
        <v>4594.0</v>
      </c>
      <c r="E64" s="21" t="str">
        <f>VLOOKUP(D64, Products!$A$1:$B$13, 2, FALSE)</f>
        <v>Fruits</v>
      </c>
      <c r="F64" s="4">
        <v>8866.0</v>
      </c>
      <c r="G64" s="9">
        <v>82719.78</v>
      </c>
      <c r="H64" s="9">
        <v>21367.059999999998</v>
      </c>
    </row>
    <row r="65">
      <c r="A65" s="5">
        <v>40931.0</v>
      </c>
      <c r="B65" s="7" t="str">
        <f t="shared" si="1"/>
        <v>2012-01</v>
      </c>
      <c r="C65" s="7" t="s">
        <v>35</v>
      </c>
      <c r="D65" s="4">
        <v>7331.0</v>
      </c>
      <c r="E65" s="21" t="str">
        <f>VLOOKUP(D65, Products!$A$1:$B$13, 2, FALSE)</f>
        <v>Baby Food</v>
      </c>
      <c r="F65" s="4">
        <v>791.0</v>
      </c>
      <c r="G65" s="9">
        <v>201926.48</v>
      </c>
      <c r="H65" s="9">
        <v>75825.26000000002</v>
      </c>
    </row>
    <row r="66">
      <c r="A66" s="5">
        <v>40602.0</v>
      </c>
      <c r="B66" s="7" t="str">
        <f t="shared" si="1"/>
        <v>2011-02</v>
      </c>
      <c r="C66" s="7" t="s">
        <v>35</v>
      </c>
      <c r="D66" s="4">
        <v>8969.0</v>
      </c>
      <c r="E66" s="21" t="str">
        <f>VLOOKUP(D66, Products!$A$1:$B$13, 2, FALSE)</f>
        <v>Snacks</v>
      </c>
      <c r="F66" s="4">
        <v>2037.0</v>
      </c>
      <c r="G66" s="9">
        <v>310805.46</v>
      </c>
      <c r="H66" s="9">
        <v>112320.18000000002</v>
      </c>
    </row>
    <row r="67">
      <c r="A67" s="5">
        <v>40181.0</v>
      </c>
      <c r="B67" s="7" t="str">
        <f t="shared" si="1"/>
        <v>2010-01</v>
      </c>
      <c r="C67" s="7" t="s">
        <v>35</v>
      </c>
      <c r="D67" s="4">
        <v>2455.0</v>
      </c>
      <c r="E67" s="21" t="str">
        <f>VLOOKUP(D67, Products!$A$1:$B$13, 2, FALSE)</f>
        <v>Clothes</v>
      </c>
      <c r="F67" s="4">
        <v>313.0</v>
      </c>
      <c r="G67" s="9">
        <v>34204.64</v>
      </c>
      <c r="H67" s="9">
        <v>22986.719999999998</v>
      </c>
    </row>
    <row r="68">
      <c r="A68" s="5">
        <v>42157.0</v>
      </c>
      <c r="B68" s="7" t="str">
        <f t="shared" si="1"/>
        <v>2015-06</v>
      </c>
      <c r="C68" s="7" t="s">
        <v>35</v>
      </c>
      <c r="D68" s="4">
        <v>8875.0</v>
      </c>
      <c r="E68" s="21" t="str">
        <f>VLOOKUP(D68, Products!$A$1:$B$13, 2, FALSE)</f>
        <v>Meat</v>
      </c>
      <c r="F68" s="4">
        <v>7084.0</v>
      </c>
      <c r="G68" s="9">
        <v>2988668.76</v>
      </c>
      <c r="H68" s="9">
        <v>405204.7999999998</v>
      </c>
    </row>
    <row r="69">
      <c r="A69" s="5">
        <v>41972.0</v>
      </c>
      <c r="B69" s="7" t="str">
        <f t="shared" si="1"/>
        <v>2014-11</v>
      </c>
      <c r="C69" s="7" t="s">
        <v>35</v>
      </c>
      <c r="D69" s="4">
        <v>4594.0</v>
      </c>
      <c r="E69" s="21" t="str">
        <f>VLOOKUP(D69, Products!$A$1:$B$13, 2, FALSE)</f>
        <v>Fruits</v>
      </c>
      <c r="F69" s="4">
        <v>9214.0</v>
      </c>
      <c r="G69" s="9">
        <v>85966.62</v>
      </c>
      <c r="H69" s="9">
        <v>22205.739999999998</v>
      </c>
    </row>
    <row r="70">
      <c r="A70" s="5">
        <v>40604.0</v>
      </c>
      <c r="B70" s="7" t="str">
        <f t="shared" si="1"/>
        <v>2011-03</v>
      </c>
      <c r="C70" s="7" t="s">
        <v>35</v>
      </c>
      <c r="D70" s="4">
        <v>8969.0</v>
      </c>
      <c r="E70" s="21" t="str">
        <f>VLOOKUP(D70, Products!$A$1:$B$13, 2, FALSE)</f>
        <v>Snacks</v>
      </c>
      <c r="F70" s="4">
        <v>3979.0</v>
      </c>
      <c r="G70" s="9">
        <v>607115.8200000001</v>
      </c>
      <c r="H70" s="9">
        <v>219402.06000000006</v>
      </c>
    </row>
    <row r="71">
      <c r="A71" s="5">
        <v>41310.0</v>
      </c>
      <c r="B71" s="7" t="str">
        <f t="shared" si="1"/>
        <v>2013-02</v>
      </c>
      <c r="C71" s="7" t="s">
        <v>35</v>
      </c>
      <c r="D71" s="4">
        <v>2103.0</v>
      </c>
      <c r="E71" s="21" t="str">
        <f>VLOOKUP(D71, Products!$A$1:$B$13, 2, FALSE)</f>
        <v>Cereal</v>
      </c>
      <c r="F71" s="4">
        <v>3600.0</v>
      </c>
      <c r="G71" s="9">
        <v>740520.0</v>
      </c>
      <c r="H71" s="9">
        <v>318924.0</v>
      </c>
    </row>
    <row r="72">
      <c r="A72" s="5">
        <v>40699.0</v>
      </c>
      <c r="B72" s="7" t="str">
        <f t="shared" si="1"/>
        <v>2011-06</v>
      </c>
      <c r="C72" s="7" t="s">
        <v>35</v>
      </c>
      <c r="D72" s="4">
        <v>1270.0</v>
      </c>
      <c r="E72" s="21" t="str">
        <f>VLOOKUP(D72, Products!$A$1:$B$13, 2, FALSE)</f>
        <v>Beverages</v>
      </c>
      <c r="F72" s="4">
        <v>6612.0</v>
      </c>
      <c r="G72" s="9">
        <v>313739.4</v>
      </c>
      <c r="H72" s="9">
        <v>103543.92000000004</v>
      </c>
    </row>
    <row r="73">
      <c r="A73" s="5">
        <v>42080.0</v>
      </c>
      <c r="B73" s="7" t="str">
        <f t="shared" si="1"/>
        <v>2015-03</v>
      </c>
      <c r="C73" s="7" t="s">
        <v>35</v>
      </c>
      <c r="D73" s="4">
        <v>4594.0</v>
      </c>
      <c r="E73" s="21" t="str">
        <f>VLOOKUP(D73, Products!$A$1:$B$13, 2, FALSE)</f>
        <v>Fruits</v>
      </c>
      <c r="F73" s="4">
        <v>3524.0</v>
      </c>
      <c r="G73" s="9">
        <v>32878.92</v>
      </c>
      <c r="H73" s="9">
        <v>8492.84</v>
      </c>
    </row>
    <row r="74">
      <c r="A74" s="5">
        <v>40198.0</v>
      </c>
      <c r="B74" s="7" t="str">
        <f t="shared" si="1"/>
        <v>2010-01</v>
      </c>
      <c r="C74" s="7" t="s">
        <v>35</v>
      </c>
      <c r="D74" s="4">
        <v>2103.0</v>
      </c>
      <c r="E74" s="21" t="str">
        <f>VLOOKUP(D74, Products!$A$1:$B$13, 2, FALSE)</f>
        <v>Cereal</v>
      </c>
      <c r="F74" s="4">
        <v>7455.0</v>
      </c>
      <c r="G74" s="9">
        <v>1533493.5</v>
      </c>
      <c r="H74" s="9">
        <v>660438.45</v>
      </c>
    </row>
    <row r="75">
      <c r="A75" s="5">
        <v>41155.0</v>
      </c>
      <c r="B75" s="7" t="str">
        <f t="shared" si="1"/>
        <v>2012-09</v>
      </c>
      <c r="C75" s="7" t="s">
        <v>35</v>
      </c>
      <c r="D75" s="4">
        <v>7940.0</v>
      </c>
      <c r="E75" s="21" t="str">
        <f>VLOOKUP(D75, Products!$A$1:$B$13, 2, FALSE)</f>
        <v>Household</v>
      </c>
      <c r="F75" s="4">
        <v>1051.0</v>
      </c>
      <c r="G75" s="9">
        <v>702351.77</v>
      </c>
      <c r="H75" s="9">
        <v>174182.22999999998</v>
      </c>
    </row>
    <row r="76">
      <c r="A76" s="5">
        <v>42711.0</v>
      </c>
      <c r="B76" s="7" t="str">
        <f t="shared" si="1"/>
        <v>2016-12</v>
      </c>
      <c r="C76" s="7" t="s">
        <v>35</v>
      </c>
      <c r="D76" s="4">
        <v>5988.0</v>
      </c>
      <c r="E76" s="21" t="str">
        <f>VLOOKUP(D76, Products!$A$1:$B$13, 2, FALSE)</f>
        <v>Vegetables</v>
      </c>
      <c r="F76" s="4">
        <v>6097.0</v>
      </c>
      <c r="G76" s="9">
        <v>939303.8200000001</v>
      </c>
      <c r="H76" s="9">
        <v>384903.61</v>
      </c>
    </row>
    <row r="77">
      <c r="A77" s="5">
        <v>40796.0</v>
      </c>
      <c r="B77" s="7" t="str">
        <f t="shared" si="1"/>
        <v>2011-09</v>
      </c>
      <c r="C77" s="7" t="s">
        <v>35</v>
      </c>
      <c r="D77" s="4">
        <v>2103.0</v>
      </c>
      <c r="E77" s="21" t="str">
        <f>VLOOKUP(D77, Products!$A$1:$B$13, 2, FALSE)</f>
        <v>Cereal</v>
      </c>
      <c r="F77" s="4">
        <v>5046.0</v>
      </c>
      <c r="G77" s="9">
        <v>1037962.2</v>
      </c>
      <c r="H77" s="9">
        <v>447025.14</v>
      </c>
    </row>
    <row r="78">
      <c r="A78" s="5">
        <v>42256.0</v>
      </c>
      <c r="B78" s="7" t="str">
        <f t="shared" si="1"/>
        <v>2015-09</v>
      </c>
      <c r="C78" s="7" t="s">
        <v>35</v>
      </c>
      <c r="D78" s="4">
        <v>7940.0</v>
      </c>
      <c r="E78" s="21" t="str">
        <f>VLOOKUP(D78, Products!$A$1:$B$13, 2, FALSE)</f>
        <v>Household</v>
      </c>
      <c r="F78" s="4">
        <v>7461.0</v>
      </c>
      <c r="G78" s="9">
        <v>4985962.47</v>
      </c>
      <c r="H78" s="9">
        <v>1236511.5299999998</v>
      </c>
    </row>
    <row r="79">
      <c r="A79" s="5">
        <v>42644.0</v>
      </c>
      <c r="B79" s="7" t="str">
        <f t="shared" si="1"/>
        <v>2016-10</v>
      </c>
      <c r="C79" s="7" t="s">
        <v>35</v>
      </c>
      <c r="D79" s="4">
        <v>8875.0</v>
      </c>
      <c r="E79" s="21" t="str">
        <f>VLOOKUP(D79, Products!$A$1:$B$13, 2, FALSE)</f>
        <v>Meat</v>
      </c>
      <c r="F79" s="4">
        <v>342.0</v>
      </c>
      <c r="G79" s="9">
        <v>144286.38</v>
      </c>
      <c r="H79" s="9">
        <v>19562.40000000001</v>
      </c>
    </row>
    <row r="80">
      <c r="A80" s="5">
        <v>40194.0</v>
      </c>
      <c r="B80" s="7" t="str">
        <f t="shared" si="1"/>
        <v>2010-01</v>
      </c>
      <c r="C80" s="7" t="s">
        <v>35</v>
      </c>
      <c r="D80" s="4">
        <v>3127.0</v>
      </c>
      <c r="E80" s="21" t="str">
        <f>VLOOKUP(D80, Products!$A$1:$B$13, 2, FALSE)</f>
        <v>Personal Care</v>
      </c>
      <c r="F80" s="4">
        <v>3559.0</v>
      </c>
      <c r="G80" s="9">
        <v>290877.07</v>
      </c>
      <c r="H80" s="9">
        <v>89188.54000000001</v>
      </c>
    </row>
    <row r="81">
      <c r="A81" s="5">
        <v>41085.0</v>
      </c>
      <c r="B81" s="7" t="str">
        <f t="shared" si="1"/>
        <v>2012-06</v>
      </c>
      <c r="C81" s="7" t="s">
        <v>35</v>
      </c>
      <c r="D81" s="4">
        <v>8875.0</v>
      </c>
      <c r="E81" s="21" t="str">
        <f>VLOOKUP(D81, Products!$A$1:$B$13, 2, FALSE)</f>
        <v>Meat</v>
      </c>
      <c r="F81" s="4">
        <v>5259.0</v>
      </c>
      <c r="G81" s="9">
        <v>2218719.51</v>
      </c>
      <c r="H81" s="9">
        <v>300814.7999999998</v>
      </c>
    </row>
    <row r="82">
      <c r="A82" s="5">
        <v>41486.0</v>
      </c>
      <c r="B82" s="7" t="str">
        <f t="shared" si="1"/>
        <v>2013-07</v>
      </c>
      <c r="C82" s="7" t="s">
        <v>35</v>
      </c>
      <c r="D82" s="4">
        <v>8969.0</v>
      </c>
      <c r="E82" s="21" t="str">
        <f>VLOOKUP(D82, Products!$A$1:$B$13, 2, FALSE)</f>
        <v>Snacks</v>
      </c>
      <c r="F82" s="4">
        <v>1747.0</v>
      </c>
      <c r="G82" s="9">
        <v>266557.26</v>
      </c>
      <c r="H82" s="9">
        <v>96329.58000000002</v>
      </c>
    </row>
    <row r="83">
      <c r="A83" s="5">
        <v>42317.0</v>
      </c>
      <c r="B83" s="7" t="str">
        <f t="shared" si="1"/>
        <v>2015-11</v>
      </c>
      <c r="C83" s="7" t="s">
        <v>35</v>
      </c>
      <c r="D83" s="4">
        <v>8875.0</v>
      </c>
      <c r="E83" s="21" t="str">
        <f>VLOOKUP(D83, Products!$A$1:$B$13, 2, FALSE)</f>
        <v>Meat</v>
      </c>
      <c r="F83" s="4">
        <v>7390.0</v>
      </c>
      <c r="G83" s="9">
        <v>3117767.1</v>
      </c>
      <c r="H83" s="9">
        <v>422708.0</v>
      </c>
    </row>
    <row r="84">
      <c r="A84" s="5">
        <v>42710.0</v>
      </c>
      <c r="B84" s="7" t="str">
        <f t="shared" si="1"/>
        <v>2016-12</v>
      </c>
      <c r="C84" s="7" t="s">
        <v>35</v>
      </c>
      <c r="D84" s="4">
        <v>3127.0</v>
      </c>
      <c r="E84" s="21" t="str">
        <f>VLOOKUP(D84, Products!$A$1:$B$13, 2, FALSE)</f>
        <v>Personal Care</v>
      </c>
      <c r="F84" s="4">
        <v>6447.0</v>
      </c>
      <c r="G84" s="9">
        <v>526913.31</v>
      </c>
      <c r="H84" s="9">
        <v>161561.82000000007</v>
      </c>
    </row>
    <row r="85">
      <c r="A85" s="5">
        <v>40219.0</v>
      </c>
      <c r="B85" s="7" t="str">
        <f t="shared" si="1"/>
        <v>2010-02</v>
      </c>
      <c r="C85" s="7" t="s">
        <v>35</v>
      </c>
      <c r="D85" s="4">
        <v>7331.0</v>
      </c>
      <c r="E85" s="21" t="str">
        <f>VLOOKUP(D85, Products!$A$1:$B$13, 2, FALSE)</f>
        <v>Baby Food</v>
      </c>
      <c r="F85" s="4">
        <v>4983.0</v>
      </c>
      <c r="G85" s="9">
        <v>1272060.24</v>
      </c>
      <c r="H85" s="9">
        <v>477670.38</v>
      </c>
    </row>
    <row r="86">
      <c r="A86" s="5">
        <v>40522.0</v>
      </c>
      <c r="B86" s="7" t="str">
        <f t="shared" si="1"/>
        <v>2010-12</v>
      </c>
      <c r="C86" s="7" t="s">
        <v>35</v>
      </c>
      <c r="D86" s="4">
        <v>3127.0</v>
      </c>
      <c r="E86" s="21" t="str">
        <f>VLOOKUP(D86, Products!$A$1:$B$13, 2, FALSE)</f>
        <v>Personal Care</v>
      </c>
      <c r="F86" s="4">
        <v>4593.0</v>
      </c>
      <c r="G86" s="9">
        <v>375385.89</v>
      </c>
      <c r="H86" s="9">
        <v>115100.58000000002</v>
      </c>
    </row>
    <row r="87">
      <c r="A87" s="5">
        <v>42505.0</v>
      </c>
      <c r="B87" s="7" t="str">
        <f t="shared" si="1"/>
        <v>2016-05</v>
      </c>
      <c r="C87" s="7" t="s">
        <v>35</v>
      </c>
      <c r="D87" s="4">
        <v>5988.0</v>
      </c>
      <c r="E87" s="21" t="str">
        <f>VLOOKUP(D87, Products!$A$1:$B$13, 2, FALSE)</f>
        <v>Vegetables</v>
      </c>
      <c r="F87" s="4">
        <v>9132.0</v>
      </c>
      <c r="G87" s="9">
        <v>1406875.92</v>
      </c>
      <c r="H87" s="9">
        <v>576503.1599999999</v>
      </c>
    </row>
    <row r="88">
      <c r="A88" s="5">
        <v>41854.0</v>
      </c>
      <c r="B88" s="7" t="str">
        <f t="shared" si="1"/>
        <v>2014-08</v>
      </c>
      <c r="C88" s="7" t="s">
        <v>35</v>
      </c>
      <c r="D88" s="4">
        <v>8681.0</v>
      </c>
      <c r="E88" s="21" t="str">
        <f>VLOOKUP(D88, Products!$A$1:$B$13, 2, FALSE)</f>
        <v>Office Supplies</v>
      </c>
      <c r="F88" s="4">
        <v>7462.0</v>
      </c>
      <c r="G88" s="9">
        <v>4859329.0200000005</v>
      </c>
      <c r="H88" s="9">
        <v>942077.5</v>
      </c>
    </row>
    <row r="89">
      <c r="A89" s="5">
        <v>42787.0</v>
      </c>
      <c r="B89" s="7" t="str">
        <f t="shared" si="1"/>
        <v>2017-02</v>
      </c>
      <c r="C89" s="7" t="s">
        <v>35</v>
      </c>
      <c r="D89" s="4">
        <v>2455.0</v>
      </c>
      <c r="E89" s="21" t="str">
        <f>VLOOKUP(D89, Products!$A$1:$B$13, 2, FALSE)</f>
        <v>Clothes</v>
      </c>
      <c r="F89" s="4">
        <v>5436.0</v>
      </c>
      <c r="G89" s="9">
        <v>594046.08</v>
      </c>
      <c r="H89" s="9">
        <v>399219.83999999997</v>
      </c>
    </row>
    <row r="90">
      <c r="A90" s="5">
        <v>42902.0</v>
      </c>
      <c r="B90" s="7" t="str">
        <f t="shared" si="1"/>
        <v>2017-06</v>
      </c>
      <c r="C90" s="7" t="s">
        <v>35</v>
      </c>
      <c r="D90" s="4">
        <v>8969.0</v>
      </c>
      <c r="E90" s="21" t="str">
        <f>VLOOKUP(D90, Products!$A$1:$B$13, 2, FALSE)</f>
        <v>Snacks</v>
      </c>
      <c r="F90" s="4">
        <v>7514.0</v>
      </c>
      <c r="G90" s="9">
        <v>1146486.12</v>
      </c>
      <c r="H90" s="9">
        <v>414321.9600000001</v>
      </c>
    </row>
    <row r="91">
      <c r="A91" s="5">
        <v>40477.0</v>
      </c>
      <c r="B91" s="7" t="str">
        <f t="shared" si="1"/>
        <v>2010-10</v>
      </c>
      <c r="C91" s="7" t="s">
        <v>35</v>
      </c>
      <c r="D91" s="4">
        <v>8875.0</v>
      </c>
      <c r="E91" s="21" t="str">
        <f>VLOOKUP(D91, Products!$A$1:$B$13, 2, FALSE)</f>
        <v>Meat</v>
      </c>
      <c r="F91" s="4">
        <v>9875.0</v>
      </c>
      <c r="G91" s="9">
        <v>4166163.75</v>
      </c>
      <c r="H91" s="9">
        <v>564850.0</v>
      </c>
    </row>
    <row r="92">
      <c r="A92" s="5">
        <v>40311.0</v>
      </c>
      <c r="B92" s="7" t="str">
        <f t="shared" si="1"/>
        <v>2010-05</v>
      </c>
      <c r="C92" s="7" t="s">
        <v>38</v>
      </c>
      <c r="D92" s="4">
        <v>2103.0</v>
      </c>
      <c r="E92" s="21" t="str">
        <f>VLOOKUP(D92, Products!$A$1:$B$13, 2, FALSE)</f>
        <v>Cereal</v>
      </c>
      <c r="F92" s="4">
        <v>8302.0</v>
      </c>
      <c r="G92" s="9">
        <v>1707721.4</v>
      </c>
      <c r="H92" s="9">
        <v>735474.1799999999</v>
      </c>
    </row>
    <row r="93">
      <c r="A93" s="5">
        <v>42925.0</v>
      </c>
      <c r="B93" s="7" t="str">
        <f t="shared" si="1"/>
        <v>2017-07</v>
      </c>
      <c r="C93" s="7" t="s">
        <v>38</v>
      </c>
      <c r="D93" s="4">
        <v>3127.0</v>
      </c>
      <c r="E93" s="21" t="str">
        <f>VLOOKUP(D93, Products!$A$1:$B$13, 2, FALSE)</f>
        <v>Personal Care</v>
      </c>
      <c r="F93" s="4">
        <v>1205.0</v>
      </c>
      <c r="G93" s="9">
        <v>98484.65000000001</v>
      </c>
      <c r="H93" s="9">
        <v>30197.300000000003</v>
      </c>
    </row>
    <row r="94">
      <c r="A94" s="5">
        <v>42267.0</v>
      </c>
      <c r="B94" s="7" t="str">
        <f t="shared" si="1"/>
        <v>2015-09</v>
      </c>
      <c r="C94" s="7" t="s">
        <v>38</v>
      </c>
      <c r="D94" s="4">
        <v>7940.0</v>
      </c>
      <c r="E94" s="21" t="str">
        <f>VLOOKUP(D94, Products!$A$1:$B$13, 2, FALSE)</f>
        <v>Household</v>
      </c>
      <c r="F94" s="4">
        <v>1767.0</v>
      </c>
      <c r="G94" s="9">
        <v>1180833.09</v>
      </c>
      <c r="H94" s="9">
        <v>292844.91000000003</v>
      </c>
    </row>
    <row r="95">
      <c r="A95" s="5">
        <v>40653.0</v>
      </c>
      <c r="B95" s="7" t="str">
        <f t="shared" si="1"/>
        <v>2011-04</v>
      </c>
      <c r="C95" s="7" t="s">
        <v>38</v>
      </c>
      <c r="D95" s="4">
        <v>4594.0</v>
      </c>
      <c r="E95" s="21" t="str">
        <f>VLOOKUP(D95, Products!$A$1:$B$13, 2, FALSE)</f>
        <v>Fruits</v>
      </c>
      <c r="F95" s="4">
        <v>8733.0</v>
      </c>
      <c r="G95" s="9">
        <v>81478.89</v>
      </c>
      <c r="H95" s="9">
        <v>21046.53</v>
      </c>
    </row>
    <row r="96">
      <c r="A96" s="5">
        <v>41001.0</v>
      </c>
      <c r="B96" s="7" t="str">
        <f t="shared" si="1"/>
        <v>2012-04</v>
      </c>
      <c r="C96" s="7" t="s">
        <v>38</v>
      </c>
      <c r="D96" s="4">
        <v>1270.0</v>
      </c>
      <c r="E96" s="21" t="str">
        <f>VLOOKUP(D96, Products!$A$1:$B$13, 2, FALSE)</f>
        <v>Beverages</v>
      </c>
      <c r="F96" s="4">
        <v>8863.0</v>
      </c>
      <c r="G96" s="9">
        <v>420549.35000000003</v>
      </c>
      <c r="H96" s="9">
        <v>138794.58000000002</v>
      </c>
    </row>
    <row r="97">
      <c r="A97" s="5">
        <v>40761.0</v>
      </c>
      <c r="B97" s="7" t="str">
        <f t="shared" si="1"/>
        <v>2011-08</v>
      </c>
      <c r="C97" s="7" t="s">
        <v>38</v>
      </c>
      <c r="D97" s="4">
        <v>4594.0</v>
      </c>
      <c r="E97" s="21" t="str">
        <f>VLOOKUP(D97, Products!$A$1:$B$13, 2, FALSE)</f>
        <v>Fruits</v>
      </c>
      <c r="F97" s="4">
        <v>3042.0</v>
      </c>
      <c r="G97" s="9">
        <v>28381.86</v>
      </c>
      <c r="H97" s="9">
        <v>7331.220000000001</v>
      </c>
    </row>
    <row r="98">
      <c r="A98" s="5">
        <v>40234.0</v>
      </c>
      <c r="B98" s="7" t="str">
        <f t="shared" si="1"/>
        <v>2010-02</v>
      </c>
      <c r="C98" s="7" t="s">
        <v>38</v>
      </c>
      <c r="D98" s="4">
        <v>8681.0</v>
      </c>
      <c r="E98" s="21" t="str">
        <f>VLOOKUP(D98, Products!$A$1:$B$13, 2, FALSE)</f>
        <v>Office Supplies</v>
      </c>
      <c r="F98" s="4">
        <v>6672.0</v>
      </c>
      <c r="G98" s="9">
        <v>4344873.12</v>
      </c>
      <c r="H98" s="9">
        <v>842340.0</v>
      </c>
    </row>
    <row r="99">
      <c r="A99" s="5">
        <v>42362.0</v>
      </c>
      <c r="B99" s="7" t="str">
        <f t="shared" si="1"/>
        <v>2015-12</v>
      </c>
      <c r="C99" s="7" t="s">
        <v>38</v>
      </c>
      <c r="D99" s="4">
        <v>2103.0</v>
      </c>
      <c r="E99" s="21" t="str">
        <f>VLOOKUP(D99, Products!$A$1:$B$13, 2, FALSE)</f>
        <v>Cereal</v>
      </c>
      <c r="F99" s="4">
        <v>8609.0</v>
      </c>
      <c r="G99" s="9">
        <v>1770871.2999999998</v>
      </c>
      <c r="H99" s="9">
        <v>762671.3099999998</v>
      </c>
    </row>
    <row r="100">
      <c r="A100" s="5">
        <v>40668.0</v>
      </c>
      <c r="B100" s="7" t="str">
        <f t="shared" si="1"/>
        <v>2011-05</v>
      </c>
      <c r="C100" s="7" t="s">
        <v>38</v>
      </c>
      <c r="D100" s="4">
        <v>5988.0</v>
      </c>
      <c r="E100" s="21" t="str">
        <f>VLOOKUP(D100, Products!$A$1:$B$13, 2, FALSE)</f>
        <v>Vegetables</v>
      </c>
      <c r="F100" s="4">
        <v>6212.0</v>
      </c>
      <c r="G100" s="9">
        <v>957020.72</v>
      </c>
      <c r="H100" s="9">
        <v>392163.55999999994</v>
      </c>
    </row>
    <row r="101">
      <c r="A101" s="5">
        <v>41466.0</v>
      </c>
      <c r="B101" s="7" t="str">
        <f t="shared" si="1"/>
        <v>2013-07</v>
      </c>
      <c r="C101" s="7" t="s">
        <v>38</v>
      </c>
      <c r="D101" s="4">
        <v>8969.0</v>
      </c>
      <c r="E101" s="21" t="str">
        <f>VLOOKUP(D101, Products!$A$1:$B$13, 2, FALSE)</f>
        <v>Snacks</v>
      </c>
      <c r="F101" s="4">
        <v>6873.0</v>
      </c>
      <c r="G101" s="9">
        <v>1048682.34</v>
      </c>
      <c r="H101" s="9">
        <v>378977.2200000001</v>
      </c>
    </row>
    <row r="102">
      <c r="A102" s="5">
        <v>42134.0</v>
      </c>
      <c r="B102" s="7" t="str">
        <f t="shared" si="1"/>
        <v>2015-05</v>
      </c>
      <c r="C102" s="7" t="s">
        <v>38</v>
      </c>
      <c r="D102" s="4">
        <v>1270.0</v>
      </c>
      <c r="E102" s="21" t="str">
        <f>VLOOKUP(D102, Products!$A$1:$B$13, 2, FALSE)</f>
        <v>Beverages</v>
      </c>
      <c r="F102" s="4">
        <v>6395.0</v>
      </c>
      <c r="G102" s="9">
        <v>303442.75</v>
      </c>
      <c r="H102" s="9">
        <v>100145.70000000001</v>
      </c>
    </row>
    <row r="103">
      <c r="A103" s="5">
        <v>42686.0</v>
      </c>
      <c r="B103" s="7" t="str">
        <f t="shared" si="1"/>
        <v>2016-11</v>
      </c>
      <c r="C103" s="7" t="s">
        <v>38</v>
      </c>
      <c r="D103" s="4">
        <v>5988.0</v>
      </c>
      <c r="E103" s="21" t="str">
        <f>VLOOKUP(D103, Products!$A$1:$B$13, 2, FALSE)</f>
        <v>Vegetables</v>
      </c>
      <c r="F103" s="4">
        <v>5397.0</v>
      </c>
      <c r="G103" s="9">
        <v>831461.8200000001</v>
      </c>
      <c r="H103" s="9">
        <v>340712.61000000004</v>
      </c>
    </row>
    <row r="104">
      <c r="A104" s="5">
        <v>41768.0</v>
      </c>
      <c r="B104" s="7" t="str">
        <f t="shared" si="1"/>
        <v>2014-05</v>
      </c>
      <c r="C104" s="7" t="s">
        <v>38</v>
      </c>
      <c r="D104" s="4">
        <v>5988.0</v>
      </c>
      <c r="E104" s="21" t="str">
        <f>VLOOKUP(D104, Products!$A$1:$B$13, 2, FALSE)</f>
        <v>Vegetables</v>
      </c>
      <c r="F104" s="4">
        <v>2622.0</v>
      </c>
      <c r="G104" s="9">
        <v>403945.32</v>
      </c>
      <c r="H104" s="9">
        <v>165526.86</v>
      </c>
    </row>
    <row r="105">
      <c r="A105" s="5">
        <v>42084.0</v>
      </c>
      <c r="B105" s="7" t="str">
        <f t="shared" si="1"/>
        <v>2015-03</v>
      </c>
      <c r="C105" s="7" t="s">
        <v>38</v>
      </c>
      <c r="D105" s="4">
        <v>8681.0</v>
      </c>
      <c r="E105" s="21" t="str">
        <f>VLOOKUP(D105, Products!$A$1:$B$13, 2, FALSE)</f>
        <v>Office Supplies</v>
      </c>
      <c r="F105" s="4">
        <v>5839.0</v>
      </c>
      <c r="G105" s="9">
        <v>3802415.1900000004</v>
      </c>
      <c r="H105" s="9">
        <v>737173.75</v>
      </c>
    </row>
    <row r="106">
      <c r="A106" s="5">
        <v>40926.0</v>
      </c>
      <c r="B106" s="7" t="str">
        <f t="shared" si="1"/>
        <v>2012-01</v>
      </c>
      <c r="C106" s="7" t="s">
        <v>38</v>
      </c>
      <c r="D106" s="4">
        <v>8969.0</v>
      </c>
      <c r="E106" s="21" t="str">
        <f>VLOOKUP(D106, Products!$A$1:$B$13, 2, FALSE)</f>
        <v>Snacks</v>
      </c>
      <c r="F106" s="4">
        <v>1105.0</v>
      </c>
      <c r="G106" s="9">
        <v>168600.90000000002</v>
      </c>
      <c r="H106" s="9">
        <v>60929.700000000026</v>
      </c>
    </row>
    <row r="107">
      <c r="A107" s="5">
        <v>40308.0</v>
      </c>
      <c r="B107" s="7" t="str">
        <f t="shared" si="1"/>
        <v>2010-05</v>
      </c>
      <c r="C107" s="7" t="s">
        <v>38</v>
      </c>
      <c r="D107" s="4">
        <v>3127.0</v>
      </c>
      <c r="E107" s="21" t="str">
        <f>VLOOKUP(D107, Products!$A$1:$B$13, 2, FALSE)</f>
        <v>Personal Care</v>
      </c>
      <c r="F107" s="4">
        <v>6348.0</v>
      </c>
      <c r="G107" s="9">
        <v>518822.04000000004</v>
      </c>
      <c r="H107" s="9">
        <v>159080.88</v>
      </c>
    </row>
    <row r="108">
      <c r="A108" s="5">
        <v>40383.0</v>
      </c>
      <c r="B108" s="7" t="str">
        <f t="shared" si="1"/>
        <v>2010-07</v>
      </c>
      <c r="C108" s="7" t="s">
        <v>38</v>
      </c>
      <c r="D108" s="4">
        <v>8293.0</v>
      </c>
      <c r="E108" s="21" t="str">
        <f>VLOOKUP(D108, Products!$A$1:$B$13, 2, FALSE)</f>
        <v>Cosmetics</v>
      </c>
      <c r="F108" s="4">
        <v>7604.0</v>
      </c>
      <c r="G108" s="9">
        <v>3324468.8</v>
      </c>
      <c r="H108" s="9">
        <v>1322107.48</v>
      </c>
    </row>
    <row r="109">
      <c r="A109" s="5">
        <v>42097.0</v>
      </c>
      <c r="B109" s="7" t="str">
        <f t="shared" si="1"/>
        <v>2015-04</v>
      </c>
      <c r="C109" s="7" t="s">
        <v>38</v>
      </c>
      <c r="D109" s="4">
        <v>8681.0</v>
      </c>
      <c r="E109" s="21" t="str">
        <f>VLOOKUP(D109, Products!$A$1:$B$13, 2, FALSE)</f>
        <v>Office Supplies</v>
      </c>
      <c r="F109" s="4">
        <v>7516.0</v>
      </c>
      <c r="G109" s="9">
        <v>4894494.36</v>
      </c>
      <c r="H109" s="9">
        <v>948895.0</v>
      </c>
    </row>
    <row r="110">
      <c r="A110" s="5">
        <v>42688.0</v>
      </c>
      <c r="B110" s="7" t="str">
        <f t="shared" si="1"/>
        <v>2016-11</v>
      </c>
      <c r="C110" s="7" t="s">
        <v>38</v>
      </c>
      <c r="D110" s="4">
        <v>1270.0</v>
      </c>
      <c r="E110" s="21" t="str">
        <f>VLOOKUP(D110, Products!$A$1:$B$13, 2, FALSE)</f>
        <v>Beverages</v>
      </c>
      <c r="F110" s="4">
        <v>9269.0</v>
      </c>
      <c r="G110" s="9">
        <v>439814.05000000005</v>
      </c>
      <c r="H110" s="9">
        <v>145152.54000000004</v>
      </c>
    </row>
    <row r="111">
      <c r="A111" s="5">
        <v>41121.0</v>
      </c>
      <c r="B111" s="7" t="str">
        <f t="shared" si="1"/>
        <v>2012-07</v>
      </c>
      <c r="C111" s="7" t="s">
        <v>38</v>
      </c>
      <c r="D111" s="4">
        <v>4594.0</v>
      </c>
      <c r="E111" s="21" t="str">
        <f>VLOOKUP(D111, Products!$A$1:$B$13, 2, FALSE)</f>
        <v>Fruits</v>
      </c>
      <c r="F111" s="4">
        <v>4487.0</v>
      </c>
      <c r="G111" s="9">
        <v>41863.71</v>
      </c>
      <c r="H111" s="9">
        <v>10813.669999999998</v>
      </c>
    </row>
    <row r="112">
      <c r="A112" s="5">
        <v>40417.0</v>
      </c>
      <c r="B112" s="7" t="str">
        <f t="shared" si="1"/>
        <v>2010-08</v>
      </c>
      <c r="C112" s="7" t="s">
        <v>38</v>
      </c>
      <c r="D112" s="4">
        <v>7940.0</v>
      </c>
      <c r="E112" s="21" t="str">
        <f>VLOOKUP(D112, Products!$A$1:$B$13, 2, FALSE)</f>
        <v>Household</v>
      </c>
      <c r="F112" s="4">
        <v>2599.0</v>
      </c>
      <c r="G112" s="9">
        <v>1736833.73</v>
      </c>
      <c r="H112" s="9">
        <v>430732.27</v>
      </c>
    </row>
    <row r="113">
      <c r="A113" s="5">
        <v>41710.0</v>
      </c>
      <c r="B113" s="7" t="str">
        <f t="shared" si="1"/>
        <v>2014-03</v>
      </c>
      <c r="C113" s="7" t="s">
        <v>38</v>
      </c>
      <c r="D113" s="4">
        <v>8681.0</v>
      </c>
      <c r="E113" s="21" t="str">
        <f>VLOOKUP(D113, Products!$A$1:$B$13, 2, FALSE)</f>
        <v>Office Supplies</v>
      </c>
      <c r="F113" s="4">
        <v>2717.0</v>
      </c>
      <c r="G113" s="9">
        <v>1769337.57</v>
      </c>
      <c r="H113" s="9">
        <v>343021.25</v>
      </c>
    </row>
    <row r="114">
      <c r="A114" s="5">
        <v>41584.0</v>
      </c>
      <c r="B114" s="7" t="str">
        <f t="shared" si="1"/>
        <v>2013-11</v>
      </c>
      <c r="C114" s="7" t="s">
        <v>38</v>
      </c>
      <c r="D114" s="4">
        <v>8875.0</v>
      </c>
      <c r="E114" s="21" t="str">
        <f>VLOOKUP(D114, Products!$A$1:$B$13, 2, FALSE)</f>
        <v>Meat</v>
      </c>
      <c r="F114" s="4">
        <v>4765.0</v>
      </c>
      <c r="G114" s="9">
        <v>2010305.8499999999</v>
      </c>
      <c r="H114" s="9">
        <v>272557.99999999977</v>
      </c>
    </row>
    <row r="115">
      <c r="A115" s="5">
        <v>42361.0</v>
      </c>
      <c r="B115" s="7" t="str">
        <f t="shared" si="1"/>
        <v>2015-12</v>
      </c>
      <c r="C115" s="7" t="s">
        <v>38</v>
      </c>
      <c r="D115" s="4">
        <v>2455.0</v>
      </c>
      <c r="E115" s="21" t="str">
        <f>VLOOKUP(D115, Products!$A$1:$B$13, 2, FALSE)</f>
        <v>Clothes</v>
      </c>
      <c r="F115" s="4">
        <v>2457.0</v>
      </c>
      <c r="G115" s="9">
        <v>268500.96</v>
      </c>
      <c r="H115" s="9">
        <v>180442.08000000002</v>
      </c>
    </row>
    <row r="116">
      <c r="A116" s="5">
        <v>40772.0</v>
      </c>
      <c r="B116" s="7" t="str">
        <f t="shared" si="1"/>
        <v>2011-08</v>
      </c>
      <c r="C116" s="7" t="s">
        <v>38</v>
      </c>
      <c r="D116" s="4">
        <v>5988.0</v>
      </c>
      <c r="E116" s="21" t="str">
        <f>VLOOKUP(D116, Products!$A$1:$B$13, 2, FALSE)</f>
        <v>Vegetables</v>
      </c>
      <c r="F116" s="4">
        <v>6637.0</v>
      </c>
      <c r="G116" s="9">
        <v>1022496.22</v>
      </c>
      <c r="H116" s="9">
        <v>418993.80999999994</v>
      </c>
    </row>
    <row r="117">
      <c r="A117" s="5">
        <v>42784.0</v>
      </c>
      <c r="B117" s="7" t="str">
        <f t="shared" si="1"/>
        <v>2017-02</v>
      </c>
      <c r="C117" s="7" t="s">
        <v>38</v>
      </c>
      <c r="D117" s="4">
        <v>8681.0</v>
      </c>
      <c r="E117" s="21" t="str">
        <f>VLOOKUP(D117, Products!$A$1:$B$13, 2, FALSE)</f>
        <v>Office Supplies</v>
      </c>
      <c r="F117" s="4">
        <v>1913.0</v>
      </c>
      <c r="G117" s="9">
        <v>1245764.73</v>
      </c>
      <c r="H117" s="9">
        <v>241516.24999999988</v>
      </c>
    </row>
    <row r="118">
      <c r="A118" s="5">
        <v>41851.0</v>
      </c>
      <c r="B118" s="7" t="str">
        <f t="shared" si="1"/>
        <v>2014-07</v>
      </c>
      <c r="C118" s="7" t="s">
        <v>38</v>
      </c>
      <c r="D118" s="4">
        <v>3127.0</v>
      </c>
      <c r="E118" s="21" t="str">
        <f>VLOOKUP(D118, Products!$A$1:$B$13, 2, FALSE)</f>
        <v>Personal Care</v>
      </c>
      <c r="F118" s="4">
        <v>2009.0</v>
      </c>
      <c r="G118" s="9">
        <v>164195.57</v>
      </c>
      <c r="H118" s="9">
        <v>50345.54000000001</v>
      </c>
    </row>
    <row r="119">
      <c r="A119" s="5">
        <v>41864.0</v>
      </c>
      <c r="B119" s="7" t="str">
        <f t="shared" si="1"/>
        <v>2014-08</v>
      </c>
      <c r="C119" s="7" t="s">
        <v>38</v>
      </c>
      <c r="D119" s="4">
        <v>2103.0</v>
      </c>
      <c r="E119" s="21" t="str">
        <f>VLOOKUP(D119, Products!$A$1:$B$13, 2, FALSE)</f>
        <v>Cereal</v>
      </c>
      <c r="F119" s="4">
        <v>5616.0</v>
      </c>
      <c r="G119" s="9">
        <v>1155211.2</v>
      </c>
      <c r="H119" s="9">
        <v>497521.43999999994</v>
      </c>
    </row>
    <row r="120">
      <c r="A120" s="5">
        <v>42818.0</v>
      </c>
      <c r="B120" s="7" t="str">
        <f t="shared" si="1"/>
        <v>2017-03</v>
      </c>
      <c r="C120" s="7" t="s">
        <v>40</v>
      </c>
      <c r="D120" s="4">
        <v>1270.0</v>
      </c>
      <c r="E120" s="21" t="str">
        <f>VLOOKUP(D120, Products!$A$1:$B$13, 2, FALSE)</f>
        <v>Beverages</v>
      </c>
      <c r="F120" s="4">
        <v>7619.0</v>
      </c>
      <c r="G120" s="9">
        <v>361521.55000000005</v>
      </c>
      <c r="H120" s="9">
        <v>119313.54000000007</v>
      </c>
    </row>
    <row r="121">
      <c r="A121" s="5">
        <v>41114.0</v>
      </c>
      <c r="B121" s="7" t="str">
        <f t="shared" si="1"/>
        <v>2012-07</v>
      </c>
      <c r="C121" s="7" t="s">
        <v>40</v>
      </c>
      <c r="D121" s="4">
        <v>1270.0</v>
      </c>
      <c r="E121" s="21" t="str">
        <f>VLOOKUP(D121, Products!$A$1:$B$13, 2, FALSE)</f>
        <v>Beverages</v>
      </c>
      <c r="F121" s="4">
        <v>5138.0</v>
      </c>
      <c r="G121" s="9">
        <v>243798.1</v>
      </c>
      <c r="H121" s="9">
        <v>80461.08000000002</v>
      </c>
    </row>
    <row r="122">
      <c r="A122" s="5">
        <v>42163.0</v>
      </c>
      <c r="B122" s="7" t="str">
        <f t="shared" si="1"/>
        <v>2015-06</v>
      </c>
      <c r="C122" s="7" t="s">
        <v>40</v>
      </c>
      <c r="D122" s="4">
        <v>2455.0</v>
      </c>
      <c r="E122" s="21" t="str">
        <f>VLOOKUP(D122, Products!$A$1:$B$13, 2, FALSE)</f>
        <v>Clothes</v>
      </c>
      <c r="F122" s="4">
        <v>9773.0</v>
      </c>
      <c r="G122" s="9">
        <v>1067993.44</v>
      </c>
      <c r="H122" s="9">
        <v>717729.1199999999</v>
      </c>
    </row>
    <row r="123">
      <c r="A123" s="5">
        <v>40548.0</v>
      </c>
      <c r="B123" s="7" t="str">
        <f t="shared" si="1"/>
        <v>2011-01</v>
      </c>
      <c r="C123" s="7" t="s">
        <v>40</v>
      </c>
      <c r="D123" s="4">
        <v>5988.0</v>
      </c>
      <c r="E123" s="21" t="str">
        <f>VLOOKUP(D123, Products!$A$1:$B$13, 2, FALSE)</f>
        <v>Vegetables</v>
      </c>
      <c r="F123" s="4">
        <v>6740.0</v>
      </c>
      <c r="G123" s="9">
        <v>1038364.4</v>
      </c>
      <c r="H123" s="9">
        <v>425496.19999999995</v>
      </c>
    </row>
    <row r="124">
      <c r="A124" s="5">
        <v>42893.0</v>
      </c>
      <c r="B124" s="7" t="str">
        <f t="shared" si="1"/>
        <v>2017-06</v>
      </c>
      <c r="C124" s="7" t="s">
        <v>40</v>
      </c>
      <c r="D124" s="4">
        <v>5988.0</v>
      </c>
      <c r="E124" s="21" t="str">
        <f>VLOOKUP(D124, Products!$A$1:$B$13, 2, FALSE)</f>
        <v>Vegetables</v>
      </c>
      <c r="F124" s="4">
        <v>5016.0</v>
      </c>
      <c r="G124" s="9">
        <v>772764.96</v>
      </c>
      <c r="H124" s="9">
        <v>316660.0799999999</v>
      </c>
    </row>
    <row r="125">
      <c r="A125" s="5">
        <v>41929.0</v>
      </c>
      <c r="B125" s="7" t="str">
        <f t="shared" si="1"/>
        <v>2014-10</v>
      </c>
      <c r="C125" s="7" t="s">
        <v>40</v>
      </c>
      <c r="D125" s="4">
        <v>8293.0</v>
      </c>
      <c r="E125" s="21" t="str">
        <f>VLOOKUP(D125, Products!$A$1:$B$13, 2, FALSE)</f>
        <v>Cosmetics</v>
      </c>
      <c r="F125" s="4">
        <v>1722.0</v>
      </c>
      <c r="G125" s="9">
        <v>752858.4</v>
      </c>
      <c r="H125" s="9">
        <v>299404.1400000001</v>
      </c>
    </row>
    <row r="126">
      <c r="A126" s="5">
        <v>40405.0</v>
      </c>
      <c r="B126" s="7" t="str">
        <f t="shared" si="1"/>
        <v>2010-08</v>
      </c>
      <c r="C126" s="7" t="s">
        <v>40</v>
      </c>
      <c r="D126" s="4">
        <v>1270.0</v>
      </c>
      <c r="E126" s="21" t="str">
        <f>VLOOKUP(D126, Products!$A$1:$B$13, 2, FALSE)</f>
        <v>Beverages</v>
      </c>
      <c r="F126" s="4">
        <v>3214.0</v>
      </c>
      <c r="G126" s="9">
        <v>152504.30000000002</v>
      </c>
      <c r="H126" s="9">
        <v>50331.24000000002</v>
      </c>
    </row>
    <row r="127">
      <c r="A127" s="5">
        <v>42573.0</v>
      </c>
      <c r="B127" s="7" t="str">
        <f t="shared" si="1"/>
        <v>2016-07</v>
      </c>
      <c r="C127" s="7" t="s">
        <v>40</v>
      </c>
      <c r="D127" s="4">
        <v>2455.0</v>
      </c>
      <c r="E127" s="21" t="str">
        <f>VLOOKUP(D127, Products!$A$1:$B$13, 2, FALSE)</f>
        <v>Clothes</v>
      </c>
      <c r="F127" s="4">
        <v>7902.0</v>
      </c>
      <c r="G127" s="9">
        <v>863530.56</v>
      </c>
      <c r="H127" s="9">
        <v>580322.88</v>
      </c>
    </row>
    <row r="128">
      <c r="A128" s="5">
        <v>42385.0</v>
      </c>
      <c r="B128" s="7" t="str">
        <f t="shared" si="1"/>
        <v>2016-01</v>
      </c>
      <c r="C128" s="7" t="s">
        <v>40</v>
      </c>
      <c r="D128" s="4">
        <v>8969.0</v>
      </c>
      <c r="E128" s="21" t="str">
        <f>VLOOKUP(D128, Products!$A$1:$B$13, 2, FALSE)</f>
        <v>Snacks</v>
      </c>
      <c r="F128" s="4">
        <v>2300.0</v>
      </c>
      <c r="G128" s="9">
        <v>350934.0</v>
      </c>
      <c r="H128" s="9">
        <v>126822.0</v>
      </c>
    </row>
    <row r="129">
      <c r="A129" s="5">
        <v>41274.0</v>
      </c>
      <c r="B129" s="7" t="str">
        <f t="shared" si="1"/>
        <v>2012-12</v>
      </c>
      <c r="C129" s="7" t="s">
        <v>40</v>
      </c>
      <c r="D129" s="4">
        <v>5988.0</v>
      </c>
      <c r="E129" s="21" t="str">
        <f>VLOOKUP(D129, Products!$A$1:$B$13, 2, FALSE)</f>
        <v>Vegetables</v>
      </c>
      <c r="F129" s="4">
        <v>8086.0</v>
      </c>
      <c r="G129" s="9">
        <v>1245729.16</v>
      </c>
      <c r="H129" s="9">
        <v>510469.1799999998</v>
      </c>
    </row>
    <row r="130">
      <c r="A130" s="5">
        <v>40391.0</v>
      </c>
      <c r="B130" s="7" t="str">
        <f t="shared" si="1"/>
        <v>2010-08</v>
      </c>
      <c r="C130" s="7" t="s">
        <v>40</v>
      </c>
      <c r="D130" s="4">
        <v>4594.0</v>
      </c>
      <c r="E130" s="21" t="str">
        <f>VLOOKUP(D130, Products!$A$1:$B$13, 2, FALSE)</f>
        <v>Fruits</v>
      </c>
      <c r="F130" s="4">
        <v>1886.0</v>
      </c>
      <c r="G130" s="9">
        <v>17596.38</v>
      </c>
      <c r="H130" s="9">
        <v>4545.260000000002</v>
      </c>
    </row>
    <row r="131">
      <c r="A131" s="5">
        <v>40184.0</v>
      </c>
      <c r="B131" s="7" t="str">
        <f t="shared" si="1"/>
        <v>2010-01</v>
      </c>
      <c r="C131" s="7" t="s">
        <v>40</v>
      </c>
      <c r="D131" s="4">
        <v>8293.0</v>
      </c>
      <c r="E131" s="21" t="str">
        <f>VLOOKUP(D131, Products!$A$1:$B$13, 2, FALSE)</f>
        <v>Cosmetics</v>
      </c>
      <c r="F131" s="4">
        <v>2979.0</v>
      </c>
      <c r="G131" s="9">
        <v>1302418.8</v>
      </c>
      <c r="H131" s="9">
        <v>517958.7300000001</v>
      </c>
    </row>
    <row r="132">
      <c r="A132" s="5">
        <v>41161.0</v>
      </c>
      <c r="B132" s="7" t="str">
        <f t="shared" si="1"/>
        <v>2012-09</v>
      </c>
      <c r="C132" s="7" t="s">
        <v>40</v>
      </c>
      <c r="D132" s="4">
        <v>8969.0</v>
      </c>
      <c r="E132" s="21" t="str">
        <f>VLOOKUP(D132, Products!$A$1:$B$13, 2, FALSE)</f>
        <v>Snacks</v>
      </c>
      <c r="F132" s="4">
        <v>9880.0</v>
      </c>
      <c r="G132" s="9">
        <v>1507490.4000000001</v>
      </c>
      <c r="H132" s="9">
        <v>544783.2000000002</v>
      </c>
    </row>
    <row r="133">
      <c r="A133" s="5">
        <v>40788.0</v>
      </c>
      <c r="B133" s="7" t="str">
        <f t="shared" si="1"/>
        <v>2011-09</v>
      </c>
      <c r="C133" s="7" t="s">
        <v>40</v>
      </c>
      <c r="D133" s="4">
        <v>8293.0</v>
      </c>
      <c r="E133" s="21" t="str">
        <f>VLOOKUP(D133, Products!$A$1:$B$13, 2, FALSE)</f>
        <v>Cosmetics</v>
      </c>
      <c r="F133" s="4">
        <v>8338.0</v>
      </c>
      <c r="G133" s="9">
        <v>3645373.6</v>
      </c>
      <c r="H133" s="9">
        <v>1449728.06</v>
      </c>
    </row>
    <row r="134">
      <c r="A134" s="5">
        <v>42594.0</v>
      </c>
      <c r="B134" s="7" t="str">
        <f t="shared" si="1"/>
        <v>2016-08</v>
      </c>
      <c r="C134" s="7" t="s">
        <v>40</v>
      </c>
      <c r="D134" s="4">
        <v>5988.0</v>
      </c>
      <c r="E134" s="21" t="str">
        <f>VLOOKUP(D134, Products!$A$1:$B$13, 2, FALSE)</f>
        <v>Vegetables</v>
      </c>
      <c r="F134" s="4">
        <v>1220.0</v>
      </c>
      <c r="G134" s="9">
        <v>187953.2</v>
      </c>
      <c r="H134" s="9">
        <v>77018.6</v>
      </c>
    </row>
    <row r="135">
      <c r="A135" s="5">
        <v>42916.0</v>
      </c>
      <c r="B135" s="7" t="str">
        <f t="shared" si="1"/>
        <v>2017-06</v>
      </c>
      <c r="C135" s="7" t="s">
        <v>40</v>
      </c>
      <c r="D135" s="4">
        <v>8681.0</v>
      </c>
      <c r="E135" s="21" t="str">
        <f>VLOOKUP(D135, Products!$A$1:$B$13, 2, FALSE)</f>
        <v>Office Supplies</v>
      </c>
      <c r="F135" s="4">
        <v>2206.0</v>
      </c>
      <c r="G135" s="9">
        <v>1436569.26</v>
      </c>
      <c r="H135" s="9">
        <v>278507.5</v>
      </c>
    </row>
    <row r="136">
      <c r="A136" s="5">
        <v>41479.0</v>
      </c>
      <c r="B136" s="7" t="str">
        <f t="shared" si="1"/>
        <v>2013-07</v>
      </c>
      <c r="C136" s="7" t="s">
        <v>40</v>
      </c>
      <c r="D136" s="4">
        <v>3127.0</v>
      </c>
      <c r="E136" s="21" t="str">
        <f>VLOOKUP(D136, Products!$A$1:$B$13, 2, FALSE)</f>
        <v>Personal Care</v>
      </c>
      <c r="F136" s="4">
        <v>829.0</v>
      </c>
      <c r="G136" s="9">
        <v>67754.17</v>
      </c>
      <c r="H136" s="9">
        <v>20774.739999999998</v>
      </c>
    </row>
    <row r="137">
      <c r="A137" s="5">
        <v>42557.0</v>
      </c>
      <c r="B137" s="7" t="str">
        <f t="shared" si="1"/>
        <v>2016-07</v>
      </c>
      <c r="C137" s="7" t="s">
        <v>40</v>
      </c>
      <c r="D137" s="4">
        <v>8681.0</v>
      </c>
      <c r="E137" s="21" t="str">
        <f>VLOOKUP(D137, Products!$A$1:$B$13, 2, FALSE)</f>
        <v>Office Supplies</v>
      </c>
      <c r="F137" s="4">
        <v>8131.0</v>
      </c>
      <c r="G137" s="9">
        <v>5294988.510000001</v>
      </c>
      <c r="H137" s="9">
        <v>1026538.75</v>
      </c>
    </row>
    <row r="138">
      <c r="A138" s="5">
        <v>41814.0</v>
      </c>
      <c r="B138" s="7" t="str">
        <f t="shared" si="1"/>
        <v>2014-06</v>
      </c>
      <c r="C138" s="7" t="s">
        <v>40</v>
      </c>
      <c r="D138" s="4">
        <v>4594.0</v>
      </c>
      <c r="E138" s="21" t="str">
        <f>VLOOKUP(D138, Products!$A$1:$B$13, 2, FALSE)</f>
        <v>Fruits</v>
      </c>
      <c r="F138" s="4">
        <v>5422.0</v>
      </c>
      <c r="G138" s="9">
        <v>50587.26</v>
      </c>
      <c r="H138" s="9">
        <v>13067.020000000004</v>
      </c>
    </row>
    <row r="139">
      <c r="A139" s="5">
        <v>42215.0</v>
      </c>
      <c r="B139" s="7" t="str">
        <f t="shared" si="1"/>
        <v>2015-07</v>
      </c>
      <c r="C139" s="7" t="s">
        <v>40</v>
      </c>
      <c r="D139" s="4">
        <v>8293.0</v>
      </c>
      <c r="E139" s="21" t="str">
        <f>VLOOKUP(D139, Products!$A$1:$B$13, 2, FALSE)</f>
        <v>Cosmetics</v>
      </c>
      <c r="F139" s="4">
        <v>3840.0</v>
      </c>
      <c r="G139" s="9">
        <v>1678848.0</v>
      </c>
      <c r="H139" s="9">
        <v>667660.8</v>
      </c>
    </row>
    <row r="140">
      <c r="A140" s="5">
        <v>41258.0</v>
      </c>
      <c r="B140" s="7" t="str">
        <f t="shared" si="1"/>
        <v>2012-12</v>
      </c>
      <c r="C140" s="7" t="s">
        <v>40</v>
      </c>
      <c r="D140" s="4">
        <v>2103.0</v>
      </c>
      <c r="E140" s="21" t="str">
        <f>VLOOKUP(D140, Products!$A$1:$B$13, 2, FALSE)</f>
        <v>Cereal</v>
      </c>
      <c r="F140" s="4">
        <v>8315.0</v>
      </c>
      <c r="G140" s="9">
        <v>1710395.5</v>
      </c>
      <c r="H140" s="9">
        <v>736625.85</v>
      </c>
    </row>
    <row r="141">
      <c r="A141" s="5">
        <v>40245.0</v>
      </c>
      <c r="B141" s="7" t="str">
        <f t="shared" si="1"/>
        <v>2010-03</v>
      </c>
      <c r="C141" s="7" t="s">
        <v>40</v>
      </c>
      <c r="D141" s="4">
        <v>1270.0</v>
      </c>
      <c r="E141" s="21" t="str">
        <f>VLOOKUP(D141, Products!$A$1:$B$13, 2, FALSE)</f>
        <v>Beverages</v>
      </c>
      <c r="F141" s="4">
        <v>2908.0</v>
      </c>
      <c r="G141" s="9">
        <v>137984.6</v>
      </c>
      <c r="H141" s="9">
        <v>45539.28000000001</v>
      </c>
    </row>
    <row r="142">
      <c r="A142" s="5">
        <v>42731.0</v>
      </c>
      <c r="B142" s="7" t="str">
        <f t="shared" si="1"/>
        <v>2016-12</v>
      </c>
      <c r="C142" s="7" t="s">
        <v>40</v>
      </c>
      <c r="D142" s="4">
        <v>2455.0</v>
      </c>
      <c r="E142" s="21" t="str">
        <f>VLOOKUP(D142, Products!$A$1:$B$13, 2, FALSE)</f>
        <v>Clothes</v>
      </c>
      <c r="F142" s="4">
        <v>6266.0</v>
      </c>
      <c r="G142" s="9">
        <v>684748.48</v>
      </c>
      <c r="H142" s="9">
        <v>460175.0399999999</v>
      </c>
    </row>
    <row r="143">
      <c r="A143" s="5">
        <v>42047.0</v>
      </c>
      <c r="B143" s="7" t="str">
        <f t="shared" si="1"/>
        <v>2015-02</v>
      </c>
      <c r="C143" s="7" t="s">
        <v>40</v>
      </c>
      <c r="D143" s="4">
        <v>7940.0</v>
      </c>
      <c r="E143" s="21" t="str">
        <f>VLOOKUP(D143, Products!$A$1:$B$13, 2, FALSE)</f>
        <v>Household</v>
      </c>
      <c r="F143" s="4">
        <v>5754.0</v>
      </c>
      <c r="G143" s="9">
        <v>3845225.58</v>
      </c>
      <c r="H143" s="9">
        <v>953610.4199999999</v>
      </c>
    </row>
    <row r="144">
      <c r="A144" s="5">
        <v>41996.0</v>
      </c>
      <c r="B144" s="7" t="str">
        <f t="shared" si="1"/>
        <v>2014-12</v>
      </c>
      <c r="C144" s="7" t="s">
        <v>40</v>
      </c>
      <c r="D144" s="4">
        <v>2455.0</v>
      </c>
      <c r="E144" s="21" t="str">
        <f>VLOOKUP(D144, Products!$A$1:$B$13, 2, FALSE)</f>
        <v>Clothes</v>
      </c>
      <c r="F144" s="4">
        <v>7128.0</v>
      </c>
      <c r="G144" s="9">
        <v>778947.84</v>
      </c>
      <c r="H144" s="9">
        <v>523480.31999999995</v>
      </c>
    </row>
    <row r="145">
      <c r="A145" s="5">
        <v>41793.0</v>
      </c>
      <c r="B145" s="7" t="str">
        <f t="shared" si="1"/>
        <v>2014-06</v>
      </c>
      <c r="C145" s="7" t="s">
        <v>40</v>
      </c>
      <c r="D145" s="4">
        <v>1270.0</v>
      </c>
      <c r="E145" s="21" t="str">
        <f>VLOOKUP(D145, Products!$A$1:$B$13, 2, FALSE)</f>
        <v>Beverages</v>
      </c>
      <c r="F145" s="4">
        <v>4396.0</v>
      </c>
      <c r="G145" s="9">
        <v>208590.2</v>
      </c>
      <c r="H145" s="9">
        <v>68841.36000000002</v>
      </c>
    </row>
    <row r="146">
      <c r="A146" s="5">
        <v>40454.0</v>
      </c>
      <c r="B146" s="7" t="str">
        <f t="shared" si="1"/>
        <v>2010-10</v>
      </c>
      <c r="C146" s="7" t="s">
        <v>40</v>
      </c>
      <c r="D146" s="4">
        <v>1270.0</v>
      </c>
      <c r="E146" s="21" t="str">
        <f>VLOOKUP(D146, Products!$A$1:$B$13, 2, FALSE)</f>
        <v>Beverages</v>
      </c>
      <c r="F146" s="4">
        <v>9898.0</v>
      </c>
      <c r="G146" s="9">
        <v>469660.10000000003</v>
      </c>
      <c r="H146" s="9">
        <v>155002.68000000005</v>
      </c>
    </row>
    <row r="147">
      <c r="A147" s="5">
        <v>41608.0</v>
      </c>
      <c r="B147" s="7" t="str">
        <f t="shared" si="1"/>
        <v>2013-11</v>
      </c>
      <c r="C147" s="7" t="s">
        <v>40</v>
      </c>
      <c r="D147" s="4">
        <v>7940.0</v>
      </c>
      <c r="E147" s="21" t="str">
        <f>VLOOKUP(D147, Products!$A$1:$B$13, 2, FALSE)</f>
        <v>Household</v>
      </c>
      <c r="F147" s="4">
        <v>6526.0</v>
      </c>
      <c r="G147" s="9">
        <v>4361130.02</v>
      </c>
      <c r="H147" s="9">
        <v>1081553.9799999995</v>
      </c>
    </row>
    <row r="148">
      <c r="A148" s="5">
        <v>40661.0</v>
      </c>
      <c r="B148" s="7" t="str">
        <f t="shared" si="1"/>
        <v>2011-04</v>
      </c>
      <c r="C148" s="7" t="s">
        <v>42</v>
      </c>
      <c r="D148" s="4">
        <v>4594.0</v>
      </c>
      <c r="E148" s="21" t="str">
        <f>VLOOKUP(D148, Products!$A$1:$B$13, 2, FALSE)</f>
        <v>Fruits</v>
      </c>
      <c r="F148" s="4">
        <v>3015.0</v>
      </c>
      <c r="G148" s="9">
        <v>28129.95</v>
      </c>
      <c r="H148" s="9">
        <v>7266.1500000000015</v>
      </c>
    </row>
    <row r="149">
      <c r="A149" s="5">
        <v>42276.0</v>
      </c>
      <c r="B149" s="7" t="str">
        <f t="shared" si="1"/>
        <v>2015-09</v>
      </c>
      <c r="C149" s="7" t="s">
        <v>42</v>
      </c>
      <c r="D149" s="4">
        <v>8293.0</v>
      </c>
      <c r="E149" s="21" t="str">
        <f>VLOOKUP(D149, Products!$A$1:$B$13, 2, FALSE)</f>
        <v>Cosmetics</v>
      </c>
      <c r="F149" s="4">
        <v>4119.0</v>
      </c>
      <c r="G149" s="9">
        <v>1800826.8</v>
      </c>
      <c r="H149" s="9">
        <v>716170.53</v>
      </c>
    </row>
    <row r="150">
      <c r="A150" s="5">
        <v>42085.0</v>
      </c>
      <c r="B150" s="7" t="str">
        <f t="shared" si="1"/>
        <v>2015-03</v>
      </c>
      <c r="C150" s="7" t="s">
        <v>42</v>
      </c>
      <c r="D150" s="4">
        <v>8875.0</v>
      </c>
      <c r="E150" s="21" t="str">
        <f>VLOOKUP(D150, Products!$A$1:$B$13, 2, FALSE)</f>
        <v>Meat</v>
      </c>
      <c r="F150" s="4">
        <v>6924.0</v>
      </c>
      <c r="G150" s="9">
        <v>2921166.36</v>
      </c>
      <c r="H150" s="9">
        <v>396052.7999999998</v>
      </c>
    </row>
    <row r="151">
      <c r="A151" s="5">
        <v>40667.0</v>
      </c>
      <c r="B151" s="7" t="str">
        <f t="shared" si="1"/>
        <v>2011-05</v>
      </c>
      <c r="C151" s="7" t="s">
        <v>42</v>
      </c>
      <c r="D151" s="4">
        <v>4594.0</v>
      </c>
      <c r="E151" s="21" t="str">
        <f>VLOOKUP(D151, Products!$A$1:$B$13, 2, FALSE)</f>
        <v>Fruits</v>
      </c>
      <c r="F151" s="4">
        <v>6924.0</v>
      </c>
      <c r="G151" s="9">
        <v>64600.92</v>
      </c>
      <c r="H151" s="9">
        <v>16686.839999999997</v>
      </c>
    </row>
    <row r="152">
      <c r="A152" s="5">
        <v>42578.0</v>
      </c>
      <c r="B152" s="7" t="str">
        <f t="shared" si="1"/>
        <v>2016-07</v>
      </c>
      <c r="C152" s="7" t="s">
        <v>42</v>
      </c>
      <c r="D152" s="4">
        <v>8293.0</v>
      </c>
      <c r="E152" s="21" t="str">
        <f>VLOOKUP(D152, Products!$A$1:$B$13, 2, FALSE)</f>
        <v>Cosmetics</v>
      </c>
      <c r="F152" s="4">
        <v>1799.0</v>
      </c>
      <c r="G152" s="9">
        <v>786522.7999999999</v>
      </c>
      <c r="H152" s="9">
        <v>312792.12999999995</v>
      </c>
    </row>
    <row r="153">
      <c r="A153" s="5">
        <v>42374.0</v>
      </c>
      <c r="B153" s="7" t="str">
        <f t="shared" si="1"/>
        <v>2016-01</v>
      </c>
      <c r="C153" s="7" t="s">
        <v>42</v>
      </c>
      <c r="D153" s="4">
        <v>8681.0</v>
      </c>
      <c r="E153" s="21" t="str">
        <f>VLOOKUP(D153, Products!$A$1:$B$13, 2, FALSE)</f>
        <v>Office Supplies</v>
      </c>
      <c r="F153" s="4">
        <v>9067.0</v>
      </c>
      <c r="G153" s="9">
        <v>5904521.07</v>
      </c>
      <c r="H153" s="9">
        <v>1144708.75</v>
      </c>
    </row>
    <row r="154">
      <c r="A154" s="5">
        <v>42725.0</v>
      </c>
      <c r="B154" s="7" t="str">
        <f t="shared" si="1"/>
        <v>2016-12</v>
      </c>
      <c r="C154" s="7" t="s">
        <v>42</v>
      </c>
      <c r="D154" s="4">
        <v>1270.0</v>
      </c>
      <c r="E154" s="21" t="str">
        <f>VLOOKUP(D154, Products!$A$1:$B$13, 2, FALSE)</f>
        <v>Beverages</v>
      </c>
      <c r="F154" s="4">
        <v>789.0</v>
      </c>
      <c r="G154" s="9">
        <v>37438.05</v>
      </c>
      <c r="H154" s="9">
        <v>12355.740000000005</v>
      </c>
    </row>
    <row r="155">
      <c r="A155" s="5">
        <v>42864.0</v>
      </c>
      <c r="B155" s="7" t="str">
        <f t="shared" si="1"/>
        <v>2017-05</v>
      </c>
      <c r="C155" s="7" t="s">
        <v>42</v>
      </c>
      <c r="D155" s="4">
        <v>5988.0</v>
      </c>
      <c r="E155" s="21" t="str">
        <f>VLOOKUP(D155, Products!$A$1:$B$13, 2, FALSE)</f>
        <v>Vegetables</v>
      </c>
      <c r="F155" s="4">
        <v>2349.0</v>
      </c>
      <c r="G155" s="9">
        <v>361886.94</v>
      </c>
      <c r="H155" s="9">
        <v>148292.37</v>
      </c>
    </row>
    <row r="156">
      <c r="A156" s="5">
        <v>42209.0</v>
      </c>
      <c r="B156" s="7" t="str">
        <f t="shared" si="1"/>
        <v>2015-07</v>
      </c>
      <c r="C156" s="7" t="s">
        <v>42</v>
      </c>
      <c r="D156" s="4">
        <v>4594.0</v>
      </c>
      <c r="E156" s="21" t="str">
        <f>VLOOKUP(D156, Products!$A$1:$B$13, 2, FALSE)</f>
        <v>Fruits</v>
      </c>
      <c r="F156" s="4">
        <v>4503.0</v>
      </c>
      <c r="G156" s="9">
        <v>42012.99</v>
      </c>
      <c r="H156" s="9">
        <v>10852.23</v>
      </c>
    </row>
    <row r="157">
      <c r="A157" s="5">
        <v>40903.0</v>
      </c>
      <c r="B157" s="7" t="str">
        <f t="shared" si="1"/>
        <v>2011-12</v>
      </c>
      <c r="C157" s="7" t="s">
        <v>42</v>
      </c>
      <c r="D157" s="4">
        <v>5988.0</v>
      </c>
      <c r="E157" s="21" t="str">
        <f>VLOOKUP(D157, Products!$A$1:$B$13, 2, FALSE)</f>
        <v>Vegetables</v>
      </c>
      <c r="F157" s="4">
        <v>4988.0</v>
      </c>
      <c r="G157" s="9">
        <v>768451.28</v>
      </c>
      <c r="H157" s="9">
        <v>314892.44</v>
      </c>
    </row>
    <row r="158">
      <c r="A158" s="5">
        <v>41244.0</v>
      </c>
      <c r="B158" s="7" t="str">
        <f t="shared" si="1"/>
        <v>2012-12</v>
      </c>
      <c r="C158" s="7" t="s">
        <v>42</v>
      </c>
      <c r="D158" s="4">
        <v>8681.0</v>
      </c>
      <c r="E158" s="21" t="str">
        <f>VLOOKUP(D158, Products!$A$1:$B$13, 2, FALSE)</f>
        <v>Office Supplies</v>
      </c>
      <c r="F158" s="4">
        <v>5419.0</v>
      </c>
      <c r="G158" s="9">
        <v>3528906.99</v>
      </c>
      <c r="H158" s="9">
        <v>684148.75</v>
      </c>
    </row>
    <row r="159">
      <c r="A159" s="5">
        <v>41227.0</v>
      </c>
      <c r="B159" s="7" t="str">
        <f t="shared" si="1"/>
        <v>2012-11</v>
      </c>
      <c r="C159" s="7" t="s">
        <v>42</v>
      </c>
      <c r="D159" s="4">
        <v>2103.0</v>
      </c>
      <c r="E159" s="21" t="str">
        <f>VLOOKUP(D159, Products!$A$1:$B$13, 2, FALSE)</f>
        <v>Cereal</v>
      </c>
      <c r="F159" s="4">
        <v>3705.0</v>
      </c>
      <c r="G159" s="9">
        <v>762118.5</v>
      </c>
      <c r="H159" s="9">
        <v>328225.95</v>
      </c>
    </row>
    <row r="160">
      <c r="A160" s="5">
        <v>42102.0</v>
      </c>
      <c r="B160" s="7" t="str">
        <f t="shared" si="1"/>
        <v>2015-04</v>
      </c>
      <c r="C160" s="7" t="s">
        <v>42</v>
      </c>
      <c r="D160" s="4">
        <v>7940.0</v>
      </c>
      <c r="E160" s="21" t="str">
        <f>VLOOKUP(D160, Products!$A$1:$B$13, 2, FALSE)</f>
        <v>Household</v>
      </c>
      <c r="F160" s="4">
        <v>206.0</v>
      </c>
      <c r="G160" s="9">
        <v>137663.62</v>
      </c>
      <c r="H160" s="9">
        <v>34140.37999999999</v>
      </c>
    </row>
    <row r="161">
      <c r="A161" s="5">
        <v>42270.0</v>
      </c>
      <c r="B161" s="7" t="str">
        <f t="shared" si="1"/>
        <v>2015-09</v>
      </c>
      <c r="C161" s="7" t="s">
        <v>42</v>
      </c>
      <c r="D161" s="4">
        <v>8875.0</v>
      </c>
      <c r="E161" s="21" t="str">
        <f>VLOOKUP(D161, Products!$A$1:$B$13, 2, FALSE)</f>
        <v>Meat</v>
      </c>
      <c r="F161" s="4">
        <v>2502.0</v>
      </c>
      <c r="G161" s="9">
        <v>1055568.78</v>
      </c>
      <c r="H161" s="9">
        <v>143114.40000000002</v>
      </c>
    </row>
    <row r="162">
      <c r="A162" s="5">
        <v>42016.0</v>
      </c>
      <c r="B162" s="7" t="str">
        <f t="shared" si="1"/>
        <v>2015-01</v>
      </c>
      <c r="C162" s="7" t="s">
        <v>42</v>
      </c>
      <c r="D162" s="4">
        <v>8969.0</v>
      </c>
      <c r="E162" s="21" t="str">
        <f>VLOOKUP(D162, Products!$A$1:$B$13, 2, FALSE)</f>
        <v>Snacks</v>
      </c>
      <c r="F162" s="4">
        <v>5005.0</v>
      </c>
      <c r="G162" s="9">
        <v>763662.9</v>
      </c>
      <c r="H162" s="9">
        <v>275975.7</v>
      </c>
    </row>
    <row r="163">
      <c r="A163" s="5">
        <v>41588.0</v>
      </c>
      <c r="B163" s="7" t="str">
        <f t="shared" si="1"/>
        <v>2013-11</v>
      </c>
      <c r="C163" s="7" t="s">
        <v>42</v>
      </c>
      <c r="D163" s="4">
        <v>4594.0</v>
      </c>
      <c r="E163" s="21" t="str">
        <f>VLOOKUP(D163, Products!$A$1:$B$13, 2, FALSE)</f>
        <v>Fruits</v>
      </c>
      <c r="F163" s="4">
        <v>3582.0</v>
      </c>
      <c r="G163" s="9">
        <v>33420.06</v>
      </c>
      <c r="H163" s="9">
        <v>8632.619999999999</v>
      </c>
    </row>
    <row r="164">
      <c r="A164" s="5">
        <v>41420.0</v>
      </c>
      <c r="B164" s="7" t="str">
        <f t="shared" si="1"/>
        <v>2013-05</v>
      </c>
      <c r="C164" s="7" t="s">
        <v>42</v>
      </c>
      <c r="D164" s="4">
        <v>5988.0</v>
      </c>
      <c r="E164" s="21" t="str">
        <f>VLOOKUP(D164, Products!$A$1:$B$13, 2, FALSE)</f>
        <v>Vegetables</v>
      </c>
      <c r="F164" s="4">
        <v>7426.0</v>
      </c>
      <c r="G164" s="9">
        <v>1144049.56</v>
      </c>
      <c r="H164" s="9">
        <v>468803.38</v>
      </c>
    </row>
    <row r="165">
      <c r="A165" s="5">
        <v>40684.0</v>
      </c>
      <c r="B165" s="7" t="str">
        <f t="shared" si="1"/>
        <v>2011-05</v>
      </c>
      <c r="C165" s="7" t="s">
        <v>42</v>
      </c>
      <c r="D165" s="4">
        <v>8293.0</v>
      </c>
      <c r="E165" s="21" t="str">
        <f>VLOOKUP(D165, Products!$A$1:$B$13, 2, FALSE)</f>
        <v>Cosmetics</v>
      </c>
      <c r="F165" s="4">
        <v>2485.0</v>
      </c>
      <c r="G165" s="9">
        <v>1086442.0</v>
      </c>
      <c r="H165" s="9">
        <v>432066.95000000007</v>
      </c>
    </row>
    <row r="166">
      <c r="A166" s="5">
        <v>42633.0</v>
      </c>
      <c r="B166" s="7" t="str">
        <f t="shared" si="1"/>
        <v>2016-09</v>
      </c>
      <c r="C166" s="7" t="s">
        <v>42</v>
      </c>
      <c r="D166" s="4">
        <v>2455.0</v>
      </c>
      <c r="E166" s="21" t="str">
        <f>VLOOKUP(D166, Products!$A$1:$B$13, 2, FALSE)</f>
        <v>Clothes</v>
      </c>
      <c r="F166" s="4">
        <v>8181.0</v>
      </c>
      <c r="G166" s="9">
        <v>894019.68</v>
      </c>
      <c r="H166" s="9">
        <v>600812.64</v>
      </c>
    </row>
    <row r="167">
      <c r="A167" s="5">
        <v>41564.0</v>
      </c>
      <c r="B167" s="7" t="str">
        <f t="shared" si="1"/>
        <v>2013-10</v>
      </c>
      <c r="C167" s="7" t="s">
        <v>42</v>
      </c>
      <c r="D167" s="4">
        <v>4594.0</v>
      </c>
      <c r="E167" s="21" t="str">
        <f>VLOOKUP(D167, Products!$A$1:$B$13, 2, FALSE)</f>
        <v>Fruits</v>
      </c>
      <c r="F167" s="4">
        <v>8310.0</v>
      </c>
      <c r="G167" s="9">
        <v>77532.3</v>
      </c>
      <c r="H167" s="9">
        <v>20027.100000000006</v>
      </c>
    </row>
    <row r="168">
      <c r="A168" s="5">
        <v>41965.0</v>
      </c>
      <c r="B168" s="7" t="str">
        <f t="shared" si="1"/>
        <v>2014-11</v>
      </c>
      <c r="C168" s="7" t="s">
        <v>42</v>
      </c>
      <c r="D168" s="4">
        <v>2103.0</v>
      </c>
      <c r="E168" s="21" t="str">
        <f>VLOOKUP(D168, Products!$A$1:$B$13, 2, FALSE)</f>
        <v>Cereal</v>
      </c>
      <c r="F168" s="4">
        <v>6728.0</v>
      </c>
      <c r="G168" s="9">
        <v>1383949.5999999999</v>
      </c>
      <c r="H168" s="9">
        <v>596033.5199999999</v>
      </c>
    </row>
    <row r="169">
      <c r="A169" s="5">
        <v>40504.0</v>
      </c>
      <c r="B169" s="7" t="str">
        <f t="shared" si="1"/>
        <v>2010-11</v>
      </c>
      <c r="C169" s="7" t="s">
        <v>42</v>
      </c>
      <c r="D169" s="4">
        <v>8969.0</v>
      </c>
      <c r="E169" s="21" t="str">
        <f>VLOOKUP(D169, Products!$A$1:$B$13, 2, FALSE)</f>
        <v>Snacks</v>
      </c>
      <c r="F169" s="4">
        <v>8524.0</v>
      </c>
      <c r="G169" s="9">
        <v>1300591.9200000002</v>
      </c>
      <c r="H169" s="9">
        <v>470013.3600000002</v>
      </c>
    </row>
    <row r="170">
      <c r="A170" s="5">
        <v>41817.0</v>
      </c>
      <c r="B170" s="7" t="str">
        <f t="shared" si="1"/>
        <v>2014-06</v>
      </c>
      <c r="C170" s="7" t="s">
        <v>42</v>
      </c>
      <c r="D170" s="4">
        <v>8293.0</v>
      </c>
      <c r="E170" s="21" t="str">
        <f>VLOOKUP(D170, Products!$A$1:$B$13, 2, FALSE)</f>
        <v>Cosmetics</v>
      </c>
      <c r="F170" s="4">
        <v>17.0</v>
      </c>
      <c r="G170" s="9">
        <v>7432.4</v>
      </c>
      <c r="H170" s="9">
        <v>2955.79</v>
      </c>
    </row>
    <row r="171">
      <c r="A171" s="5">
        <v>41491.0</v>
      </c>
      <c r="B171" s="7" t="str">
        <f t="shared" si="1"/>
        <v>2013-08</v>
      </c>
      <c r="C171" s="7" t="s">
        <v>42</v>
      </c>
      <c r="D171" s="4">
        <v>8969.0</v>
      </c>
      <c r="E171" s="21" t="str">
        <f>VLOOKUP(D171, Products!$A$1:$B$13, 2, FALSE)</f>
        <v>Snacks</v>
      </c>
      <c r="F171" s="4">
        <v>2856.0</v>
      </c>
      <c r="G171" s="9">
        <v>435768.48000000004</v>
      </c>
      <c r="H171" s="9">
        <v>157479.84000000003</v>
      </c>
    </row>
    <row r="172">
      <c r="A172" s="5">
        <v>41813.0</v>
      </c>
      <c r="B172" s="7" t="str">
        <f t="shared" si="1"/>
        <v>2014-06</v>
      </c>
      <c r="C172" s="7" t="s">
        <v>42</v>
      </c>
      <c r="D172" s="4">
        <v>1270.0</v>
      </c>
      <c r="E172" s="21" t="str">
        <f>VLOOKUP(D172, Products!$A$1:$B$13, 2, FALSE)</f>
        <v>Beverages</v>
      </c>
      <c r="F172" s="4">
        <v>3841.0</v>
      </c>
      <c r="G172" s="9">
        <v>182255.45</v>
      </c>
      <c r="H172" s="9">
        <v>60150.06000000001</v>
      </c>
    </row>
    <row r="173">
      <c r="A173" s="5">
        <v>42247.0</v>
      </c>
      <c r="B173" s="7" t="str">
        <f t="shared" si="1"/>
        <v>2015-08</v>
      </c>
      <c r="C173" s="7" t="s">
        <v>42</v>
      </c>
      <c r="D173" s="4">
        <v>1270.0</v>
      </c>
      <c r="E173" s="21" t="str">
        <f>VLOOKUP(D173, Products!$A$1:$B$13, 2, FALSE)</f>
        <v>Beverages</v>
      </c>
      <c r="F173" s="4">
        <v>7242.0</v>
      </c>
      <c r="G173" s="9">
        <v>343632.9</v>
      </c>
      <c r="H173" s="9">
        <v>113409.72000000003</v>
      </c>
    </row>
    <row r="174">
      <c r="A174" s="5">
        <v>40300.0</v>
      </c>
      <c r="B174" s="7" t="str">
        <f t="shared" si="1"/>
        <v>2010-05</v>
      </c>
      <c r="C174" s="7" t="s">
        <v>44</v>
      </c>
      <c r="D174" s="4">
        <v>8681.0</v>
      </c>
      <c r="E174" s="21" t="str">
        <f>VLOOKUP(D174, Products!$A$1:$B$13, 2, FALSE)</f>
        <v>Office Supplies</v>
      </c>
      <c r="F174" s="4">
        <v>2.0</v>
      </c>
      <c r="G174" s="9">
        <v>1302.42</v>
      </c>
      <c r="H174" s="9">
        <v>252.5</v>
      </c>
    </row>
    <row r="175">
      <c r="A175" s="5">
        <v>40826.0</v>
      </c>
      <c r="B175" s="7" t="str">
        <f t="shared" si="1"/>
        <v>2011-10</v>
      </c>
      <c r="C175" s="7" t="s">
        <v>44</v>
      </c>
      <c r="D175" s="4">
        <v>2455.0</v>
      </c>
      <c r="E175" s="21" t="str">
        <f>VLOOKUP(D175, Products!$A$1:$B$13, 2, FALSE)</f>
        <v>Clothes</v>
      </c>
      <c r="F175" s="4">
        <v>1789.0</v>
      </c>
      <c r="G175" s="9">
        <v>195501.92</v>
      </c>
      <c r="H175" s="9">
        <v>131384.16</v>
      </c>
    </row>
    <row r="176">
      <c r="A176" s="5">
        <v>41267.0</v>
      </c>
      <c r="B176" s="7" t="str">
        <f t="shared" si="1"/>
        <v>2012-12</v>
      </c>
      <c r="C176" s="7" t="s">
        <v>44</v>
      </c>
      <c r="D176" s="4">
        <v>8969.0</v>
      </c>
      <c r="E176" s="21" t="str">
        <f>VLOOKUP(D176, Products!$A$1:$B$13, 2, FALSE)</f>
        <v>Snacks</v>
      </c>
      <c r="F176" s="4">
        <v>2958.0</v>
      </c>
      <c r="G176" s="9">
        <v>451331.64</v>
      </c>
      <c r="H176" s="9">
        <v>163104.12</v>
      </c>
    </row>
    <row r="177">
      <c r="A177" s="5">
        <v>42098.0</v>
      </c>
      <c r="B177" s="7" t="str">
        <f t="shared" si="1"/>
        <v>2015-04</v>
      </c>
      <c r="C177" s="7" t="s">
        <v>44</v>
      </c>
      <c r="D177" s="4">
        <v>7331.0</v>
      </c>
      <c r="E177" s="21" t="str">
        <f>VLOOKUP(D177, Products!$A$1:$B$13, 2, FALSE)</f>
        <v>Baby Food</v>
      </c>
      <c r="F177" s="4">
        <v>531.0</v>
      </c>
      <c r="G177" s="9">
        <v>135553.68</v>
      </c>
      <c r="H177" s="9">
        <v>50901.66</v>
      </c>
    </row>
    <row r="178">
      <c r="A178" s="5">
        <v>42701.0</v>
      </c>
      <c r="B178" s="7" t="str">
        <f t="shared" si="1"/>
        <v>2016-11</v>
      </c>
      <c r="C178" s="7" t="s">
        <v>44</v>
      </c>
      <c r="D178" s="4">
        <v>5988.0</v>
      </c>
      <c r="E178" s="21" t="str">
        <f>VLOOKUP(D178, Products!$A$1:$B$13, 2, FALSE)</f>
        <v>Vegetables</v>
      </c>
      <c r="F178" s="4">
        <v>8159.0</v>
      </c>
      <c r="G178" s="9">
        <v>1256975.54</v>
      </c>
      <c r="H178" s="9">
        <v>515077.6699999999</v>
      </c>
    </row>
    <row r="179">
      <c r="A179" s="5">
        <v>40951.0</v>
      </c>
      <c r="B179" s="7" t="str">
        <f t="shared" si="1"/>
        <v>2012-02</v>
      </c>
      <c r="C179" s="7" t="s">
        <v>44</v>
      </c>
      <c r="D179" s="4">
        <v>8293.0</v>
      </c>
      <c r="E179" s="21" t="str">
        <f>VLOOKUP(D179, Products!$A$1:$B$13, 2, FALSE)</f>
        <v>Cosmetics</v>
      </c>
      <c r="F179" s="4">
        <v>7811.0</v>
      </c>
      <c r="G179" s="9">
        <v>3414969.1999999997</v>
      </c>
      <c r="H179" s="9">
        <v>1358098.5699999998</v>
      </c>
    </row>
    <row r="180">
      <c r="A180" s="5">
        <v>42244.0</v>
      </c>
      <c r="B180" s="7" t="str">
        <f t="shared" si="1"/>
        <v>2015-08</v>
      </c>
      <c r="C180" s="7" t="s">
        <v>44</v>
      </c>
      <c r="D180" s="4">
        <v>1270.0</v>
      </c>
      <c r="E180" s="21" t="str">
        <f>VLOOKUP(D180, Products!$A$1:$B$13, 2, FALSE)</f>
        <v>Beverages</v>
      </c>
      <c r="F180" s="4">
        <v>7929.0</v>
      </c>
      <c r="G180" s="9">
        <v>376231.05000000005</v>
      </c>
      <c r="H180" s="9">
        <v>124168.14000000004</v>
      </c>
    </row>
    <row r="181">
      <c r="A181" s="5">
        <v>42177.0</v>
      </c>
      <c r="B181" s="7" t="str">
        <f t="shared" si="1"/>
        <v>2015-06</v>
      </c>
      <c r="C181" s="7" t="s">
        <v>44</v>
      </c>
      <c r="D181" s="4">
        <v>7940.0</v>
      </c>
      <c r="E181" s="21" t="str">
        <f>VLOOKUP(D181, Products!$A$1:$B$13, 2, FALSE)</f>
        <v>Household</v>
      </c>
      <c r="F181" s="4">
        <v>4104.0</v>
      </c>
      <c r="G181" s="9">
        <v>2742580.08</v>
      </c>
      <c r="H181" s="9">
        <v>680155.9199999999</v>
      </c>
    </row>
    <row r="182">
      <c r="A182" s="5">
        <v>42338.0</v>
      </c>
      <c r="B182" s="7" t="str">
        <f t="shared" si="1"/>
        <v>2015-11</v>
      </c>
      <c r="C182" s="7" t="s">
        <v>44</v>
      </c>
      <c r="D182" s="4">
        <v>8681.0</v>
      </c>
      <c r="E182" s="21" t="str">
        <f>VLOOKUP(D182, Products!$A$1:$B$13, 2, FALSE)</f>
        <v>Office Supplies</v>
      </c>
      <c r="F182" s="4">
        <v>8632.0</v>
      </c>
      <c r="G182" s="9">
        <v>5621244.720000001</v>
      </c>
      <c r="H182" s="9">
        <v>1089790.0</v>
      </c>
    </row>
    <row r="183">
      <c r="A183" s="5">
        <v>41279.0</v>
      </c>
      <c r="B183" s="7" t="str">
        <f t="shared" si="1"/>
        <v>2013-01</v>
      </c>
      <c r="C183" s="7" t="s">
        <v>44</v>
      </c>
      <c r="D183" s="4">
        <v>4594.0</v>
      </c>
      <c r="E183" s="21" t="str">
        <f>VLOOKUP(D183, Products!$A$1:$B$13, 2, FALSE)</f>
        <v>Fruits</v>
      </c>
      <c r="F183" s="4">
        <v>2705.0</v>
      </c>
      <c r="G183" s="9">
        <v>25237.65</v>
      </c>
      <c r="H183" s="9">
        <v>6519.050000000003</v>
      </c>
    </row>
    <row r="184">
      <c r="A184" s="5">
        <v>40190.0</v>
      </c>
      <c r="B184" s="7" t="str">
        <f t="shared" si="1"/>
        <v>2010-01</v>
      </c>
      <c r="C184" s="7" t="s">
        <v>44</v>
      </c>
      <c r="D184" s="4">
        <v>3127.0</v>
      </c>
      <c r="E184" s="21" t="str">
        <f>VLOOKUP(D184, Products!$A$1:$B$13, 2, FALSE)</f>
        <v>Personal Care</v>
      </c>
      <c r="F184" s="4">
        <v>9528.0</v>
      </c>
      <c r="G184" s="9">
        <v>778723.4400000001</v>
      </c>
      <c r="H184" s="9">
        <v>238771.68000000005</v>
      </c>
    </row>
    <row r="185">
      <c r="A185" s="5">
        <v>40999.0</v>
      </c>
      <c r="B185" s="7" t="str">
        <f t="shared" si="1"/>
        <v>2012-03</v>
      </c>
      <c r="C185" s="7" t="s">
        <v>44</v>
      </c>
      <c r="D185" s="4">
        <v>8969.0</v>
      </c>
      <c r="E185" s="21" t="str">
        <f>VLOOKUP(D185, Products!$A$1:$B$13, 2, FALSE)</f>
        <v>Snacks</v>
      </c>
      <c r="F185" s="4">
        <v>2203.0</v>
      </c>
      <c r="G185" s="9">
        <v>336133.74000000005</v>
      </c>
      <c r="H185" s="9">
        <v>121473.42000000004</v>
      </c>
    </row>
    <row r="186">
      <c r="A186" s="5">
        <v>40216.0</v>
      </c>
      <c r="B186" s="7" t="str">
        <f t="shared" si="1"/>
        <v>2010-02</v>
      </c>
      <c r="C186" s="7" t="s">
        <v>44</v>
      </c>
      <c r="D186" s="4">
        <v>3127.0</v>
      </c>
      <c r="E186" s="21" t="str">
        <f>VLOOKUP(D186, Products!$A$1:$B$13, 2, FALSE)</f>
        <v>Personal Care</v>
      </c>
      <c r="F186" s="4">
        <v>6742.0</v>
      </c>
      <c r="G186" s="9">
        <v>551023.66</v>
      </c>
      <c r="H186" s="9">
        <v>168954.52000000002</v>
      </c>
    </row>
    <row r="187">
      <c r="A187" s="5">
        <v>41844.0</v>
      </c>
      <c r="B187" s="7" t="str">
        <f t="shared" si="1"/>
        <v>2014-07</v>
      </c>
      <c r="C187" s="7" t="s">
        <v>44</v>
      </c>
      <c r="D187" s="4">
        <v>3127.0</v>
      </c>
      <c r="E187" s="21" t="str">
        <f>VLOOKUP(D187, Products!$A$1:$B$13, 2, FALSE)</f>
        <v>Personal Care</v>
      </c>
      <c r="F187" s="4">
        <v>3383.0</v>
      </c>
      <c r="G187" s="9">
        <v>276492.59</v>
      </c>
      <c r="H187" s="9">
        <v>84777.98000000001</v>
      </c>
    </row>
    <row r="188">
      <c r="A188" s="5">
        <v>41114.0</v>
      </c>
      <c r="B188" s="7" t="str">
        <f t="shared" si="1"/>
        <v>2012-07</v>
      </c>
      <c r="C188" s="7" t="s">
        <v>44</v>
      </c>
      <c r="D188" s="4">
        <v>8875.0</v>
      </c>
      <c r="E188" s="21" t="str">
        <f>VLOOKUP(D188, Products!$A$1:$B$13, 2, FALSE)</f>
        <v>Meat</v>
      </c>
      <c r="F188" s="4">
        <v>6211.0</v>
      </c>
      <c r="G188" s="9">
        <v>2620358.79</v>
      </c>
      <c r="H188" s="9">
        <v>355269.2000000002</v>
      </c>
    </row>
    <row r="189">
      <c r="A189" s="5">
        <v>41101.0</v>
      </c>
      <c r="B189" s="7" t="str">
        <f t="shared" si="1"/>
        <v>2012-07</v>
      </c>
      <c r="C189" s="7" t="s">
        <v>44</v>
      </c>
      <c r="D189" s="4">
        <v>8681.0</v>
      </c>
      <c r="E189" s="21" t="str">
        <f>VLOOKUP(D189, Products!$A$1:$B$13, 2, FALSE)</f>
        <v>Office Supplies</v>
      </c>
      <c r="F189" s="4">
        <v>674.0</v>
      </c>
      <c r="G189" s="9">
        <v>438915.54000000004</v>
      </c>
      <c r="H189" s="9">
        <v>85092.5</v>
      </c>
    </row>
    <row r="190">
      <c r="A190" s="5">
        <v>42347.0</v>
      </c>
      <c r="B190" s="7" t="str">
        <f t="shared" si="1"/>
        <v>2015-12</v>
      </c>
      <c r="C190" s="7" t="s">
        <v>44</v>
      </c>
      <c r="D190" s="4">
        <v>8875.0</v>
      </c>
      <c r="E190" s="21" t="str">
        <f>VLOOKUP(D190, Products!$A$1:$B$13, 2, FALSE)</f>
        <v>Meat</v>
      </c>
      <c r="F190" s="4">
        <v>8342.0</v>
      </c>
      <c r="G190" s="9">
        <v>3519406.38</v>
      </c>
      <c r="H190" s="9">
        <v>477162.3999999999</v>
      </c>
    </row>
    <row r="191">
      <c r="A191" s="5">
        <v>41603.0</v>
      </c>
      <c r="B191" s="7" t="str">
        <f t="shared" si="1"/>
        <v>2013-11</v>
      </c>
      <c r="C191" s="7" t="s">
        <v>44</v>
      </c>
      <c r="D191" s="4">
        <v>5988.0</v>
      </c>
      <c r="E191" s="21" t="str">
        <f>VLOOKUP(D191, Products!$A$1:$B$13, 2, FALSE)</f>
        <v>Vegetables</v>
      </c>
      <c r="F191" s="4">
        <v>5633.0</v>
      </c>
      <c r="G191" s="9">
        <v>867819.98</v>
      </c>
      <c r="H191" s="9">
        <v>355611.2899999999</v>
      </c>
    </row>
    <row r="192">
      <c r="A192" s="5">
        <v>42567.0</v>
      </c>
      <c r="B192" s="7" t="str">
        <f t="shared" si="1"/>
        <v>2016-07</v>
      </c>
      <c r="C192" s="7" t="s">
        <v>44</v>
      </c>
      <c r="D192" s="4">
        <v>7331.0</v>
      </c>
      <c r="E192" s="21" t="str">
        <f>VLOOKUP(D192, Products!$A$1:$B$13, 2, FALSE)</f>
        <v>Baby Food</v>
      </c>
      <c r="F192" s="4">
        <v>6997.0</v>
      </c>
      <c r="G192" s="9">
        <v>1786194.16</v>
      </c>
      <c r="H192" s="9">
        <v>670732.4199999999</v>
      </c>
    </row>
    <row r="193">
      <c r="A193" s="5">
        <v>41221.0</v>
      </c>
      <c r="B193" s="7" t="str">
        <f t="shared" si="1"/>
        <v>2012-11</v>
      </c>
      <c r="C193" s="7" t="s">
        <v>44</v>
      </c>
      <c r="D193" s="4">
        <v>8681.0</v>
      </c>
      <c r="E193" s="21" t="str">
        <f>VLOOKUP(D193, Products!$A$1:$B$13, 2, FALSE)</f>
        <v>Office Supplies</v>
      </c>
      <c r="F193" s="4">
        <v>6660.0</v>
      </c>
      <c r="G193" s="9">
        <v>4337058.600000001</v>
      </c>
      <c r="H193" s="9">
        <v>840825.0000000005</v>
      </c>
    </row>
    <row r="194">
      <c r="A194" s="5">
        <v>42658.0</v>
      </c>
      <c r="B194" s="7" t="str">
        <f t="shared" si="1"/>
        <v>2016-10</v>
      </c>
      <c r="C194" s="7" t="s">
        <v>44</v>
      </c>
      <c r="D194" s="4">
        <v>4594.0</v>
      </c>
      <c r="E194" s="21" t="str">
        <f>VLOOKUP(D194, Products!$A$1:$B$13, 2, FALSE)</f>
        <v>Fruits</v>
      </c>
      <c r="F194" s="4">
        <v>1523.0</v>
      </c>
      <c r="G194" s="9">
        <v>14209.59</v>
      </c>
      <c r="H194" s="9">
        <v>3670.4300000000003</v>
      </c>
    </row>
    <row r="195">
      <c r="A195" s="5">
        <v>41191.0</v>
      </c>
      <c r="B195" s="7" t="str">
        <f t="shared" si="1"/>
        <v>2012-10</v>
      </c>
      <c r="C195" s="7" t="s">
        <v>44</v>
      </c>
      <c r="D195" s="4">
        <v>7331.0</v>
      </c>
      <c r="E195" s="21" t="str">
        <f>VLOOKUP(D195, Products!$A$1:$B$13, 2, FALSE)</f>
        <v>Baby Food</v>
      </c>
      <c r="F195" s="4">
        <v>9410.0</v>
      </c>
      <c r="G195" s="9">
        <v>2402184.8</v>
      </c>
      <c r="H195" s="9">
        <v>902042.5999999999</v>
      </c>
    </row>
    <row r="196">
      <c r="A196" s="5">
        <v>40632.0</v>
      </c>
      <c r="B196" s="7" t="str">
        <f t="shared" si="1"/>
        <v>2011-03</v>
      </c>
      <c r="C196" s="7" t="s">
        <v>44</v>
      </c>
      <c r="D196" s="4">
        <v>2103.0</v>
      </c>
      <c r="E196" s="21" t="str">
        <f>VLOOKUP(D196, Products!$A$1:$B$13, 2, FALSE)</f>
        <v>Cereal</v>
      </c>
      <c r="F196" s="4">
        <v>710.0</v>
      </c>
      <c r="G196" s="9">
        <v>146047.0</v>
      </c>
      <c r="H196" s="9">
        <v>62898.899999999994</v>
      </c>
    </row>
    <row r="197">
      <c r="A197" s="5">
        <v>42095.0</v>
      </c>
      <c r="B197" s="7" t="str">
        <f t="shared" si="1"/>
        <v>2015-04</v>
      </c>
      <c r="C197" s="7" t="s">
        <v>44</v>
      </c>
      <c r="D197" s="4">
        <v>7331.0</v>
      </c>
      <c r="E197" s="21" t="str">
        <f>VLOOKUP(D197, Products!$A$1:$B$13, 2, FALSE)</f>
        <v>Baby Food</v>
      </c>
      <c r="F197" s="4">
        <v>6647.0</v>
      </c>
      <c r="G197" s="9">
        <v>1696846.16</v>
      </c>
      <c r="H197" s="9">
        <v>637181.4199999999</v>
      </c>
    </row>
    <row r="198">
      <c r="A198" s="5">
        <v>42296.0</v>
      </c>
      <c r="B198" s="7" t="str">
        <f t="shared" si="1"/>
        <v>2015-10</v>
      </c>
      <c r="C198" s="7" t="s">
        <v>44</v>
      </c>
      <c r="D198" s="4">
        <v>8681.0</v>
      </c>
      <c r="E198" s="21" t="str">
        <f>VLOOKUP(D198, Products!$A$1:$B$13, 2, FALSE)</f>
        <v>Office Supplies</v>
      </c>
      <c r="F198" s="4">
        <v>5856.0</v>
      </c>
      <c r="G198" s="9">
        <v>3813485.7600000002</v>
      </c>
      <c r="H198" s="9">
        <v>739320.0</v>
      </c>
    </row>
    <row r="199">
      <c r="A199" s="5">
        <v>41318.0</v>
      </c>
      <c r="B199" s="7" t="str">
        <f t="shared" si="1"/>
        <v>2013-02</v>
      </c>
      <c r="C199" s="7" t="s">
        <v>44</v>
      </c>
      <c r="D199" s="4">
        <v>7940.0</v>
      </c>
      <c r="E199" s="21" t="str">
        <f>VLOOKUP(D199, Products!$A$1:$B$13, 2, FALSE)</f>
        <v>Household</v>
      </c>
      <c r="F199" s="4">
        <v>5095.0</v>
      </c>
      <c r="G199" s="9">
        <v>3404835.65</v>
      </c>
      <c r="H199" s="9">
        <v>844394.3499999996</v>
      </c>
    </row>
    <row r="200">
      <c r="A200" s="5">
        <v>40970.0</v>
      </c>
      <c r="B200" s="7" t="str">
        <f t="shared" si="1"/>
        <v>2012-03</v>
      </c>
      <c r="C200" s="7" t="s">
        <v>44</v>
      </c>
      <c r="D200" s="4">
        <v>5988.0</v>
      </c>
      <c r="E200" s="21" t="str">
        <f>VLOOKUP(D200, Products!$A$1:$B$13, 2, FALSE)</f>
        <v>Vegetables</v>
      </c>
      <c r="F200" s="4">
        <v>3035.0</v>
      </c>
      <c r="G200" s="9">
        <v>467572.10000000003</v>
      </c>
      <c r="H200" s="9">
        <v>191599.55</v>
      </c>
    </row>
    <row r="201">
      <c r="A201" s="5">
        <v>41759.0</v>
      </c>
      <c r="B201" s="7" t="str">
        <f t="shared" si="1"/>
        <v>2014-04</v>
      </c>
      <c r="C201" s="7" t="s">
        <v>44</v>
      </c>
      <c r="D201" s="4">
        <v>7331.0</v>
      </c>
      <c r="E201" s="21" t="str">
        <f>VLOOKUP(D201, Products!$A$1:$B$13, 2, FALSE)</f>
        <v>Baby Food</v>
      </c>
      <c r="F201" s="4">
        <v>474.0</v>
      </c>
      <c r="G201" s="9">
        <v>121002.72</v>
      </c>
      <c r="H201" s="9">
        <v>45437.640000000014</v>
      </c>
    </row>
    <row r="202">
      <c r="A202" s="5">
        <v>40969.0</v>
      </c>
      <c r="B202" s="7" t="str">
        <f t="shared" si="1"/>
        <v>2012-03</v>
      </c>
      <c r="C202" s="7" t="s">
        <v>44</v>
      </c>
      <c r="D202" s="4">
        <v>7940.0</v>
      </c>
      <c r="E202" s="21" t="str">
        <f>VLOOKUP(D202, Products!$A$1:$B$13, 2, FALSE)</f>
        <v>Household</v>
      </c>
      <c r="F202" s="4">
        <v>7245.0</v>
      </c>
      <c r="G202" s="9">
        <v>4841616.149999999</v>
      </c>
      <c r="H202" s="9">
        <v>1200713.8499999992</v>
      </c>
    </row>
    <row r="203">
      <c r="A203" s="5">
        <v>41561.0</v>
      </c>
      <c r="B203" s="7" t="str">
        <f t="shared" si="1"/>
        <v>2013-10</v>
      </c>
      <c r="C203" s="7" t="s">
        <v>44</v>
      </c>
      <c r="D203" s="4">
        <v>2455.0</v>
      </c>
      <c r="E203" s="21" t="str">
        <f>VLOOKUP(D203, Products!$A$1:$B$13, 2, FALSE)</f>
        <v>Clothes</v>
      </c>
      <c r="F203" s="4">
        <v>927.0</v>
      </c>
      <c r="G203" s="9">
        <v>101302.56</v>
      </c>
      <c r="H203" s="9">
        <v>68078.88</v>
      </c>
    </row>
    <row r="204">
      <c r="A204" s="5">
        <v>40945.0</v>
      </c>
      <c r="B204" s="7" t="str">
        <f t="shared" si="1"/>
        <v>2012-02</v>
      </c>
      <c r="C204" s="7" t="s">
        <v>44</v>
      </c>
      <c r="D204" s="4">
        <v>5988.0</v>
      </c>
      <c r="E204" s="21" t="str">
        <f>VLOOKUP(D204, Products!$A$1:$B$13, 2, FALSE)</f>
        <v>Vegetables</v>
      </c>
      <c r="F204" s="4">
        <v>7763.0</v>
      </c>
      <c r="G204" s="9">
        <v>1195967.78</v>
      </c>
      <c r="H204" s="9">
        <v>490078.18999999994</v>
      </c>
    </row>
    <row r="205">
      <c r="A205" s="5">
        <v>40738.0</v>
      </c>
      <c r="B205" s="7" t="str">
        <f t="shared" si="1"/>
        <v>2011-07</v>
      </c>
      <c r="C205" s="7" t="s">
        <v>44</v>
      </c>
      <c r="D205" s="4">
        <v>8969.0</v>
      </c>
      <c r="E205" s="21" t="str">
        <f>VLOOKUP(D205, Products!$A$1:$B$13, 2, FALSE)</f>
        <v>Snacks</v>
      </c>
      <c r="F205" s="4">
        <v>785.0</v>
      </c>
      <c r="G205" s="9">
        <v>119775.3</v>
      </c>
      <c r="H205" s="9">
        <v>43284.90000000001</v>
      </c>
    </row>
    <row r="206">
      <c r="A206" s="5">
        <v>40905.0</v>
      </c>
      <c r="B206" s="7" t="str">
        <f t="shared" si="1"/>
        <v>2011-12</v>
      </c>
      <c r="C206" s="7" t="s">
        <v>44</v>
      </c>
      <c r="D206" s="4">
        <v>7940.0</v>
      </c>
      <c r="E206" s="21" t="str">
        <f>VLOOKUP(D206, Products!$A$1:$B$13, 2, FALSE)</f>
        <v>Household</v>
      </c>
      <c r="F206" s="4">
        <v>3082.0</v>
      </c>
      <c r="G206" s="9">
        <v>2059608.14</v>
      </c>
      <c r="H206" s="9">
        <v>510779.85999999987</v>
      </c>
    </row>
    <row r="207">
      <c r="A207" s="5">
        <v>41719.0</v>
      </c>
      <c r="B207" s="7" t="str">
        <f t="shared" si="1"/>
        <v>2014-03</v>
      </c>
      <c r="C207" s="7" t="s">
        <v>46</v>
      </c>
      <c r="D207" s="4">
        <v>7940.0</v>
      </c>
      <c r="E207" s="21" t="str">
        <f>VLOOKUP(D207, Products!$A$1:$B$13, 2, FALSE)</f>
        <v>Household</v>
      </c>
      <c r="F207" s="4">
        <v>2.0</v>
      </c>
      <c r="G207" s="9">
        <v>1336.54</v>
      </c>
      <c r="H207" s="9">
        <v>331.4599999999999</v>
      </c>
    </row>
    <row r="208">
      <c r="A208" s="5">
        <v>41034.0</v>
      </c>
      <c r="B208" s="7" t="str">
        <f t="shared" si="1"/>
        <v>2012-05</v>
      </c>
      <c r="C208" s="7" t="s">
        <v>46</v>
      </c>
      <c r="D208" s="4">
        <v>8293.0</v>
      </c>
      <c r="E208" s="21" t="str">
        <f>VLOOKUP(D208, Products!$A$1:$B$13, 2, FALSE)</f>
        <v>Cosmetics</v>
      </c>
      <c r="F208" s="4">
        <v>1420.0</v>
      </c>
      <c r="G208" s="9">
        <v>620824.0</v>
      </c>
      <c r="H208" s="9">
        <v>246895.40000000002</v>
      </c>
    </row>
    <row r="209">
      <c r="A209" s="5">
        <v>41679.0</v>
      </c>
      <c r="B209" s="7" t="str">
        <f t="shared" si="1"/>
        <v>2014-02</v>
      </c>
      <c r="C209" s="7" t="s">
        <v>46</v>
      </c>
      <c r="D209" s="4">
        <v>8681.0</v>
      </c>
      <c r="E209" s="21" t="str">
        <f>VLOOKUP(D209, Products!$A$1:$B$13, 2, FALSE)</f>
        <v>Office Supplies</v>
      </c>
      <c r="F209" s="4">
        <v>3391.0</v>
      </c>
      <c r="G209" s="9">
        <v>2208253.1100000003</v>
      </c>
      <c r="H209" s="9">
        <v>428113.75000000023</v>
      </c>
    </row>
    <row r="210">
      <c r="A210" s="5">
        <v>40238.0</v>
      </c>
      <c r="B210" s="7" t="str">
        <f t="shared" si="1"/>
        <v>2010-03</v>
      </c>
      <c r="C210" s="7" t="s">
        <v>46</v>
      </c>
      <c r="D210" s="4">
        <v>8969.0</v>
      </c>
      <c r="E210" s="21" t="str">
        <f>VLOOKUP(D210, Products!$A$1:$B$13, 2, FALSE)</f>
        <v>Snacks</v>
      </c>
      <c r="F210" s="4">
        <v>422.0</v>
      </c>
      <c r="G210" s="9">
        <v>64388.76</v>
      </c>
      <c r="H210" s="9">
        <v>23269.08</v>
      </c>
    </row>
    <row r="211">
      <c r="A211" s="5">
        <v>40379.0</v>
      </c>
      <c r="B211" s="7" t="str">
        <f t="shared" si="1"/>
        <v>2010-07</v>
      </c>
      <c r="C211" s="7" t="s">
        <v>46</v>
      </c>
      <c r="D211" s="4">
        <v>8875.0</v>
      </c>
      <c r="E211" s="21" t="str">
        <f>VLOOKUP(D211, Products!$A$1:$B$13, 2, FALSE)</f>
        <v>Meat</v>
      </c>
      <c r="F211" s="4">
        <v>1644.0</v>
      </c>
      <c r="G211" s="9">
        <v>693587.16</v>
      </c>
      <c r="H211" s="9">
        <v>94036.80000000005</v>
      </c>
    </row>
    <row r="212">
      <c r="A212" s="5">
        <v>41566.0</v>
      </c>
      <c r="B212" s="7" t="str">
        <f t="shared" si="1"/>
        <v>2013-10</v>
      </c>
      <c r="C212" s="7" t="s">
        <v>46</v>
      </c>
      <c r="D212" s="4">
        <v>1270.0</v>
      </c>
      <c r="E212" s="21" t="str">
        <f>VLOOKUP(D212, Products!$A$1:$B$13, 2, FALSE)</f>
        <v>Beverages</v>
      </c>
      <c r="F212" s="4">
        <v>5185.0</v>
      </c>
      <c r="G212" s="9">
        <v>246028.25000000003</v>
      </c>
      <c r="H212" s="9">
        <v>81197.10000000003</v>
      </c>
    </row>
    <row r="213">
      <c r="A213" s="5">
        <v>42578.0</v>
      </c>
      <c r="B213" s="7" t="str">
        <f t="shared" si="1"/>
        <v>2016-07</v>
      </c>
      <c r="C213" s="7" t="s">
        <v>46</v>
      </c>
      <c r="D213" s="4">
        <v>8875.0</v>
      </c>
      <c r="E213" s="21" t="str">
        <f>VLOOKUP(D213, Products!$A$1:$B$13, 2, FALSE)</f>
        <v>Meat</v>
      </c>
      <c r="F213" s="4">
        <v>8662.0</v>
      </c>
      <c r="G213" s="9">
        <v>3654411.1799999997</v>
      </c>
      <c r="H213" s="9">
        <v>495466.3999999999</v>
      </c>
    </row>
    <row r="214">
      <c r="A214" s="5">
        <v>41753.0</v>
      </c>
      <c r="B214" s="7" t="str">
        <f t="shared" si="1"/>
        <v>2014-04</v>
      </c>
      <c r="C214" s="7" t="s">
        <v>46</v>
      </c>
      <c r="D214" s="4">
        <v>2455.0</v>
      </c>
      <c r="E214" s="21" t="str">
        <f>VLOOKUP(D214, Products!$A$1:$B$13, 2, FALSE)</f>
        <v>Clothes</v>
      </c>
      <c r="F214" s="4">
        <v>6927.0</v>
      </c>
      <c r="G214" s="9">
        <v>756982.56</v>
      </c>
      <c r="H214" s="9">
        <v>508718.88</v>
      </c>
    </row>
    <row r="215">
      <c r="A215" s="5">
        <v>40421.0</v>
      </c>
      <c r="B215" s="7" t="str">
        <f t="shared" si="1"/>
        <v>2010-08</v>
      </c>
      <c r="C215" s="7" t="s">
        <v>46</v>
      </c>
      <c r="D215" s="4">
        <v>4594.0</v>
      </c>
      <c r="E215" s="21" t="str">
        <f>VLOOKUP(D215, Products!$A$1:$B$13, 2, FALSE)</f>
        <v>Fruits</v>
      </c>
      <c r="F215" s="4">
        <v>8267.0</v>
      </c>
      <c r="G215" s="9">
        <v>77131.11</v>
      </c>
      <c r="H215" s="9">
        <v>19923.47</v>
      </c>
    </row>
    <row r="216">
      <c r="A216" s="5">
        <v>42404.0</v>
      </c>
      <c r="B216" s="7" t="str">
        <f t="shared" si="1"/>
        <v>2016-02</v>
      </c>
      <c r="C216" s="7" t="s">
        <v>46</v>
      </c>
      <c r="D216" s="4">
        <v>1270.0</v>
      </c>
      <c r="E216" s="21" t="str">
        <f>VLOOKUP(D216, Products!$A$1:$B$13, 2, FALSE)</f>
        <v>Beverages</v>
      </c>
      <c r="F216" s="4">
        <v>2807.0</v>
      </c>
      <c r="G216" s="9">
        <v>133192.15</v>
      </c>
      <c r="H216" s="9">
        <v>43957.619999999995</v>
      </c>
    </row>
    <row r="217">
      <c r="A217" s="5">
        <v>42805.0</v>
      </c>
      <c r="B217" s="7" t="str">
        <f t="shared" si="1"/>
        <v>2017-03</v>
      </c>
      <c r="C217" s="7" t="s">
        <v>46</v>
      </c>
      <c r="D217" s="4">
        <v>8969.0</v>
      </c>
      <c r="E217" s="21" t="str">
        <f>VLOOKUP(D217, Products!$A$1:$B$13, 2, FALSE)</f>
        <v>Snacks</v>
      </c>
      <c r="F217" s="4">
        <v>1225.0</v>
      </c>
      <c r="G217" s="9">
        <v>186910.50000000003</v>
      </c>
      <c r="H217" s="9">
        <v>67546.50000000003</v>
      </c>
    </row>
    <row r="218">
      <c r="A218" s="5">
        <v>40302.0</v>
      </c>
      <c r="B218" s="7" t="str">
        <f t="shared" si="1"/>
        <v>2010-05</v>
      </c>
      <c r="C218" s="7" t="s">
        <v>46</v>
      </c>
      <c r="D218" s="4">
        <v>2455.0</v>
      </c>
      <c r="E218" s="21" t="str">
        <f>VLOOKUP(D218, Products!$A$1:$B$13, 2, FALSE)</f>
        <v>Clothes</v>
      </c>
      <c r="F218" s="4">
        <v>6153.0</v>
      </c>
      <c r="G218" s="9">
        <v>672399.84</v>
      </c>
      <c r="H218" s="9">
        <v>451876.31999999995</v>
      </c>
    </row>
    <row r="219">
      <c r="A219" s="5">
        <v>41051.0</v>
      </c>
      <c r="B219" s="7" t="str">
        <f t="shared" si="1"/>
        <v>2012-05</v>
      </c>
      <c r="C219" s="7" t="s">
        <v>46</v>
      </c>
      <c r="D219" s="4">
        <v>8681.0</v>
      </c>
      <c r="E219" s="21" t="str">
        <f>VLOOKUP(D219, Products!$A$1:$B$13, 2, FALSE)</f>
        <v>Office Supplies</v>
      </c>
      <c r="F219" s="4">
        <v>4701.0</v>
      </c>
      <c r="G219" s="9">
        <v>3061338.21</v>
      </c>
      <c r="H219" s="9">
        <v>593501.25</v>
      </c>
    </row>
    <row r="220">
      <c r="A220" s="5">
        <v>40239.0</v>
      </c>
      <c r="B220" s="7" t="str">
        <f t="shared" si="1"/>
        <v>2010-03</v>
      </c>
      <c r="C220" s="7" t="s">
        <v>46</v>
      </c>
      <c r="D220" s="4">
        <v>2455.0</v>
      </c>
      <c r="E220" s="21" t="str">
        <f>VLOOKUP(D220, Products!$A$1:$B$13, 2, FALSE)</f>
        <v>Clothes</v>
      </c>
      <c r="F220" s="4">
        <v>8504.0</v>
      </c>
      <c r="G220" s="9">
        <v>929317.12</v>
      </c>
      <c r="H220" s="9">
        <v>624533.76</v>
      </c>
    </row>
    <row r="221">
      <c r="A221" s="5">
        <v>41206.0</v>
      </c>
      <c r="B221" s="7" t="str">
        <f t="shared" si="1"/>
        <v>2012-10</v>
      </c>
      <c r="C221" s="7" t="s">
        <v>46</v>
      </c>
      <c r="D221" s="4">
        <v>3127.0</v>
      </c>
      <c r="E221" s="21" t="str">
        <f>VLOOKUP(D221, Products!$A$1:$B$13, 2, FALSE)</f>
        <v>Personal Care</v>
      </c>
      <c r="F221" s="4">
        <v>9530.0</v>
      </c>
      <c r="G221" s="9">
        <v>778886.9</v>
      </c>
      <c r="H221" s="9">
        <v>238821.80000000005</v>
      </c>
    </row>
    <row r="222">
      <c r="A222" s="5">
        <v>42310.0</v>
      </c>
      <c r="B222" s="7" t="str">
        <f t="shared" si="1"/>
        <v>2015-11</v>
      </c>
      <c r="C222" s="7" t="s">
        <v>46</v>
      </c>
      <c r="D222" s="4">
        <v>8681.0</v>
      </c>
      <c r="E222" s="21" t="str">
        <f>VLOOKUP(D222, Products!$A$1:$B$13, 2, FALSE)</f>
        <v>Office Supplies</v>
      </c>
      <c r="F222" s="4">
        <v>4047.0</v>
      </c>
      <c r="G222" s="9">
        <v>2635446.87</v>
      </c>
      <c r="H222" s="9">
        <v>510933.75</v>
      </c>
    </row>
    <row r="223">
      <c r="A223" s="5">
        <v>41801.0</v>
      </c>
      <c r="B223" s="7" t="str">
        <f t="shared" si="1"/>
        <v>2014-06</v>
      </c>
      <c r="C223" s="7" t="s">
        <v>46</v>
      </c>
      <c r="D223" s="4">
        <v>5988.0</v>
      </c>
      <c r="E223" s="21" t="str">
        <f>VLOOKUP(D223, Products!$A$1:$B$13, 2, FALSE)</f>
        <v>Vegetables</v>
      </c>
      <c r="F223" s="4">
        <v>7459.0</v>
      </c>
      <c r="G223" s="9">
        <v>1149133.54</v>
      </c>
      <c r="H223" s="9">
        <v>470886.67000000004</v>
      </c>
    </row>
    <row r="224">
      <c r="A224" s="5">
        <v>40482.0</v>
      </c>
      <c r="B224" s="7" t="str">
        <f t="shared" si="1"/>
        <v>2010-10</v>
      </c>
      <c r="C224" s="7" t="s">
        <v>46</v>
      </c>
      <c r="D224" s="4">
        <v>8681.0</v>
      </c>
      <c r="E224" s="21" t="str">
        <f>VLOOKUP(D224, Products!$A$1:$B$13, 2, FALSE)</f>
        <v>Office Supplies</v>
      </c>
      <c r="F224" s="4">
        <v>6266.0</v>
      </c>
      <c r="G224" s="9">
        <v>4080481.8600000003</v>
      </c>
      <c r="H224" s="9">
        <v>791082.5</v>
      </c>
    </row>
    <row r="225">
      <c r="A225" s="5">
        <v>42886.0</v>
      </c>
      <c r="B225" s="7" t="str">
        <f t="shared" si="1"/>
        <v>2017-05</v>
      </c>
      <c r="C225" s="7" t="s">
        <v>46</v>
      </c>
      <c r="D225" s="4">
        <v>7940.0</v>
      </c>
      <c r="E225" s="21" t="str">
        <f>VLOOKUP(D225, Products!$A$1:$B$13, 2, FALSE)</f>
        <v>Household</v>
      </c>
      <c r="F225" s="4">
        <v>600.0</v>
      </c>
      <c r="G225" s="9">
        <v>400962.0</v>
      </c>
      <c r="H225" s="9">
        <v>99438.0</v>
      </c>
    </row>
    <row r="226">
      <c r="A226" s="5">
        <v>40329.0</v>
      </c>
      <c r="B226" s="7" t="str">
        <f t="shared" si="1"/>
        <v>2010-05</v>
      </c>
      <c r="C226" s="7" t="s">
        <v>46</v>
      </c>
      <c r="D226" s="4">
        <v>8969.0</v>
      </c>
      <c r="E226" s="21" t="str">
        <f>VLOOKUP(D226, Products!$A$1:$B$13, 2, FALSE)</f>
        <v>Snacks</v>
      </c>
      <c r="F226" s="4">
        <v>5310.0</v>
      </c>
      <c r="G226" s="9">
        <v>810199.8</v>
      </c>
      <c r="H226" s="9">
        <v>292793.4000000001</v>
      </c>
    </row>
    <row r="227">
      <c r="A227" s="5">
        <v>42441.0</v>
      </c>
      <c r="B227" s="7" t="str">
        <f t="shared" si="1"/>
        <v>2016-03</v>
      </c>
      <c r="C227" s="7" t="s">
        <v>46</v>
      </c>
      <c r="D227" s="4">
        <v>4594.0</v>
      </c>
      <c r="E227" s="21" t="str">
        <f>VLOOKUP(D227, Products!$A$1:$B$13, 2, FALSE)</f>
        <v>Fruits</v>
      </c>
      <c r="F227" s="4">
        <v>9394.0</v>
      </c>
      <c r="G227" s="9">
        <v>87646.02</v>
      </c>
      <c r="H227" s="9">
        <v>22639.540000000008</v>
      </c>
    </row>
    <row r="228">
      <c r="A228" s="5">
        <v>41527.0</v>
      </c>
      <c r="B228" s="7" t="str">
        <f t="shared" si="1"/>
        <v>2013-09</v>
      </c>
      <c r="C228" s="7" t="s">
        <v>46</v>
      </c>
      <c r="D228" s="4">
        <v>8875.0</v>
      </c>
      <c r="E228" s="21" t="str">
        <f>VLOOKUP(D228, Products!$A$1:$B$13, 2, FALSE)</f>
        <v>Meat</v>
      </c>
      <c r="F228" s="4">
        <v>2796.0</v>
      </c>
      <c r="G228" s="9">
        <v>1179604.44</v>
      </c>
      <c r="H228" s="9">
        <v>159931.19999999995</v>
      </c>
    </row>
    <row r="229">
      <c r="A229" s="5">
        <v>40204.0</v>
      </c>
      <c r="B229" s="7" t="str">
        <f t="shared" si="1"/>
        <v>2010-01</v>
      </c>
      <c r="C229" s="7" t="s">
        <v>46</v>
      </c>
      <c r="D229" s="4">
        <v>5988.0</v>
      </c>
      <c r="E229" s="21" t="str">
        <f>VLOOKUP(D229, Products!$A$1:$B$13, 2, FALSE)</f>
        <v>Vegetables</v>
      </c>
      <c r="F229" s="4">
        <v>5427.0</v>
      </c>
      <c r="G229" s="9">
        <v>836083.62</v>
      </c>
      <c r="H229" s="9">
        <v>342606.50999999995</v>
      </c>
    </row>
    <row r="230">
      <c r="A230" s="5">
        <v>42861.0</v>
      </c>
      <c r="B230" s="7" t="str">
        <f t="shared" si="1"/>
        <v>2017-05</v>
      </c>
      <c r="C230" s="7" t="s">
        <v>46</v>
      </c>
      <c r="D230" s="4">
        <v>8293.0</v>
      </c>
      <c r="E230" s="21" t="str">
        <f>VLOOKUP(D230, Products!$A$1:$B$13, 2, FALSE)</f>
        <v>Cosmetics</v>
      </c>
      <c r="F230" s="4">
        <v>7258.0</v>
      </c>
      <c r="G230" s="9">
        <v>3173197.6</v>
      </c>
      <c r="H230" s="9">
        <v>1261948.4600000002</v>
      </c>
    </row>
    <row r="231">
      <c r="A231" s="5">
        <v>41020.0</v>
      </c>
      <c r="B231" s="7" t="str">
        <f t="shared" si="1"/>
        <v>2012-04</v>
      </c>
      <c r="C231" s="7" t="s">
        <v>46</v>
      </c>
      <c r="D231" s="4">
        <v>7940.0</v>
      </c>
      <c r="E231" s="21" t="str">
        <f>VLOOKUP(D231, Products!$A$1:$B$13, 2, FALSE)</f>
        <v>Household</v>
      </c>
      <c r="F231" s="4">
        <v>5871.0</v>
      </c>
      <c r="G231" s="9">
        <v>3923413.17</v>
      </c>
      <c r="H231" s="9">
        <v>973000.8299999996</v>
      </c>
    </row>
    <row r="232">
      <c r="A232" s="5">
        <v>41555.0</v>
      </c>
      <c r="B232" s="7" t="str">
        <f t="shared" si="1"/>
        <v>2013-10</v>
      </c>
      <c r="C232" s="7" t="s">
        <v>46</v>
      </c>
      <c r="D232" s="4">
        <v>4594.0</v>
      </c>
      <c r="E232" s="21" t="str">
        <f>VLOOKUP(D232, Products!$A$1:$B$13, 2, FALSE)</f>
        <v>Fruits</v>
      </c>
      <c r="F232" s="4">
        <v>7742.0</v>
      </c>
      <c r="G232" s="9">
        <v>72232.86</v>
      </c>
      <c r="H232" s="9">
        <v>18658.22</v>
      </c>
    </row>
    <row r="233">
      <c r="A233" s="5">
        <v>40591.0</v>
      </c>
      <c r="B233" s="7" t="str">
        <f t="shared" si="1"/>
        <v>2011-02</v>
      </c>
      <c r="C233" s="7" t="s">
        <v>46</v>
      </c>
      <c r="D233" s="4">
        <v>2103.0</v>
      </c>
      <c r="E233" s="21" t="str">
        <f>VLOOKUP(D233, Products!$A$1:$B$13, 2, FALSE)</f>
        <v>Cereal</v>
      </c>
      <c r="F233" s="4">
        <v>4448.0</v>
      </c>
      <c r="G233" s="9">
        <v>914953.6</v>
      </c>
      <c r="H233" s="9">
        <v>394048.32</v>
      </c>
    </row>
    <row r="234">
      <c r="A234" s="5">
        <v>41992.0</v>
      </c>
      <c r="B234" s="7" t="str">
        <f t="shared" si="1"/>
        <v>2014-12</v>
      </c>
      <c r="C234" s="7" t="s">
        <v>46</v>
      </c>
      <c r="D234" s="4">
        <v>7331.0</v>
      </c>
      <c r="E234" s="21" t="str">
        <f>VLOOKUP(D234, Products!$A$1:$B$13, 2, FALSE)</f>
        <v>Baby Food</v>
      </c>
      <c r="F234" s="4">
        <v>2736.0</v>
      </c>
      <c r="G234" s="9">
        <v>698446.08</v>
      </c>
      <c r="H234" s="9">
        <v>262272.96</v>
      </c>
    </row>
    <row r="235">
      <c r="A235" s="5">
        <v>41006.0</v>
      </c>
      <c r="B235" s="7" t="str">
        <f t="shared" si="1"/>
        <v>2012-04</v>
      </c>
      <c r="C235" s="7" t="s">
        <v>46</v>
      </c>
      <c r="D235" s="4">
        <v>8875.0</v>
      </c>
      <c r="E235" s="21" t="str">
        <f>VLOOKUP(D235, Products!$A$1:$B$13, 2, FALSE)</f>
        <v>Meat</v>
      </c>
      <c r="F235" s="4">
        <v>6473.0</v>
      </c>
      <c r="G235" s="9">
        <v>2730893.9699999997</v>
      </c>
      <c r="H235" s="9">
        <v>370255.5999999996</v>
      </c>
    </row>
    <row r="236">
      <c r="A236" s="5">
        <v>40439.0</v>
      </c>
      <c r="B236" s="7" t="str">
        <f t="shared" si="1"/>
        <v>2010-09</v>
      </c>
      <c r="C236" s="7" t="s">
        <v>46</v>
      </c>
      <c r="D236" s="4">
        <v>7331.0</v>
      </c>
      <c r="E236" s="21" t="str">
        <f>VLOOKUP(D236, Products!$A$1:$B$13, 2, FALSE)</f>
        <v>Baby Food</v>
      </c>
      <c r="F236" s="4">
        <v>5421.0</v>
      </c>
      <c r="G236" s="9">
        <v>1383872.8800000001</v>
      </c>
      <c r="H236" s="9">
        <v>519657.0600000002</v>
      </c>
    </row>
    <row r="237">
      <c r="A237" s="5">
        <v>41171.0</v>
      </c>
      <c r="B237" s="7" t="str">
        <f t="shared" si="1"/>
        <v>2012-09</v>
      </c>
      <c r="C237" s="7" t="s">
        <v>48</v>
      </c>
      <c r="D237" s="4">
        <v>7331.0</v>
      </c>
      <c r="E237" s="21" t="str">
        <f>VLOOKUP(D237, Products!$A$1:$B$13, 2, FALSE)</f>
        <v>Baby Food</v>
      </c>
      <c r="F237" s="4">
        <v>5247.0</v>
      </c>
      <c r="G237" s="9">
        <v>1339454.16</v>
      </c>
      <c r="H237" s="9">
        <v>502977.4199999999</v>
      </c>
    </row>
    <row r="238">
      <c r="A238" s="5">
        <v>41575.0</v>
      </c>
      <c r="B238" s="7" t="str">
        <f t="shared" si="1"/>
        <v>2013-10</v>
      </c>
      <c r="C238" s="7" t="s">
        <v>48</v>
      </c>
      <c r="D238" s="4">
        <v>7940.0</v>
      </c>
      <c r="E238" s="21" t="str">
        <f>VLOOKUP(D238, Products!$A$1:$B$13, 2, FALSE)</f>
        <v>Household</v>
      </c>
      <c r="F238" s="4">
        <v>5258.0</v>
      </c>
      <c r="G238" s="9">
        <v>3513763.6599999997</v>
      </c>
      <c r="H238" s="9">
        <v>871408.3399999994</v>
      </c>
    </row>
    <row r="239">
      <c r="A239" s="5">
        <v>41327.0</v>
      </c>
      <c r="B239" s="7" t="str">
        <f t="shared" si="1"/>
        <v>2013-02</v>
      </c>
      <c r="C239" s="7" t="s">
        <v>48</v>
      </c>
      <c r="D239" s="4">
        <v>1270.0</v>
      </c>
      <c r="E239" s="21" t="str">
        <f>VLOOKUP(D239, Products!$A$1:$B$13, 2, FALSE)</f>
        <v>Beverages</v>
      </c>
      <c r="F239" s="4">
        <v>1668.0</v>
      </c>
      <c r="G239" s="9">
        <v>79146.6</v>
      </c>
      <c r="H239" s="9">
        <v>26120.880000000005</v>
      </c>
    </row>
    <row r="240">
      <c r="A240" s="5">
        <v>42805.0</v>
      </c>
      <c r="B240" s="7" t="str">
        <f t="shared" si="1"/>
        <v>2017-03</v>
      </c>
      <c r="C240" s="7" t="s">
        <v>48</v>
      </c>
      <c r="D240" s="4">
        <v>1270.0</v>
      </c>
      <c r="E240" s="21" t="str">
        <f>VLOOKUP(D240, Products!$A$1:$B$13, 2, FALSE)</f>
        <v>Beverages</v>
      </c>
      <c r="F240" s="4">
        <v>5796.0</v>
      </c>
      <c r="G240" s="9">
        <v>275020.2</v>
      </c>
      <c r="H240" s="9">
        <v>90765.36000000002</v>
      </c>
    </row>
    <row r="241">
      <c r="A241" s="5">
        <v>41416.0</v>
      </c>
      <c r="B241" s="7" t="str">
        <f t="shared" si="1"/>
        <v>2013-05</v>
      </c>
      <c r="C241" s="7" t="s">
        <v>48</v>
      </c>
      <c r="D241" s="4">
        <v>8681.0</v>
      </c>
      <c r="E241" s="21" t="str">
        <f>VLOOKUP(D241, Products!$A$1:$B$13, 2, FALSE)</f>
        <v>Office Supplies</v>
      </c>
      <c r="F241" s="4">
        <v>4602.0</v>
      </c>
      <c r="G241" s="9">
        <v>2996868.4200000004</v>
      </c>
      <c r="H241" s="9">
        <v>581002.5</v>
      </c>
    </row>
    <row r="242">
      <c r="A242" s="5">
        <v>41764.0</v>
      </c>
      <c r="B242" s="7" t="str">
        <f t="shared" si="1"/>
        <v>2014-05</v>
      </c>
      <c r="C242" s="7" t="s">
        <v>48</v>
      </c>
      <c r="D242" s="4">
        <v>3127.0</v>
      </c>
      <c r="E242" s="21" t="str">
        <f>VLOOKUP(D242, Products!$A$1:$B$13, 2, FALSE)</f>
        <v>Personal Care</v>
      </c>
      <c r="G242" s="9">
        <v>0.0</v>
      </c>
      <c r="H242" s="9">
        <v>0.0</v>
      </c>
    </row>
    <row r="243">
      <c r="A243" s="5">
        <v>41234.0</v>
      </c>
      <c r="B243" s="7" t="str">
        <f t="shared" si="1"/>
        <v>2012-11</v>
      </c>
      <c r="C243" s="7" t="s">
        <v>48</v>
      </c>
      <c r="D243" s="4">
        <v>8681.0</v>
      </c>
      <c r="E243" s="21" t="str">
        <f>VLOOKUP(D243, Products!$A$1:$B$13, 2, FALSE)</f>
        <v>Office Supplies</v>
      </c>
      <c r="F243" s="4">
        <v>2908.0</v>
      </c>
      <c r="G243" s="9">
        <v>1893718.6800000002</v>
      </c>
      <c r="H243" s="9">
        <v>367135.0</v>
      </c>
    </row>
    <row r="244">
      <c r="A244" s="5">
        <v>40954.0</v>
      </c>
      <c r="B244" s="7" t="str">
        <f t="shared" si="1"/>
        <v>2012-02</v>
      </c>
      <c r="C244" s="7" t="s">
        <v>48</v>
      </c>
      <c r="D244" s="4">
        <v>8293.0</v>
      </c>
      <c r="E244" s="21" t="str">
        <f>VLOOKUP(D244, Products!$A$1:$B$13, 2, FALSE)</f>
        <v>Cosmetics</v>
      </c>
      <c r="F244" s="4">
        <v>6267.0</v>
      </c>
      <c r="G244" s="9">
        <v>2739932.4</v>
      </c>
      <c r="H244" s="9">
        <v>1089643.29</v>
      </c>
    </row>
    <row r="245">
      <c r="A245" s="5">
        <v>41362.0</v>
      </c>
      <c r="B245" s="7" t="str">
        <f t="shared" si="1"/>
        <v>2013-03</v>
      </c>
      <c r="C245" s="7" t="s">
        <v>48</v>
      </c>
      <c r="D245" s="4">
        <v>3127.0</v>
      </c>
      <c r="E245" s="21" t="str">
        <f>VLOOKUP(D245, Products!$A$1:$B$13, 2, FALSE)</f>
        <v>Personal Care</v>
      </c>
      <c r="F245" s="4">
        <v>523.0</v>
      </c>
      <c r="G245" s="9">
        <v>42744.79</v>
      </c>
      <c r="H245" s="9">
        <v>13106.380000000001</v>
      </c>
    </row>
    <row r="246">
      <c r="A246" s="5">
        <v>40605.0</v>
      </c>
      <c r="B246" s="7" t="str">
        <f t="shared" si="1"/>
        <v>2011-03</v>
      </c>
      <c r="C246" s="7" t="s">
        <v>48</v>
      </c>
      <c r="D246" s="4">
        <v>8969.0</v>
      </c>
      <c r="E246" s="21" t="str">
        <f>VLOOKUP(D246, Products!$A$1:$B$13, 2, FALSE)</f>
        <v>Snacks</v>
      </c>
      <c r="F246" s="4">
        <v>347.0</v>
      </c>
      <c r="G246" s="9">
        <v>52945.26</v>
      </c>
      <c r="H246" s="9">
        <v>19133.58</v>
      </c>
    </row>
    <row r="247">
      <c r="A247" s="5">
        <v>40533.0</v>
      </c>
      <c r="B247" s="7" t="str">
        <f t="shared" si="1"/>
        <v>2010-12</v>
      </c>
      <c r="C247" s="7" t="s">
        <v>48</v>
      </c>
      <c r="D247" s="4">
        <v>8875.0</v>
      </c>
      <c r="E247" s="21" t="str">
        <f>VLOOKUP(D247, Products!$A$1:$B$13, 2, FALSE)</f>
        <v>Meat</v>
      </c>
      <c r="F247" s="4">
        <v>8753.0</v>
      </c>
      <c r="G247" s="9">
        <v>3692803.17</v>
      </c>
      <c r="H247" s="9">
        <v>500671.6000000001</v>
      </c>
    </row>
    <row r="248">
      <c r="A248" s="5">
        <v>42515.0</v>
      </c>
      <c r="B248" s="7" t="str">
        <f t="shared" si="1"/>
        <v>2016-05</v>
      </c>
      <c r="C248" s="7" t="s">
        <v>48</v>
      </c>
      <c r="D248" s="4">
        <v>7940.0</v>
      </c>
      <c r="E248" s="21" t="str">
        <f>VLOOKUP(D248, Products!$A$1:$B$13, 2, FALSE)</f>
        <v>Household</v>
      </c>
      <c r="F248" s="4">
        <v>1362.0</v>
      </c>
      <c r="G248" s="9">
        <v>910183.74</v>
      </c>
      <c r="H248" s="9">
        <v>225724.26</v>
      </c>
    </row>
    <row r="249">
      <c r="A249" s="5">
        <v>40338.0</v>
      </c>
      <c r="B249" s="7" t="str">
        <f t="shared" si="1"/>
        <v>2010-06</v>
      </c>
      <c r="C249" s="7" t="s">
        <v>48</v>
      </c>
      <c r="D249" s="4">
        <v>8681.0</v>
      </c>
      <c r="E249" s="21" t="str">
        <f>VLOOKUP(D249, Products!$A$1:$B$13, 2, FALSE)</f>
        <v>Office Supplies</v>
      </c>
      <c r="F249" s="4">
        <v>1522.0</v>
      </c>
      <c r="G249" s="9">
        <v>991141.6200000001</v>
      </c>
      <c r="H249" s="9">
        <v>192152.5</v>
      </c>
    </row>
    <row r="250">
      <c r="A250" s="5">
        <v>41390.0</v>
      </c>
      <c r="B250" s="7" t="str">
        <f t="shared" si="1"/>
        <v>2013-04</v>
      </c>
      <c r="C250" s="7" t="s">
        <v>48</v>
      </c>
      <c r="D250" s="4">
        <v>7940.0</v>
      </c>
      <c r="E250" s="21" t="str">
        <f>VLOOKUP(D250, Products!$A$1:$B$13, 2, FALSE)</f>
        <v>Household</v>
      </c>
      <c r="F250" s="4">
        <v>9680.0</v>
      </c>
      <c r="G250" s="9">
        <v>6468853.6</v>
      </c>
      <c r="H250" s="9">
        <v>1604266.3999999994</v>
      </c>
    </row>
    <row r="251">
      <c r="A251" s="5">
        <v>41452.0</v>
      </c>
      <c r="B251" s="7" t="str">
        <f t="shared" si="1"/>
        <v>2013-06</v>
      </c>
      <c r="C251" s="7" t="s">
        <v>48</v>
      </c>
      <c r="D251" s="4">
        <v>7331.0</v>
      </c>
      <c r="E251" s="21" t="str">
        <f>VLOOKUP(D251, Products!$A$1:$B$13, 2, FALSE)</f>
        <v>Baby Food</v>
      </c>
      <c r="F251" s="4">
        <v>1539.0</v>
      </c>
      <c r="G251" s="9">
        <v>392875.92</v>
      </c>
      <c r="H251" s="9">
        <v>147528.54</v>
      </c>
    </row>
    <row r="252">
      <c r="A252" s="5">
        <v>42530.0</v>
      </c>
      <c r="B252" s="7" t="str">
        <f t="shared" si="1"/>
        <v>2016-06</v>
      </c>
      <c r="C252" s="7" t="s">
        <v>48</v>
      </c>
      <c r="D252" s="4">
        <v>2455.0</v>
      </c>
      <c r="E252" s="21" t="str">
        <f>VLOOKUP(D252, Products!$A$1:$B$13, 2, FALSE)</f>
        <v>Clothes</v>
      </c>
      <c r="F252" s="4">
        <v>8841.0</v>
      </c>
      <c r="G252" s="9">
        <v>966144.48</v>
      </c>
      <c r="H252" s="9">
        <v>649283.04</v>
      </c>
    </row>
    <row r="253">
      <c r="A253" s="5">
        <v>41652.0</v>
      </c>
      <c r="B253" s="7" t="str">
        <f t="shared" si="1"/>
        <v>2014-01</v>
      </c>
      <c r="C253" s="7" t="s">
        <v>48</v>
      </c>
      <c r="D253" s="4">
        <v>2455.0</v>
      </c>
      <c r="E253" s="21" t="str">
        <f>VLOOKUP(D253, Products!$A$1:$B$13, 2, FALSE)</f>
        <v>Clothes</v>
      </c>
      <c r="F253" s="4">
        <v>4958.0</v>
      </c>
      <c r="G253" s="9">
        <v>541810.24</v>
      </c>
      <c r="H253" s="9">
        <v>364115.51999999996</v>
      </c>
    </row>
    <row r="254">
      <c r="A254" s="5">
        <v>42772.0</v>
      </c>
      <c r="B254" s="7" t="str">
        <f t="shared" si="1"/>
        <v>2017-02</v>
      </c>
      <c r="C254" s="7" t="s">
        <v>48</v>
      </c>
      <c r="D254" s="4">
        <v>1270.0</v>
      </c>
      <c r="E254" s="21" t="str">
        <f>VLOOKUP(D254, Products!$A$1:$B$13, 2, FALSE)</f>
        <v>Beverages</v>
      </c>
      <c r="F254" s="4">
        <v>4674.0</v>
      </c>
      <c r="G254" s="9">
        <v>221781.30000000002</v>
      </c>
      <c r="H254" s="9">
        <v>73194.84000000003</v>
      </c>
    </row>
    <row r="255">
      <c r="A255" s="5">
        <v>42895.0</v>
      </c>
      <c r="B255" s="7" t="str">
        <f t="shared" si="1"/>
        <v>2017-06</v>
      </c>
      <c r="C255" s="7" t="s">
        <v>50</v>
      </c>
      <c r="D255" s="4">
        <v>8875.0</v>
      </c>
      <c r="E255" s="21" t="str">
        <f>VLOOKUP(D255, Products!$A$1:$B$13, 2, FALSE)</f>
        <v>Meat</v>
      </c>
      <c r="F255" s="4">
        <v>9103.0</v>
      </c>
      <c r="G255" s="9">
        <v>3840464.67</v>
      </c>
      <c r="H255" s="9">
        <v>520691.6000000001</v>
      </c>
    </row>
    <row r="256">
      <c r="A256" s="5">
        <v>41283.0</v>
      </c>
      <c r="B256" s="7" t="str">
        <f t="shared" si="1"/>
        <v>2013-01</v>
      </c>
      <c r="C256" s="7" t="s">
        <v>50</v>
      </c>
      <c r="D256" s="4">
        <v>2455.0</v>
      </c>
      <c r="E256" s="21" t="str">
        <f>VLOOKUP(D256, Products!$A$1:$B$13, 2, FALSE)</f>
        <v>Clothes</v>
      </c>
      <c r="F256" s="4">
        <v>3802.0</v>
      </c>
      <c r="G256" s="9">
        <v>415482.56</v>
      </c>
      <c r="H256" s="9">
        <v>279218.88</v>
      </c>
    </row>
    <row r="257">
      <c r="A257" s="5">
        <v>41183.0</v>
      </c>
      <c r="B257" s="7" t="str">
        <f t="shared" si="1"/>
        <v>2012-10</v>
      </c>
      <c r="C257" s="7" t="s">
        <v>50</v>
      </c>
      <c r="D257" s="4">
        <v>8969.0</v>
      </c>
      <c r="E257" s="21" t="str">
        <f>VLOOKUP(D257, Products!$A$1:$B$13, 2, FALSE)</f>
        <v>Snacks</v>
      </c>
      <c r="F257" s="4">
        <v>3064.0</v>
      </c>
      <c r="G257" s="9">
        <v>467505.12000000005</v>
      </c>
      <c r="H257" s="9">
        <v>168948.96000000008</v>
      </c>
    </row>
    <row r="258">
      <c r="A258" s="5">
        <v>40874.0</v>
      </c>
      <c r="B258" s="7" t="str">
        <f t="shared" si="1"/>
        <v>2011-11</v>
      </c>
      <c r="C258" s="7" t="s">
        <v>50</v>
      </c>
      <c r="D258" s="4">
        <v>4594.0</v>
      </c>
      <c r="E258" s="21" t="str">
        <f>VLOOKUP(D258, Products!$A$1:$B$13, 2, FALSE)</f>
        <v>Fruits</v>
      </c>
      <c r="F258" s="4">
        <v>5685.0</v>
      </c>
      <c r="G258" s="9">
        <v>53041.05</v>
      </c>
      <c r="H258" s="9">
        <v>13700.850000000006</v>
      </c>
    </row>
    <row r="259">
      <c r="A259" s="5">
        <v>40914.0</v>
      </c>
      <c r="B259" s="7" t="str">
        <f t="shared" si="1"/>
        <v>2012-01</v>
      </c>
      <c r="C259" s="7" t="s">
        <v>50</v>
      </c>
      <c r="D259" s="4">
        <v>2455.0</v>
      </c>
      <c r="E259" s="21" t="str">
        <f>VLOOKUP(D259, Products!$A$1:$B$13, 2, FALSE)</f>
        <v>Clothes</v>
      </c>
      <c r="F259" s="4">
        <v>6506.0</v>
      </c>
      <c r="G259" s="9">
        <v>710975.68</v>
      </c>
      <c r="H259" s="9">
        <v>477800.64</v>
      </c>
    </row>
    <row r="260">
      <c r="A260" s="5">
        <v>42897.0</v>
      </c>
      <c r="B260" s="7" t="str">
        <f t="shared" si="1"/>
        <v>2017-06</v>
      </c>
      <c r="C260" s="7" t="s">
        <v>50</v>
      </c>
      <c r="D260" s="4">
        <v>8875.0</v>
      </c>
      <c r="E260" s="21" t="str">
        <f>VLOOKUP(D260, Products!$A$1:$B$13, 2, FALSE)</f>
        <v>Meat</v>
      </c>
      <c r="F260" s="4">
        <v>1046.0</v>
      </c>
      <c r="G260" s="9">
        <v>441296.94</v>
      </c>
      <c r="H260" s="9">
        <v>59831.20000000001</v>
      </c>
    </row>
    <row r="261">
      <c r="A261" s="5">
        <v>42314.0</v>
      </c>
      <c r="B261" s="7" t="str">
        <f t="shared" si="1"/>
        <v>2015-11</v>
      </c>
      <c r="C261" s="7" t="s">
        <v>50</v>
      </c>
      <c r="D261" s="4">
        <v>8293.0</v>
      </c>
      <c r="E261" s="21" t="str">
        <f>VLOOKUP(D261, Products!$A$1:$B$13, 2, FALSE)</f>
        <v>Cosmetics</v>
      </c>
      <c r="F261" s="4">
        <v>2864.0</v>
      </c>
      <c r="G261" s="9">
        <v>1252140.8</v>
      </c>
      <c r="H261" s="9">
        <v>497963.68000000005</v>
      </c>
    </row>
    <row r="262">
      <c r="A262" s="5">
        <v>40729.0</v>
      </c>
      <c r="B262" s="7" t="str">
        <f t="shared" si="1"/>
        <v>2011-07</v>
      </c>
      <c r="C262" s="7" t="s">
        <v>50</v>
      </c>
      <c r="D262" s="4">
        <v>2103.0</v>
      </c>
      <c r="E262" s="21" t="str">
        <f>VLOOKUP(D262, Products!$A$1:$B$13, 2, FALSE)</f>
        <v>Cereal</v>
      </c>
      <c r="F262" s="4">
        <v>567.0</v>
      </c>
      <c r="G262" s="9">
        <v>116631.9</v>
      </c>
      <c r="H262" s="9">
        <v>50230.53</v>
      </c>
    </row>
    <row r="263">
      <c r="A263" s="5">
        <v>41706.0</v>
      </c>
      <c r="B263" s="7" t="str">
        <f t="shared" si="1"/>
        <v>2014-03</v>
      </c>
      <c r="C263" s="7" t="s">
        <v>50</v>
      </c>
      <c r="D263" s="4">
        <v>2455.0</v>
      </c>
      <c r="E263" s="21" t="str">
        <f>VLOOKUP(D263, Products!$A$1:$B$13, 2, FALSE)</f>
        <v>Clothes</v>
      </c>
      <c r="F263" s="4">
        <v>7468.0</v>
      </c>
      <c r="G263" s="9">
        <v>816103.04</v>
      </c>
      <c r="H263" s="9">
        <v>548449.9199999999</v>
      </c>
    </row>
    <row r="264">
      <c r="A264" s="5">
        <v>41353.0</v>
      </c>
      <c r="B264" s="7" t="str">
        <f t="shared" si="1"/>
        <v>2013-03</v>
      </c>
      <c r="C264" s="7" t="s">
        <v>50</v>
      </c>
      <c r="D264" s="4">
        <v>7940.0</v>
      </c>
      <c r="E264" s="21" t="str">
        <f>VLOOKUP(D264, Products!$A$1:$B$13, 2, FALSE)</f>
        <v>Household</v>
      </c>
      <c r="F264" s="4">
        <v>7302.0</v>
      </c>
      <c r="G264" s="9">
        <v>4879707.54</v>
      </c>
      <c r="H264" s="9">
        <v>1210160.46</v>
      </c>
    </row>
    <row r="265">
      <c r="A265" s="5">
        <v>41800.0</v>
      </c>
      <c r="B265" s="7" t="str">
        <f t="shared" si="1"/>
        <v>2014-06</v>
      </c>
      <c r="C265" s="7" t="s">
        <v>50</v>
      </c>
      <c r="D265" s="4">
        <v>2455.0</v>
      </c>
      <c r="E265" s="21" t="str">
        <f>VLOOKUP(D265, Products!$A$1:$B$13, 2, FALSE)</f>
        <v>Clothes</v>
      </c>
      <c r="F265" s="4">
        <v>6240.0</v>
      </c>
      <c r="G265" s="9">
        <v>681907.2</v>
      </c>
      <c r="H265" s="9">
        <v>458265.5999999999</v>
      </c>
    </row>
    <row r="266">
      <c r="A266" s="5">
        <v>42431.0</v>
      </c>
      <c r="B266" s="7" t="str">
        <f t="shared" si="1"/>
        <v>2016-03</v>
      </c>
      <c r="C266" s="7" t="s">
        <v>50</v>
      </c>
      <c r="D266" s="4">
        <v>8875.0</v>
      </c>
      <c r="E266" s="21" t="str">
        <f>VLOOKUP(D266, Products!$A$1:$B$13, 2, FALSE)</f>
        <v>Meat</v>
      </c>
      <c r="F266" s="4">
        <v>4604.0</v>
      </c>
      <c r="G266" s="9">
        <v>1942381.5599999998</v>
      </c>
      <c r="H266" s="9">
        <v>263348.7999999998</v>
      </c>
    </row>
    <row r="267">
      <c r="A267" s="5">
        <v>41977.0</v>
      </c>
      <c r="B267" s="7" t="str">
        <f t="shared" si="1"/>
        <v>2014-12</v>
      </c>
      <c r="C267" s="7" t="s">
        <v>50</v>
      </c>
      <c r="D267" s="4">
        <v>8969.0</v>
      </c>
      <c r="E267" s="21" t="str">
        <f>VLOOKUP(D267, Products!$A$1:$B$13, 2, FALSE)</f>
        <v>Snacks</v>
      </c>
      <c r="F267" s="4">
        <v>5967.0</v>
      </c>
      <c r="G267" s="9">
        <v>910444.8600000001</v>
      </c>
      <c r="H267" s="9">
        <v>329020.3800000001</v>
      </c>
    </row>
    <row r="268">
      <c r="A268" s="5">
        <v>41994.0</v>
      </c>
      <c r="B268" s="7" t="str">
        <f t="shared" si="1"/>
        <v>2014-12</v>
      </c>
      <c r="C268" s="7" t="s">
        <v>50</v>
      </c>
      <c r="D268" s="4">
        <v>3127.0</v>
      </c>
      <c r="E268" s="21" t="str">
        <f>VLOOKUP(D268, Products!$A$1:$B$13, 2, FALSE)</f>
        <v>Personal Care</v>
      </c>
      <c r="F268" s="4">
        <v>5751.0</v>
      </c>
      <c r="G268" s="9">
        <v>470029.23000000004</v>
      </c>
      <c r="H268" s="9">
        <v>144120.06000000006</v>
      </c>
    </row>
    <row r="269">
      <c r="A269" s="5">
        <v>41641.0</v>
      </c>
      <c r="B269" s="7" t="str">
        <f t="shared" si="1"/>
        <v>2014-01</v>
      </c>
      <c r="C269" s="7" t="s">
        <v>50</v>
      </c>
      <c r="D269" s="4">
        <v>3127.0</v>
      </c>
      <c r="E269" s="21" t="str">
        <f>VLOOKUP(D269, Products!$A$1:$B$13, 2, FALSE)</f>
        <v>Personal Care</v>
      </c>
      <c r="F269" s="4">
        <v>9445.0</v>
      </c>
      <c r="G269" s="9">
        <v>771939.8500000001</v>
      </c>
      <c r="H269" s="9">
        <v>236691.70000000007</v>
      </c>
    </row>
    <row r="270">
      <c r="A270" s="5">
        <v>40520.0</v>
      </c>
      <c r="B270" s="7" t="str">
        <f t="shared" si="1"/>
        <v>2010-12</v>
      </c>
      <c r="C270" s="7" t="s">
        <v>50</v>
      </c>
      <c r="D270" s="4">
        <v>5988.0</v>
      </c>
      <c r="E270" s="21" t="str">
        <f>VLOOKUP(D270, Products!$A$1:$B$13, 2, FALSE)</f>
        <v>Vegetables</v>
      </c>
      <c r="F270" s="4">
        <v>5869.0</v>
      </c>
      <c r="G270" s="9">
        <v>904178.14</v>
      </c>
      <c r="H270" s="9">
        <v>370509.97</v>
      </c>
    </row>
    <row r="271">
      <c r="A271" s="5">
        <v>40651.0</v>
      </c>
      <c r="B271" s="7" t="str">
        <f t="shared" si="1"/>
        <v>2011-04</v>
      </c>
      <c r="C271" s="7" t="s">
        <v>50</v>
      </c>
      <c r="D271" s="4">
        <v>8969.0</v>
      </c>
      <c r="E271" s="21" t="str">
        <f>VLOOKUP(D271, Products!$A$1:$B$13, 2, FALSE)</f>
        <v>Snacks</v>
      </c>
      <c r="F271" s="4">
        <v>7006.0</v>
      </c>
      <c r="G271" s="9">
        <v>1068975.48</v>
      </c>
      <c r="H271" s="9">
        <v>386310.83999999997</v>
      </c>
    </row>
    <row r="272">
      <c r="A272" s="5">
        <v>41218.0</v>
      </c>
      <c r="B272" s="7" t="str">
        <f t="shared" si="1"/>
        <v>2012-11</v>
      </c>
      <c r="C272" s="7" t="s">
        <v>50</v>
      </c>
      <c r="D272" s="4">
        <v>8969.0</v>
      </c>
      <c r="E272" s="21" t="str">
        <f>VLOOKUP(D272, Products!$A$1:$B$13, 2, FALSE)</f>
        <v>Snacks</v>
      </c>
      <c r="F272" s="4">
        <v>6128.0</v>
      </c>
      <c r="G272" s="9">
        <v>935010.2400000001</v>
      </c>
      <c r="H272" s="9">
        <v>337897.92000000016</v>
      </c>
    </row>
    <row r="273">
      <c r="A273" s="5">
        <v>41046.0</v>
      </c>
      <c r="B273" s="7" t="str">
        <f t="shared" si="1"/>
        <v>2012-05</v>
      </c>
      <c r="C273" s="7" t="s">
        <v>50</v>
      </c>
      <c r="D273" s="4">
        <v>2455.0</v>
      </c>
      <c r="E273" s="21" t="str">
        <f>VLOOKUP(D273, Products!$A$1:$B$13, 2, FALSE)</f>
        <v>Clothes</v>
      </c>
      <c r="F273" s="4">
        <v>7656.0</v>
      </c>
      <c r="G273" s="9">
        <v>836647.68</v>
      </c>
      <c r="H273" s="9">
        <v>562256.64</v>
      </c>
    </row>
    <row r="274">
      <c r="A274" s="5">
        <v>42197.0</v>
      </c>
      <c r="B274" s="7" t="str">
        <f t="shared" si="1"/>
        <v>2015-07</v>
      </c>
      <c r="C274" s="7" t="s">
        <v>50</v>
      </c>
      <c r="D274" s="4">
        <v>4594.0</v>
      </c>
      <c r="E274" s="21" t="str">
        <f>VLOOKUP(D274, Products!$A$1:$B$13, 2, FALSE)</f>
        <v>Fruits</v>
      </c>
      <c r="F274" s="4">
        <v>4622.0</v>
      </c>
      <c r="G274" s="9">
        <v>43123.26</v>
      </c>
      <c r="H274" s="9">
        <v>11139.020000000004</v>
      </c>
    </row>
    <row r="275">
      <c r="A275" s="5">
        <v>42157.0</v>
      </c>
      <c r="B275" s="7" t="str">
        <f t="shared" si="1"/>
        <v>2015-06</v>
      </c>
      <c r="C275" s="7" t="s">
        <v>50</v>
      </c>
      <c r="D275" s="4">
        <v>3127.0</v>
      </c>
      <c r="E275" s="21" t="str">
        <f>VLOOKUP(D275, Products!$A$1:$B$13, 2, FALSE)</f>
        <v>Personal Care</v>
      </c>
      <c r="F275" s="4">
        <v>9941.0</v>
      </c>
      <c r="G275" s="9">
        <v>812477.93</v>
      </c>
      <c r="H275" s="9">
        <v>249121.46000000008</v>
      </c>
    </row>
    <row r="276">
      <c r="A276" s="5">
        <v>41078.0</v>
      </c>
      <c r="B276" s="7" t="str">
        <f t="shared" si="1"/>
        <v>2012-06</v>
      </c>
      <c r="C276" s="7" t="s">
        <v>50</v>
      </c>
      <c r="D276" s="4">
        <v>7940.0</v>
      </c>
      <c r="E276" s="21" t="str">
        <f>VLOOKUP(D276, Products!$A$1:$B$13, 2, FALSE)</f>
        <v>Household</v>
      </c>
      <c r="F276" s="4">
        <v>8778.0</v>
      </c>
      <c r="G276" s="9">
        <v>5866074.06</v>
      </c>
      <c r="H276" s="9">
        <v>1454777.9399999995</v>
      </c>
    </row>
    <row r="277">
      <c r="A277" s="5">
        <v>41822.0</v>
      </c>
      <c r="B277" s="7" t="str">
        <f t="shared" si="1"/>
        <v>2014-07</v>
      </c>
      <c r="C277" s="7" t="s">
        <v>50</v>
      </c>
      <c r="D277" s="4">
        <v>5988.0</v>
      </c>
      <c r="E277" s="21" t="str">
        <f>VLOOKUP(D277, Products!$A$1:$B$13, 2, FALSE)</f>
        <v>Vegetables</v>
      </c>
      <c r="F277" s="4">
        <v>9558.0</v>
      </c>
      <c r="G277" s="9">
        <v>1472505.48</v>
      </c>
      <c r="H277" s="9">
        <v>603396.5399999999</v>
      </c>
    </row>
    <row r="278">
      <c r="A278" s="5">
        <v>42446.0</v>
      </c>
      <c r="B278" s="7" t="str">
        <f t="shared" si="1"/>
        <v>2016-03</v>
      </c>
      <c r="C278" s="7" t="s">
        <v>50</v>
      </c>
      <c r="D278" s="4">
        <v>7331.0</v>
      </c>
      <c r="E278" s="21" t="str">
        <f>VLOOKUP(D278, Products!$A$1:$B$13, 2, FALSE)</f>
        <v>Baby Food</v>
      </c>
      <c r="F278" s="4">
        <v>153.0</v>
      </c>
      <c r="G278" s="9">
        <v>39057.840000000004</v>
      </c>
      <c r="H278" s="9">
        <v>14666.580000000005</v>
      </c>
    </row>
    <row r="279">
      <c r="A279" s="5">
        <v>40196.0</v>
      </c>
      <c r="B279" s="7" t="str">
        <f t="shared" si="1"/>
        <v>2010-01</v>
      </c>
      <c r="C279" s="7" t="s">
        <v>50</v>
      </c>
      <c r="D279" s="4">
        <v>7331.0</v>
      </c>
      <c r="E279" s="21" t="str">
        <f>VLOOKUP(D279, Products!$A$1:$B$13, 2, FALSE)</f>
        <v>Baby Food</v>
      </c>
      <c r="F279" s="4">
        <v>649.0</v>
      </c>
      <c r="G279" s="9">
        <v>165676.72</v>
      </c>
      <c r="H279" s="9">
        <v>62213.140000000014</v>
      </c>
    </row>
    <row r="280">
      <c r="A280" s="5">
        <v>41360.0</v>
      </c>
      <c r="B280" s="7" t="str">
        <f t="shared" si="1"/>
        <v>2013-03</v>
      </c>
      <c r="C280" s="7" t="s">
        <v>50</v>
      </c>
      <c r="D280" s="4">
        <v>2103.0</v>
      </c>
      <c r="E280" s="21" t="str">
        <f>VLOOKUP(D280, Products!$A$1:$B$13, 2, FALSE)</f>
        <v>Cereal</v>
      </c>
      <c r="F280" s="4">
        <v>1223.0</v>
      </c>
      <c r="G280" s="9">
        <v>251571.09999999998</v>
      </c>
      <c r="H280" s="9">
        <v>108345.56999999998</v>
      </c>
    </row>
    <row r="281">
      <c r="A281" s="5">
        <v>42212.0</v>
      </c>
      <c r="B281" s="7" t="str">
        <f t="shared" si="1"/>
        <v>2015-07</v>
      </c>
      <c r="C281" s="7" t="s">
        <v>50</v>
      </c>
      <c r="D281" s="4">
        <v>8969.0</v>
      </c>
      <c r="E281" s="21" t="str">
        <f>VLOOKUP(D281, Products!$A$1:$B$13, 2, FALSE)</f>
        <v>Snacks</v>
      </c>
      <c r="F281" s="4">
        <v>171.0</v>
      </c>
      <c r="G281" s="9">
        <v>26091.180000000004</v>
      </c>
      <c r="H281" s="9">
        <v>9428.940000000006</v>
      </c>
    </row>
    <row r="282">
      <c r="A282" s="5">
        <v>40999.0</v>
      </c>
      <c r="B282" s="7" t="str">
        <f t="shared" si="1"/>
        <v>2012-03</v>
      </c>
      <c r="C282" s="7" t="s">
        <v>50</v>
      </c>
      <c r="D282" s="4">
        <v>4594.0</v>
      </c>
      <c r="E282" s="21" t="str">
        <f>VLOOKUP(D282, Products!$A$1:$B$13, 2, FALSE)</f>
        <v>Fruits</v>
      </c>
      <c r="F282" s="4">
        <v>5556.0</v>
      </c>
      <c r="G282" s="9">
        <v>51837.48</v>
      </c>
      <c r="H282" s="9">
        <v>13389.960000000006</v>
      </c>
    </row>
    <row r="283">
      <c r="A283" s="5">
        <v>41616.0</v>
      </c>
      <c r="B283" s="7" t="str">
        <f t="shared" si="1"/>
        <v>2013-12</v>
      </c>
      <c r="C283" s="7" t="s">
        <v>50</v>
      </c>
      <c r="D283" s="4">
        <v>1270.0</v>
      </c>
      <c r="E283" s="21" t="str">
        <f>VLOOKUP(D283, Products!$A$1:$B$13, 2, FALSE)</f>
        <v>Beverages</v>
      </c>
      <c r="F283" s="4">
        <v>8383.0</v>
      </c>
      <c r="G283" s="9">
        <v>397773.35000000003</v>
      </c>
      <c r="H283" s="9">
        <v>131277.78000000003</v>
      </c>
    </row>
    <row r="284">
      <c r="A284" s="5">
        <v>41402.0</v>
      </c>
      <c r="B284" s="7" t="str">
        <f t="shared" si="1"/>
        <v>2013-05</v>
      </c>
      <c r="C284" s="7" t="s">
        <v>50</v>
      </c>
      <c r="D284" s="4">
        <v>8681.0</v>
      </c>
      <c r="E284" s="21" t="str">
        <f>VLOOKUP(D284, Products!$A$1:$B$13, 2, FALSE)</f>
        <v>Office Supplies</v>
      </c>
      <c r="F284" s="4">
        <v>3636.0</v>
      </c>
      <c r="G284" s="9">
        <v>2367799.56</v>
      </c>
      <c r="H284" s="9">
        <v>459045.0</v>
      </c>
    </row>
    <row r="285">
      <c r="A285" s="5">
        <v>41853.0</v>
      </c>
      <c r="B285" s="7" t="str">
        <f t="shared" si="1"/>
        <v>2014-08</v>
      </c>
      <c r="C285" s="7" t="s">
        <v>52</v>
      </c>
      <c r="D285" s="4">
        <v>2103.0</v>
      </c>
      <c r="E285" s="21" t="str">
        <f>VLOOKUP(D285, Products!$A$1:$B$13, 2, FALSE)</f>
        <v>Cereal</v>
      </c>
      <c r="F285" s="4">
        <v>2960.0</v>
      </c>
      <c r="G285" s="9">
        <v>608872.0</v>
      </c>
      <c r="H285" s="9">
        <v>262226.4</v>
      </c>
    </row>
    <row r="286">
      <c r="A286" s="5">
        <v>42892.0</v>
      </c>
      <c r="B286" s="7" t="str">
        <f t="shared" si="1"/>
        <v>2017-06</v>
      </c>
      <c r="C286" s="7" t="s">
        <v>52</v>
      </c>
      <c r="D286" s="4">
        <v>8293.0</v>
      </c>
      <c r="E286" s="21" t="str">
        <f>VLOOKUP(D286, Products!$A$1:$B$13, 2, FALSE)</f>
        <v>Cosmetics</v>
      </c>
      <c r="F286" s="4">
        <v>5581.0</v>
      </c>
      <c r="G286" s="9">
        <v>2440013.1999999997</v>
      </c>
      <c r="H286" s="9">
        <v>970368.4699999997</v>
      </c>
    </row>
    <row r="287">
      <c r="A287" s="5">
        <v>41040.0</v>
      </c>
      <c r="B287" s="7" t="str">
        <f t="shared" si="1"/>
        <v>2012-05</v>
      </c>
      <c r="C287" s="7" t="s">
        <v>52</v>
      </c>
      <c r="D287" s="4">
        <v>8681.0</v>
      </c>
      <c r="E287" s="21" t="str">
        <f>VLOOKUP(D287, Products!$A$1:$B$13, 2, FALSE)</f>
        <v>Office Supplies</v>
      </c>
      <c r="F287" s="4">
        <v>249.0</v>
      </c>
      <c r="G287" s="9">
        <v>162151.29</v>
      </c>
      <c r="H287" s="9">
        <v>31436.25</v>
      </c>
    </row>
    <row r="288">
      <c r="A288" s="5">
        <v>41214.0</v>
      </c>
      <c r="B288" s="7" t="str">
        <f t="shared" si="1"/>
        <v>2012-11</v>
      </c>
      <c r="C288" s="7" t="s">
        <v>52</v>
      </c>
      <c r="D288" s="4">
        <v>4594.0</v>
      </c>
      <c r="E288" s="21" t="str">
        <f>VLOOKUP(D288, Products!$A$1:$B$13, 2, FALSE)</f>
        <v>Fruits</v>
      </c>
      <c r="F288" s="4">
        <v>314.0</v>
      </c>
      <c r="G288" s="9">
        <v>2929.62</v>
      </c>
      <c r="H288" s="9">
        <v>756.7399999999998</v>
      </c>
    </row>
    <row r="289">
      <c r="A289" s="5">
        <v>40300.0</v>
      </c>
      <c r="B289" s="7" t="str">
        <f t="shared" si="1"/>
        <v>2010-05</v>
      </c>
      <c r="C289" s="7" t="s">
        <v>52</v>
      </c>
      <c r="D289" s="4">
        <v>1270.0</v>
      </c>
      <c r="E289" s="21" t="str">
        <f>VLOOKUP(D289, Products!$A$1:$B$13, 2, FALSE)</f>
        <v>Beverages</v>
      </c>
      <c r="F289" s="4">
        <v>1785.0</v>
      </c>
      <c r="G289" s="9">
        <v>84698.25</v>
      </c>
      <c r="H289" s="9">
        <v>27953.1</v>
      </c>
    </row>
    <row r="290">
      <c r="A290" s="5">
        <v>42144.0</v>
      </c>
      <c r="B290" s="7" t="str">
        <f t="shared" si="1"/>
        <v>2015-05</v>
      </c>
      <c r="C290" s="7" t="s">
        <v>52</v>
      </c>
      <c r="D290" s="4">
        <v>2103.0</v>
      </c>
      <c r="E290" s="21" t="str">
        <f>VLOOKUP(D290, Products!$A$1:$B$13, 2, FALSE)</f>
        <v>Cereal</v>
      </c>
      <c r="F290" s="4">
        <v>905.0</v>
      </c>
      <c r="G290" s="9">
        <v>186158.5</v>
      </c>
      <c r="H290" s="9">
        <v>80173.95</v>
      </c>
    </row>
    <row r="291">
      <c r="A291" s="5">
        <v>40516.0</v>
      </c>
      <c r="B291" s="7" t="str">
        <f t="shared" si="1"/>
        <v>2010-12</v>
      </c>
      <c r="C291" s="7" t="s">
        <v>52</v>
      </c>
      <c r="D291" s="4">
        <v>3127.0</v>
      </c>
      <c r="E291" s="21" t="str">
        <f>VLOOKUP(D291, Products!$A$1:$B$13, 2, FALSE)</f>
        <v>Personal Care</v>
      </c>
      <c r="F291" s="4">
        <v>2334.0</v>
      </c>
      <c r="G291" s="9">
        <v>190757.82</v>
      </c>
      <c r="H291" s="9">
        <v>58490.04000000001</v>
      </c>
    </row>
    <row r="292">
      <c r="A292" s="5">
        <v>41321.0</v>
      </c>
      <c r="B292" s="7" t="str">
        <f t="shared" si="1"/>
        <v>2013-02</v>
      </c>
      <c r="C292" s="7" t="s">
        <v>52</v>
      </c>
      <c r="D292" s="4">
        <v>2103.0</v>
      </c>
      <c r="E292" s="21" t="str">
        <f>VLOOKUP(D292, Products!$A$1:$B$13, 2, FALSE)</f>
        <v>Cereal</v>
      </c>
      <c r="F292" s="4">
        <v>6903.0</v>
      </c>
      <c r="G292" s="9">
        <v>1419947.0999999999</v>
      </c>
      <c r="H292" s="9">
        <v>611536.7699999999</v>
      </c>
    </row>
    <row r="293">
      <c r="A293" s="5">
        <v>42439.0</v>
      </c>
      <c r="B293" s="7" t="str">
        <f t="shared" si="1"/>
        <v>2016-03</v>
      </c>
      <c r="C293" s="7" t="s">
        <v>52</v>
      </c>
      <c r="D293" s="4">
        <v>7331.0</v>
      </c>
      <c r="E293" s="21" t="str">
        <f>VLOOKUP(D293, Products!$A$1:$B$13, 2, FALSE)</f>
        <v>Baby Food</v>
      </c>
      <c r="F293" s="4">
        <v>6956.0</v>
      </c>
      <c r="G293" s="9">
        <v>1775727.68</v>
      </c>
      <c r="H293" s="9">
        <v>666802.1599999999</v>
      </c>
    </row>
    <row r="294">
      <c r="A294" s="5">
        <v>40798.0</v>
      </c>
      <c r="B294" s="7" t="str">
        <f t="shared" si="1"/>
        <v>2011-09</v>
      </c>
      <c r="C294" s="7" t="s">
        <v>52</v>
      </c>
      <c r="D294" s="4">
        <v>1270.0</v>
      </c>
      <c r="E294" s="21" t="str">
        <f>VLOOKUP(D294, Products!$A$1:$B$13, 2, FALSE)</f>
        <v>Beverages</v>
      </c>
      <c r="F294" s="4">
        <v>4778.0</v>
      </c>
      <c r="G294" s="9">
        <v>226716.1</v>
      </c>
      <c r="H294" s="9">
        <v>74823.48000000001</v>
      </c>
    </row>
    <row r="295">
      <c r="A295" s="5">
        <v>42139.0</v>
      </c>
      <c r="B295" s="7" t="str">
        <f t="shared" si="1"/>
        <v>2015-05</v>
      </c>
      <c r="C295" s="7" t="s">
        <v>52</v>
      </c>
      <c r="D295" s="4">
        <v>7940.0</v>
      </c>
      <c r="E295" s="21" t="str">
        <f>VLOOKUP(D295, Products!$A$1:$B$13, 2, FALSE)</f>
        <v>Household</v>
      </c>
      <c r="F295" s="4">
        <v>7009.0</v>
      </c>
      <c r="G295" s="9">
        <v>4683904.43</v>
      </c>
      <c r="H295" s="9">
        <v>1161601.5699999994</v>
      </c>
    </row>
    <row r="296">
      <c r="A296" s="5">
        <v>40225.0</v>
      </c>
      <c r="B296" s="7" t="str">
        <f t="shared" si="1"/>
        <v>2010-02</v>
      </c>
      <c r="C296" s="7" t="s">
        <v>52</v>
      </c>
      <c r="D296" s="4">
        <v>8681.0</v>
      </c>
      <c r="E296" s="21" t="str">
        <f>VLOOKUP(D296, Products!$A$1:$B$13, 2, FALSE)</f>
        <v>Office Supplies</v>
      </c>
      <c r="F296" s="4">
        <v>5957.0</v>
      </c>
      <c r="G296" s="9">
        <v>3879257.97</v>
      </c>
      <c r="H296" s="9">
        <v>752071.25</v>
      </c>
    </row>
    <row r="297">
      <c r="A297" s="5">
        <v>41074.0</v>
      </c>
      <c r="B297" s="7" t="str">
        <f t="shared" si="1"/>
        <v>2012-06</v>
      </c>
      <c r="C297" s="7" t="s">
        <v>52</v>
      </c>
      <c r="D297" s="4">
        <v>5988.0</v>
      </c>
      <c r="E297" s="21" t="str">
        <f>VLOOKUP(D297, Products!$A$1:$B$13, 2, FALSE)</f>
        <v>Vegetables</v>
      </c>
      <c r="F297" s="4">
        <v>3314.0</v>
      </c>
      <c r="G297" s="9">
        <v>510554.84</v>
      </c>
      <c r="H297" s="9">
        <v>209212.82</v>
      </c>
    </row>
    <row r="298">
      <c r="A298" s="5">
        <v>40732.0</v>
      </c>
      <c r="B298" s="7" t="str">
        <f t="shared" si="1"/>
        <v>2011-07</v>
      </c>
      <c r="C298" s="7" t="s">
        <v>52</v>
      </c>
      <c r="D298" s="4">
        <v>2103.0</v>
      </c>
      <c r="E298" s="21" t="str">
        <f>VLOOKUP(D298, Products!$A$1:$B$13, 2, FALSE)</f>
        <v>Cereal</v>
      </c>
      <c r="F298" s="4">
        <v>9022.0</v>
      </c>
      <c r="G298" s="9">
        <v>1855825.4</v>
      </c>
      <c r="H298" s="9">
        <v>799258.98</v>
      </c>
    </row>
    <row r="299">
      <c r="A299" s="5">
        <v>40761.0</v>
      </c>
      <c r="B299" s="7" t="str">
        <f t="shared" si="1"/>
        <v>2011-08</v>
      </c>
      <c r="C299" s="7" t="s">
        <v>52</v>
      </c>
      <c r="D299" s="4">
        <v>8875.0</v>
      </c>
      <c r="E299" s="21" t="str">
        <f>VLOOKUP(D299, Products!$A$1:$B$13, 2, FALSE)</f>
        <v>Meat</v>
      </c>
      <c r="F299" s="4">
        <v>9759.0</v>
      </c>
      <c r="G299" s="9">
        <v>4117224.51</v>
      </c>
      <c r="H299" s="9">
        <v>558214.7999999998</v>
      </c>
    </row>
    <row r="300">
      <c r="A300" s="5">
        <v>41876.0</v>
      </c>
      <c r="B300" s="7" t="str">
        <f t="shared" si="1"/>
        <v>2014-08</v>
      </c>
      <c r="C300" s="7" t="s">
        <v>52</v>
      </c>
      <c r="D300" s="4">
        <v>7940.0</v>
      </c>
      <c r="E300" s="21" t="str">
        <f>VLOOKUP(D300, Products!$A$1:$B$13, 2, FALSE)</f>
        <v>Household</v>
      </c>
      <c r="F300" s="4">
        <v>8220.0</v>
      </c>
      <c r="G300" s="9">
        <v>5493179.399999999</v>
      </c>
      <c r="H300" s="9">
        <v>1362300.5999999992</v>
      </c>
    </row>
    <row r="301">
      <c r="A301" s="5">
        <v>41248.0</v>
      </c>
      <c r="B301" s="7" t="str">
        <f t="shared" si="1"/>
        <v>2012-12</v>
      </c>
      <c r="C301" s="7" t="s">
        <v>52</v>
      </c>
      <c r="D301" s="4">
        <v>7940.0</v>
      </c>
      <c r="E301" s="21" t="str">
        <f>VLOOKUP(D301, Products!$A$1:$B$13, 2, FALSE)</f>
        <v>Household</v>
      </c>
      <c r="F301" s="4">
        <v>1448.0</v>
      </c>
      <c r="G301" s="9">
        <v>967654.96</v>
      </c>
      <c r="H301" s="9">
        <v>239977.03999999992</v>
      </c>
    </row>
    <row r="302">
      <c r="A302" s="5">
        <v>41021.0</v>
      </c>
      <c r="B302" s="7" t="str">
        <f t="shared" si="1"/>
        <v>2012-04</v>
      </c>
      <c r="C302" s="7" t="s">
        <v>52</v>
      </c>
      <c r="D302" s="4">
        <v>3127.0</v>
      </c>
      <c r="E302" s="21" t="str">
        <f>VLOOKUP(D302, Products!$A$1:$B$13, 2, FALSE)</f>
        <v>Personal Care</v>
      </c>
      <c r="F302" s="4">
        <v>3095.0</v>
      </c>
      <c r="G302" s="9">
        <v>252954.35</v>
      </c>
      <c r="H302" s="9">
        <v>77560.70000000001</v>
      </c>
    </row>
    <row r="303">
      <c r="A303" s="5">
        <v>41142.0</v>
      </c>
      <c r="B303" s="7" t="str">
        <f t="shared" si="1"/>
        <v>2012-08</v>
      </c>
      <c r="C303" s="7" t="s">
        <v>52</v>
      </c>
      <c r="D303" s="4">
        <v>2455.0</v>
      </c>
      <c r="E303" s="21" t="str">
        <f>VLOOKUP(D303, Products!$A$1:$B$13, 2, FALSE)</f>
        <v>Clothes</v>
      </c>
      <c r="F303" s="4">
        <v>2942.0</v>
      </c>
      <c r="G303" s="9">
        <v>321501.76</v>
      </c>
      <c r="H303" s="9">
        <v>216060.47999999998</v>
      </c>
    </row>
    <row r="304">
      <c r="A304" s="5">
        <v>42013.0</v>
      </c>
      <c r="B304" s="7" t="str">
        <f t="shared" si="1"/>
        <v>2015-01</v>
      </c>
      <c r="C304" s="7" t="s">
        <v>52</v>
      </c>
      <c r="D304" s="4">
        <v>8875.0</v>
      </c>
      <c r="E304" s="21" t="str">
        <f>VLOOKUP(D304, Products!$A$1:$B$13, 2, FALSE)</f>
        <v>Meat</v>
      </c>
      <c r="F304" s="4">
        <v>1336.0</v>
      </c>
      <c r="G304" s="9">
        <v>563645.04</v>
      </c>
      <c r="H304" s="9">
        <v>76419.20000000001</v>
      </c>
    </row>
    <row r="305">
      <c r="A305" s="5">
        <v>40882.0</v>
      </c>
      <c r="B305" s="7" t="str">
        <f t="shared" si="1"/>
        <v>2011-12</v>
      </c>
      <c r="C305" s="7" t="s">
        <v>52</v>
      </c>
      <c r="D305" s="4">
        <v>8875.0</v>
      </c>
      <c r="E305" s="21" t="str">
        <f>VLOOKUP(D305, Products!$A$1:$B$13, 2, FALSE)</f>
        <v>Meat</v>
      </c>
      <c r="F305" s="4">
        <v>5745.0</v>
      </c>
      <c r="G305" s="9">
        <v>2423758.05</v>
      </c>
      <c r="H305" s="9">
        <v>328613.99999999977</v>
      </c>
    </row>
    <row r="306">
      <c r="A306" s="5">
        <v>40421.0</v>
      </c>
      <c r="B306" s="7" t="str">
        <f t="shared" si="1"/>
        <v>2010-08</v>
      </c>
      <c r="C306" s="7" t="s">
        <v>52</v>
      </c>
      <c r="D306" s="4">
        <v>8969.0</v>
      </c>
      <c r="E306" s="21" t="str">
        <f>VLOOKUP(D306, Products!$A$1:$B$13, 2, FALSE)</f>
        <v>Snacks</v>
      </c>
      <c r="F306" s="4">
        <v>9340.0</v>
      </c>
      <c r="G306" s="9">
        <v>1425097.2000000002</v>
      </c>
      <c r="H306" s="9">
        <v>515007.6000000002</v>
      </c>
    </row>
    <row r="307">
      <c r="A307" s="5">
        <v>42026.0</v>
      </c>
      <c r="B307" s="7" t="str">
        <f t="shared" si="1"/>
        <v>2015-01</v>
      </c>
      <c r="C307" s="7" t="s">
        <v>52</v>
      </c>
      <c r="D307" s="4">
        <v>8875.0</v>
      </c>
      <c r="E307" s="21" t="str">
        <f>VLOOKUP(D307, Products!$A$1:$B$13, 2, FALSE)</f>
        <v>Meat</v>
      </c>
      <c r="F307" s="4">
        <v>3013.0</v>
      </c>
      <c r="G307" s="9">
        <v>1271154.57</v>
      </c>
      <c r="H307" s="9">
        <v>172343.6000000001</v>
      </c>
    </row>
    <row r="308">
      <c r="A308" s="5">
        <v>40595.0</v>
      </c>
      <c r="B308" s="7" t="str">
        <f t="shared" si="1"/>
        <v>2011-02</v>
      </c>
      <c r="C308" s="7" t="s">
        <v>52</v>
      </c>
      <c r="D308" s="4">
        <v>7940.0</v>
      </c>
      <c r="E308" s="21" t="str">
        <f>VLOOKUP(D308, Products!$A$1:$B$13, 2, FALSE)</f>
        <v>Household</v>
      </c>
      <c r="F308" s="4">
        <v>9405.0</v>
      </c>
      <c r="G308" s="9">
        <v>6285079.35</v>
      </c>
      <c r="H308" s="9">
        <v>1558690.6499999994</v>
      </c>
    </row>
    <row r="309">
      <c r="A309" s="5">
        <v>41967.0</v>
      </c>
      <c r="B309" s="7" t="str">
        <f t="shared" si="1"/>
        <v>2014-11</v>
      </c>
      <c r="C309" s="7" t="s">
        <v>52</v>
      </c>
      <c r="D309" s="4">
        <v>4594.0</v>
      </c>
      <c r="E309" s="21" t="str">
        <f>VLOOKUP(D309, Products!$A$1:$B$13, 2, FALSE)</f>
        <v>Fruits</v>
      </c>
      <c r="F309" s="4">
        <v>6956.0</v>
      </c>
      <c r="G309" s="9">
        <v>64899.48</v>
      </c>
      <c r="H309" s="9">
        <v>16763.960000000006</v>
      </c>
    </row>
    <row r="310">
      <c r="A310" s="5">
        <v>40729.0</v>
      </c>
      <c r="B310" s="7" t="str">
        <f t="shared" si="1"/>
        <v>2011-07</v>
      </c>
      <c r="C310" s="7" t="s">
        <v>52</v>
      </c>
      <c r="D310" s="4">
        <v>8969.0</v>
      </c>
      <c r="E310" s="21" t="str">
        <f>VLOOKUP(D310, Products!$A$1:$B$13, 2, FALSE)</f>
        <v>Snacks</v>
      </c>
      <c r="F310" s="4">
        <v>4789.0</v>
      </c>
      <c r="G310" s="9">
        <v>730705.6200000001</v>
      </c>
      <c r="H310" s="9">
        <v>264065.46000000014</v>
      </c>
    </row>
    <row r="311">
      <c r="A311" s="5">
        <v>42203.0</v>
      </c>
      <c r="B311" s="7" t="str">
        <f t="shared" si="1"/>
        <v>2015-07</v>
      </c>
      <c r="C311" s="7" t="s">
        <v>52</v>
      </c>
      <c r="D311" s="4">
        <v>7331.0</v>
      </c>
      <c r="E311" s="21" t="str">
        <f>VLOOKUP(D311, Products!$A$1:$B$13, 2, FALSE)</f>
        <v>Baby Food</v>
      </c>
      <c r="F311" s="4">
        <v>810.0</v>
      </c>
      <c r="G311" s="9">
        <v>206776.8</v>
      </c>
      <c r="H311" s="9">
        <v>77646.59999999999</v>
      </c>
    </row>
    <row r="312">
      <c r="A312" s="5">
        <v>41768.0</v>
      </c>
      <c r="B312" s="7" t="str">
        <f t="shared" si="1"/>
        <v>2014-05</v>
      </c>
      <c r="C312" s="7" t="s">
        <v>52</v>
      </c>
      <c r="D312" s="4">
        <v>8681.0</v>
      </c>
      <c r="E312" s="21" t="str">
        <f>VLOOKUP(D312, Products!$A$1:$B$13, 2, FALSE)</f>
        <v>Office Supplies</v>
      </c>
      <c r="F312" s="4">
        <v>5479.0</v>
      </c>
      <c r="G312" s="9">
        <v>3567979.5900000003</v>
      </c>
      <c r="H312" s="9">
        <v>691723.75</v>
      </c>
    </row>
    <row r="313">
      <c r="A313" s="5">
        <v>40348.0</v>
      </c>
      <c r="B313" s="7" t="str">
        <f t="shared" si="1"/>
        <v>2010-06</v>
      </c>
      <c r="C313" s="7" t="s">
        <v>52</v>
      </c>
      <c r="D313" s="4">
        <v>8681.0</v>
      </c>
      <c r="E313" s="21" t="str">
        <f>VLOOKUP(D313, Products!$A$1:$B$13, 2, FALSE)</f>
        <v>Office Supplies</v>
      </c>
      <c r="F313" s="4">
        <v>3886.0</v>
      </c>
      <c r="G313" s="9">
        <v>2530602.06</v>
      </c>
      <c r="H313" s="9">
        <v>490607.5</v>
      </c>
    </row>
    <row r="314">
      <c r="A314" s="5">
        <v>42864.0</v>
      </c>
      <c r="B314" s="7" t="str">
        <f t="shared" si="1"/>
        <v>2017-05</v>
      </c>
      <c r="C314" s="7" t="s">
        <v>52</v>
      </c>
      <c r="D314" s="4">
        <v>8875.0</v>
      </c>
      <c r="E314" s="21" t="str">
        <f>VLOOKUP(D314, Products!$A$1:$B$13, 2, FALSE)</f>
        <v>Meat</v>
      </c>
      <c r="F314" s="4">
        <v>634.0</v>
      </c>
      <c r="G314" s="9">
        <v>267478.26</v>
      </c>
      <c r="H314" s="9">
        <v>36264.80000000002</v>
      </c>
    </row>
    <row r="315">
      <c r="A315" s="5">
        <v>41949.0</v>
      </c>
      <c r="B315" s="7" t="str">
        <f t="shared" si="1"/>
        <v>2014-11</v>
      </c>
      <c r="C315" s="7" t="s">
        <v>52</v>
      </c>
      <c r="D315" s="4">
        <v>7940.0</v>
      </c>
      <c r="E315" s="21" t="str">
        <f>VLOOKUP(D315, Products!$A$1:$B$13, 2, FALSE)</f>
        <v>Household</v>
      </c>
      <c r="F315" s="4">
        <v>7522.0</v>
      </c>
      <c r="G315" s="9">
        <v>5026726.9399999995</v>
      </c>
      <c r="H315" s="9">
        <v>1246621.0599999991</v>
      </c>
    </row>
    <row r="316">
      <c r="A316" s="5">
        <v>41222.0</v>
      </c>
      <c r="B316" s="7" t="str">
        <f t="shared" si="1"/>
        <v>2012-11</v>
      </c>
      <c r="C316" s="7" t="s">
        <v>54</v>
      </c>
      <c r="D316" s="4">
        <v>2455.0</v>
      </c>
      <c r="E316" s="21" t="str">
        <f>VLOOKUP(D316, Products!$A$1:$B$13, 2, FALSE)</f>
        <v>Clothes</v>
      </c>
      <c r="F316" s="4">
        <v>2666.0</v>
      </c>
      <c r="G316" s="9">
        <v>291340.48</v>
      </c>
      <c r="H316" s="9">
        <v>195791.03999999998</v>
      </c>
    </row>
    <row r="317">
      <c r="A317" s="5">
        <v>41939.0</v>
      </c>
      <c r="B317" s="7" t="str">
        <f t="shared" si="1"/>
        <v>2014-10</v>
      </c>
      <c r="C317" s="7" t="s">
        <v>54</v>
      </c>
      <c r="D317" s="4">
        <v>2455.0</v>
      </c>
      <c r="E317" s="21" t="str">
        <f>VLOOKUP(D317, Products!$A$1:$B$13, 2, FALSE)</f>
        <v>Clothes</v>
      </c>
      <c r="F317" s="4">
        <v>4301.0</v>
      </c>
      <c r="G317" s="9">
        <v>470013.28</v>
      </c>
      <c r="H317" s="9">
        <v>315865.44</v>
      </c>
    </row>
    <row r="318">
      <c r="A318" s="5">
        <v>42241.0</v>
      </c>
      <c r="B318" s="7" t="str">
        <f t="shared" si="1"/>
        <v>2015-08</v>
      </c>
      <c r="C318" s="7" t="s">
        <v>54</v>
      </c>
      <c r="D318" s="4">
        <v>5988.0</v>
      </c>
      <c r="E318" s="21" t="str">
        <f>VLOOKUP(D318, Products!$A$1:$B$13, 2, FALSE)</f>
        <v>Vegetables</v>
      </c>
      <c r="F318" s="4">
        <v>3911.0</v>
      </c>
      <c r="G318" s="9">
        <v>602528.66</v>
      </c>
      <c r="H318" s="9">
        <v>246901.43</v>
      </c>
    </row>
    <row r="319">
      <c r="A319" s="5">
        <v>40873.0</v>
      </c>
      <c r="B319" s="7" t="str">
        <f t="shared" si="1"/>
        <v>2011-11</v>
      </c>
      <c r="C319" s="7" t="s">
        <v>54</v>
      </c>
      <c r="D319" s="4">
        <v>8875.0</v>
      </c>
      <c r="E319" s="21" t="str">
        <f>VLOOKUP(D319, Products!$A$1:$B$13, 2, FALSE)</f>
        <v>Meat</v>
      </c>
      <c r="F319" s="4">
        <v>606.0</v>
      </c>
      <c r="G319" s="9">
        <v>255665.34</v>
      </c>
      <c r="H319" s="9">
        <v>34663.20000000001</v>
      </c>
    </row>
    <row r="320">
      <c r="A320" s="5">
        <v>42695.0</v>
      </c>
      <c r="B320" s="7" t="str">
        <f t="shared" si="1"/>
        <v>2016-11</v>
      </c>
      <c r="C320" s="7" t="s">
        <v>54</v>
      </c>
      <c r="D320" s="4">
        <v>1270.0</v>
      </c>
      <c r="E320" s="21" t="str">
        <f>VLOOKUP(D320, Products!$A$1:$B$13, 2, FALSE)</f>
        <v>Beverages</v>
      </c>
      <c r="F320" s="4">
        <v>8687.0</v>
      </c>
      <c r="G320" s="9">
        <v>412198.15</v>
      </c>
      <c r="H320" s="9">
        <v>136038.42000000004</v>
      </c>
    </row>
    <row r="321">
      <c r="A321" s="5">
        <v>40606.0</v>
      </c>
      <c r="B321" s="7" t="str">
        <f t="shared" si="1"/>
        <v>2011-03</v>
      </c>
      <c r="C321" s="7" t="s">
        <v>54</v>
      </c>
      <c r="D321" s="4">
        <v>4594.0</v>
      </c>
      <c r="E321" s="21" t="str">
        <f>VLOOKUP(D321, Products!$A$1:$B$13, 2, FALSE)</f>
        <v>Fruits</v>
      </c>
      <c r="F321" s="4">
        <v>5641.0</v>
      </c>
      <c r="G321" s="9">
        <v>52630.53</v>
      </c>
      <c r="H321" s="9">
        <v>13594.809999999998</v>
      </c>
    </row>
    <row r="322">
      <c r="A322" s="5">
        <v>41546.0</v>
      </c>
      <c r="B322" s="7" t="str">
        <f t="shared" si="1"/>
        <v>2013-09</v>
      </c>
      <c r="C322" s="7" t="s">
        <v>54</v>
      </c>
      <c r="D322" s="4">
        <v>7331.0</v>
      </c>
      <c r="E322" s="21" t="str">
        <f>VLOOKUP(D322, Products!$A$1:$B$13, 2, FALSE)</f>
        <v>Baby Food</v>
      </c>
      <c r="F322" s="4">
        <v>9454.0</v>
      </c>
      <c r="G322" s="9">
        <v>2413417.12</v>
      </c>
      <c r="H322" s="9">
        <v>906260.4400000002</v>
      </c>
    </row>
    <row r="323">
      <c r="A323" s="5">
        <v>41252.0</v>
      </c>
      <c r="B323" s="7" t="str">
        <f t="shared" si="1"/>
        <v>2012-12</v>
      </c>
      <c r="C323" s="7" t="s">
        <v>54</v>
      </c>
      <c r="D323" s="4">
        <v>7331.0</v>
      </c>
      <c r="E323" s="21" t="str">
        <f>VLOOKUP(D323, Products!$A$1:$B$13, 2, FALSE)</f>
        <v>Baby Food</v>
      </c>
      <c r="F323" s="4">
        <v>1485.0</v>
      </c>
      <c r="G323" s="9">
        <v>379090.8</v>
      </c>
      <c r="H323" s="9">
        <v>142352.1</v>
      </c>
    </row>
    <row r="324">
      <c r="A324" s="5">
        <v>42404.0</v>
      </c>
      <c r="B324" s="7" t="str">
        <f t="shared" si="1"/>
        <v>2016-02</v>
      </c>
      <c r="C324" s="7" t="s">
        <v>54</v>
      </c>
      <c r="D324" s="4">
        <v>3127.0</v>
      </c>
      <c r="E324" s="21" t="str">
        <f>VLOOKUP(D324, Products!$A$1:$B$13, 2, FALSE)</f>
        <v>Personal Care</v>
      </c>
      <c r="F324" s="4">
        <v>8451.0</v>
      </c>
      <c r="G324" s="9">
        <v>690700.23</v>
      </c>
      <c r="H324" s="9">
        <v>211782.05999999994</v>
      </c>
    </row>
    <row r="325">
      <c r="A325" s="5">
        <v>40447.0</v>
      </c>
      <c r="B325" s="7" t="str">
        <f t="shared" si="1"/>
        <v>2010-09</v>
      </c>
      <c r="C325" s="7" t="s">
        <v>54</v>
      </c>
      <c r="D325" s="4">
        <v>1270.0</v>
      </c>
      <c r="E325" s="21" t="str">
        <f>VLOOKUP(D325, Products!$A$1:$B$13, 2, FALSE)</f>
        <v>Beverages</v>
      </c>
      <c r="F325" s="4">
        <v>1126.0</v>
      </c>
      <c r="G325" s="9">
        <v>53428.700000000004</v>
      </c>
      <c r="H325" s="9">
        <v>17633.160000000003</v>
      </c>
    </row>
    <row r="326">
      <c r="A326" s="5">
        <v>41841.0</v>
      </c>
      <c r="B326" s="7" t="str">
        <f t="shared" si="1"/>
        <v>2014-07</v>
      </c>
      <c r="C326" s="7" t="s">
        <v>54</v>
      </c>
      <c r="D326" s="4">
        <v>2455.0</v>
      </c>
      <c r="E326" s="21" t="str">
        <f>VLOOKUP(D326, Products!$A$1:$B$13, 2, FALSE)</f>
        <v>Clothes</v>
      </c>
      <c r="F326" s="4">
        <v>1645.0</v>
      </c>
      <c r="G326" s="9">
        <v>179765.6</v>
      </c>
      <c r="H326" s="9">
        <v>120808.8</v>
      </c>
    </row>
    <row r="327">
      <c r="A327" s="5">
        <v>41012.0</v>
      </c>
      <c r="B327" s="7" t="str">
        <f t="shared" si="1"/>
        <v>2012-04</v>
      </c>
      <c r="C327" s="7" t="s">
        <v>54</v>
      </c>
      <c r="D327" s="4">
        <v>8969.0</v>
      </c>
      <c r="E327" s="21" t="str">
        <f>VLOOKUP(D327, Products!$A$1:$B$13, 2, FALSE)</f>
        <v>Snacks</v>
      </c>
      <c r="F327" s="4">
        <v>3734.0</v>
      </c>
      <c r="G327" s="9">
        <v>569733.7200000001</v>
      </c>
      <c r="H327" s="9">
        <v>205892.76000000013</v>
      </c>
    </row>
    <row r="328">
      <c r="A328" s="5">
        <v>41133.0</v>
      </c>
      <c r="B328" s="7" t="str">
        <f t="shared" si="1"/>
        <v>2012-08</v>
      </c>
      <c r="C328" s="7" t="s">
        <v>54</v>
      </c>
      <c r="D328" s="4">
        <v>8875.0</v>
      </c>
      <c r="E328" s="21" t="str">
        <f>VLOOKUP(D328, Products!$A$1:$B$13, 2, FALSE)</f>
        <v>Meat</v>
      </c>
      <c r="F328" s="4">
        <v>5510.0</v>
      </c>
      <c r="G328" s="9">
        <v>2324613.9</v>
      </c>
      <c r="H328" s="9">
        <v>315172.0</v>
      </c>
    </row>
    <row r="329">
      <c r="A329" s="5">
        <v>41808.0</v>
      </c>
      <c r="B329" s="7" t="str">
        <f t="shared" si="1"/>
        <v>2014-06</v>
      </c>
      <c r="C329" s="7" t="s">
        <v>54</v>
      </c>
      <c r="D329" s="4">
        <v>3127.0</v>
      </c>
      <c r="E329" s="21" t="str">
        <f>VLOOKUP(D329, Products!$A$1:$B$13, 2, FALSE)</f>
        <v>Personal Care</v>
      </c>
      <c r="F329" s="4">
        <v>2802.0</v>
      </c>
      <c r="G329" s="9">
        <v>229007.46000000002</v>
      </c>
      <c r="H329" s="9">
        <v>70218.12000000002</v>
      </c>
    </row>
    <row r="330">
      <c r="A330" s="5">
        <v>41828.0</v>
      </c>
      <c r="B330" s="7" t="str">
        <f t="shared" si="1"/>
        <v>2014-07</v>
      </c>
      <c r="C330" s="7" t="s">
        <v>54</v>
      </c>
      <c r="D330" s="4">
        <v>8293.0</v>
      </c>
      <c r="E330" s="21" t="str">
        <f>VLOOKUP(D330, Products!$A$1:$B$13, 2, FALSE)</f>
        <v>Cosmetics</v>
      </c>
      <c r="F330" s="4">
        <v>4177.0</v>
      </c>
      <c r="G330" s="9">
        <v>1826184.4</v>
      </c>
      <c r="H330" s="9">
        <v>726254.99</v>
      </c>
    </row>
    <row r="331">
      <c r="A331" s="5">
        <v>41896.0</v>
      </c>
      <c r="B331" s="7" t="str">
        <f t="shared" si="1"/>
        <v>2014-09</v>
      </c>
      <c r="C331" s="7" t="s">
        <v>54</v>
      </c>
      <c r="D331" s="4">
        <v>2103.0</v>
      </c>
      <c r="E331" s="21" t="str">
        <f>VLOOKUP(D331, Products!$A$1:$B$13, 2, FALSE)</f>
        <v>Cereal</v>
      </c>
      <c r="F331" s="4">
        <v>5735.0</v>
      </c>
      <c r="G331" s="9">
        <v>1179689.5</v>
      </c>
      <c r="H331" s="9">
        <v>508063.65</v>
      </c>
    </row>
    <row r="332">
      <c r="A332" s="5">
        <v>40314.0</v>
      </c>
      <c r="B332" s="7" t="str">
        <f t="shared" si="1"/>
        <v>2010-05</v>
      </c>
      <c r="C332" s="7" t="s">
        <v>54</v>
      </c>
      <c r="D332" s="4">
        <v>7940.0</v>
      </c>
      <c r="E332" s="21" t="str">
        <f>VLOOKUP(D332, Products!$A$1:$B$13, 2, FALSE)</f>
        <v>Household</v>
      </c>
      <c r="F332" s="4">
        <v>7684.0</v>
      </c>
      <c r="G332" s="9">
        <v>5134986.68</v>
      </c>
      <c r="H332" s="9">
        <v>1273469.3199999994</v>
      </c>
    </row>
    <row r="333">
      <c r="A333" s="5">
        <v>41038.0</v>
      </c>
      <c r="B333" s="7" t="str">
        <f t="shared" si="1"/>
        <v>2012-05</v>
      </c>
      <c r="C333" s="7" t="s">
        <v>54</v>
      </c>
      <c r="D333" s="4">
        <v>2455.0</v>
      </c>
      <c r="E333" s="21" t="str">
        <f>VLOOKUP(D333, Products!$A$1:$B$13, 2, FALSE)</f>
        <v>Clothes</v>
      </c>
      <c r="F333" s="4">
        <v>7088.0</v>
      </c>
      <c r="G333" s="9">
        <v>774576.64</v>
      </c>
      <c r="H333" s="9">
        <v>520542.72</v>
      </c>
    </row>
    <row r="334">
      <c r="A334" s="5">
        <v>42619.0</v>
      </c>
      <c r="B334" s="7" t="str">
        <f t="shared" si="1"/>
        <v>2016-09</v>
      </c>
      <c r="C334" s="7" t="s">
        <v>54</v>
      </c>
      <c r="D334" s="4">
        <v>7331.0</v>
      </c>
      <c r="E334" s="21" t="str">
        <f>VLOOKUP(D334, Products!$A$1:$B$13, 2, FALSE)</f>
        <v>Baby Food</v>
      </c>
      <c r="F334" s="4">
        <v>1279.0</v>
      </c>
      <c r="G334" s="9">
        <v>326503.12</v>
      </c>
      <c r="H334" s="9">
        <v>122604.94</v>
      </c>
    </row>
    <row r="335">
      <c r="A335" s="5">
        <v>41428.0</v>
      </c>
      <c r="B335" s="7" t="str">
        <f t="shared" si="1"/>
        <v>2013-06</v>
      </c>
      <c r="C335" s="7" t="s">
        <v>54</v>
      </c>
      <c r="D335" s="4">
        <v>8969.0</v>
      </c>
      <c r="E335" s="21" t="str">
        <f>VLOOKUP(D335, Products!$A$1:$B$13, 2, FALSE)</f>
        <v>Snacks</v>
      </c>
      <c r="F335" s="4">
        <v>9631.0</v>
      </c>
      <c r="G335" s="9">
        <v>1469497.9800000002</v>
      </c>
      <c r="H335" s="9">
        <v>531053.3400000002</v>
      </c>
    </row>
    <row r="336">
      <c r="A336" s="5">
        <v>41112.0</v>
      </c>
      <c r="B336" s="7" t="str">
        <f t="shared" si="1"/>
        <v>2012-07</v>
      </c>
      <c r="C336" s="7" t="s">
        <v>54</v>
      </c>
      <c r="D336" s="4">
        <v>8293.0</v>
      </c>
      <c r="E336" s="21" t="str">
        <f>VLOOKUP(D336, Products!$A$1:$B$13, 2, FALSE)</f>
        <v>Cosmetics</v>
      </c>
      <c r="F336" s="4">
        <v>4484.0</v>
      </c>
      <c r="G336" s="9">
        <v>1960404.8</v>
      </c>
      <c r="H336" s="9">
        <v>779633.0800000001</v>
      </c>
    </row>
    <row r="337">
      <c r="A337" s="5">
        <v>41635.0</v>
      </c>
      <c r="B337" s="7" t="str">
        <f t="shared" si="1"/>
        <v>2013-12</v>
      </c>
      <c r="C337" s="7" t="s">
        <v>54</v>
      </c>
      <c r="D337" s="4">
        <v>8293.0</v>
      </c>
      <c r="E337" s="21" t="str">
        <f>VLOOKUP(D337, Products!$A$1:$B$13, 2, FALSE)</f>
        <v>Cosmetics</v>
      </c>
      <c r="F337" s="4">
        <v>2749.0</v>
      </c>
      <c r="G337" s="9">
        <v>1201862.8</v>
      </c>
      <c r="H337" s="9">
        <v>477968.6300000001</v>
      </c>
    </row>
    <row r="338">
      <c r="A338" s="5">
        <v>42338.0</v>
      </c>
      <c r="B338" s="7" t="str">
        <f t="shared" si="1"/>
        <v>2015-11</v>
      </c>
      <c r="C338" s="7" t="s">
        <v>54</v>
      </c>
      <c r="D338" s="4">
        <v>2103.0</v>
      </c>
      <c r="E338" s="21" t="str">
        <f>VLOOKUP(D338, Products!$A$1:$B$13, 2, FALSE)</f>
        <v>Cereal</v>
      </c>
      <c r="F338" s="4">
        <v>8847.0</v>
      </c>
      <c r="G338" s="9">
        <v>1819827.9</v>
      </c>
      <c r="H338" s="9">
        <v>783755.7299999999</v>
      </c>
    </row>
    <row r="339">
      <c r="A339" s="5">
        <v>41782.0</v>
      </c>
      <c r="B339" s="7" t="str">
        <f t="shared" si="1"/>
        <v>2014-05</v>
      </c>
      <c r="C339" s="7" t="s">
        <v>54</v>
      </c>
      <c r="D339" s="4">
        <v>5988.0</v>
      </c>
      <c r="E339" s="21" t="str">
        <f>VLOOKUP(D339, Products!$A$1:$B$13, 2, FALSE)</f>
        <v>Vegetables</v>
      </c>
      <c r="F339" s="4">
        <v>9809.0</v>
      </c>
      <c r="G339" s="9">
        <v>1511174.54</v>
      </c>
      <c r="H339" s="9">
        <v>619242.1699999999</v>
      </c>
    </row>
    <row r="340">
      <c r="A340" s="5">
        <v>41147.0</v>
      </c>
      <c r="B340" s="7" t="str">
        <f t="shared" si="1"/>
        <v>2012-08</v>
      </c>
      <c r="C340" s="7" t="s">
        <v>54</v>
      </c>
      <c r="D340" s="4">
        <v>5988.0</v>
      </c>
      <c r="E340" s="21" t="str">
        <f>VLOOKUP(D340, Products!$A$1:$B$13, 2, FALSE)</f>
        <v>Vegetables</v>
      </c>
      <c r="F340" s="4">
        <v>5269.0</v>
      </c>
      <c r="G340" s="9">
        <v>811742.14</v>
      </c>
      <c r="H340" s="9">
        <v>332631.97</v>
      </c>
    </row>
    <row r="341">
      <c r="A341" s="5">
        <v>42526.0</v>
      </c>
      <c r="B341" s="7" t="str">
        <f t="shared" si="1"/>
        <v>2016-06</v>
      </c>
      <c r="C341" s="7" t="s">
        <v>54</v>
      </c>
      <c r="D341" s="4">
        <v>1270.0</v>
      </c>
      <c r="E341" s="21" t="str">
        <f>VLOOKUP(D341, Products!$A$1:$B$13, 2, FALSE)</f>
        <v>Beverages</v>
      </c>
      <c r="F341" s="4">
        <v>589.0</v>
      </c>
      <c r="G341" s="9">
        <v>27948.050000000003</v>
      </c>
      <c r="H341" s="9">
        <v>9223.740000000002</v>
      </c>
    </row>
    <row r="342">
      <c r="A342" s="5">
        <v>41641.0</v>
      </c>
      <c r="B342" s="7" t="str">
        <f t="shared" si="1"/>
        <v>2014-01</v>
      </c>
      <c r="C342" s="7" t="s">
        <v>56</v>
      </c>
      <c r="D342" s="4">
        <v>7331.0</v>
      </c>
      <c r="E342" s="21" t="str">
        <f>VLOOKUP(D342, Products!$A$1:$B$13, 2, FALSE)</f>
        <v>Baby Food</v>
      </c>
      <c r="F342" s="4">
        <v>2797.0</v>
      </c>
      <c r="G342" s="9">
        <v>714018.16</v>
      </c>
      <c r="H342" s="9">
        <v>268120.42000000004</v>
      </c>
    </row>
    <row r="343">
      <c r="A343" s="5">
        <v>40884.0</v>
      </c>
      <c r="B343" s="7" t="str">
        <f t="shared" si="1"/>
        <v>2011-12</v>
      </c>
      <c r="C343" s="7" t="s">
        <v>56</v>
      </c>
      <c r="D343" s="4">
        <v>5988.0</v>
      </c>
      <c r="E343" s="21" t="str">
        <f>VLOOKUP(D343, Products!$A$1:$B$13, 2, FALSE)</f>
        <v>Vegetables</v>
      </c>
      <c r="F343" s="4">
        <v>6481.0</v>
      </c>
      <c r="G343" s="9">
        <v>998462.86</v>
      </c>
      <c r="H343" s="9">
        <v>409145.5299999999</v>
      </c>
    </row>
    <row r="344">
      <c r="A344" s="5">
        <v>40602.0</v>
      </c>
      <c r="B344" s="7" t="str">
        <f t="shared" si="1"/>
        <v>2011-02</v>
      </c>
      <c r="C344" s="7" t="s">
        <v>56</v>
      </c>
      <c r="D344" s="4">
        <v>5988.0</v>
      </c>
      <c r="E344" s="21" t="str">
        <f>VLOOKUP(D344, Products!$A$1:$B$13, 2, FALSE)</f>
        <v>Vegetables</v>
      </c>
      <c r="F344" s="4">
        <v>8246.0</v>
      </c>
      <c r="G344" s="9">
        <v>1270378.76</v>
      </c>
      <c r="H344" s="9">
        <v>520569.98</v>
      </c>
    </row>
    <row r="345">
      <c r="A345" s="5">
        <v>41160.0</v>
      </c>
      <c r="B345" s="7" t="str">
        <f t="shared" si="1"/>
        <v>2012-09</v>
      </c>
      <c r="C345" s="7" t="s">
        <v>56</v>
      </c>
      <c r="D345" s="4">
        <v>2455.0</v>
      </c>
      <c r="E345" s="21" t="str">
        <f>VLOOKUP(D345, Products!$A$1:$B$13, 2, FALSE)</f>
        <v>Clothes</v>
      </c>
      <c r="F345" s="4">
        <v>5016.0</v>
      </c>
      <c r="G345" s="9">
        <v>548148.48</v>
      </c>
      <c r="H345" s="9">
        <v>368375.0399999999</v>
      </c>
    </row>
    <row r="346">
      <c r="A346" s="5">
        <v>41473.0</v>
      </c>
      <c r="B346" s="7" t="str">
        <f t="shared" si="1"/>
        <v>2013-07</v>
      </c>
      <c r="C346" s="7" t="s">
        <v>56</v>
      </c>
      <c r="D346" s="4">
        <v>2103.0</v>
      </c>
      <c r="E346" s="21" t="str">
        <f>VLOOKUP(D346, Products!$A$1:$B$13, 2, FALSE)</f>
        <v>Cereal</v>
      </c>
      <c r="F346" s="4">
        <v>6641.0</v>
      </c>
      <c r="G346" s="9">
        <v>1366053.7</v>
      </c>
      <c r="H346" s="9">
        <v>588326.19</v>
      </c>
    </row>
    <row r="347">
      <c r="A347" s="5">
        <v>42419.0</v>
      </c>
      <c r="B347" s="7" t="str">
        <f t="shared" si="1"/>
        <v>2016-02</v>
      </c>
      <c r="C347" s="7" t="s">
        <v>56</v>
      </c>
      <c r="D347" s="4">
        <v>1270.0</v>
      </c>
      <c r="E347" s="21" t="str">
        <f>VLOOKUP(D347, Products!$A$1:$B$13, 2, FALSE)</f>
        <v>Beverages</v>
      </c>
      <c r="F347" s="4">
        <v>8222.0</v>
      </c>
      <c r="G347" s="9">
        <v>390133.9</v>
      </c>
      <c r="H347" s="9">
        <v>128756.52000000002</v>
      </c>
    </row>
    <row r="348">
      <c r="A348" s="5">
        <v>41561.0</v>
      </c>
      <c r="B348" s="7" t="str">
        <f t="shared" si="1"/>
        <v>2013-10</v>
      </c>
      <c r="C348" s="7" t="s">
        <v>56</v>
      </c>
      <c r="D348" s="4">
        <v>2103.0</v>
      </c>
      <c r="E348" s="21" t="str">
        <f>VLOOKUP(D348, Products!$A$1:$B$13, 2, FALSE)</f>
        <v>Cereal</v>
      </c>
      <c r="F348" s="4">
        <v>1504.0</v>
      </c>
      <c r="G348" s="9">
        <v>309372.8</v>
      </c>
      <c r="H348" s="9">
        <v>133239.36</v>
      </c>
    </row>
    <row r="349">
      <c r="A349" s="5">
        <v>42393.0</v>
      </c>
      <c r="B349" s="7" t="str">
        <f t="shared" si="1"/>
        <v>2016-01</v>
      </c>
      <c r="C349" s="7" t="s">
        <v>56</v>
      </c>
      <c r="D349" s="4">
        <v>2455.0</v>
      </c>
      <c r="E349" s="21" t="str">
        <f>VLOOKUP(D349, Products!$A$1:$B$13, 2, FALSE)</f>
        <v>Clothes</v>
      </c>
      <c r="F349" s="4">
        <v>7147.0</v>
      </c>
      <c r="G349" s="9">
        <v>781024.16</v>
      </c>
      <c r="H349" s="9">
        <v>524875.68</v>
      </c>
    </row>
    <row r="350">
      <c r="A350" s="5">
        <v>42739.0</v>
      </c>
      <c r="B350" s="7" t="str">
        <f t="shared" si="1"/>
        <v>2017-01</v>
      </c>
      <c r="C350" s="7" t="s">
        <v>56</v>
      </c>
      <c r="D350" s="4">
        <v>8293.0</v>
      </c>
      <c r="E350" s="21" t="str">
        <f>VLOOKUP(D350, Products!$A$1:$B$13, 2, FALSE)</f>
        <v>Cosmetics</v>
      </c>
      <c r="F350" s="4">
        <v>3755.0</v>
      </c>
      <c r="G350" s="9">
        <v>1641686.0</v>
      </c>
      <c r="H350" s="9">
        <v>652881.8500000001</v>
      </c>
    </row>
    <row r="351">
      <c r="A351" s="5">
        <v>41781.0</v>
      </c>
      <c r="B351" s="7" t="str">
        <f t="shared" si="1"/>
        <v>2014-05</v>
      </c>
      <c r="C351" s="7" t="s">
        <v>56</v>
      </c>
      <c r="D351" s="4">
        <v>7331.0</v>
      </c>
      <c r="E351" s="21" t="str">
        <f>VLOOKUP(D351, Products!$A$1:$B$13, 2, FALSE)</f>
        <v>Baby Food</v>
      </c>
      <c r="F351" s="4">
        <v>8229.0</v>
      </c>
      <c r="G351" s="9">
        <v>2100699.12</v>
      </c>
      <c r="H351" s="9">
        <v>788831.9400000002</v>
      </c>
    </row>
    <row r="352">
      <c r="A352" s="5">
        <v>42284.0</v>
      </c>
      <c r="B352" s="7" t="str">
        <f t="shared" si="1"/>
        <v>2015-10</v>
      </c>
      <c r="C352" s="7" t="s">
        <v>56</v>
      </c>
      <c r="D352" s="4">
        <v>2103.0</v>
      </c>
      <c r="E352" s="21" t="str">
        <f>VLOOKUP(D352, Products!$A$1:$B$13, 2, FALSE)</f>
        <v>Cereal</v>
      </c>
      <c r="F352" s="4">
        <v>7048.0</v>
      </c>
      <c r="G352" s="9">
        <v>1449773.5999999999</v>
      </c>
      <c r="H352" s="9">
        <v>624382.3199999998</v>
      </c>
    </row>
    <row r="353">
      <c r="A353" s="5">
        <v>41340.0</v>
      </c>
      <c r="B353" s="7" t="str">
        <f t="shared" si="1"/>
        <v>2013-03</v>
      </c>
      <c r="C353" s="7" t="s">
        <v>56</v>
      </c>
      <c r="D353" s="4">
        <v>8681.0</v>
      </c>
      <c r="E353" s="21" t="str">
        <f>VLOOKUP(D353, Products!$A$1:$B$13, 2, FALSE)</f>
        <v>Office Supplies</v>
      </c>
      <c r="F353" s="4">
        <v>5129.0</v>
      </c>
      <c r="G353" s="9">
        <v>3340056.0900000003</v>
      </c>
      <c r="H353" s="9">
        <v>647536.25</v>
      </c>
    </row>
    <row r="354">
      <c r="A354" s="5">
        <v>41433.0</v>
      </c>
      <c r="B354" s="7" t="str">
        <f t="shared" si="1"/>
        <v>2013-06</v>
      </c>
      <c r="C354" s="7" t="s">
        <v>56</v>
      </c>
      <c r="D354" s="4">
        <v>2455.0</v>
      </c>
      <c r="E354" s="21" t="str">
        <f>VLOOKUP(D354, Products!$A$1:$B$13, 2, FALSE)</f>
        <v>Clothes</v>
      </c>
      <c r="F354" s="4">
        <v>6169.0</v>
      </c>
      <c r="G354" s="9">
        <v>674148.3200000001</v>
      </c>
      <c r="H354" s="9">
        <v>453051.36000000004</v>
      </c>
    </row>
    <row r="355">
      <c r="A355" s="5">
        <v>42207.0</v>
      </c>
      <c r="B355" s="7" t="str">
        <f t="shared" si="1"/>
        <v>2015-07</v>
      </c>
      <c r="C355" s="7" t="s">
        <v>56</v>
      </c>
      <c r="D355" s="4">
        <v>8969.0</v>
      </c>
      <c r="E355" s="21" t="str">
        <f>VLOOKUP(D355, Products!$A$1:$B$13, 2, FALSE)</f>
        <v>Snacks</v>
      </c>
      <c r="F355" s="4">
        <v>3488.0</v>
      </c>
      <c r="G355" s="9">
        <v>532199.04</v>
      </c>
      <c r="H355" s="9">
        <v>192328.32000000007</v>
      </c>
    </row>
    <row r="356">
      <c r="A356" s="5">
        <v>42641.0</v>
      </c>
      <c r="B356" s="7" t="str">
        <f t="shared" si="1"/>
        <v>2016-09</v>
      </c>
      <c r="C356" s="7" t="s">
        <v>56</v>
      </c>
      <c r="D356" s="4">
        <v>4594.0</v>
      </c>
      <c r="E356" s="21" t="str">
        <f>VLOOKUP(D356, Products!$A$1:$B$13, 2, FALSE)</f>
        <v>Fruits</v>
      </c>
      <c r="F356" s="4">
        <v>4958.0</v>
      </c>
      <c r="G356" s="9">
        <v>46258.14</v>
      </c>
      <c r="H356" s="9">
        <v>11948.779999999999</v>
      </c>
    </row>
    <row r="357">
      <c r="A357" s="5">
        <v>42486.0</v>
      </c>
      <c r="B357" s="7" t="str">
        <f t="shared" si="1"/>
        <v>2016-04</v>
      </c>
      <c r="C357" s="7" t="s">
        <v>56</v>
      </c>
      <c r="D357" s="4">
        <v>8681.0</v>
      </c>
      <c r="E357" s="21" t="str">
        <f>VLOOKUP(D357, Products!$A$1:$B$13, 2, FALSE)</f>
        <v>Office Supplies</v>
      </c>
      <c r="F357" s="4">
        <v>4339.0</v>
      </c>
      <c r="G357" s="9">
        <v>2825600.19</v>
      </c>
      <c r="H357" s="9">
        <v>547798.75</v>
      </c>
    </row>
    <row r="358">
      <c r="A358" s="5">
        <v>42429.0</v>
      </c>
      <c r="B358" s="7" t="str">
        <f t="shared" si="1"/>
        <v>2016-02</v>
      </c>
      <c r="C358" s="7" t="s">
        <v>56</v>
      </c>
      <c r="D358" s="4">
        <v>1270.0</v>
      </c>
      <c r="E358" s="21" t="str">
        <f>VLOOKUP(D358, Products!$A$1:$B$13, 2, FALSE)</f>
        <v>Beverages</v>
      </c>
      <c r="F358" s="4">
        <v>9875.0</v>
      </c>
      <c r="G358" s="9">
        <v>468568.75</v>
      </c>
      <c r="H358" s="9">
        <v>154642.5</v>
      </c>
    </row>
    <row r="359">
      <c r="A359" s="5">
        <v>42775.0</v>
      </c>
      <c r="B359" s="7" t="str">
        <f t="shared" si="1"/>
        <v>2017-02</v>
      </c>
      <c r="C359" s="7" t="s">
        <v>56</v>
      </c>
      <c r="D359" s="4">
        <v>1270.0</v>
      </c>
      <c r="E359" s="21" t="str">
        <f>VLOOKUP(D359, Products!$A$1:$B$13, 2, FALSE)</f>
        <v>Beverages</v>
      </c>
      <c r="F359" s="4">
        <v>8412.0</v>
      </c>
      <c r="G359" s="9">
        <v>399149.4</v>
      </c>
      <c r="H359" s="9">
        <v>131731.92000000004</v>
      </c>
    </row>
    <row r="360">
      <c r="A360" s="5">
        <v>42722.0</v>
      </c>
      <c r="B360" s="7" t="str">
        <f t="shared" si="1"/>
        <v>2016-12</v>
      </c>
      <c r="C360" s="7" t="s">
        <v>56</v>
      </c>
      <c r="D360" s="4">
        <v>2455.0</v>
      </c>
      <c r="E360" s="21" t="str">
        <f>VLOOKUP(D360, Products!$A$1:$B$13, 2, FALSE)</f>
        <v>Clothes</v>
      </c>
      <c r="F360" s="4">
        <v>123.0</v>
      </c>
      <c r="G360" s="9">
        <v>13441.44</v>
      </c>
      <c r="H360" s="9">
        <v>9033.119999999999</v>
      </c>
    </row>
    <row r="361">
      <c r="A361" s="5">
        <v>40686.0</v>
      </c>
      <c r="B361" s="7" t="str">
        <f t="shared" si="1"/>
        <v>2011-05</v>
      </c>
      <c r="C361" s="7" t="s">
        <v>56</v>
      </c>
      <c r="D361" s="4">
        <v>8293.0</v>
      </c>
      <c r="E361" s="21" t="str">
        <f>VLOOKUP(D361, Products!$A$1:$B$13, 2, FALSE)</f>
        <v>Cosmetics</v>
      </c>
      <c r="F361" s="4">
        <v>1505.0</v>
      </c>
      <c r="G361" s="9">
        <v>657986.0</v>
      </c>
      <c r="H361" s="9">
        <v>261674.35000000003</v>
      </c>
    </row>
    <row r="362">
      <c r="A362" s="5">
        <v>42702.0</v>
      </c>
      <c r="B362" s="7" t="str">
        <f t="shared" si="1"/>
        <v>2016-11</v>
      </c>
      <c r="C362" s="7" t="s">
        <v>56</v>
      </c>
      <c r="D362" s="4">
        <v>1270.0</v>
      </c>
      <c r="E362" s="21" t="str">
        <f>VLOOKUP(D362, Products!$A$1:$B$13, 2, FALSE)</f>
        <v>Beverages</v>
      </c>
      <c r="F362" s="4">
        <v>1027.0</v>
      </c>
      <c r="G362" s="9">
        <v>48731.15</v>
      </c>
      <c r="H362" s="9">
        <v>16082.820000000003</v>
      </c>
    </row>
    <row r="363">
      <c r="A363" s="5">
        <v>41330.0</v>
      </c>
      <c r="B363" s="7" t="str">
        <f t="shared" si="1"/>
        <v>2013-02</v>
      </c>
      <c r="C363" s="7" t="s">
        <v>56</v>
      </c>
      <c r="D363" s="4">
        <v>4594.0</v>
      </c>
      <c r="E363" s="21" t="str">
        <f>VLOOKUP(D363, Products!$A$1:$B$13, 2, FALSE)</f>
        <v>Fruits</v>
      </c>
      <c r="F363" s="4">
        <v>9616.0</v>
      </c>
      <c r="G363" s="9">
        <v>89717.28</v>
      </c>
      <c r="H363" s="9">
        <v>23174.559999999998</v>
      </c>
    </row>
    <row r="364">
      <c r="A364" s="5">
        <v>40415.0</v>
      </c>
      <c r="B364" s="7" t="str">
        <f t="shared" si="1"/>
        <v>2010-08</v>
      </c>
      <c r="C364" s="7" t="s">
        <v>56</v>
      </c>
      <c r="D364" s="4">
        <v>8875.0</v>
      </c>
      <c r="E364" s="21" t="str">
        <f>VLOOKUP(D364, Products!$A$1:$B$13, 2, FALSE)</f>
        <v>Meat</v>
      </c>
      <c r="F364" s="4">
        <v>6505.0</v>
      </c>
      <c r="G364" s="9">
        <v>2744394.4499999997</v>
      </c>
      <c r="H364" s="9">
        <v>372085.99999999953</v>
      </c>
    </row>
    <row r="365">
      <c r="A365" s="5">
        <v>41468.0</v>
      </c>
      <c r="B365" s="7" t="str">
        <f t="shared" si="1"/>
        <v>2013-07</v>
      </c>
      <c r="C365" s="7" t="s">
        <v>58</v>
      </c>
      <c r="D365" s="4">
        <v>2103.0</v>
      </c>
      <c r="E365" s="21" t="str">
        <f>VLOOKUP(D365, Products!$A$1:$B$13, 2, FALSE)</f>
        <v>Cereal</v>
      </c>
      <c r="F365" s="4">
        <v>5386.0</v>
      </c>
      <c r="G365" s="9">
        <v>1107900.2</v>
      </c>
      <c r="H365" s="9">
        <v>477145.74</v>
      </c>
    </row>
    <row r="366">
      <c r="A366" s="5">
        <v>42842.0</v>
      </c>
      <c r="B366" s="7" t="str">
        <f t="shared" si="1"/>
        <v>2017-04</v>
      </c>
      <c r="C366" s="7" t="s">
        <v>58</v>
      </c>
      <c r="D366" s="4">
        <v>8681.0</v>
      </c>
      <c r="E366" s="21" t="str">
        <f>VLOOKUP(D366, Products!$A$1:$B$13, 2, FALSE)</f>
        <v>Office Supplies</v>
      </c>
      <c r="F366" s="4">
        <v>4529.0</v>
      </c>
      <c r="G366" s="9">
        <v>2949330.0900000003</v>
      </c>
      <c r="H366" s="9">
        <v>571786.25</v>
      </c>
    </row>
    <row r="367">
      <c r="A367" s="5">
        <v>42381.0</v>
      </c>
      <c r="B367" s="7" t="str">
        <f t="shared" si="1"/>
        <v>2016-01</v>
      </c>
      <c r="C367" s="7" t="s">
        <v>58</v>
      </c>
      <c r="D367" s="4">
        <v>4594.0</v>
      </c>
      <c r="E367" s="21" t="str">
        <f>VLOOKUP(D367, Products!$A$1:$B$13, 2, FALSE)</f>
        <v>Fruits</v>
      </c>
      <c r="F367" s="4">
        <v>54.0</v>
      </c>
      <c r="G367" s="9">
        <v>503.82</v>
      </c>
      <c r="H367" s="9">
        <v>130.14</v>
      </c>
    </row>
    <row r="368">
      <c r="A368" s="5">
        <v>41845.0</v>
      </c>
      <c r="B368" s="7" t="str">
        <f t="shared" si="1"/>
        <v>2014-07</v>
      </c>
      <c r="C368" s="7" t="s">
        <v>58</v>
      </c>
      <c r="D368" s="4">
        <v>3127.0</v>
      </c>
      <c r="E368" s="21" t="str">
        <f>VLOOKUP(D368, Products!$A$1:$B$13, 2, FALSE)</f>
        <v>Personal Care</v>
      </c>
      <c r="F368" s="4">
        <v>4322.0</v>
      </c>
      <c r="G368" s="9">
        <v>353237.06</v>
      </c>
      <c r="H368" s="9">
        <v>108309.31999999998</v>
      </c>
    </row>
    <row r="369">
      <c r="A369" s="5">
        <v>40740.0</v>
      </c>
      <c r="B369" s="7" t="str">
        <f t="shared" si="1"/>
        <v>2011-07</v>
      </c>
      <c r="C369" s="7" t="s">
        <v>58</v>
      </c>
      <c r="D369" s="4">
        <v>2103.0</v>
      </c>
      <c r="E369" s="21" t="str">
        <f>VLOOKUP(D369, Products!$A$1:$B$13, 2, FALSE)</f>
        <v>Cereal</v>
      </c>
      <c r="F369" s="4">
        <v>4016.0</v>
      </c>
      <c r="G369" s="9">
        <v>826091.2</v>
      </c>
      <c r="H369" s="9">
        <v>355777.43999999994</v>
      </c>
    </row>
    <row r="370">
      <c r="A370" s="5">
        <v>42906.0</v>
      </c>
      <c r="B370" s="7" t="str">
        <f t="shared" si="1"/>
        <v>2017-06</v>
      </c>
      <c r="C370" s="7" t="s">
        <v>58</v>
      </c>
      <c r="D370" s="4">
        <v>8969.0</v>
      </c>
      <c r="E370" s="21" t="str">
        <f>VLOOKUP(D370, Products!$A$1:$B$13, 2, FALSE)</f>
        <v>Snacks</v>
      </c>
      <c r="F370" s="4">
        <v>2191.0</v>
      </c>
      <c r="G370" s="9">
        <v>334302.78</v>
      </c>
      <c r="H370" s="9">
        <v>120811.74000000002</v>
      </c>
    </row>
    <row r="371">
      <c r="A371" s="5">
        <v>42341.0</v>
      </c>
      <c r="B371" s="7" t="str">
        <f t="shared" si="1"/>
        <v>2015-12</v>
      </c>
      <c r="C371" s="7" t="s">
        <v>58</v>
      </c>
      <c r="D371" s="4">
        <v>8969.0</v>
      </c>
      <c r="E371" s="21" t="str">
        <f>VLOOKUP(D371, Products!$A$1:$B$13, 2, FALSE)</f>
        <v>Snacks</v>
      </c>
      <c r="F371" s="4">
        <v>5722.0</v>
      </c>
      <c r="G371" s="9">
        <v>873062.7600000001</v>
      </c>
      <c r="H371" s="9">
        <v>315511.0800000002</v>
      </c>
    </row>
    <row r="372">
      <c r="A372" s="5">
        <v>40876.0</v>
      </c>
      <c r="B372" s="7" t="str">
        <f t="shared" si="1"/>
        <v>2011-11</v>
      </c>
      <c r="C372" s="7" t="s">
        <v>58</v>
      </c>
      <c r="D372" s="4">
        <v>8681.0</v>
      </c>
      <c r="E372" s="21" t="str">
        <f>VLOOKUP(D372, Products!$A$1:$B$13, 2, FALSE)</f>
        <v>Office Supplies</v>
      </c>
      <c r="F372" s="4">
        <v>5201.0</v>
      </c>
      <c r="G372" s="9">
        <v>3386943.21</v>
      </c>
      <c r="H372" s="9">
        <v>656626.25</v>
      </c>
    </row>
    <row r="373">
      <c r="A373" s="5">
        <v>41889.0</v>
      </c>
      <c r="B373" s="7" t="str">
        <f t="shared" si="1"/>
        <v>2014-09</v>
      </c>
      <c r="C373" s="7" t="s">
        <v>58</v>
      </c>
      <c r="D373" s="4">
        <v>7331.0</v>
      </c>
      <c r="E373" s="21" t="str">
        <f>VLOOKUP(D373, Products!$A$1:$B$13, 2, FALSE)</f>
        <v>Baby Food</v>
      </c>
      <c r="F373" s="4">
        <v>8678.0</v>
      </c>
      <c r="G373" s="9">
        <v>2215319.84</v>
      </c>
      <c r="H373" s="9">
        <v>831873.0800000001</v>
      </c>
    </row>
    <row r="374">
      <c r="A374" s="5">
        <v>42846.0</v>
      </c>
      <c r="B374" s="7" t="str">
        <f t="shared" si="1"/>
        <v>2017-04</v>
      </c>
      <c r="C374" s="7" t="s">
        <v>58</v>
      </c>
      <c r="D374" s="4">
        <v>7331.0</v>
      </c>
      <c r="E374" s="21" t="str">
        <f>VLOOKUP(D374, Products!$A$1:$B$13, 2, FALSE)</f>
        <v>Baby Food</v>
      </c>
      <c r="F374" s="4">
        <v>343.0</v>
      </c>
      <c r="G374" s="9">
        <v>87561.04</v>
      </c>
      <c r="H374" s="9">
        <v>32879.979999999996</v>
      </c>
    </row>
    <row r="375">
      <c r="A375" s="5">
        <v>40984.0</v>
      </c>
      <c r="B375" s="7" t="str">
        <f t="shared" si="1"/>
        <v>2012-03</v>
      </c>
      <c r="C375" s="7" t="s">
        <v>58</v>
      </c>
      <c r="D375" s="4">
        <v>1270.0</v>
      </c>
      <c r="E375" s="21" t="str">
        <f>VLOOKUP(D375, Products!$A$1:$B$13, 2, FALSE)</f>
        <v>Beverages</v>
      </c>
      <c r="F375" s="4">
        <v>7581.0</v>
      </c>
      <c r="G375" s="9">
        <v>359718.45</v>
      </c>
      <c r="H375" s="9">
        <v>118718.46000000002</v>
      </c>
    </row>
    <row r="376">
      <c r="A376" s="5">
        <v>40441.0</v>
      </c>
      <c r="B376" s="7" t="str">
        <f t="shared" si="1"/>
        <v>2010-09</v>
      </c>
      <c r="C376" s="7" t="s">
        <v>58</v>
      </c>
      <c r="D376" s="4">
        <v>4594.0</v>
      </c>
      <c r="E376" s="21" t="str">
        <f>VLOOKUP(D376, Products!$A$1:$B$13, 2, FALSE)</f>
        <v>Fruits</v>
      </c>
      <c r="F376" s="4">
        <v>4080.0</v>
      </c>
      <c r="G376" s="9">
        <v>38066.4</v>
      </c>
      <c r="H376" s="9">
        <v>9832.800000000003</v>
      </c>
    </row>
    <row r="377">
      <c r="A377" s="5">
        <v>40464.0</v>
      </c>
      <c r="B377" s="7" t="str">
        <f t="shared" si="1"/>
        <v>2010-10</v>
      </c>
      <c r="C377" s="7" t="s">
        <v>58</v>
      </c>
      <c r="D377" s="4">
        <v>7331.0</v>
      </c>
      <c r="E377" s="21" t="str">
        <f>VLOOKUP(D377, Products!$A$1:$B$13, 2, FALSE)</f>
        <v>Baby Food</v>
      </c>
      <c r="F377" s="4">
        <v>5118.0</v>
      </c>
      <c r="G377" s="9">
        <v>1306523.04</v>
      </c>
      <c r="H377" s="9">
        <v>490611.4800000001</v>
      </c>
    </row>
    <row r="378">
      <c r="A378" s="5">
        <v>42907.0</v>
      </c>
      <c r="B378" s="7" t="str">
        <f t="shared" si="1"/>
        <v>2017-06</v>
      </c>
      <c r="C378" s="7" t="s">
        <v>58</v>
      </c>
      <c r="D378" s="4">
        <v>5988.0</v>
      </c>
      <c r="E378" s="21" t="str">
        <f>VLOOKUP(D378, Products!$A$1:$B$13, 2, FALSE)</f>
        <v>Vegetables</v>
      </c>
      <c r="F378" s="4">
        <v>2203.0</v>
      </c>
      <c r="G378" s="9">
        <v>339394.18</v>
      </c>
      <c r="H378" s="9">
        <v>139075.38999999998</v>
      </c>
    </row>
    <row r="379">
      <c r="A379" s="5">
        <v>40898.0</v>
      </c>
      <c r="B379" s="7" t="str">
        <f t="shared" si="1"/>
        <v>2011-12</v>
      </c>
      <c r="C379" s="7" t="s">
        <v>58</v>
      </c>
      <c r="D379" s="4">
        <v>8681.0</v>
      </c>
      <c r="E379" s="21" t="str">
        <f>VLOOKUP(D379, Products!$A$1:$B$13, 2, FALSE)</f>
        <v>Office Supplies</v>
      </c>
      <c r="F379" s="4">
        <v>6589.0</v>
      </c>
      <c r="G379" s="9">
        <v>4290822.69</v>
      </c>
      <c r="H379" s="9">
        <v>831861.25</v>
      </c>
    </row>
    <row r="380">
      <c r="A380" s="5">
        <v>41319.0</v>
      </c>
      <c r="B380" s="7" t="str">
        <f t="shared" si="1"/>
        <v>2013-02</v>
      </c>
      <c r="C380" s="7" t="s">
        <v>58</v>
      </c>
      <c r="D380" s="4">
        <v>5988.0</v>
      </c>
      <c r="E380" s="21" t="str">
        <f>VLOOKUP(D380, Products!$A$1:$B$13, 2, FALSE)</f>
        <v>Vegetables</v>
      </c>
      <c r="F380" s="4">
        <v>4453.0</v>
      </c>
      <c r="G380" s="9">
        <v>686029.18</v>
      </c>
      <c r="H380" s="9">
        <v>281117.89</v>
      </c>
    </row>
    <row r="381">
      <c r="A381" s="5">
        <v>41180.0</v>
      </c>
      <c r="B381" s="7" t="str">
        <f t="shared" si="1"/>
        <v>2012-09</v>
      </c>
      <c r="C381" s="7" t="s">
        <v>58</v>
      </c>
      <c r="D381" s="4">
        <v>5988.0</v>
      </c>
      <c r="E381" s="21" t="str">
        <f>VLOOKUP(D381, Products!$A$1:$B$13, 2, FALSE)</f>
        <v>Vegetables</v>
      </c>
      <c r="F381" s="4">
        <v>963.0</v>
      </c>
      <c r="G381" s="9">
        <v>148359.78</v>
      </c>
      <c r="H381" s="9">
        <v>60794.18999999999</v>
      </c>
    </row>
    <row r="382">
      <c r="A382" s="5">
        <v>41811.0</v>
      </c>
      <c r="B382" s="7" t="str">
        <f t="shared" si="1"/>
        <v>2014-06</v>
      </c>
      <c r="C382" s="7" t="s">
        <v>58</v>
      </c>
      <c r="D382" s="4">
        <v>8875.0</v>
      </c>
      <c r="E382" s="21" t="str">
        <f>VLOOKUP(D382, Products!$A$1:$B$13, 2, FALSE)</f>
        <v>Meat</v>
      </c>
      <c r="F382" s="4">
        <v>7397.0</v>
      </c>
      <c r="G382" s="9">
        <v>3120720.33</v>
      </c>
      <c r="H382" s="9">
        <v>423108.3999999999</v>
      </c>
    </row>
    <row r="383">
      <c r="A383" s="5">
        <v>40804.0</v>
      </c>
      <c r="B383" s="7" t="str">
        <f t="shared" si="1"/>
        <v>2011-09</v>
      </c>
      <c r="C383" s="7" t="s">
        <v>58</v>
      </c>
      <c r="D383" s="4">
        <v>1270.0</v>
      </c>
      <c r="E383" s="21" t="str">
        <f>VLOOKUP(D383, Products!$A$1:$B$13, 2, FALSE)</f>
        <v>Beverages</v>
      </c>
      <c r="F383" s="4">
        <v>7829.0</v>
      </c>
      <c r="G383" s="9">
        <v>371486.05000000005</v>
      </c>
      <c r="H383" s="9">
        <v>122602.14000000004</v>
      </c>
    </row>
    <row r="384">
      <c r="A384" s="5">
        <v>40278.0</v>
      </c>
      <c r="B384" s="7" t="str">
        <f t="shared" si="1"/>
        <v>2010-04</v>
      </c>
      <c r="C384" s="7" t="s">
        <v>58</v>
      </c>
      <c r="D384" s="4">
        <v>2103.0</v>
      </c>
      <c r="E384" s="21" t="str">
        <f>VLOOKUP(D384, Products!$A$1:$B$13, 2, FALSE)</f>
        <v>Cereal</v>
      </c>
      <c r="F384" s="4">
        <v>1458.0</v>
      </c>
      <c r="G384" s="9">
        <v>299910.6</v>
      </c>
      <c r="H384" s="9">
        <v>129164.21999999997</v>
      </c>
    </row>
    <row r="385">
      <c r="A385" s="5">
        <v>41751.0</v>
      </c>
      <c r="B385" s="7" t="str">
        <f t="shared" si="1"/>
        <v>2014-04</v>
      </c>
      <c r="C385" s="7" t="s">
        <v>58</v>
      </c>
      <c r="D385" s="4">
        <v>2455.0</v>
      </c>
      <c r="E385" s="21" t="str">
        <f>VLOOKUP(D385, Products!$A$1:$B$13, 2, FALSE)</f>
        <v>Clothes</v>
      </c>
      <c r="F385" s="4">
        <v>9410.0</v>
      </c>
      <c r="G385" s="9">
        <v>1028324.8</v>
      </c>
      <c r="H385" s="9">
        <v>691070.4</v>
      </c>
    </row>
    <row r="386">
      <c r="A386" s="5">
        <v>41343.0</v>
      </c>
      <c r="B386" s="7" t="str">
        <f t="shared" si="1"/>
        <v>2013-03</v>
      </c>
      <c r="C386" s="7" t="s">
        <v>58</v>
      </c>
      <c r="D386" s="4">
        <v>8969.0</v>
      </c>
      <c r="E386" s="21" t="str">
        <f>VLOOKUP(D386, Products!$A$1:$B$13, 2, FALSE)</f>
        <v>Snacks</v>
      </c>
      <c r="F386" s="4">
        <v>3223.0</v>
      </c>
      <c r="G386" s="9">
        <v>491765.34</v>
      </c>
      <c r="H386" s="9">
        <v>177716.22000000003</v>
      </c>
    </row>
    <row r="387">
      <c r="A387" s="5">
        <v>42238.0</v>
      </c>
      <c r="B387" s="7" t="str">
        <f t="shared" si="1"/>
        <v>2015-08</v>
      </c>
      <c r="C387" s="7" t="s">
        <v>58</v>
      </c>
      <c r="D387" s="4">
        <v>5988.0</v>
      </c>
      <c r="E387" s="21" t="str">
        <f>VLOOKUP(D387, Products!$A$1:$B$13, 2, FALSE)</f>
        <v>Vegetables</v>
      </c>
      <c r="F387" s="4">
        <v>9169.0</v>
      </c>
      <c r="G387" s="9">
        <v>1412576.1400000001</v>
      </c>
      <c r="H387" s="9">
        <v>578838.9700000001</v>
      </c>
    </row>
    <row r="388">
      <c r="A388" s="5">
        <v>41384.0</v>
      </c>
      <c r="B388" s="7" t="str">
        <f t="shared" si="1"/>
        <v>2013-04</v>
      </c>
      <c r="C388" s="7" t="s">
        <v>60</v>
      </c>
      <c r="D388" s="4">
        <v>4594.0</v>
      </c>
      <c r="E388" s="21" t="str">
        <f>VLOOKUP(D388, Products!$A$1:$B$13, 2, FALSE)</f>
        <v>Fruits</v>
      </c>
      <c r="F388" s="4">
        <v>6698.0</v>
      </c>
      <c r="G388" s="9">
        <v>62492.340000000004</v>
      </c>
      <c r="H388" s="9">
        <v>16142.180000000008</v>
      </c>
    </row>
    <row r="389">
      <c r="A389" s="5">
        <v>41574.0</v>
      </c>
      <c r="B389" s="7" t="str">
        <f t="shared" si="1"/>
        <v>2013-10</v>
      </c>
      <c r="C389" s="7" t="s">
        <v>60</v>
      </c>
      <c r="D389" s="4">
        <v>8681.0</v>
      </c>
      <c r="E389" s="21" t="str">
        <f>VLOOKUP(D389, Products!$A$1:$B$13, 2, FALSE)</f>
        <v>Office Supplies</v>
      </c>
      <c r="F389" s="4">
        <v>1962.0</v>
      </c>
      <c r="G389" s="9">
        <v>1277674.02</v>
      </c>
      <c r="H389" s="9">
        <v>247702.5</v>
      </c>
    </row>
    <row r="390">
      <c r="A390" s="5">
        <v>42807.0</v>
      </c>
      <c r="B390" s="7" t="str">
        <f t="shared" si="1"/>
        <v>2017-03</v>
      </c>
      <c r="C390" s="7" t="s">
        <v>60</v>
      </c>
      <c r="D390" s="4">
        <v>3127.0</v>
      </c>
      <c r="E390" s="21" t="str">
        <f>VLOOKUP(D390, Products!$A$1:$B$13, 2, FALSE)</f>
        <v>Personal Care</v>
      </c>
      <c r="F390" s="4">
        <v>7954.0</v>
      </c>
      <c r="G390" s="9">
        <v>650080.42</v>
      </c>
      <c r="H390" s="9">
        <v>199327.24000000005</v>
      </c>
    </row>
    <row r="391">
      <c r="A391" s="5">
        <v>42577.0</v>
      </c>
      <c r="B391" s="7" t="str">
        <f t="shared" si="1"/>
        <v>2016-07</v>
      </c>
      <c r="C391" s="7" t="s">
        <v>60</v>
      </c>
      <c r="D391" s="4">
        <v>8293.0</v>
      </c>
      <c r="E391" s="21" t="str">
        <f>VLOOKUP(D391, Products!$A$1:$B$13, 2, FALSE)</f>
        <v>Cosmetics</v>
      </c>
      <c r="F391" s="4">
        <v>6078.0</v>
      </c>
      <c r="G391" s="9">
        <v>2657301.6</v>
      </c>
      <c r="H391" s="9">
        <v>1056781.86</v>
      </c>
    </row>
    <row r="392">
      <c r="A392" s="5">
        <v>42336.0</v>
      </c>
      <c r="B392" s="7" t="str">
        <f t="shared" si="1"/>
        <v>2015-11</v>
      </c>
      <c r="C392" s="7" t="s">
        <v>60</v>
      </c>
      <c r="D392" s="4">
        <v>8875.0</v>
      </c>
      <c r="E392" s="21" t="str">
        <f>VLOOKUP(D392, Products!$A$1:$B$13, 2, FALSE)</f>
        <v>Meat</v>
      </c>
      <c r="F392" s="4">
        <v>257.0</v>
      </c>
      <c r="G392" s="9">
        <v>108425.73</v>
      </c>
      <c r="H392" s="9">
        <v>14700.399999999994</v>
      </c>
    </row>
    <row r="393">
      <c r="A393" s="5">
        <v>41655.0</v>
      </c>
      <c r="B393" s="7" t="str">
        <f t="shared" si="1"/>
        <v>2014-01</v>
      </c>
      <c r="C393" s="7" t="s">
        <v>60</v>
      </c>
      <c r="D393" s="4">
        <v>2455.0</v>
      </c>
      <c r="E393" s="21" t="str">
        <f>VLOOKUP(D393, Products!$A$1:$B$13, 2, FALSE)</f>
        <v>Clothes</v>
      </c>
      <c r="F393" s="4">
        <v>3267.0</v>
      </c>
      <c r="G393" s="9">
        <v>357017.76</v>
      </c>
      <c r="H393" s="9">
        <v>239928.47999999998</v>
      </c>
    </row>
    <row r="394">
      <c r="A394" s="5">
        <v>40349.0</v>
      </c>
      <c r="B394" s="7" t="str">
        <f t="shared" si="1"/>
        <v>2010-06</v>
      </c>
      <c r="C394" s="7" t="s">
        <v>60</v>
      </c>
      <c r="D394" s="4">
        <v>8681.0</v>
      </c>
      <c r="E394" s="21" t="str">
        <f>VLOOKUP(D394, Products!$A$1:$B$13, 2, FALSE)</f>
        <v>Office Supplies</v>
      </c>
      <c r="F394" s="4">
        <v>5682.0</v>
      </c>
      <c r="G394" s="9">
        <v>3700175.22</v>
      </c>
      <c r="H394" s="9">
        <v>717352.5</v>
      </c>
    </row>
    <row r="395">
      <c r="A395" s="5">
        <v>40710.0</v>
      </c>
      <c r="B395" s="7" t="str">
        <f t="shared" si="1"/>
        <v>2011-06</v>
      </c>
      <c r="C395" s="7" t="s">
        <v>60</v>
      </c>
      <c r="D395" s="4">
        <v>7940.0</v>
      </c>
      <c r="E395" s="21" t="str">
        <f>VLOOKUP(D395, Products!$A$1:$B$13, 2, FALSE)</f>
        <v>Household</v>
      </c>
      <c r="F395" s="4">
        <v>9419.0</v>
      </c>
      <c r="G395" s="9">
        <v>6294435.13</v>
      </c>
      <c r="H395" s="9">
        <v>1561010.87</v>
      </c>
    </row>
    <row r="396">
      <c r="A396" s="5">
        <v>40927.0</v>
      </c>
      <c r="B396" s="7" t="str">
        <f t="shared" si="1"/>
        <v>2012-01</v>
      </c>
      <c r="C396" s="7" t="s">
        <v>60</v>
      </c>
      <c r="D396" s="4">
        <v>8681.0</v>
      </c>
      <c r="E396" s="21" t="str">
        <f>VLOOKUP(D396, Products!$A$1:$B$13, 2, FALSE)</f>
        <v>Office Supplies</v>
      </c>
      <c r="F396" s="4">
        <v>3827.0</v>
      </c>
      <c r="G396" s="9">
        <v>2492180.67</v>
      </c>
      <c r="H396" s="9">
        <v>483158.74999999977</v>
      </c>
    </row>
    <row r="397">
      <c r="A397" s="5">
        <v>42806.0</v>
      </c>
      <c r="B397" s="7" t="str">
        <f t="shared" si="1"/>
        <v>2017-03</v>
      </c>
      <c r="C397" s="7" t="s">
        <v>60</v>
      </c>
      <c r="D397" s="4">
        <v>4594.0</v>
      </c>
      <c r="E397" s="21" t="str">
        <f>VLOOKUP(D397, Products!$A$1:$B$13, 2, FALSE)</f>
        <v>Fruits</v>
      </c>
      <c r="F397" s="4">
        <v>6373.0</v>
      </c>
      <c r="G397" s="9">
        <v>59460.090000000004</v>
      </c>
      <c r="H397" s="9">
        <v>15358.930000000008</v>
      </c>
    </row>
    <row r="398">
      <c r="A398" s="5">
        <v>41582.0</v>
      </c>
      <c r="B398" s="7" t="str">
        <f t="shared" si="1"/>
        <v>2013-11</v>
      </c>
      <c r="C398" s="7" t="s">
        <v>60</v>
      </c>
      <c r="D398" s="4">
        <v>8681.0</v>
      </c>
      <c r="E398" s="21" t="str">
        <f>VLOOKUP(D398, Products!$A$1:$B$13, 2, FALSE)</f>
        <v>Office Supplies</v>
      </c>
      <c r="F398" s="4">
        <v>7813.0</v>
      </c>
      <c r="G398" s="9">
        <v>5087903.73</v>
      </c>
      <c r="H398" s="9">
        <v>986391.25</v>
      </c>
    </row>
    <row r="399">
      <c r="A399" s="5">
        <v>42554.0</v>
      </c>
      <c r="B399" s="7" t="str">
        <f t="shared" si="1"/>
        <v>2016-07</v>
      </c>
      <c r="C399" s="7" t="s">
        <v>60</v>
      </c>
      <c r="D399" s="4">
        <v>8969.0</v>
      </c>
      <c r="E399" s="21" t="str">
        <f>VLOOKUP(D399, Products!$A$1:$B$13, 2, FALSE)</f>
        <v>Snacks</v>
      </c>
      <c r="F399" s="4">
        <v>8538.0</v>
      </c>
      <c r="G399" s="9">
        <v>1302728.04</v>
      </c>
      <c r="H399" s="9">
        <v>470785.32000000007</v>
      </c>
    </row>
    <row r="400">
      <c r="A400" s="5">
        <v>42426.0</v>
      </c>
      <c r="B400" s="7" t="str">
        <f t="shared" si="1"/>
        <v>2016-02</v>
      </c>
      <c r="C400" s="7" t="s">
        <v>60</v>
      </c>
      <c r="D400" s="4">
        <v>2103.0</v>
      </c>
      <c r="E400" s="21" t="str">
        <f>VLOOKUP(D400, Products!$A$1:$B$13, 2, FALSE)</f>
        <v>Cereal</v>
      </c>
      <c r="F400" s="4">
        <v>8993.0</v>
      </c>
      <c r="G400" s="9">
        <v>1849860.0999999999</v>
      </c>
      <c r="H400" s="9">
        <v>796689.8699999999</v>
      </c>
    </row>
    <row r="401">
      <c r="A401" s="5">
        <v>40940.0</v>
      </c>
      <c r="B401" s="7" t="str">
        <f t="shared" si="1"/>
        <v>2012-02</v>
      </c>
      <c r="C401" s="7" t="s">
        <v>60</v>
      </c>
      <c r="D401" s="4">
        <v>5988.0</v>
      </c>
      <c r="E401" s="21" t="str">
        <f>VLOOKUP(D401, Products!$A$1:$B$13, 2, FALSE)</f>
        <v>Vegetables</v>
      </c>
      <c r="F401" s="4">
        <v>5504.0</v>
      </c>
      <c r="G401" s="9">
        <v>847946.24</v>
      </c>
      <c r="H401" s="9">
        <v>347467.51999999996</v>
      </c>
    </row>
    <row r="402">
      <c r="A402" s="5">
        <v>41778.0</v>
      </c>
      <c r="B402" s="7" t="str">
        <f t="shared" si="1"/>
        <v>2014-05</v>
      </c>
      <c r="C402" s="7" t="s">
        <v>60</v>
      </c>
      <c r="D402" s="4">
        <v>8875.0</v>
      </c>
      <c r="E402" s="21" t="str">
        <f>VLOOKUP(D402, Products!$A$1:$B$13, 2, FALSE)</f>
        <v>Meat</v>
      </c>
      <c r="F402" s="4">
        <v>6986.0</v>
      </c>
      <c r="G402" s="9">
        <v>2947323.54</v>
      </c>
      <c r="H402" s="9">
        <v>399599.2000000002</v>
      </c>
    </row>
    <row r="403">
      <c r="A403" s="5">
        <v>40617.0</v>
      </c>
      <c r="B403" s="7" t="str">
        <f t="shared" si="1"/>
        <v>2011-03</v>
      </c>
      <c r="C403" s="7" t="s">
        <v>60</v>
      </c>
      <c r="D403" s="4">
        <v>3127.0</v>
      </c>
      <c r="E403" s="21" t="str">
        <f>VLOOKUP(D403, Products!$A$1:$B$13, 2, FALSE)</f>
        <v>Personal Care</v>
      </c>
      <c r="F403" s="4">
        <v>8729.0</v>
      </c>
      <c r="G403" s="9">
        <v>713421.17</v>
      </c>
      <c r="H403" s="9">
        <v>218748.74000000005</v>
      </c>
    </row>
    <row r="404">
      <c r="A404" s="5">
        <v>41738.0</v>
      </c>
      <c r="B404" s="7" t="str">
        <f t="shared" si="1"/>
        <v>2014-04</v>
      </c>
      <c r="C404" s="7" t="s">
        <v>60</v>
      </c>
      <c r="D404" s="4">
        <v>4594.0</v>
      </c>
      <c r="E404" s="21" t="str">
        <f>VLOOKUP(D404, Products!$A$1:$B$13, 2, FALSE)</f>
        <v>Fruits</v>
      </c>
      <c r="F404" s="4">
        <v>374.0</v>
      </c>
      <c r="G404" s="9">
        <v>3489.42</v>
      </c>
      <c r="H404" s="9">
        <v>901.3400000000001</v>
      </c>
    </row>
    <row r="405">
      <c r="A405" s="5">
        <v>41682.0</v>
      </c>
      <c r="B405" s="7" t="str">
        <f t="shared" si="1"/>
        <v>2014-02</v>
      </c>
      <c r="C405" s="7" t="s">
        <v>60</v>
      </c>
      <c r="D405" s="4">
        <v>4594.0</v>
      </c>
      <c r="E405" s="21" t="str">
        <f>VLOOKUP(D405, Products!$A$1:$B$13, 2, FALSE)</f>
        <v>Fruits</v>
      </c>
      <c r="F405" s="4">
        <v>493.0</v>
      </c>
      <c r="G405" s="9">
        <v>4599.69</v>
      </c>
      <c r="H405" s="9">
        <v>1188.1299999999997</v>
      </c>
    </row>
    <row r="406">
      <c r="A406" s="5">
        <v>40741.0</v>
      </c>
      <c r="B406" s="7" t="str">
        <f t="shared" si="1"/>
        <v>2011-07</v>
      </c>
      <c r="C406" s="7" t="s">
        <v>60</v>
      </c>
      <c r="D406" s="4">
        <v>8875.0</v>
      </c>
      <c r="E406" s="21" t="str">
        <f>VLOOKUP(D406, Products!$A$1:$B$13, 2, FALSE)</f>
        <v>Meat</v>
      </c>
      <c r="F406" s="4">
        <v>167.0</v>
      </c>
      <c r="G406" s="9">
        <v>70455.63</v>
      </c>
      <c r="H406" s="9">
        <v>9552.400000000001</v>
      </c>
    </row>
    <row r="407">
      <c r="A407" s="5">
        <v>41744.0</v>
      </c>
      <c r="B407" s="7" t="str">
        <f t="shared" si="1"/>
        <v>2014-04</v>
      </c>
      <c r="C407" s="7" t="s">
        <v>60</v>
      </c>
      <c r="D407" s="4">
        <v>2455.0</v>
      </c>
      <c r="E407" s="21" t="str">
        <f>VLOOKUP(D407, Products!$A$1:$B$13, 2, FALSE)</f>
        <v>Clothes</v>
      </c>
      <c r="F407" s="4">
        <v>6213.0</v>
      </c>
      <c r="G407" s="9">
        <v>678956.64</v>
      </c>
      <c r="H407" s="9">
        <v>456282.72</v>
      </c>
    </row>
    <row r="408">
      <c r="A408" s="5">
        <v>41718.0</v>
      </c>
      <c r="B408" s="7" t="str">
        <f t="shared" si="1"/>
        <v>2014-03</v>
      </c>
      <c r="C408" s="7" t="s">
        <v>60</v>
      </c>
      <c r="D408" s="4">
        <v>8293.0</v>
      </c>
      <c r="E408" s="21" t="str">
        <f>VLOOKUP(D408, Products!$A$1:$B$13, 2, FALSE)</f>
        <v>Cosmetics</v>
      </c>
      <c r="F408" s="4">
        <v>7069.0</v>
      </c>
      <c r="G408" s="9">
        <v>3090566.8</v>
      </c>
      <c r="H408" s="9">
        <v>1229087.03</v>
      </c>
    </row>
    <row r="409">
      <c r="A409" s="5">
        <v>40467.0</v>
      </c>
      <c r="B409" s="7" t="str">
        <f t="shared" si="1"/>
        <v>2010-10</v>
      </c>
      <c r="C409" s="7" t="s">
        <v>60</v>
      </c>
      <c r="D409" s="4">
        <v>3127.0</v>
      </c>
      <c r="E409" s="21" t="str">
        <f>VLOOKUP(D409, Products!$A$1:$B$13, 2, FALSE)</f>
        <v>Personal Care</v>
      </c>
      <c r="F409" s="4">
        <v>5504.0</v>
      </c>
      <c r="G409" s="9">
        <v>449841.92000000004</v>
      </c>
      <c r="H409" s="9">
        <v>137930.24000000005</v>
      </c>
    </row>
    <row r="410">
      <c r="A410" s="5">
        <v>41171.0</v>
      </c>
      <c r="B410" s="7" t="str">
        <f t="shared" si="1"/>
        <v>2012-09</v>
      </c>
      <c r="C410" s="7" t="s">
        <v>60</v>
      </c>
      <c r="D410" s="4">
        <v>2103.0</v>
      </c>
      <c r="E410" s="21" t="str">
        <f>VLOOKUP(D410, Products!$A$1:$B$13, 2, FALSE)</f>
        <v>Cereal</v>
      </c>
      <c r="F410" s="4">
        <v>3532.0</v>
      </c>
      <c r="G410" s="9">
        <v>726532.3999999999</v>
      </c>
      <c r="H410" s="9">
        <v>312899.8799999999</v>
      </c>
    </row>
    <row r="411">
      <c r="A411" s="5">
        <v>40418.0</v>
      </c>
      <c r="B411" s="7" t="str">
        <f t="shared" si="1"/>
        <v>2010-08</v>
      </c>
      <c r="C411" s="7" t="s">
        <v>60</v>
      </c>
      <c r="D411" s="4">
        <v>2103.0</v>
      </c>
      <c r="E411" s="21" t="str">
        <f>VLOOKUP(D411, Products!$A$1:$B$13, 2, FALSE)</f>
        <v>Cereal</v>
      </c>
      <c r="F411" s="4">
        <v>1462.0</v>
      </c>
      <c r="G411" s="9">
        <v>300733.39999999997</v>
      </c>
      <c r="H411" s="9">
        <v>129518.57999999996</v>
      </c>
    </row>
    <row r="412">
      <c r="A412" s="5">
        <v>40736.0</v>
      </c>
      <c r="B412" s="7" t="str">
        <f t="shared" si="1"/>
        <v>2011-07</v>
      </c>
      <c r="C412" s="7" t="s">
        <v>60</v>
      </c>
      <c r="D412" s="4">
        <v>8681.0</v>
      </c>
      <c r="E412" s="21" t="str">
        <f>VLOOKUP(D412, Products!$A$1:$B$13, 2, FALSE)</f>
        <v>Office Supplies</v>
      </c>
      <c r="F412" s="4">
        <v>4341.0</v>
      </c>
      <c r="G412" s="9">
        <v>2826902.6100000003</v>
      </c>
      <c r="H412" s="9">
        <v>548051.25</v>
      </c>
    </row>
    <row r="413">
      <c r="A413" s="5">
        <v>42229.0</v>
      </c>
      <c r="B413" s="7" t="str">
        <f t="shared" si="1"/>
        <v>2015-08</v>
      </c>
      <c r="C413" s="7" t="s">
        <v>60</v>
      </c>
      <c r="D413" s="4">
        <v>3127.0</v>
      </c>
      <c r="E413" s="21" t="str">
        <f>VLOOKUP(D413, Products!$A$1:$B$13, 2, FALSE)</f>
        <v>Personal Care</v>
      </c>
      <c r="F413" s="4">
        <v>9808.0</v>
      </c>
      <c r="G413" s="9">
        <v>801607.8400000001</v>
      </c>
      <c r="H413" s="9">
        <v>245788.4800000001</v>
      </c>
    </row>
    <row r="414">
      <c r="A414" s="5">
        <v>42788.0</v>
      </c>
      <c r="B414" s="7" t="str">
        <f t="shared" si="1"/>
        <v>2017-02</v>
      </c>
      <c r="C414" s="7" t="s">
        <v>62</v>
      </c>
      <c r="D414" s="4">
        <v>8875.0</v>
      </c>
      <c r="E414" s="21" t="str">
        <f>VLOOKUP(D414, Products!$A$1:$B$13, 2, FALSE)</f>
        <v>Meat</v>
      </c>
      <c r="F414" s="4">
        <v>1162.0</v>
      </c>
      <c r="G414" s="9">
        <v>490236.18</v>
      </c>
      <c r="H414" s="9">
        <v>66466.40000000002</v>
      </c>
    </row>
    <row r="415">
      <c r="A415" s="5">
        <v>41108.0</v>
      </c>
      <c r="B415" s="7" t="str">
        <f t="shared" si="1"/>
        <v>2012-07</v>
      </c>
      <c r="C415" s="7" t="s">
        <v>62</v>
      </c>
      <c r="D415" s="4">
        <v>2455.0</v>
      </c>
      <c r="E415" s="21" t="str">
        <f>VLOOKUP(D415, Products!$A$1:$B$13, 2, FALSE)</f>
        <v>Clothes</v>
      </c>
      <c r="F415" s="4">
        <v>4302.0</v>
      </c>
      <c r="G415" s="9">
        <v>470122.56</v>
      </c>
      <c r="H415" s="9">
        <v>315938.88</v>
      </c>
    </row>
    <row r="416">
      <c r="A416" s="5">
        <v>41469.0</v>
      </c>
      <c r="B416" s="7" t="str">
        <f t="shared" si="1"/>
        <v>2013-07</v>
      </c>
      <c r="C416" s="7" t="s">
        <v>62</v>
      </c>
      <c r="D416" s="4">
        <v>7331.0</v>
      </c>
      <c r="E416" s="21" t="str">
        <f>VLOOKUP(D416, Products!$A$1:$B$13, 2, FALSE)</f>
        <v>Baby Food</v>
      </c>
      <c r="F416" s="4">
        <v>8039.0</v>
      </c>
      <c r="G416" s="9">
        <v>2052195.92</v>
      </c>
      <c r="H416" s="9">
        <v>770618.54</v>
      </c>
    </row>
    <row r="417">
      <c r="A417" s="5">
        <v>42179.0</v>
      </c>
      <c r="B417" s="7" t="str">
        <f t="shared" si="1"/>
        <v>2015-06</v>
      </c>
      <c r="C417" s="7" t="s">
        <v>62</v>
      </c>
      <c r="D417" s="4">
        <v>7331.0</v>
      </c>
      <c r="E417" s="21" t="str">
        <f>VLOOKUP(D417, Products!$A$1:$B$13, 2, FALSE)</f>
        <v>Baby Food</v>
      </c>
      <c r="F417" s="4">
        <v>1905.0</v>
      </c>
      <c r="G417" s="9">
        <v>486308.4</v>
      </c>
      <c r="H417" s="9">
        <v>182613.30000000005</v>
      </c>
    </row>
    <row r="418">
      <c r="A418" s="5">
        <v>41804.0</v>
      </c>
      <c r="B418" s="7" t="str">
        <f t="shared" si="1"/>
        <v>2014-06</v>
      </c>
      <c r="C418" s="7" t="s">
        <v>62</v>
      </c>
      <c r="D418" s="4">
        <v>2103.0</v>
      </c>
      <c r="E418" s="21" t="str">
        <f>VLOOKUP(D418, Products!$A$1:$B$13, 2, FALSE)</f>
        <v>Cereal</v>
      </c>
      <c r="F418" s="4">
        <v>701.0</v>
      </c>
      <c r="G418" s="9">
        <v>144195.69999999998</v>
      </c>
      <c r="H418" s="9">
        <v>62101.58999999998</v>
      </c>
    </row>
    <row r="419">
      <c r="A419" s="5">
        <v>41518.0</v>
      </c>
      <c r="B419" s="7" t="str">
        <f t="shared" si="1"/>
        <v>2013-09</v>
      </c>
      <c r="C419" s="7" t="s">
        <v>62</v>
      </c>
      <c r="D419" s="4">
        <v>8969.0</v>
      </c>
      <c r="E419" s="21" t="str">
        <f>VLOOKUP(D419, Products!$A$1:$B$13, 2, FALSE)</f>
        <v>Snacks</v>
      </c>
      <c r="F419" s="4">
        <v>6291.0</v>
      </c>
      <c r="G419" s="9">
        <v>959880.78</v>
      </c>
      <c r="H419" s="9">
        <v>346885.74</v>
      </c>
    </row>
    <row r="420">
      <c r="A420" s="5">
        <v>42757.0</v>
      </c>
      <c r="B420" s="7" t="str">
        <f t="shared" si="1"/>
        <v>2017-01</v>
      </c>
      <c r="C420" s="7" t="s">
        <v>62</v>
      </c>
      <c r="D420" s="4">
        <v>8969.0</v>
      </c>
      <c r="E420" s="21" t="str">
        <f>VLOOKUP(D420, Products!$A$1:$B$13, 2, FALSE)</f>
        <v>Snacks</v>
      </c>
      <c r="F420" s="4">
        <v>6191.0</v>
      </c>
      <c r="G420" s="9">
        <v>944622.78</v>
      </c>
      <c r="H420" s="9">
        <v>341371.74</v>
      </c>
    </row>
    <row r="421">
      <c r="A421" s="5">
        <v>41665.0</v>
      </c>
      <c r="B421" s="7" t="str">
        <f t="shared" si="1"/>
        <v>2014-01</v>
      </c>
      <c r="C421" s="7" t="s">
        <v>62</v>
      </c>
      <c r="D421" s="4">
        <v>7331.0</v>
      </c>
      <c r="E421" s="21" t="str">
        <f>VLOOKUP(D421, Products!$A$1:$B$13, 2, FALSE)</f>
        <v>Baby Food</v>
      </c>
      <c r="F421" s="4">
        <v>3352.0</v>
      </c>
      <c r="G421" s="9">
        <v>855698.56</v>
      </c>
      <c r="H421" s="9">
        <v>321322.7200000001</v>
      </c>
    </row>
    <row r="422">
      <c r="A422" s="5">
        <v>42704.0</v>
      </c>
      <c r="B422" s="7" t="str">
        <f t="shared" si="1"/>
        <v>2016-11</v>
      </c>
      <c r="C422" s="7" t="s">
        <v>62</v>
      </c>
      <c r="D422" s="4">
        <v>2103.0</v>
      </c>
      <c r="E422" s="21" t="str">
        <f>VLOOKUP(D422, Products!$A$1:$B$13, 2, FALSE)</f>
        <v>Cereal</v>
      </c>
      <c r="F422" s="4">
        <v>5972.0</v>
      </c>
      <c r="G422" s="9">
        <v>1228440.4</v>
      </c>
      <c r="H422" s="9">
        <v>529059.4799999999</v>
      </c>
    </row>
    <row r="423">
      <c r="A423" s="5">
        <v>42763.0</v>
      </c>
      <c r="B423" s="7" t="str">
        <f t="shared" si="1"/>
        <v>2017-01</v>
      </c>
      <c r="C423" s="7" t="s">
        <v>62</v>
      </c>
      <c r="D423" s="4">
        <v>4594.0</v>
      </c>
      <c r="E423" s="21" t="str">
        <f>VLOOKUP(D423, Products!$A$1:$B$13, 2, FALSE)</f>
        <v>Fruits</v>
      </c>
      <c r="F423" s="4">
        <v>8169.0</v>
      </c>
      <c r="G423" s="9">
        <v>76216.77</v>
      </c>
      <c r="H423" s="9">
        <v>19687.290000000008</v>
      </c>
    </row>
    <row r="424">
      <c r="A424" s="5">
        <v>41144.0</v>
      </c>
      <c r="B424" s="7" t="str">
        <f t="shared" si="1"/>
        <v>2012-08</v>
      </c>
      <c r="C424" s="7" t="s">
        <v>62</v>
      </c>
      <c r="D424" s="4">
        <v>8875.0</v>
      </c>
      <c r="E424" s="21" t="str">
        <f>VLOOKUP(D424, Products!$A$1:$B$13, 2, FALSE)</f>
        <v>Meat</v>
      </c>
      <c r="F424" s="4">
        <v>8959.0</v>
      </c>
      <c r="G424" s="9">
        <v>3779712.51</v>
      </c>
      <c r="H424" s="9">
        <v>512454.7999999998</v>
      </c>
    </row>
    <row r="425">
      <c r="A425" s="5">
        <v>41210.0</v>
      </c>
      <c r="B425" s="7" t="str">
        <f t="shared" si="1"/>
        <v>2012-10</v>
      </c>
      <c r="C425" s="7" t="s">
        <v>62</v>
      </c>
      <c r="D425" s="4">
        <v>4594.0</v>
      </c>
      <c r="E425" s="21" t="str">
        <f>VLOOKUP(D425, Products!$A$1:$B$13, 2, FALSE)</f>
        <v>Fruits</v>
      </c>
      <c r="F425" s="4">
        <v>855.0</v>
      </c>
      <c r="G425" s="9">
        <v>7977.15</v>
      </c>
      <c r="H425" s="9">
        <v>2060.5499999999993</v>
      </c>
    </row>
    <row r="426">
      <c r="A426" s="5">
        <v>40220.0</v>
      </c>
      <c r="B426" s="7" t="str">
        <f t="shared" si="1"/>
        <v>2010-02</v>
      </c>
      <c r="C426" s="7" t="s">
        <v>62</v>
      </c>
      <c r="D426" s="4">
        <v>8875.0</v>
      </c>
      <c r="E426" s="21" t="str">
        <f>VLOOKUP(D426, Products!$A$1:$B$13, 2, FALSE)</f>
        <v>Meat</v>
      </c>
      <c r="F426" s="4">
        <v>8416.0</v>
      </c>
      <c r="G426" s="9">
        <v>3550626.2399999998</v>
      </c>
      <c r="H426" s="9">
        <v>481395.1999999997</v>
      </c>
    </row>
    <row r="427">
      <c r="A427" s="5">
        <v>41854.0</v>
      </c>
      <c r="B427" s="7" t="str">
        <f t="shared" si="1"/>
        <v>2014-08</v>
      </c>
      <c r="C427" s="7" t="s">
        <v>62</v>
      </c>
      <c r="D427" s="4">
        <v>8875.0</v>
      </c>
      <c r="E427" s="21" t="str">
        <f>VLOOKUP(D427, Products!$A$1:$B$13, 2, FALSE)</f>
        <v>Meat</v>
      </c>
      <c r="F427" s="4">
        <v>2826.0</v>
      </c>
      <c r="G427" s="9">
        <v>1192261.14</v>
      </c>
      <c r="H427" s="9">
        <v>161647.19999999995</v>
      </c>
    </row>
    <row r="428">
      <c r="A428" s="5">
        <v>42706.0</v>
      </c>
      <c r="B428" s="7" t="str">
        <f t="shared" si="1"/>
        <v>2016-12</v>
      </c>
      <c r="C428" s="7" t="s">
        <v>62</v>
      </c>
      <c r="D428" s="4">
        <v>4594.0</v>
      </c>
      <c r="E428" s="21" t="str">
        <f>VLOOKUP(D428, Products!$A$1:$B$13, 2, FALSE)</f>
        <v>Fruits</v>
      </c>
      <c r="F428" s="4">
        <v>1775.0</v>
      </c>
      <c r="G428" s="9">
        <v>16560.75</v>
      </c>
      <c r="H428" s="9">
        <v>4277.75</v>
      </c>
    </row>
    <row r="429">
      <c r="A429" s="5">
        <v>41051.0</v>
      </c>
      <c r="B429" s="7" t="str">
        <f t="shared" si="1"/>
        <v>2012-05</v>
      </c>
      <c r="C429" s="7" t="s">
        <v>62</v>
      </c>
      <c r="D429" s="4">
        <v>3127.0</v>
      </c>
      <c r="E429" s="21" t="str">
        <f>VLOOKUP(D429, Products!$A$1:$B$13, 2, FALSE)</f>
        <v>Personal Care</v>
      </c>
      <c r="F429" s="4">
        <v>2129.0</v>
      </c>
      <c r="G429" s="9">
        <v>174003.17</v>
      </c>
      <c r="H429" s="9">
        <v>53352.740000000005</v>
      </c>
    </row>
    <row r="430">
      <c r="A430" s="5">
        <v>40983.0</v>
      </c>
      <c r="B430" s="7" t="str">
        <f t="shared" si="1"/>
        <v>2012-03</v>
      </c>
      <c r="C430" s="7" t="s">
        <v>62</v>
      </c>
      <c r="D430" s="4">
        <v>8875.0</v>
      </c>
      <c r="E430" s="21" t="str">
        <f>VLOOKUP(D430, Products!$A$1:$B$13, 2, FALSE)</f>
        <v>Meat</v>
      </c>
      <c r="F430" s="4">
        <v>6711.0</v>
      </c>
      <c r="G430" s="9">
        <v>2831303.79</v>
      </c>
      <c r="H430" s="9">
        <v>383869.2000000002</v>
      </c>
    </row>
    <row r="431">
      <c r="A431" s="5">
        <v>42061.0</v>
      </c>
      <c r="B431" s="7" t="str">
        <f t="shared" si="1"/>
        <v>2015-02</v>
      </c>
      <c r="C431" s="7" t="s">
        <v>62</v>
      </c>
      <c r="D431" s="4">
        <v>5988.0</v>
      </c>
      <c r="E431" s="21" t="str">
        <f>VLOOKUP(D431, Products!$A$1:$B$13, 2, FALSE)</f>
        <v>Vegetables</v>
      </c>
      <c r="F431" s="4">
        <v>4013.0</v>
      </c>
      <c r="G431" s="9">
        <v>618242.78</v>
      </c>
      <c r="H431" s="9">
        <v>253340.69</v>
      </c>
    </row>
    <row r="432">
      <c r="A432" s="5">
        <v>42209.0</v>
      </c>
      <c r="B432" s="7" t="str">
        <f t="shared" si="1"/>
        <v>2015-07</v>
      </c>
      <c r="C432" s="7" t="s">
        <v>62</v>
      </c>
      <c r="D432" s="4">
        <v>3127.0</v>
      </c>
      <c r="E432" s="21" t="str">
        <f>VLOOKUP(D432, Products!$A$1:$B$13, 2, FALSE)</f>
        <v>Personal Care</v>
      </c>
      <c r="F432" s="4">
        <v>4934.0</v>
      </c>
      <c r="G432" s="9">
        <v>403255.82</v>
      </c>
      <c r="H432" s="9">
        <v>123646.03999999998</v>
      </c>
    </row>
    <row r="433">
      <c r="A433" s="5">
        <v>41660.0</v>
      </c>
      <c r="B433" s="7" t="str">
        <f t="shared" si="1"/>
        <v>2014-01</v>
      </c>
      <c r="C433" s="7" t="s">
        <v>62</v>
      </c>
      <c r="D433" s="4">
        <v>4594.0</v>
      </c>
      <c r="E433" s="21" t="str">
        <f>VLOOKUP(D433, Products!$A$1:$B$13, 2, FALSE)</f>
        <v>Fruits</v>
      </c>
      <c r="F433" s="4">
        <v>1735.0</v>
      </c>
      <c r="G433" s="9">
        <v>16187.55</v>
      </c>
      <c r="H433" s="9">
        <v>4181.3499999999985</v>
      </c>
    </row>
    <row r="434">
      <c r="A434" s="5">
        <v>40651.0</v>
      </c>
      <c r="B434" s="7" t="str">
        <f t="shared" si="1"/>
        <v>2011-04</v>
      </c>
      <c r="C434" s="7" t="s">
        <v>62</v>
      </c>
      <c r="D434" s="4">
        <v>8875.0</v>
      </c>
      <c r="E434" s="21" t="str">
        <f>VLOOKUP(D434, Products!$A$1:$B$13, 2, FALSE)</f>
        <v>Meat</v>
      </c>
      <c r="F434" s="4">
        <v>1793.0</v>
      </c>
      <c r="G434" s="9">
        <v>756448.77</v>
      </c>
      <c r="H434" s="9">
        <v>102559.59999999998</v>
      </c>
    </row>
    <row r="435">
      <c r="A435" s="5">
        <v>40329.0</v>
      </c>
      <c r="B435" s="7" t="str">
        <f t="shared" si="1"/>
        <v>2010-05</v>
      </c>
      <c r="C435" s="7" t="s">
        <v>62</v>
      </c>
      <c r="D435" s="4">
        <v>8969.0</v>
      </c>
      <c r="E435" s="21" t="str">
        <f>VLOOKUP(D435, Products!$A$1:$B$13, 2, FALSE)</f>
        <v>Snacks</v>
      </c>
      <c r="F435" s="4">
        <v>8878.0</v>
      </c>
      <c r="G435" s="9">
        <v>1354605.2400000002</v>
      </c>
      <c r="H435" s="9">
        <v>489532.9200000003</v>
      </c>
    </row>
    <row r="436">
      <c r="A436" s="5">
        <v>40526.0</v>
      </c>
      <c r="B436" s="7" t="str">
        <f t="shared" si="1"/>
        <v>2010-12</v>
      </c>
      <c r="C436" s="7" t="s">
        <v>62</v>
      </c>
      <c r="D436" s="4">
        <v>2103.0</v>
      </c>
      <c r="E436" s="21" t="str">
        <f>VLOOKUP(D436, Products!$A$1:$B$13, 2, FALSE)</f>
        <v>Cereal</v>
      </c>
      <c r="F436" s="4">
        <v>1911.0</v>
      </c>
      <c r="G436" s="9">
        <v>393092.69999999995</v>
      </c>
      <c r="H436" s="9">
        <v>169295.48999999996</v>
      </c>
    </row>
    <row r="437">
      <c r="A437" s="5">
        <v>40566.0</v>
      </c>
      <c r="B437" s="7" t="str">
        <f t="shared" si="1"/>
        <v>2011-01</v>
      </c>
      <c r="C437" s="7" t="s">
        <v>64</v>
      </c>
      <c r="D437" s="4">
        <v>2103.0</v>
      </c>
      <c r="E437" s="21" t="str">
        <f>VLOOKUP(D437, Products!$A$1:$B$13, 2, FALSE)</f>
        <v>Cereal</v>
      </c>
      <c r="F437" s="4">
        <v>7315.0</v>
      </c>
      <c r="G437" s="9">
        <v>1504695.5</v>
      </c>
      <c r="H437" s="9">
        <v>648035.85</v>
      </c>
    </row>
    <row r="438">
      <c r="A438" s="5">
        <v>41720.0</v>
      </c>
      <c r="B438" s="7" t="str">
        <f t="shared" si="1"/>
        <v>2014-03</v>
      </c>
      <c r="C438" s="7" t="s">
        <v>64</v>
      </c>
      <c r="D438" s="4">
        <v>8969.0</v>
      </c>
      <c r="E438" s="21" t="str">
        <f>VLOOKUP(D438, Products!$A$1:$B$13, 2, FALSE)</f>
        <v>Snacks</v>
      </c>
      <c r="F438" s="4">
        <v>3944.0</v>
      </c>
      <c r="G438" s="9">
        <v>601775.52</v>
      </c>
      <c r="H438" s="9">
        <v>217472.16000000003</v>
      </c>
    </row>
    <row r="439">
      <c r="A439" s="5">
        <v>42490.0</v>
      </c>
      <c r="B439" s="7" t="str">
        <f t="shared" si="1"/>
        <v>2016-04</v>
      </c>
      <c r="C439" s="7" t="s">
        <v>64</v>
      </c>
      <c r="D439" s="4">
        <v>2103.0</v>
      </c>
      <c r="E439" s="21" t="str">
        <f>VLOOKUP(D439, Products!$A$1:$B$13, 2, FALSE)</f>
        <v>Cereal</v>
      </c>
      <c r="F439" s="4">
        <v>3867.0</v>
      </c>
      <c r="G439" s="9">
        <v>795441.8999999999</v>
      </c>
      <c r="H439" s="9">
        <v>342577.5299999999</v>
      </c>
    </row>
    <row r="440">
      <c r="A440" s="5">
        <v>42223.0</v>
      </c>
      <c r="B440" s="7" t="str">
        <f t="shared" si="1"/>
        <v>2015-08</v>
      </c>
      <c r="C440" s="7" t="s">
        <v>64</v>
      </c>
      <c r="D440" s="4">
        <v>5988.0</v>
      </c>
      <c r="E440" s="21" t="str">
        <f>VLOOKUP(D440, Products!$A$1:$B$13, 2, FALSE)</f>
        <v>Vegetables</v>
      </c>
      <c r="F440" s="4">
        <v>833.0</v>
      </c>
      <c r="G440" s="9">
        <v>128331.98</v>
      </c>
      <c r="H440" s="9">
        <v>52587.28999999999</v>
      </c>
    </row>
    <row r="441">
      <c r="A441" s="5">
        <v>41627.0</v>
      </c>
      <c r="B441" s="7" t="str">
        <f t="shared" si="1"/>
        <v>2013-12</v>
      </c>
      <c r="C441" s="7" t="s">
        <v>64</v>
      </c>
      <c r="D441" s="4">
        <v>8681.0</v>
      </c>
      <c r="E441" s="21" t="str">
        <f>VLOOKUP(D441, Products!$A$1:$B$13, 2, FALSE)</f>
        <v>Office Supplies</v>
      </c>
      <c r="F441" s="4">
        <v>9044.0</v>
      </c>
      <c r="G441" s="9">
        <v>5889543.24</v>
      </c>
      <c r="H441" s="9">
        <v>1141805.0</v>
      </c>
    </row>
    <row r="442">
      <c r="A442" s="5">
        <v>42084.0</v>
      </c>
      <c r="B442" s="7" t="str">
        <f t="shared" si="1"/>
        <v>2015-03</v>
      </c>
      <c r="C442" s="7" t="s">
        <v>64</v>
      </c>
      <c r="D442" s="4">
        <v>2455.0</v>
      </c>
      <c r="E442" s="21" t="str">
        <f>VLOOKUP(D442, Products!$A$1:$B$13, 2, FALSE)</f>
        <v>Clothes</v>
      </c>
      <c r="F442" s="4">
        <v>5413.0</v>
      </c>
      <c r="G442" s="9">
        <v>591532.64</v>
      </c>
      <c r="H442" s="9">
        <v>397530.72</v>
      </c>
    </row>
    <row r="443">
      <c r="A443" s="5">
        <v>41246.0</v>
      </c>
      <c r="B443" s="7" t="str">
        <f t="shared" si="1"/>
        <v>2012-12</v>
      </c>
      <c r="C443" s="7" t="s">
        <v>64</v>
      </c>
      <c r="D443" s="4">
        <v>3127.0</v>
      </c>
      <c r="E443" s="21" t="str">
        <f>VLOOKUP(D443, Products!$A$1:$B$13, 2, FALSE)</f>
        <v>Personal Care</v>
      </c>
      <c r="F443" s="4">
        <v>71.0</v>
      </c>
      <c r="G443" s="9">
        <v>5802.83</v>
      </c>
      <c r="H443" s="9">
        <v>1779.2599999999998</v>
      </c>
    </row>
    <row r="444">
      <c r="A444" s="5">
        <v>42741.0</v>
      </c>
      <c r="B444" s="7" t="str">
        <f t="shared" si="1"/>
        <v>2017-01</v>
      </c>
      <c r="C444" s="7" t="s">
        <v>64</v>
      </c>
      <c r="D444" s="4">
        <v>7331.0</v>
      </c>
      <c r="E444" s="21" t="str">
        <f>VLOOKUP(D444, Products!$A$1:$B$13, 2, FALSE)</f>
        <v>Baby Food</v>
      </c>
      <c r="F444" s="4">
        <v>9061.0</v>
      </c>
      <c r="G444" s="9">
        <v>2313092.08</v>
      </c>
      <c r="H444" s="9">
        <v>868587.4600000002</v>
      </c>
    </row>
    <row r="445">
      <c r="A445" s="5">
        <v>41528.0</v>
      </c>
      <c r="B445" s="7" t="str">
        <f t="shared" si="1"/>
        <v>2013-09</v>
      </c>
      <c r="C445" s="7" t="s">
        <v>64</v>
      </c>
      <c r="D445" s="4">
        <v>8681.0</v>
      </c>
      <c r="E445" s="21" t="str">
        <f>VLOOKUP(D445, Products!$A$1:$B$13, 2, FALSE)</f>
        <v>Office Supplies</v>
      </c>
      <c r="F445" s="4">
        <v>4445.0</v>
      </c>
      <c r="G445" s="9">
        <v>2894628.45</v>
      </c>
      <c r="H445" s="9">
        <v>561181.25</v>
      </c>
    </row>
    <row r="446">
      <c r="A446" s="5">
        <v>40489.0</v>
      </c>
      <c r="B446" s="7" t="str">
        <f t="shared" si="1"/>
        <v>2010-11</v>
      </c>
      <c r="C446" s="7" t="s">
        <v>64</v>
      </c>
      <c r="D446" s="4">
        <v>2455.0</v>
      </c>
      <c r="E446" s="21" t="str">
        <f>VLOOKUP(D446, Products!$A$1:$B$13, 2, FALSE)</f>
        <v>Clothes</v>
      </c>
      <c r="F446" s="4">
        <v>9895.0</v>
      </c>
      <c r="G446" s="9">
        <v>1081325.6</v>
      </c>
      <c r="H446" s="9">
        <v>726688.8</v>
      </c>
    </row>
    <row r="447">
      <c r="A447" s="5">
        <v>40965.0</v>
      </c>
      <c r="B447" s="7" t="str">
        <f t="shared" si="1"/>
        <v>2012-02</v>
      </c>
      <c r="C447" s="7" t="s">
        <v>64</v>
      </c>
      <c r="D447" s="4">
        <v>8293.0</v>
      </c>
      <c r="E447" s="21" t="str">
        <f>VLOOKUP(D447, Products!$A$1:$B$13, 2, FALSE)</f>
        <v>Cosmetics</v>
      </c>
      <c r="F447" s="4">
        <v>9569.0</v>
      </c>
      <c r="G447" s="9">
        <v>4183566.8</v>
      </c>
      <c r="H447" s="9">
        <v>1663762.0299999998</v>
      </c>
    </row>
    <row r="448">
      <c r="A448" s="5">
        <v>40228.0</v>
      </c>
      <c r="B448" s="7" t="str">
        <f t="shared" si="1"/>
        <v>2010-02</v>
      </c>
      <c r="C448" s="7" t="s">
        <v>64</v>
      </c>
      <c r="D448" s="4">
        <v>2103.0</v>
      </c>
      <c r="E448" s="21" t="str">
        <f>VLOOKUP(D448, Products!$A$1:$B$13, 2, FALSE)</f>
        <v>Cereal</v>
      </c>
      <c r="F448" s="4">
        <v>4629.0</v>
      </c>
      <c r="G448" s="9">
        <v>952185.2999999999</v>
      </c>
      <c r="H448" s="9">
        <v>410083.11</v>
      </c>
    </row>
    <row r="449">
      <c r="A449" s="5">
        <v>41982.0</v>
      </c>
      <c r="B449" s="7" t="str">
        <f t="shared" si="1"/>
        <v>2014-12</v>
      </c>
      <c r="C449" s="7" t="s">
        <v>64</v>
      </c>
      <c r="D449" s="4">
        <v>7331.0</v>
      </c>
      <c r="E449" s="21" t="str">
        <f>VLOOKUP(D449, Products!$A$1:$B$13, 2, FALSE)</f>
        <v>Baby Food</v>
      </c>
      <c r="F449" s="4">
        <v>9222.0</v>
      </c>
      <c r="G449" s="9">
        <v>2354192.16</v>
      </c>
      <c r="H449" s="9">
        <v>884020.9200000002</v>
      </c>
    </row>
    <row r="450">
      <c r="A450" s="5">
        <v>40409.0</v>
      </c>
      <c r="B450" s="7" t="str">
        <f t="shared" si="1"/>
        <v>2010-08</v>
      </c>
      <c r="C450" s="7" t="s">
        <v>64</v>
      </c>
      <c r="D450" s="4">
        <v>8681.0</v>
      </c>
      <c r="E450" s="21" t="str">
        <f>VLOOKUP(D450, Products!$A$1:$B$13, 2, FALSE)</f>
        <v>Office Supplies</v>
      </c>
      <c r="F450" s="4">
        <v>532.0</v>
      </c>
      <c r="G450" s="9">
        <v>346443.72000000003</v>
      </c>
      <c r="H450" s="9">
        <v>67165.0</v>
      </c>
    </row>
    <row r="451">
      <c r="A451" s="5">
        <v>40616.0</v>
      </c>
      <c r="B451" s="7" t="str">
        <f t="shared" si="1"/>
        <v>2011-03</v>
      </c>
      <c r="C451" s="7" t="s">
        <v>64</v>
      </c>
      <c r="D451" s="4">
        <v>5988.0</v>
      </c>
      <c r="E451" s="21" t="str">
        <f>VLOOKUP(D451, Products!$A$1:$B$13, 2, FALSE)</f>
        <v>Vegetables</v>
      </c>
      <c r="F451" s="4">
        <v>5579.0</v>
      </c>
      <c r="G451" s="9">
        <v>859500.74</v>
      </c>
      <c r="H451" s="9">
        <v>352202.26999999996</v>
      </c>
    </row>
    <row r="452">
      <c r="A452" s="5">
        <v>41944.0</v>
      </c>
      <c r="B452" s="7" t="str">
        <f t="shared" si="1"/>
        <v>2014-11</v>
      </c>
      <c r="C452" s="7" t="s">
        <v>64</v>
      </c>
      <c r="D452" s="4">
        <v>7331.0</v>
      </c>
      <c r="E452" s="21" t="str">
        <f>VLOOKUP(D452, Products!$A$1:$B$13, 2, FALSE)</f>
        <v>Baby Food</v>
      </c>
      <c r="F452" s="4">
        <v>2273.0</v>
      </c>
      <c r="G452" s="9">
        <v>580251.4400000001</v>
      </c>
      <c r="H452" s="9">
        <v>217889.7800000001</v>
      </c>
    </row>
    <row r="453">
      <c r="A453" s="5">
        <v>41605.0</v>
      </c>
      <c r="B453" s="7" t="str">
        <f t="shared" si="1"/>
        <v>2013-11</v>
      </c>
      <c r="C453" s="7" t="s">
        <v>64</v>
      </c>
      <c r="D453" s="4">
        <v>7331.0</v>
      </c>
      <c r="E453" s="21" t="str">
        <f>VLOOKUP(D453, Products!$A$1:$B$13, 2, FALSE)</f>
        <v>Baby Food</v>
      </c>
      <c r="F453" s="4">
        <v>7644.0</v>
      </c>
      <c r="G453" s="9">
        <v>1951360.32</v>
      </c>
      <c r="H453" s="9">
        <v>732753.8400000001</v>
      </c>
    </row>
    <row r="454">
      <c r="A454" s="5">
        <v>42749.0</v>
      </c>
      <c r="B454" s="7" t="str">
        <f t="shared" si="1"/>
        <v>2017-01</v>
      </c>
      <c r="C454" s="7" t="s">
        <v>64</v>
      </c>
      <c r="D454" s="4">
        <v>8875.0</v>
      </c>
      <c r="E454" s="21" t="str">
        <f>VLOOKUP(D454, Products!$A$1:$B$13, 2, FALSE)</f>
        <v>Meat</v>
      </c>
      <c r="F454" s="4">
        <v>6842.0</v>
      </c>
      <c r="G454" s="9">
        <v>2886571.38</v>
      </c>
      <c r="H454" s="9">
        <v>391362.3999999999</v>
      </c>
    </row>
    <row r="455">
      <c r="A455" s="5">
        <v>42334.0</v>
      </c>
      <c r="B455" s="7" t="str">
        <f t="shared" si="1"/>
        <v>2015-11</v>
      </c>
      <c r="C455" s="7" t="s">
        <v>64</v>
      </c>
      <c r="D455" s="4">
        <v>1270.0</v>
      </c>
      <c r="E455" s="21" t="str">
        <f>VLOOKUP(D455, Products!$A$1:$B$13, 2, FALSE)</f>
        <v>Beverages</v>
      </c>
      <c r="F455" s="4">
        <v>956.0</v>
      </c>
      <c r="G455" s="9">
        <v>45362.200000000004</v>
      </c>
      <c r="H455" s="9">
        <v>14970.960000000006</v>
      </c>
    </row>
    <row r="456">
      <c r="A456" s="5">
        <v>42857.0</v>
      </c>
      <c r="B456" s="7" t="str">
        <f t="shared" si="1"/>
        <v>2017-05</v>
      </c>
      <c r="C456" s="7" t="s">
        <v>64</v>
      </c>
      <c r="D456" s="4">
        <v>8875.0</v>
      </c>
      <c r="E456" s="21" t="str">
        <f>VLOOKUP(D456, Products!$A$1:$B$13, 2, FALSE)</f>
        <v>Meat</v>
      </c>
      <c r="F456" s="4">
        <v>1151.0</v>
      </c>
      <c r="G456" s="9">
        <v>485595.38999999996</v>
      </c>
      <c r="H456" s="9">
        <v>65837.19999999995</v>
      </c>
    </row>
    <row r="457">
      <c r="A457" s="5">
        <v>41953.0</v>
      </c>
      <c r="B457" s="7" t="str">
        <f t="shared" si="1"/>
        <v>2014-11</v>
      </c>
      <c r="C457" s="7" t="s">
        <v>64</v>
      </c>
      <c r="D457" s="4">
        <v>2103.0</v>
      </c>
      <c r="E457" s="21" t="str">
        <f>VLOOKUP(D457, Products!$A$1:$B$13, 2, FALSE)</f>
        <v>Cereal</v>
      </c>
      <c r="F457" s="4">
        <v>1984.0</v>
      </c>
      <c r="G457" s="9">
        <v>408108.8</v>
      </c>
      <c r="H457" s="9">
        <v>175762.56</v>
      </c>
    </row>
    <row r="458">
      <c r="A458" s="5">
        <v>42883.0</v>
      </c>
      <c r="B458" s="7" t="str">
        <f t="shared" si="1"/>
        <v>2017-05</v>
      </c>
      <c r="C458" s="7" t="s">
        <v>64</v>
      </c>
      <c r="D458" s="4">
        <v>8875.0</v>
      </c>
      <c r="E458" s="21" t="str">
        <f>VLOOKUP(D458, Products!$A$1:$B$13, 2, FALSE)</f>
        <v>Meat</v>
      </c>
      <c r="F458" s="4">
        <v>4505.0</v>
      </c>
      <c r="G458" s="9">
        <v>1900614.45</v>
      </c>
      <c r="H458" s="9">
        <v>257686.0</v>
      </c>
    </row>
    <row r="459">
      <c r="A459" s="5">
        <v>41847.0</v>
      </c>
      <c r="B459" s="7" t="str">
        <f t="shared" si="1"/>
        <v>2014-07</v>
      </c>
      <c r="C459" s="7" t="s">
        <v>64</v>
      </c>
      <c r="D459" s="4">
        <v>3127.0</v>
      </c>
      <c r="E459" s="21" t="str">
        <f>VLOOKUP(D459, Products!$A$1:$B$13, 2, FALSE)</f>
        <v>Personal Care</v>
      </c>
      <c r="F459" s="4">
        <v>1547.0</v>
      </c>
      <c r="G459" s="9">
        <v>126436.31000000001</v>
      </c>
      <c r="H459" s="9">
        <v>38767.82000000001</v>
      </c>
    </row>
    <row r="460">
      <c r="A460" s="5">
        <v>42603.0</v>
      </c>
      <c r="B460" s="7" t="str">
        <f t="shared" si="1"/>
        <v>2016-08</v>
      </c>
      <c r="C460" s="7" t="s">
        <v>64</v>
      </c>
      <c r="D460" s="4">
        <v>7940.0</v>
      </c>
      <c r="E460" s="21" t="str">
        <f>VLOOKUP(D460, Products!$A$1:$B$13, 2, FALSE)</f>
        <v>Household</v>
      </c>
      <c r="F460" s="4">
        <v>5933.0</v>
      </c>
      <c r="G460" s="9">
        <v>3964845.9099999997</v>
      </c>
      <c r="H460" s="9">
        <v>983276.0899999994</v>
      </c>
    </row>
    <row r="461">
      <c r="A461" s="5">
        <v>40251.0</v>
      </c>
      <c r="B461" s="7" t="str">
        <f t="shared" si="1"/>
        <v>2010-03</v>
      </c>
      <c r="C461" s="7" t="s">
        <v>64</v>
      </c>
      <c r="D461" s="4">
        <v>3127.0</v>
      </c>
      <c r="E461" s="21" t="str">
        <f>VLOOKUP(D461, Products!$A$1:$B$13, 2, FALSE)</f>
        <v>Personal Care</v>
      </c>
      <c r="F461" s="4">
        <v>6028.0</v>
      </c>
      <c r="G461" s="9">
        <v>492668.44</v>
      </c>
      <c r="H461" s="9">
        <v>151061.68</v>
      </c>
    </row>
    <row r="462">
      <c r="A462" s="5">
        <v>42408.0</v>
      </c>
      <c r="B462" s="7" t="str">
        <f t="shared" si="1"/>
        <v>2016-02</v>
      </c>
      <c r="C462" s="7" t="s">
        <v>64</v>
      </c>
      <c r="D462" s="4">
        <v>3127.0</v>
      </c>
      <c r="E462" s="21" t="str">
        <f>VLOOKUP(D462, Products!$A$1:$B$13, 2, FALSE)</f>
        <v>Personal Care</v>
      </c>
      <c r="F462" s="4">
        <v>8702.0</v>
      </c>
      <c r="G462" s="9">
        <v>711214.4600000001</v>
      </c>
      <c r="H462" s="9">
        <v>218072.12000000005</v>
      </c>
    </row>
    <row r="463">
      <c r="A463" s="5">
        <v>41543.0</v>
      </c>
      <c r="B463" s="7" t="str">
        <f t="shared" si="1"/>
        <v>2013-09</v>
      </c>
      <c r="C463" s="7" t="s">
        <v>66</v>
      </c>
      <c r="D463" s="4">
        <v>7940.0</v>
      </c>
      <c r="E463" s="21" t="str">
        <f>VLOOKUP(D463, Products!$A$1:$B$13, 2, FALSE)</f>
        <v>Household</v>
      </c>
      <c r="F463" s="4">
        <v>356.0</v>
      </c>
      <c r="G463" s="9">
        <v>237904.12</v>
      </c>
      <c r="H463" s="9">
        <v>58999.879999999976</v>
      </c>
    </row>
    <row r="464">
      <c r="A464" s="5">
        <v>40839.0</v>
      </c>
      <c r="B464" s="7" t="str">
        <f t="shared" si="1"/>
        <v>2011-10</v>
      </c>
      <c r="C464" s="7" t="s">
        <v>66</v>
      </c>
      <c r="D464" s="4">
        <v>2103.0</v>
      </c>
      <c r="E464" s="21" t="str">
        <f>VLOOKUP(D464, Products!$A$1:$B$13, 2, FALSE)</f>
        <v>Cereal</v>
      </c>
      <c r="F464" s="4">
        <v>8468.0</v>
      </c>
      <c r="G464" s="9">
        <v>1741867.5999999999</v>
      </c>
      <c r="H464" s="9">
        <v>750180.1199999999</v>
      </c>
    </row>
    <row r="465">
      <c r="A465" s="5">
        <v>42019.0</v>
      </c>
      <c r="B465" s="7" t="str">
        <f t="shared" si="1"/>
        <v>2015-01</v>
      </c>
      <c r="C465" s="7" t="s">
        <v>66</v>
      </c>
      <c r="D465" s="4">
        <v>7331.0</v>
      </c>
      <c r="E465" s="21" t="str">
        <f>VLOOKUP(D465, Products!$A$1:$B$13, 2, FALSE)</f>
        <v>Baby Food</v>
      </c>
      <c r="F465" s="4">
        <v>6171.0</v>
      </c>
      <c r="G465" s="9">
        <v>1575332.8800000001</v>
      </c>
      <c r="H465" s="9">
        <v>591552.0600000002</v>
      </c>
    </row>
    <row r="466">
      <c r="A466" s="5">
        <v>42855.0</v>
      </c>
      <c r="B466" s="7" t="str">
        <f t="shared" si="1"/>
        <v>2017-04</v>
      </c>
      <c r="C466" s="7" t="s">
        <v>66</v>
      </c>
      <c r="D466" s="4">
        <v>1270.0</v>
      </c>
      <c r="E466" s="21" t="str">
        <f>VLOOKUP(D466, Products!$A$1:$B$13, 2, FALSE)</f>
        <v>Beverages</v>
      </c>
      <c r="F466" s="4">
        <v>7990.0</v>
      </c>
      <c r="G466" s="9">
        <v>379125.5</v>
      </c>
      <c r="H466" s="9">
        <v>125123.4</v>
      </c>
    </row>
    <row r="467">
      <c r="A467" s="5">
        <v>42035.0</v>
      </c>
      <c r="B467" s="7" t="str">
        <f t="shared" si="1"/>
        <v>2015-01</v>
      </c>
      <c r="C467" s="7" t="s">
        <v>66</v>
      </c>
      <c r="D467" s="4">
        <v>2455.0</v>
      </c>
      <c r="E467" s="21" t="str">
        <f>VLOOKUP(D467, Products!$A$1:$B$13, 2, FALSE)</f>
        <v>Clothes</v>
      </c>
      <c r="F467" s="4">
        <v>9440.0</v>
      </c>
      <c r="G467" s="9">
        <v>1031603.2</v>
      </c>
      <c r="H467" s="9">
        <v>693273.5999999999</v>
      </c>
    </row>
    <row r="468">
      <c r="A468" s="5">
        <v>41298.0</v>
      </c>
      <c r="B468" s="7" t="str">
        <f t="shared" si="1"/>
        <v>2013-01</v>
      </c>
      <c r="C468" s="7" t="s">
        <v>66</v>
      </c>
      <c r="D468" s="4">
        <v>2103.0</v>
      </c>
      <c r="E468" s="21" t="str">
        <f>VLOOKUP(D468, Products!$A$1:$B$13, 2, FALSE)</f>
        <v>Cereal</v>
      </c>
      <c r="F468" s="4">
        <v>2569.0</v>
      </c>
      <c r="G468" s="9">
        <v>528443.2999999999</v>
      </c>
      <c r="H468" s="9">
        <v>227587.7099999999</v>
      </c>
    </row>
    <row r="469">
      <c r="A469" s="5">
        <v>42242.0</v>
      </c>
      <c r="B469" s="7" t="str">
        <f t="shared" si="1"/>
        <v>2015-08</v>
      </c>
      <c r="C469" s="7" t="s">
        <v>66</v>
      </c>
      <c r="D469" s="4">
        <v>2103.0</v>
      </c>
      <c r="E469" s="21" t="str">
        <f>VLOOKUP(D469, Products!$A$1:$B$13, 2, FALSE)</f>
        <v>Cereal</v>
      </c>
      <c r="F469" s="4">
        <v>2558.0</v>
      </c>
      <c r="G469" s="9">
        <v>526180.6</v>
      </c>
      <c r="H469" s="9">
        <v>226613.21999999997</v>
      </c>
    </row>
    <row r="470">
      <c r="A470" s="5">
        <v>41505.0</v>
      </c>
      <c r="B470" s="7" t="str">
        <f t="shared" si="1"/>
        <v>2013-08</v>
      </c>
      <c r="C470" s="7" t="s">
        <v>66</v>
      </c>
      <c r="D470" s="4">
        <v>7331.0</v>
      </c>
      <c r="E470" s="21" t="str">
        <f>VLOOKUP(D470, Products!$A$1:$B$13, 2, FALSE)</f>
        <v>Baby Food</v>
      </c>
      <c r="F470" s="4">
        <v>7617.0</v>
      </c>
      <c r="G470" s="9">
        <v>1944467.76</v>
      </c>
      <c r="H470" s="9">
        <v>730165.6200000001</v>
      </c>
    </row>
    <row r="471">
      <c r="A471" s="5">
        <v>41867.0</v>
      </c>
      <c r="B471" s="7" t="str">
        <f t="shared" si="1"/>
        <v>2014-08</v>
      </c>
      <c r="C471" s="7" t="s">
        <v>66</v>
      </c>
      <c r="D471" s="4">
        <v>4594.0</v>
      </c>
      <c r="E471" s="21" t="str">
        <f>VLOOKUP(D471, Products!$A$1:$B$13, 2, FALSE)</f>
        <v>Fruits</v>
      </c>
      <c r="F471" s="4">
        <v>1354.0</v>
      </c>
      <c r="G471" s="9">
        <v>12632.82</v>
      </c>
      <c r="H471" s="9">
        <v>3263.1399999999994</v>
      </c>
    </row>
    <row r="472">
      <c r="A472" s="5">
        <v>42308.0</v>
      </c>
      <c r="B472" s="7" t="str">
        <f t="shared" si="1"/>
        <v>2015-10</v>
      </c>
      <c r="C472" s="7" t="s">
        <v>66</v>
      </c>
      <c r="D472" s="4">
        <v>4594.0</v>
      </c>
      <c r="E472" s="21" t="str">
        <f>VLOOKUP(D472, Products!$A$1:$B$13, 2, FALSE)</f>
        <v>Fruits</v>
      </c>
      <c r="F472" s="4">
        <v>2523.0</v>
      </c>
      <c r="G472" s="9">
        <v>23539.59</v>
      </c>
      <c r="H472" s="9">
        <v>6080.43</v>
      </c>
    </row>
    <row r="473">
      <c r="A473" s="5">
        <v>41366.0</v>
      </c>
      <c r="B473" s="7" t="str">
        <f t="shared" si="1"/>
        <v>2013-04</v>
      </c>
      <c r="C473" s="7" t="s">
        <v>66</v>
      </c>
      <c r="D473" s="4">
        <v>8681.0</v>
      </c>
      <c r="E473" s="21" t="str">
        <f>VLOOKUP(D473, Products!$A$1:$B$13, 2, FALSE)</f>
        <v>Office Supplies</v>
      </c>
      <c r="F473" s="4">
        <v>2197.0</v>
      </c>
      <c r="G473" s="9">
        <v>1430708.37</v>
      </c>
      <c r="H473" s="9">
        <v>277371.25</v>
      </c>
    </row>
    <row r="474">
      <c r="A474" s="5">
        <v>42169.0</v>
      </c>
      <c r="B474" s="7" t="str">
        <f t="shared" si="1"/>
        <v>2015-06</v>
      </c>
      <c r="C474" s="7" t="s">
        <v>66</v>
      </c>
      <c r="D474" s="4">
        <v>4594.0</v>
      </c>
      <c r="E474" s="21" t="str">
        <f>VLOOKUP(D474, Products!$A$1:$B$13, 2, FALSE)</f>
        <v>Fruits</v>
      </c>
      <c r="F474" s="4">
        <v>9034.0</v>
      </c>
      <c r="G474" s="9">
        <v>84287.22</v>
      </c>
      <c r="H474" s="9">
        <v>21771.940000000002</v>
      </c>
    </row>
    <row r="475">
      <c r="A475" s="5">
        <v>41557.0</v>
      </c>
      <c r="B475" s="7" t="str">
        <f t="shared" si="1"/>
        <v>2013-10</v>
      </c>
      <c r="C475" s="7" t="s">
        <v>66</v>
      </c>
      <c r="D475" s="4">
        <v>2103.0</v>
      </c>
      <c r="E475" s="21" t="str">
        <f>VLOOKUP(D475, Products!$A$1:$B$13, 2, FALSE)</f>
        <v>Cereal</v>
      </c>
      <c r="F475" s="4">
        <v>2045.0</v>
      </c>
      <c r="G475" s="9">
        <v>420656.5</v>
      </c>
      <c r="H475" s="9">
        <v>181166.55</v>
      </c>
    </row>
    <row r="476">
      <c r="A476" s="5">
        <v>40320.0</v>
      </c>
      <c r="B476" s="7" t="str">
        <f t="shared" si="1"/>
        <v>2010-05</v>
      </c>
      <c r="C476" s="7" t="s">
        <v>66</v>
      </c>
      <c r="D476" s="4">
        <v>8293.0</v>
      </c>
      <c r="E476" s="21" t="str">
        <f>VLOOKUP(D476, Products!$A$1:$B$13, 2, FALSE)</f>
        <v>Cosmetics</v>
      </c>
      <c r="F476" s="4">
        <v>7948.0</v>
      </c>
      <c r="G476" s="9">
        <v>3474865.6</v>
      </c>
      <c r="H476" s="9">
        <v>1381918.7600000002</v>
      </c>
    </row>
    <row r="477">
      <c r="A477" s="5">
        <v>42129.0</v>
      </c>
      <c r="B477" s="7" t="str">
        <f t="shared" si="1"/>
        <v>2015-05</v>
      </c>
      <c r="C477" s="7" t="s">
        <v>66</v>
      </c>
      <c r="D477" s="4">
        <v>2103.0</v>
      </c>
      <c r="E477" s="21" t="str">
        <f>VLOOKUP(D477, Products!$A$1:$B$13, 2, FALSE)</f>
        <v>Cereal</v>
      </c>
      <c r="F477" s="4">
        <v>2422.0</v>
      </c>
      <c r="G477" s="9">
        <v>498205.39999999997</v>
      </c>
      <c r="H477" s="9">
        <v>214564.97999999998</v>
      </c>
    </row>
    <row r="478">
      <c r="A478" s="5">
        <v>40797.0</v>
      </c>
      <c r="B478" s="7" t="str">
        <f t="shared" si="1"/>
        <v>2011-09</v>
      </c>
      <c r="C478" s="7" t="s">
        <v>66</v>
      </c>
      <c r="D478" s="4">
        <v>3127.0</v>
      </c>
      <c r="E478" s="21" t="str">
        <f>VLOOKUP(D478, Products!$A$1:$B$13, 2, FALSE)</f>
        <v>Personal Care</v>
      </c>
      <c r="F478" s="4">
        <v>7623.0</v>
      </c>
      <c r="G478" s="9">
        <v>623027.79</v>
      </c>
      <c r="H478" s="9">
        <v>191032.38</v>
      </c>
    </row>
    <row r="479">
      <c r="A479" s="5">
        <v>40688.0</v>
      </c>
      <c r="B479" s="7" t="str">
        <f t="shared" si="1"/>
        <v>2011-05</v>
      </c>
      <c r="C479" s="7" t="s">
        <v>66</v>
      </c>
      <c r="D479" s="4">
        <v>1270.0</v>
      </c>
      <c r="E479" s="21" t="str">
        <f>VLOOKUP(D479, Products!$A$1:$B$13, 2, FALSE)</f>
        <v>Beverages</v>
      </c>
      <c r="F479" s="4">
        <v>7523.0</v>
      </c>
      <c r="G479" s="9">
        <v>356966.35000000003</v>
      </c>
      <c r="H479" s="9">
        <v>117810.18000000005</v>
      </c>
    </row>
    <row r="480">
      <c r="A480" s="5">
        <v>42925.0</v>
      </c>
      <c r="B480" s="7" t="str">
        <f t="shared" si="1"/>
        <v>2017-07</v>
      </c>
      <c r="C480" s="7" t="s">
        <v>66</v>
      </c>
      <c r="D480" s="4">
        <v>4594.0</v>
      </c>
      <c r="E480" s="21" t="str">
        <f>VLOOKUP(D480, Products!$A$1:$B$13, 2, FALSE)</f>
        <v>Fruits</v>
      </c>
      <c r="F480" s="4">
        <v>9560.0</v>
      </c>
      <c r="G480" s="9">
        <v>89194.8</v>
      </c>
      <c r="H480" s="9">
        <v>23039.600000000006</v>
      </c>
    </row>
    <row r="481">
      <c r="A481" s="5">
        <v>42625.0</v>
      </c>
      <c r="B481" s="7" t="str">
        <f t="shared" si="1"/>
        <v>2016-09</v>
      </c>
      <c r="C481" s="7" t="s">
        <v>66</v>
      </c>
      <c r="D481" s="4">
        <v>8875.0</v>
      </c>
      <c r="E481" s="21" t="str">
        <f>VLOOKUP(D481, Products!$A$1:$B$13, 2, FALSE)</f>
        <v>Meat</v>
      </c>
      <c r="F481" s="4">
        <v>1543.0</v>
      </c>
      <c r="G481" s="9">
        <v>650976.27</v>
      </c>
      <c r="H481" s="9">
        <v>88259.59999999998</v>
      </c>
    </row>
    <row r="482">
      <c r="A482" s="5">
        <v>41787.0</v>
      </c>
      <c r="B482" s="7" t="str">
        <f t="shared" si="1"/>
        <v>2014-05</v>
      </c>
      <c r="C482" s="7" t="s">
        <v>66</v>
      </c>
      <c r="D482" s="4">
        <v>4594.0</v>
      </c>
      <c r="E482" s="21" t="str">
        <f>VLOOKUP(D482, Products!$A$1:$B$13, 2, FALSE)</f>
        <v>Fruits</v>
      </c>
      <c r="F482" s="4">
        <v>6201.0</v>
      </c>
      <c r="G482" s="9">
        <v>57855.33</v>
      </c>
      <c r="H482" s="9">
        <v>14944.410000000003</v>
      </c>
    </row>
    <row r="483">
      <c r="A483" s="5">
        <v>40188.0</v>
      </c>
      <c r="B483" s="7" t="str">
        <f t="shared" si="1"/>
        <v>2010-01</v>
      </c>
      <c r="C483" s="7" t="s">
        <v>66</v>
      </c>
      <c r="D483" s="4">
        <v>2103.0</v>
      </c>
      <c r="E483" s="21" t="str">
        <f>VLOOKUP(D483, Products!$A$1:$B$13, 2, FALSE)</f>
        <v>Cereal</v>
      </c>
      <c r="F483" s="4">
        <v>8367.0</v>
      </c>
      <c r="G483" s="9">
        <v>1721091.9</v>
      </c>
      <c r="H483" s="9">
        <v>741232.5299999999</v>
      </c>
    </row>
    <row r="484">
      <c r="A484" s="5">
        <v>40885.0</v>
      </c>
      <c r="B484" s="7" t="str">
        <f t="shared" si="1"/>
        <v>2011-12</v>
      </c>
      <c r="C484" s="7" t="s">
        <v>66</v>
      </c>
      <c r="D484" s="4">
        <v>3127.0</v>
      </c>
      <c r="E484" s="21" t="str">
        <f>VLOOKUP(D484, Products!$A$1:$B$13, 2, FALSE)</f>
        <v>Personal Care</v>
      </c>
      <c r="F484" s="4">
        <v>8626.0</v>
      </c>
      <c r="G484" s="9">
        <v>705002.98</v>
      </c>
      <c r="H484" s="9">
        <v>216167.55999999994</v>
      </c>
    </row>
    <row r="485">
      <c r="A485" s="5">
        <v>40931.0</v>
      </c>
      <c r="B485" s="7" t="str">
        <f t="shared" si="1"/>
        <v>2012-01</v>
      </c>
      <c r="C485" s="7" t="s">
        <v>66</v>
      </c>
      <c r="D485" s="4">
        <v>7940.0</v>
      </c>
      <c r="E485" s="21" t="str">
        <f>VLOOKUP(D485, Products!$A$1:$B$13, 2, FALSE)</f>
        <v>Household</v>
      </c>
      <c r="F485" s="4">
        <v>9146.0</v>
      </c>
      <c r="G485" s="9">
        <v>6111997.42</v>
      </c>
      <c r="H485" s="9">
        <v>1515766.58</v>
      </c>
    </row>
    <row r="486">
      <c r="A486" s="5">
        <v>40229.0</v>
      </c>
      <c r="B486" s="7" t="str">
        <f t="shared" si="1"/>
        <v>2010-02</v>
      </c>
      <c r="C486" s="7" t="s">
        <v>66</v>
      </c>
      <c r="D486" s="4">
        <v>1270.0</v>
      </c>
      <c r="E486" s="21" t="str">
        <f>VLOOKUP(D486, Products!$A$1:$B$13, 2, FALSE)</f>
        <v>Beverages</v>
      </c>
      <c r="F486" s="4">
        <v>8850.0</v>
      </c>
      <c r="G486" s="9">
        <v>419932.5</v>
      </c>
      <c r="H486" s="9">
        <v>138591.0</v>
      </c>
    </row>
    <row r="487">
      <c r="A487" s="5">
        <v>42440.0</v>
      </c>
      <c r="B487" s="7" t="str">
        <f t="shared" si="1"/>
        <v>2016-03</v>
      </c>
      <c r="C487" s="7" t="s">
        <v>66</v>
      </c>
      <c r="D487" s="4">
        <v>7940.0</v>
      </c>
      <c r="E487" s="21" t="str">
        <f>VLOOKUP(D487, Products!$A$1:$B$13, 2, FALSE)</f>
        <v>Household</v>
      </c>
      <c r="F487" s="4">
        <v>1743.0</v>
      </c>
      <c r="G487" s="9">
        <v>1164794.6099999999</v>
      </c>
      <c r="H487" s="9">
        <v>288867.3899999998</v>
      </c>
    </row>
    <row r="488">
      <c r="A488" s="5">
        <v>42841.0</v>
      </c>
      <c r="B488" s="7" t="str">
        <f t="shared" si="1"/>
        <v>2017-04</v>
      </c>
      <c r="C488" s="7" t="s">
        <v>66</v>
      </c>
      <c r="D488" s="4">
        <v>3127.0</v>
      </c>
      <c r="E488" s="21" t="str">
        <f>VLOOKUP(D488, Products!$A$1:$B$13, 2, FALSE)</f>
        <v>Personal Care</v>
      </c>
      <c r="F488" s="4">
        <v>161.0</v>
      </c>
      <c r="G488" s="9">
        <v>13158.53</v>
      </c>
      <c r="H488" s="9">
        <v>4034.66</v>
      </c>
    </row>
    <row r="489">
      <c r="A489" s="5">
        <v>42906.0</v>
      </c>
      <c r="B489" s="7" t="str">
        <f t="shared" si="1"/>
        <v>2017-06</v>
      </c>
      <c r="C489" s="7" t="s">
        <v>66</v>
      </c>
      <c r="D489" s="4">
        <v>8293.0</v>
      </c>
      <c r="E489" s="21" t="str">
        <f>VLOOKUP(D489, Products!$A$1:$B$13, 2, FALSE)</f>
        <v>Cosmetics</v>
      </c>
      <c r="F489" s="4">
        <v>8196.0</v>
      </c>
      <c r="G489" s="9">
        <v>3583291.1999999997</v>
      </c>
      <c r="H489" s="9">
        <v>1425038.52</v>
      </c>
    </row>
    <row r="490">
      <c r="A490" s="5">
        <v>41186.0</v>
      </c>
      <c r="B490" s="7" t="str">
        <f t="shared" si="1"/>
        <v>2012-10</v>
      </c>
      <c r="C490" s="7" t="s">
        <v>66</v>
      </c>
      <c r="D490" s="4">
        <v>5988.0</v>
      </c>
      <c r="E490" s="21" t="str">
        <f>VLOOKUP(D490, Products!$A$1:$B$13, 2, FALSE)</f>
        <v>Vegetables</v>
      </c>
      <c r="F490" s="4">
        <v>8586.0</v>
      </c>
      <c r="G490" s="9">
        <v>1322759.16</v>
      </c>
      <c r="H490" s="9">
        <v>542034.1799999998</v>
      </c>
    </row>
    <row r="491">
      <c r="A491" s="5">
        <v>40551.0</v>
      </c>
      <c r="B491" s="7" t="str">
        <f t="shared" si="1"/>
        <v>2011-01</v>
      </c>
      <c r="C491" s="7" t="s">
        <v>66</v>
      </c>
      <c r="D491" s="4">
        <v>5988.0</v>
      </c>
      <c r="E491" s="21" t="str">
        <f>VLOOKUP(D491, Products!$A$1:$B$13, 2, FALSE)</f>
        <v>Vegetables</v>
      </c>
      <c r="F491" s="4">
        <v>4046.0</v>
      </c>
      <c r="G491" s="9">
        <v>623326.76</v>
      </c>
      <c r="H491" s="9">
        <v>255423.97999999998</v>
      </c>
    </row>
    <row r="492">
      <c r="A492" s="5">
        <v>42600.0</v>
      </c>
      <c r="B492" s="7" t="str">
        <f t="shared" si="1"/>
        <v>2016-08</v>
      </c>
      <c r="C492" s="7" t="s">
        <v>66</v>
      </c>
      <c r="D492" s="4">
        <v>8969.0</v>
      </c>
      <c r="E492" s="21" t="str">
        <f>VLOOKUP(D492, Products!$A$1:$B$13, 2, FALSE)</f>
        <v>Snacks</v>
      </c>
      <c r="F492" s="4">
        <v>480.0</v>
      </c>
      <c r="G492" s="9">
        <v>73238.40000000001</v>
      </c>
      <c r="H492" s="9">
        <v>26467.20000000001</v>
      </c>
    </row>
    <row r="493">
      <c r="A493" s="5">
        <v>41590.0</v>
      </c>
      <c r="B493" s="7" t="str">
        <f t="shared" si="1"/>
        <v>2013-11</v>
      </c>
      <c r="C493" s="7" t="s">
        <v>66</v>
      </c>
      <c r="D493" s="4">
        <v>8875.0</v>
      </c>
      <c r="E493" s="21" t="str">
        <f>VLOOKUP(D493, Products!$A$1:$B$13, 2, FALSE)</f>
        <v>Meat</v>
      </c>
      <c r="F493" s="4">
        <v>6666.0</v>
      </c>
      <c r="G493" s="9">
        <v>2812318.7399999998</v>
      </c>
      <c r="H493" s="9">
        <v>381295.1999999997</v>
      </c>
    </row>
    <row r="494">
      <c r="A494" s="5">
        <v>41709.0</v>
      </c>
      <c r="B494" s="7" t="str">
        <f t="shared" si="1"/>
        <v>2014-03</v>
      </c>
      <c r="C494" s="7" t="s">
        <v>66</v>
      </c>
      <c r="D494" s="4">
        <v>8681.0</v>
      </c>
      <c r="E494" s="21" t="str">
        <f>VLOOKUP(D494, Products!$A$1:$B$13, 2, FALSE)</f>
        <v>Office Supplies</v>
      </c>
      <c r="F494" s="4">
        <v>6850.0</v>
      </c>
      <c r="G494" s="9">
        <v>4460788.5</v>
      </c>
      <c r="H494" s="9">
        <v>864812.4999999995</v>
      </c>
    </row>
    <row r="495">
      <c r="A495" s="5">
        <v>40568.0</v>
      </c>
      <c r="B495" s="7" t="str">
        <f t="shared" si="1"/>
        <v>2011-01</v>
      </c>
      <c r="C495" s="7" t="s">
        <v>68</v>
      </c>
      <c r="D495" s="4">
        <v>7331.0</v>
      </c>
      <c r="E495" s="21" t="str">
        <f>VLOOKUP(D495, Products!$A$1:$B$13, 2, FALSE)</f>
        <v>Baby Food</v>
      </c>
      <c r="F495" s="4">
        <v>9968.0</v>
      </c>
      <c r="G495" s="9">
        <v>2544631.04</v>
      </c>
      <c r="H495" s="9">
        <v>955532.4800000002</v>
      </c>
    </row>
    <row r="496">
      <c r="A496" s="5">
        <v>41172.0</v>
      </c>
      <c r="B496" s="7" t="str">
        <f t="shared" si="1"/>
        <v>2012-09</v>
      </c>
      <c r="C496" s="7" t="s">
        <v>68</v>
      </c>
      <c r="D496" s="4">
        <v>8293.0</v>
      </c>
      <c r="E496" s="21" t="str">
        <f>VLOOKUP(D496, Products!$A$1:$B$13, 2, FALSE)</f>
        <v>Cosmetics</v>
      </c>
      <c r="F496" s="4">
        <v>9188.0</v>
      </c>
      <c r="G496" s="9">
        <v>4016993.6</v>
      </c>
      <c r="H496" s="9">
        <v>1597517.56</v>
      </c>
    </row>
    <row r="497">
      <c r="A497" s="5">
        <v>40775.0</v>
      </c>
      <c r="B497" s="7" t="str">
        <f t="shared" si="1"/>
        <v>2011-08</v>
      </c>
      <c r="C497" s="7" t="s">
        <v>68</v>
      </c>
      <c r="D497" s="4">
        <v>8681.0</v>
      </c>
      <c r="E497" s="21" t="str">
        <f>VLOOKUP(D497, Products!$A$1:$B$13, 2, FALSE)</f>
        <v>Office Supplies</v>
      </c>
      <c r="F497" s="4">
        <v>3086.0</v>
      </c>
      <c r="G497" s="9">
        <v>2009634.06</v>
      </c>
      <c r="H497" s="9">
        <v>389607.5</v>
      </c>
    </row>
    <row r="498">
      <c r="A498" s="5">
        <v>40669.0</v>
      </c>
      <c r="B498" s="7" t="str">
        <f t="shared" si="1"/>
        <v>2011-05</v>
      </c>
      <c r="C498" s="7" t="s">
        <v>68</v>
      </c>
      <c r="D498" s="4">
        <v>7331.0</v>
      </c>
      <c r="E498" s="21" t="str">
        <f>VLOOKUP(D498, Products!$A$1:$B$13, 2, FALSE)</f>
        <v>Baby Food</v>
      </c>
      <c r="F498" s="4">
        <v>6509.0</v>
      </c>
      <c r="G498" s="9">
        <v>1661617.52</v>
      </c>
      <c r="H498" s="9">
        <v>623952.7400000001</v>
      </c>
    </row>
    <row r="499">
      <c r="A499" s="5">
        <v>40179.0</v>
      </c>
      <c r="B499" s="7" t="str">
        <f t="shared" si="1"/>
        <v>2010-01</v>
      </c>
      <c r="C499" s="7" t="s">
        <v>68</v>
      </c>
      <c r="D499" s="4">
        <v>7331.0</v>
      </c>
      <c r="E499" s="21" t="str">
        <f>VLOOKUP(D499, Products!$A$1:$B$13, 2, FALSE)</f>
        <v>Baby Food</v>
      </c>
      <c r="F499" s="4">
        <v>9367.0</v>
      </c>
      <c r="G499" s="9">
        <v>2391207.7600000002</v>
      </c>
      <c r="H499" s="9">
        <v>897920.6200000003</v>
      </c>
    </row>
    <row r="500">
      <c r="A500" s="5">
        <v>42767.0</v>
      </c>
      <c r="B500" s="7" t="str">
        <f t="shared" si="1"/>
        <v>2017-02</v>
      </c>
      <c r="C500" s="7" t="s">
        <v>68</v>
      </c>
      <c r="D500" s="4">
        <v>8969.0</v>
      </c>
      <c r="E500" s="21" t="str">
        <f>VLOOKUP(D500, Products!$A$1:$B$13, 2, FALSE)</f>
        <v>Snacks</v>
      </c>
      <c r="F500" s="4">
        <v>3126.0</v>
      </c>
      <c r="G500" s="9">
        <v>476965.08</v>
      </c>
      <c r="H500" s="9">
        <v>172367.64</v>
      </c>
    </row>
    <row r="501">
      <c r="A501" s="5">
        <v>41928.0</v>
      </c>
      <c r="B501" s="7" t="str">
        <f t="shared" si="1"/>
        <v>2014-10</v>
      </c>
      <c r="C501" s="7" t="s">
        <v>68</v>
      </c>
      <c r="D501" s="4">
        <v>3127.0</v>
      </c>
      <c r="E501" s="21" t="str">
        <f>VLOOKUP(D501, Products!$A$1:$B$13, 2, FALSE)</f>
        <v>Personal Care</v>
      </c>
      <c r="F501" s="4">
        <v>7785.0</v>
      </c>
      <c r="G501" s="9">
        <v>636268.05</v>
      </c>
      <c r="H501" s="9">
        <v>195092.10000000003</v>
      </c>
    </row>
    <row r="502">
      <c r="A502" s="5">
        <v>40517.0</v>
      </c>
      <c r="B502" s="7" t="str">
        <f t="shared" si="1"/>
        <v>2010-12</v>
      </c>
      <c r="C502" s="7" t="s">
        <v>68</v>
      </c>
      <c r="D502" s="4">
        <v>8681.0</v>
      </c>
      <c r="E502" s="21" t="str">
        <f>VLOOKUP(D502, Products!$A$1:$B$13, 2, FALSE)</f>
        <v>Office Supplies</v>
      </c>
      <c r="F502" s="4">
        <v>5552.0</v>
      </c>
      <c r="G502" s="9">
        <v>3615517.9200000004</v>
      </c>
      <c r="H502" s="9">
        <v>700940.0</v>
      </c>
    </row>
    <row r="503">
      <c r="A503" s="5">
        <v>41385.0</v>
      </c>
      <c r="B503" s="7" t="str">
        <f t="shared" si="1"/>
        <v>2013-04</v>
      </c>
      <c r="C503" s="7" t="s">
        <v>68</v>
      </c>
      <c r="D503" s="4">
        <v>1270.0</v>
      </c>
      <c r="E503" s="21" t="str">
        <f>VLOOKUP(D503, Products!$A$1:$B$13, 2, FALSE)</f>
        <v>Beverages</v>
      </c>
      <c r="F503" s="4">
        <v>4284.0</v>
      </c>
      <c r="G503" s="9">
        <v>203275.80000000002</v>
      </c>
      <c r="H503" s="9">
        <v>67087.44000000003</v>
      </c>
    </row>
    <row r="504">
      <c r="A504" s="5">
        <v>40457.0</v>
      </c>
      <c r="B504" s="7" t="str">
        <f t="shared" si="1"/>
        <v>2010-10</v>
      </c>
      <c r="C504" s="7" t="s">
        <v>68</v>
      </c>
      <c r="D504" s="4">
        <v>8293.0</v>
      </c>
      <c r="E504" s="21" t="str">
        <f>VLOOKUP(D504, Products!$A$1:$B$13, 2, FALSE)</f>
        <v>Cosmetics</v>
      </c>
      <c r="F504" s="4">
        <v>9495.0</v>
      </c>
      <c r="G504" s="9">
        <v>4151214.0</v>
      </c>
      <c r="H504" s="9">
        <v>1650895.6500000004</v>
      </c>
    </row>
    <row r="505">
      <c r="A505" s="5">
        <v>42477.0</v>
      </c>
      <c r="B505" s="7" t="str">
        <f t="shared" si="1"/>
        <v>2016-04</v>
      </c>
      <c r="C505" s="7" t="s">
        <v>68</v>
      </c>
      <c r="D505" s="4">
        <v>4594.0</v>
      </c>
      <c r="E505" s="21" t="str">
        <f>VLOOKUP(D505, Products!$A$1:$B$13, 2, FALSE)</f>
        <v>Fruits</v>
      </c>
      <c r="F505" s="4">
        <v>5193.0</v>
      </c>
      <c r="G505" s="9">
        <v>48450.69</v>
      </c>
      <c r="H505" s="9">
        <v>12515.130000000005</v>
      </c>
    </row>
    <row r="506">
      <c r="A506" s="5">
        <v>41776.0</v>
      </c>
      <c r="B506" s="7" t="str">
        <f t="shared" si="1"/>
        <v>2014-05</v>
      </c>
      <c r="C506" s="7" t="s">
        <v>68</v>
      </c>
      <c r="D506" s="4">
        <v>7331.0</v>
      </c>
      <c r="E506" s="21" t="str">
        <f>VLOOKUP(D506, Products!$A$1:$B$13, 2, FALSE)</f>
        <v>Baby Food</v>
      </c>
      <c r="F506" s="4">
        <v>6828.0</v>
      </c>
      <c r="G506" s="9">
        <v>1743051.84</v>
      </c>
      <c r="H506" s="9">
        <v>654532.0800000001</v>
      </c>
    </row>
    <row r="507">
      <c r="A507" s="5">
        <v>42265.0</v>
      </c>
      <c r="B507" s="7" t="str">
        <f t="shared" si="1"/>
        <v>2015-09</v>
      </c>
      <c r="C507" s="7" t="s">
        <v>68</v>
      </c>
      <c r="D507" s="4">
        <v>8681.0</v>
      </c>
      <c r="E507" s="21" t="str">
        <f>VLOOKUP(D507, Products!$A$1:$B$13, 2, FALSE)</f>
        <v>Office Supplies</v>
      </c>
      <c r="F507" s="4">
        <v>8179.0</v>
      </c>
      <c r="G507" s="9">
        <v>5326246.59</v>
      </c>
      <c r="H507" s="9">
        <v>1032598.75</v>
      </c>
    </row>
    <row r="508">
      <c r="A508" s="5">
        <v>41065.0</v>
      </c>
      <c r="B508" s="7" t="str">
        <f t="shared" si="1"/>
        <v>2012-06</v>
      </c>
      <c r="C508" s="7" t="s">
        <v>68</v>
      </c>
      <c r="D508" s="4">
        <v>5988.0</v>
      </c>
      <c r="E508" s="21" t="str">
        <f>VLOOKUP(D508, Products!$A$1:$B$13, 2, FALSE)</f>
        <v>Vegetables</v>
      </c>
      <c r="F508" s="4">
        <v>7171.0</v>
      </c>
      <c r="G508" s="9">
        <v>1104764.26</v>
      </c>
      <c r="H508" s="9">
        <v>452705.23</v>
      </c>
    </row>
    <row r="509">
      <c r="A509" s="5">
        <v>42025.0</v>
      </c>
      <c r="B509" s="7" t="str">
        <f t="shared" si="1"/>
        <v>2015-01</v>
      </c>
      <c r="C509" s="7" t="s">
        <v>68</v>
      </c>
      <c r="D509" s="4">
        <v>2455.0</v>
      </c>
      <c r="E509" s="21" t="str">
        <f>VLOOKUP(D509, Products!$A$1:$B$13, 2, FALSE)</f>
        <v>Clothes</v>
      </c>
      <c r="F509" s="4">
        <v>2359.0</v>
      </c>
      <c r="G509" s="9">
        <v>257791.52</v>
      </c>
      <c r="H509" s="9">
        <v>173244.95999999996</v>
      </c>
    </row>
    <row r="510">
      <c r="A510" s="5">
        <v>40794.0</v>
      </c>
      <c r="B510" s="7" t="str">
        <f t="shared" si="1"/>
        <v>2011-09</v>
      </c>
      <c r="C510" s="7" t="s">
        <v>68</v>
      </c>
      <c r="D510" s="4">
        <v>4594.0</v>
      </c>
      <c r="E510" s="21" t="str">
        <f>VLOOKUP(D510, Products!$A$1:$B$13, 2, FALSE)</f>
        <v>Fruits</v>
      </c>
      <c r="F510" s="4">
        <v>4100.0</v>
      </c>
      <c r="G510" s="9">
        <v>38253.0</v>
      </c>
      <c r="H510" s="9">
        <v>9881.0</v>
      </c>
    </row>
    <row r="511">
      <c r="A511" s="5">
        <v>41643.0</v>
      </c>
      <c r="B511" s="7" t="str">
        <f t="shared" si="1"/>
        <v>2014-01</v>
      </c>
      <c r="C511" s="7" t="s">
        <v>68</v>
      </c>
      <c r="D511" s="4">
        <v>4594.0</v>
      </c>
      <c r="E511" s="21" t="str">
        <f>VLOOKUP(D511, Products!$A$1:$B$13, 2, FALSE)</f>
        <v>Fruits</v>
      </c>
      <c r="F511" s="4">
        <v>1456.0</v>
      </c>
      <c r="G511" s="9">
        <v>13584.48</v>
      </c>
      <c r="H511" s="9">
        <v>3508.959999999999</v>
      </c>
    </row>
    <row r="512">
      <c r="A512" s="5">
        <v>41435.0</v>
      </c>
      <c r="B512" s="7" t="str">
        <f t="shared" si="1"/>
        <v>2013-06</v>
      </c>
      <c r="C512" s="7" t="s">
        <v>68</v>
      </c>
      <c r="D512" s="4">
        <v>8293.0</v>
      </c>
      <c r="E512" s="21" t="str">
        <f>VLOOKUP(D512, Products!$A$1:$B$13, 2, FALSE)</f>
        <v>Cosmetics</v>
      </c>
      <c r="F512" s="4">
        <v>2548.0</v>
      </c>
      <c r="G512" s="9">
        <v>1113985.5999999999</v>
      </c>
      <c r="H512" s="9">
        <v>443020.7599999999</v>
      </c>
    </row>
    <row r="513">
      <c r="A513" s="5">
        <v>41786.0</v>
      </c>
      <c r="B513" s="7" t="str">
        <f t="shared" si="1"/>
        <v>2014-05</v>
      </c>
      <c r="C513" s="7" t="s">
        <v>68</v>
      </c>
      <c r="D513" s="4">
        <v>8293.0</v>
      </c>
      <c r="E513" s="21" t="str">
        <f>VLOOKUP(D513, Products!$A$1:$B$13, 2, FALSE)</f>
        <v>Cosmetics</v>
      </c>
      <c r="F513" s="4">
        <v>2341.0</v>
      </c>
      <c r="G513" s="9">
        <v>1023485.2</v>
      </c>
      <c r="H513" s="9">
        <v>407029.67000000004</v>
      </c>
    </row>
    <row r="514">
      <c r="A514" s="5">
        <v>41645.0</v>
      </c>
      <c r="B514" s="7" t="str">
        <f t="shared" si="1"/>
        <v>2014-01</v>
      </c>
      <c r="C514" s="7" t="s">
        <v>68</v>
      </c>
      <c r="D514" s="4">
        <v>5988.0</v>
      </c>
      <c r="E514" s="21" t="str">
        <f>VLOOKUP(D514, Products!$A$1:$B$13, 2, FALSE)</f>
        <v>Vegetables</v>
      </c>
      <c r="F514" s="4">
        <v>7259.0</v>
      </c>
      <c r="G514" s="9">
        <v>1118321.54</v>
      </c>
      <c r="H514" s="9">
        <v>458260.67000000004</v>
      </c>
    </row>
    <row r="515">
      <c r="A515" s="5">
        <v>41861.0</v>
      </c>
      <c r="B515" s="7" t="str">
        <f t="shared" si="1"/>
        <v>2014-08</v>
      </c>
      <c r="C515" s="7" t="s">
        <v>68</v>
      </c>
      <c r="D515" s="4">
        <v>7331.0</v>
      </c>
      <c r="E515" s="21" t="str">
        <f>VLOOKUP(D515, Products!$A$1:$B$13, 2, FALSE)</f>
        <v>Baby Food</v>
      </c>
      <c r="F515" s="4">
        <v>7807.0</v>
      </c>
      <c r="G515" s="9">
        <v>1992970.96</v>
      </c>
      <c r="H515" s="9">
        <v>748379.02</v>
      </c>
    </row>
    <row r="516">
      <c r="A516" s="5">
        <v>41779.0</v>
      </c>
      <c r="B516" s="7" t="str">
        <f t="shared" si="1"/>
        <v>2014-05</v>
      </c>
      <c r="C516" s="7" t="s">
        <v>68</v>
      </c>
      <c r="D516" s="4">
        <v>1270.0</v>
      </c>
      <c r="E516" s="21" t="str">
        <f>VLOOKUP(D516, Products!$A$1:$B$13, 2, FALSE)</f>
        <v>Beverages</v>
      </c>
      <c r="F516" s="4">
        <v>6852.0</v>
      </c>
      <c r="G516" s="9">
        <v>325127.4</v>
      </c>
      <c r="H516" s="9">
        <v>107302.32000000004</v>
      </c>
    </row>
    <row r="517">
      <c r="A517" s="5">
        <v>41450.0</v>
      </c>
      <c r="B517" s="7" t="str">
        <f t="shared" si="1"/>
        <v>2013-06</v>
      </c>
      <c r="C517" s="7" t="s">
        <v>68</v>
      </c>
      <c r="D517" s="4">
        <v>2455.0</v>
      </c>
      <c r="E517" s="21" t="str">
        <f>VLOOKUP(D517, Products!$A$1:$B$13, 2, FALSE)</f>
        <v>Clothes</v>
      </c>
      <c r="F517" s="4">
        <v>8098.0</v>
      </c>
      <c r="G517" s="9">
        <v>884949.4400000001</v>
      </c>
      <c r="H517" s="9">
        <v>594717.1200000001</v>
      </c>
    </row>
    <row r="518">
      <c r="A518" s="5">
        <v>40515.0</v>
      </c>
      <c r="B518" s="7" t="str">
        <f t="shared" si="1"/>
        <v>2010-12</v>
      </c>
      <c r="C518" s="7" t="s">
        <v>68</v>
      </c>
      <c r="D518" s="4">
        <v>1270.0</v>
      </c>
      <c r="E518" s="21" t="str">
        <f>VLOOKUP(D518, Products!$A$1:$B$13, 2, FALSE)</f>
        <v>Beverages</v>
      </c>
      <c r="F518" s="4">
        <v>5540.0</v>
      </c>
      <c r="G518" s="9">
        <v>262873.0</v>
      </c>
      <c r="H518" s="9">
        <v>86756.4</v>
      </c>
    </row>
    <row r="519">
      <c r="A519" s="5">
        <v>42568.0</v>
      </c>
      <c r="B519" s="7" t="str">
        <f t="shared" si="1"/>
        <v>2016-07</v>
      </c>
      <c r="C519" s="7" t="s">
        <v>68</v>
      </c>
      <c r="D519" s="4">
        <v>7940.0</v>
      </c>
      <c r="E519" s="21" t="str">
        <f>VLOOKUP(D519, Products!$A$1:$B$13, 2, FALSE)</f>
        <v>Household</v>
      </c>
      <c r="F519" s="4">
        <v>8151.0</v>
      </c>
      <c r="G519" s="9">
        <v>5447068.77</v>
      </c>
      <c r="H519" s="9">
        <v>1350865.2299999995</v>
      </c>
    </row>
    <row r="520">
      <c r="A520" s="5">
        <v>42841.0</v>
      </c>
      <c r="B520" s="7" t="str">
        <f t="shared" si="1"/>
        <v>2017-04</v>
      </c>
      <c r="C520" s="7" t="s">
        <v>70</v>
      </c>
      <c r="D520" s="4">
        <v>8293.0</v>
      </c>
      <c r="E520" s="21" t="str">
        <f>VLOOKUP(D520, Products!$A$1:$B$13, 2, FALSE)</f>
        <v>Cosmetics</v>
      </c>
      <c r="F520" s="4">
        <v>1234.0</v>
      </c>
      <c r="G520" s="9">
        <v>539504.7999999999</v>
      </c>
      <c r="H520" s="9">
        <v>214555.57999999996</v>
      </c>
    </row>
    <row r="521">
      <c r="A521" s="5">
        <v>40344.0</v>
      </c>
      <c r="B521" s="7" t="str">
        <f t="shared" si="1"/>
        <v>2010-06</v>
      </c>
      <c r="C521" s="7" t="s">
        <v>70</v>
      </c>
      <c r="D521" s="4">
        <v>2103.0</v>
      </c>
      <c r="E521" s="21" t="str">
        <f>VLOOKUP(D521, Products!$A$1:$B$13, 2, FALSE)</f>
        <v>Cereal</v>
      </c>
      <c r="F521" s="4">
        <v>3931.0</v>
      </c>
      <c r="G521" s="9">
        <v>808606.7</v>
      </c>
      <c r="H521" s="9">
        <v>348247.29</v>
      </c>
    </row>
    <row r="522">
      <c r="A522" s="5">
        <v>40926.0</v>
      </c>
      <c r="B522" s="7" t="str">
        <f t="shared" si="1"/>
        <v>2012-01</v>
      </c>
      <c r="C522" s="7" t="s">
        <v>70</v>
      </c>
      <c r="D522" s="4">
        <v>8681.0</v>
      </c>
      <c r="E522" s="21" t="str">
        <f>VLOOKUP(D522, Products!$A$1:$B$13, 2, FALSE)</f>
        <v>Office Supplies</v>
      </c>
      <c r="F522" s="4">
        <v>8253.0</v>
      </c>
      <c r="G522" s="9">
        <v>5374436.13</v>
      </c>
      <c r="H522" s="9">
        <v>1041941.25</v>
      </c>
    </row>
    <row r="523">
      <c r="A523" s="5">
        <v>40768.0</v>
      </c>
      <c r="B523" s="7" t="str">
        <f t="shared" si="1"/>
        <v>2011-08</v>
      </c>
      <c r="C523" s="7" t="s">
        <v>70</v>
      </c>
      <c r="D523" s="4">
        <v>4594.0</v>
      </c>
      <c r="E523" s="21" t="str">
        <f>VLOOKUP(D523, Products!$A$1:$B$13, 2, FALSE)</f>
        <v>Fruits</v>
      </c>
      <c r="F523" s="4">
        <v>1457.0</v>
      </c>
      <c r="G523" s="9">
        <v>13593.81</v>
      </c>
      <c r="H523" s="9">
        <v>3511.369999999999</v>
      </c>
    </row>
    <row r="524">
      <c r="A524" s="5">
        <v>42724.0</v>
      </c>
      <c r="B524" s="7" t="str">
        <f t="shared" si="1"/>
        <v>2016-12</v>
      </c>
      <c r="C524" s="7" t="s">
        <v>70</v>
      </c>
      <c r="D524" s="4">
        <v>8969.0</v>
      </c>
      <c r="E524" s="21" t="str">
        <f>VLOOKUP(D524, Products!$A$1:$B$13, 2, FALSE)</f>
        <v>Snacks</v>
      </c>
      <c r="F524" s="4">
        <v>4922.0</v>
      </c>
      <c r="G524" s="9">
        <v>750998.76</v>
      </c>
      <c r="H524" s="9">
        <v>271399.08</v>
      </c>
    </row>
    <row r="525">
      <c r="A525" s="5">
        <v>42053.0</v>
      </c>
      <c r="B525" s="7" t="str">
        <f t="shared" si="1"/>
        <v>2015-02</v>
      </c>
      <c r="C525" s="7" t="s">
        <v>70</v>
      </c>
      <c r="D525" s="4">
        <v>8681.0</v>
      </c>
      <c r="E525" s="21" t="str">
        <f>VLOOKUP(D525, Products!$A$1:$B$13, 2, FALSE)</f>
        <v>Office Supplies</v>
      </c>
      <c r="F525" s="4">
        <v>1877.0</v>
      </c>
      <c r="G525" s="9">
        <v>1222321.1700000002</v>
      </c>
      <c r="H525" s="9">
        <v>236971.25000000012</v>
      </c>
    </row>
    <row r="526">
      <c r="A526" s="5">
        <v>42777.0</v>
      </c>
      <c r="B526" s="7" t="str">
        <f t="shared" si="1"/>
        <v>2017-02</v>
      </c>
      <c r="C526" s="7" t="s">
        <v>70</v>
      </c>
      <c r="D526" s="4">
        <v>1270.0</v>
      </c>
      <c r="E526" s="21" t="str">
        <f>VLOOKUP(D526, Products!$A$1:$B$13, 2, FALSE)</f>
        <v>Beverages</v>
      </c>
      <c r="F526" s="4">
        <v>9350.0</v>
      </c>
      <c r="G526" s="9">
        <v>443657.5</v>
      </c>
      <c r="H526" s="9">
        <v>146421.0</v>
      </c>
    </row>
    <row r="527">
      <c r="A527" s="5">
        <v>41444.0</v>
      </c>
      <c r="B527" s="7" t="str">
        <f t="shared" si="1"/>
        <v>2013-06</v>
      </c>
      <c r="C527" s="7" t="s">
        <v>70</v>
      </c>
      <c r="D527" s="4">
        <v>8681.0</v>
      </c>
      <c r="E527" s="21" t="str">
        <f>VLOOKUP(D527, Products!$A$1:$B$13, 2, FALSE)</f>
        <v>Office Supplies</v>
      </c>
      <c r="F527" s="4">
        <v>691.0</v>
      </c>
      <c r="G527" s="9">
        <v>449986.11000000004</v>
      </c>
      <c r="H527" s="9">
        <v>87238.75</v>
      </c>
    </row>
    <row r="528">
      <c r="A528" s="5">
        <v>41585.0</v>
      </c>
      <c r="B528" s="7" t="str">
        <f t="shared" si="1"/>
        <v>2013-11</v>
      </c>
      <c r="C528" s="7" t="s">
        <v>70</v>
      </c>
      <c r="D528" s="4">
        <v>3127.0</v>
      </c>
      <c r="E528" s="21" t="str">
        <f>VLOOKUP(D528, Products!$A$1:$B$13, 2, FALSE)</f>
        <v>Personal Care</v>
      </c>
      <c r="F528" s="4">
        <v>3843.0</v>
      </c>
      <c r="G528" s="9">
        <v>314088.39</v>
      </c>
      <c r="H528" s="9">
        <v>96305.58000000002</v>
      </c>
    </row>
    <row r="529">
      <c r="A529" s="5">
        <v>40493.0</v>
      </c>
      <c r="B529" s="7" t="str">
        <f t="shared" si="1"/>
        <v>2010-11</v>
      </c>
      <c r="C529" s="7" t="s">
        <v>70</v>
      </c>
      <c r="D529" s="4">
        <v>2455.0</v>
      </c>
      <c r="E529" s="21" t="str">
        <f>VLOOKUP(D529, Products!$A$1:$B$13, 2, FALSE)</f>
        <v>Clothes</v>
      </c>
      <c r="F529" s="4">
        <v>1004.0</v>
      </c>
      <c r="G529" s="9">
        <v>109717.12</v>
      </c>
      <c r="H529" s="9">
        <v>73733.76</v>
      </c>
    </row>
    <row r="530">
      <c r="A530" s="5">
        <v>40440.0</v>
      </c>
      <c r="B530" s="7" t="str">
        <f t="shared" si="1"/>
        <v>2010-09</v>
      </c>
      <c r="C530" s="7" t="s">
        <v>70</v>
      </c>
      <c r="D530" s="4">
        <v>3127.0</v>
      </c>
      <c r="E530" s="21" t="str">
        <f>VLOOKUP(D530, Products!$A$1:$B$13, 2, FALSE)</f>
        <v>Personal Care</v>
      </c>
      <c r="F530" s="4">
        <v>2715.0</v>
      </c>
      <c r="G530" s="9">
        <v>221896.95</v>
      </c>
      <c r="H530" s="9">
        <v>68037.9</v>
      </c>
    </row>
    <row r="531">
      <c r="A531" s="5">
        <v>42194.0</v>
      </c>
      <c r="B531" s="7" t="str">
        <f t="shared" si="1"/>
        <v>2015-07</v>
      </c>
      <c r="C531" s="7" t="s">
        <v>70</v>
      </c>
      <c r="D531" s="4">
        <v>8875.0</v>
      </c>
      <c r="E531" s="21" t="str">
        <f>VLOOKUP(D531, Products!$A$1:$B$13, 2, FALSE)</f>
        <v>Meat</v>
      </c>
      <c r="F531" s="4">
        <v>7309.0</v>
      </c>
      <c r="G531" s="9">
        <v>3083594.01</v>
      </c>
      <c r="H531" s="9">
        <v>418074.7999999998</v>
      </c>
    </row>
    <row r="532">
      <c r="A532" s="5">
        <v>42496.0</v>
      </c>
      <c r="B532" s="7" t="str">
        <f t="shared" si="1"/>
        <v>2016-05</v>
      </c>
      <c r="C532" s="7" t="s">
        <v>70</v>
      </c>
      <c r="D532" s="4">
        <v>7331.0</v>
      </c>
      <c r="E532" s="21" t="str">
        <f>VLOOKUP(D532, Products!$A$1:$B$13, 2, FALSE)</f>
        <v>Baby Food</v>
      </c>
      <c r="F532" s="4">
        <v>6918.0</v>
      </c>
      <c r="G532" s="9">
        <v>1766027.04</v>
      </c>
      <c r="H532" s="9">
        <v>663159.4800000002</v>
      </c>
    </row>
    <row r="533">
      <c r="A533" s="5">
        <v>41933.0</v>
      </c>
      <c r="B533" s="7" t="str">
        <f t="shared" si="1"/>
        <v>2014-10</v>
      </c>
      <c r="C533" s="7" t="s">
        <v>70</v>
      </c>
      <c r="D533" s="4">
        <v>4594.0</v>
      </c>
      <c r="E533" s="21" t="str">
        <f>VLOOKUP(D533, Products!$A$1:$B$13, 2, FALSE)</f>
        <v>Fruits</v>
      </c>
      <c r="F533" s="4">
        <v>112.0</v>
      </c>
      <c r="G533" s="9">
        <v>1044.96</v>
      </c>
      <c r="H533" s="9">
        <v>269.9200000000001</v>
      </c>
    </row>
    <row r="534">
      <c r="A534" s="5">
        <v>40674.0</v>
      </c>
      <c r="B534" s="7" t="str">
        <f t="shared" si="1"/>
        <v>2011-05</v>
      </c>
      <c r="C534" s="7" t="s">
        <v>70</v>
      </c>
      <c r="D534" s="4">
        <v>8875.0</v>
      </c>
      <c r="E534" s="21" t="str">
        <f>VLOOKUP(D534, Products!$A$1:$B$13, 2, FALSE)</f>
        <v>Meat</v>
      </c>
      <c r="F534" s="4">
        <v>4977.0</v>
      </c>
      <c r="G534" s="9">
        <v>2099746.53</v>
      </c>
      <c r="H534" s="9">
        <v>284684.3999999999</v>
      </c>
    </row>
    <row r="535">
      <c r="A535" s="5">
        <v>42048.0</v>
      </c>
      <c r="B535" s="7" t="str">
        <f t="shared" si="1"/>
        <v>2015-02</v>
      </c>
      <c r="C535" s="7" t="s">
        <v>70</v>
      </c>
      <c r="D535" s="4">
        <v>5988.0</v>
      </c>
      <c r="E535" s="21" t="str">
        <f>VLOOKUP(D535, Products!$A$1:$B$13, 2, FALSE)</f>
        <v>Vegetables</v>
      </c>
      <c r="F535" s="4">
        <v>2190.0</v>
      </c>
      <c r="G535" s="9">
        <v>337391.4</v>
      </c>
      <c r="H535" s="9">
        <v>138254.7</v>
      </c>
    </row>
    <row r="536">
      <c r="A536" s="5">
        <v>41212.0</v>
      </c>
      <c r="B536" s="7" t="str">
        <f t="shared" si="1"/>
        <v>2012-10</v>
      </c>
      <c r="C536" s="7" t="s">
        <v>70</v>
      </c>
      <c r="D536" s="4">
        <v>8969.0</v>
      </c>
      <c r="E536" s="21" t="str">
        <f>VLOOKUP(D536, Products!$A$1:$B$13, 2, FALSE)</f>
        <v>Snacks</v>
      </c>
      <c r="F536" s="4">
        <v>8441.0</v>
      </c>
      <c r="G536" s="9">
        <v>1287927.78</v>
      </c>
      <c r="H536" s="9">
        <v>465436.74</v>
      </c>
    </row>
    <row r="537">
      <c r="A537" s="5">
        <v>41353.0</v>
      </c>
      <c r="B537" s="7" t="str">
        <f t="shared" si="1"/>
        <v>2013-03</v>
      </c>
      <c r="C537" s="7" t="s">
        <v>70</v>
      </c>
      <c r="D537" s="4">
        <v>7331.0</v>
      </c>
      <c r="E537" s="21" t="str">
        <f>VLOOKUP(D537, Products!$A$1:$B$13, 2, FALSE)</f>
        <v>Baby Food</v>
      </c>
      <c r="F537" s="4">
        <v>7733.0</v>
      </c>
      <c r="G537" s="9">
        <v>1974080.24</v>
      </c>
      <c r="H537" s="9">
        <v>741285.3800000001</v>
      </c>
    </row>
    <row r="538">
      <c r="A538" s="5">
        <v>41856.0</v>
      </c>
      <c r="B538" s="7" t="str">
        <f t="shared" si="1"/>
        <v>2014-08</v>
      </c>
      <c r="C538" s="7" t="s">
        <v>70</v>
      </c>
      <c r="D538" s="4">
        <v>7331.0</v>
      </c>
      <c r="E538" s="21" t="str">
        <f>VLOOKUP(D538, Products!$A$1:$B$13, 2, FALSE)</f>
        <v>Baby Food</v>
      </c>
      <c r="F538" s="4">
        <v>6552.0</v>
      </c>
      <c r="G538" s="9">
        <v>1672594.56</v>
      </c>
      <c r="H538" s="9">
        <v>628074.7200000001</v>
      </c>
    </row>
    <row r="539">
      <c r="A539" s="5">
        <v>40570.0</v>
      </c>
      <c r="B539" s="7" t="str">
        <f t="shared" si="1"/>
        <v>2011-01</v>
      </c>
      <c r="C539" s="7" t="s">
        <v>70</v>
      </c>
      <c r="D539" s="4">
        <v>8293.0</v>
      </c>
      <c r="E539" s="21" t="str">
        <f>VLOOKUP(D539, Products!$A$1:$B$13, 2, FALSE)</f>
        <v>Cosmetics</v>
      </c>
      <c r="F539" s="4">
        <v>342.0</v>
      </c>
      <c r="G539" s="9">
        <v>149522.4</v>
      </c>
      <c r="H539" s="9">
        <v>59463.53999999999</v>
      </c>
    </row>
    <row r="540">
      <c r="A540" s="5">
        <v>41004.0</v>
      </c>
      <c r="B540" s="7" t="str">
        <f t="shared" si="1"/>
        <v>2012-04</v>
      </c>
      <c r="C540" s="7" t="s">
        <v>70</v>
      </c>
      <c r="D540" s="4">
        <v>8293.0</v>
      </c>
      <c r="E540" s="21" t="str">
        <f>VLOOKUP(D540, Products!$A$1:$B$13, 2, FALSE)</f>
        <v>Cosmetics</v>
      </c>
      <c r="F540" s="4">
        <v>3743.0</v>
      </c>
      <c r="G540" s="9">
        <v>1636439.5999999999</v>
      </c>
      <c r="H540" s="9">
        <v>650795.4099999999</v>
      </c>
    </row>
    <row r="541">
      <c r="A541" s="5">
        <v>41527.0</v>
      </c>
      <c r="B541" s="7" t="str">
        <f t="shared" si="1"/>
        <v>2013-09</v>
      </c>
      <c r="C541" s="7" t="s">
        <v>70</v>
      </c>
      <c r="D541" s="4">
        <v>2455.0</v>
      </c>
      <c r="E541" s="21" t="str">
        <f>VLOOKUP(D541, Products!$A$1:$B$13, 2, FALSE)</f>
        <v>Clothes</v>
      </c>
      <c r="F541" s="4">
        <v>3938.0</v>
      </c>
      <c r="G541" s="9">
        <v>430344.64</v>
      </c>
      <c r="H541" s="9">
        <v>289206.72</v>
      </c>
    </row>
    <row r="542">
      <c r="A542" s="5">
        <v>40583.0</v>
      </c>
      <c r="B542" s="7" t="str">
        <f t="shared" si="1"/>
        <v>2011-02</v>
      </c>
      <c r="C542" s="7" t="s">
        <v>70</v>
      </c>
      <c r="D542" s="4">
        <v>8293.0</v>
      </c>
      <c r="E542" s="21" t="str">
        <f>VLOOKUP(D542, Products!$A$1:$B$13, 2, FALSE)</f>
        <v>Cosmetics</v>
      </c>
      <c r="F542" s="4">
        <v>2019.0</v>
      </c>
      <c r="G542" s="9">
        <v>882706.7999999999</v>
      </c>
      <c r="H542" s="9">
        <v>351043.5299999999</v>
      </c>
    </row>
    <row r="543">
      <c r="A543" s="5">
        <v>42609.0</v>
      </c>
      <c r="B543" s="7" t="str">
        <f t="shared" si="1"/>
        <v>2016-08</v>
      </c>
      <c r="C543" s="7" t="s">
        <v>72</v>
      </c>
      <c r="D543" s="4">
        <v>8293.0</v>
      </c>
      <c r="E543" s="21" t="str">
        <f>VLOOKUP(D543, Products!$A$1:$B$13, 2, FALSE)</f>
        <v>Cosmetics</v>
      </c>
      <c r="F543" s="4">
        <v>1625.0</v>
      </c>
      <c r="G543" s="9">
        <v>710450.0</v>
      </c>
      <c r="H543" s="9">
        <v>282538.75</v>
      </c>
    </row>
    <row r="544">
      <c r="A544" s="5">
        <v>41050.0</v>
      </c>
      <c r="B544" s="7" t="str">
        <f t="shared" si="1"/>
        <v>2012-05</v>
      </c>
      <c r="C544" s="7" t="s">
        <v>72</v>
      </c>
      <c r="D544" s="4">
        <v>7940.0</v>
      </c>
      <c r="E544" s="21" t="str">
        <f>VLOOKUP(D544, Products!$A$1:$B$13, 2, FALSE)</f>
        <v>Household</v>
      </c>
      <c r="F544" s="4">
        <v>8473.0</v>
      </c>
      <c r="G544" s="9">
        <v>5662251.71</v>
      </c>
      <c r="H544" s="9">
        <v>1404230.29</v>
      </c>
    </row>
    <row r="545">
      <c r="A545" s="5">
        <v>40549.0</v>
      </c>
      <c r="B545" s="7" t="str">
        <f t="shared" si="1"/>
        <v>2011-01</v>
      </c>
      <c r="C545" s="7" t="s">
        <v>72</v>
      </c>
      <c r="D545" s="4">
        <v>8681.0</v>
      </c>
      <c r="E545" s="21" t="str">
        <f>VLOOKUP(D545, Products!$A$1:$B$13, 2, FALSE)</f>
        <v>Office Supplies</v>
      </c>
      <c r="F545" s="4">
        <v>1246.0</v>
      </c>
      <c r="G545" s="9">
        <v>811407.66</v>
      </c>
      <c r="H545" s="9">
        <v>157307.5</v>
      </c>
    </row>
    <row r="546">
      <c r="A546" s="5">
        <v>42075.0</v>
      </c>
      <c r="B546" s="7" t="str">
        <f t="shared" si="1"/>
        <v>2015-03</v>
      </c>
      <c r="C546" s="7" t="s">
        <v>72</v>
      </c>
      <c r="D546" s="4">
        <v>4594.0</v>
      </c>
      <c r="E546" s="21" t="str">
        <f>VLOOKUP(D546, Products!$A$1:$B$13, 2, FALSE)</f>
        <v>Fruits</v>
      </c>
      <c r="F546" s="4">
        <v>7486.0</v>
      </c>
      <c r="G546" s="9">
        <v>69844.38</v>
      </c>
      <c r="H546" s="9">
        <v>18041.260000000002</v>
      </c>
    </row>
    <row r="547">
      <c r="A547" s="5">
        <v>40328.0</v>
      </c>
      <c r="B547" s="7" t="str">
        <f t="shared" si="1"/>
        <v>2010-05</v>
      </c>
      <c r="C547" s="7" t="s">
        <v>72</v>
      </c>
      <c r="D547" s="4">
        <v>4594.0</v>
      </c>
      <c r="E547" s="21" t="str">
        <f>VLOOKUP(D547, Products!$A$1:$B$13, 2, FALSE)</f>
        <v>Fruits</v>
      </c>
      <c r="F547" s="4">
        <v>6801.0</v>
      </c>
      <c r="G547" s="9">
        <v>63453.33</v>
      </c>
      <c r="H547" s="9">
        <v>16390.410000000003</v>
      </c>
    </row>
    <row r="548">
      <c r="A548" s="5">
        <v>42878.0</v>
      </c>
      <c r="B548" s="7" t="str">
        <f t="shared" si="1"/>
        <v>2017-05</v>
      </c>
      <c r="C548" s="7" t="s">
        <v>72</v>
      </c>
      <c r="D548" s="4">
        <v>7331.0</v>
      </c>
      <c r="E548" s="21" t="str">
        <f>VLOOKUP(D548, Products!$A$1:$B$13, 2, FALSE)</f>
        <v>Baby Food</v>
      </c>
      <c r="F548" s="4">
        <v>462.0</v>
      </c>
      <c r="G548" s="9">
        <v>117939.36</v>
      </c>
      <c r="H548" s="9">
        <v>44287.32000000001</v>
      </c>
    </row>
    <row r="549">
      <c r="A549" s="5">
        <v>41184.0</v>
      </c>
      <c r="B549" s="7" t="str">
        <f t="shared" si="1"/>
        <v>2012-10</v>
      </c>
      <c r="C549" s="7" t="s">
        <v>72</v>
      </c>
      <c r="D549" s="4">
        <v>2455.0</v>
      </c>
      <c r="E549" s="21" t="str">
        <f>VLOOKUP(D549, Products!$A$1:$B$13, 2, FALSE)</f>
        <v>Clothes</v>
      </c>
      <c r="F549" s="4">
        <v>9996.0</v>
      </c>
      <c r="G549" s="9">
        <v>1092362.8800000001</v>
      </c>
      <c r="H549" s="9">
        <v>734106.2400000001</v>
      </c>
    </row>
    <row r="550">
      <c r="A550" s="5">
        <v>42719.0</v>
      </c>
      <c r="B550" s="7" t="str">
        <f t="shared" si="1"/>
        <v>2016-12</v>
      </c>
      <c r="C550" s="7" t="s">
        <v>72</v>
      </c>
      <c r="D550" s="4">
        <v>8681.0</v>
      </c>
      <c r="E550" s="21" t="str">
        <f>VLOOKUP(D550, Products!$A$1:$B$13, 2, FALSE)</f>
        <v>Office Supplies</v>
      </c>
      <c r="F550" s="4">
        <v>5597.0</v>
      </c>
      <c r="G550" s="9">
        <v>3644822.37</v>
      </c>
      <c r="H550" s="9">
        <v>706621.25</v>
      </c>
    </row>
    <row r="551">
      <c r="A551" s="5">
        <v>42792.0</v>
      </c>
      <c r="B551" s="7" t="str">
        <f t="shared" si="1"/>
        <v>2017-02</v>
      </c>
      <c r="C551" s="7" t="s">
        <v>72</v>
      </c>
      <c r="D551" s="4">
        <v>3127.0</v>
      </c>
      <c r="E551" s="21" t="str">
        <f>VLOOKUP(D551, Products!$A$1:$B$13, 2, FALSE)</f>
        <v>Personal Care</v>
      </c>
      <c r="F551" s="4">
        <v>3331.0</v>
      </c>
      <c r="G551" s="9">
        <v>272242.63</v>
      </c>
      <c r="H551" s="9">
        <v>83474.85999999999</v>
      </c>
    </row>
    <row r="552">
      <c r="A552" s="5">
        <v>40328.0</v>
      </c>
      <c r="B552" s="7" t="str">
        <f t="shared" si="1"/>
        <v>2010-05</v>
      </c>
      <c r="C552" s="7" t="s">
        <v>72</v>
      </c>
      <c r="D552" s="4">
        <v>3127.0</v>
      </c>
      <c r="E552" s="21" t="str">
        <f>VLOOKUP(D552, Products!$A$1:$B$13, 2, FALSE)</f>
        <v>Personal Care</v>
      </c>
      <c r="F552" s="4">
        <v>1011.0</v>
      </c>
      <c r="G552" s="9">
        <v>82629.03</v>
      </c>
      <c r="H552" s="9">
        <v>25335.659999999996</v>
      </c>
    </row>
    <row r="553">
      <c r="A553" s="5">
        <v>41834.0</v>
      </c>
      <c r="B553" s="7" t="str">
        <f t="shared" si="1"/>
        <v>2014-07</v>
      </c>
      <c r="C553" s="7" t="s">
        <v>72</v>
      </c>
      <c r="D553" s="4">
        <v>1270.0</v>
      </c>
      <c r="E553" s="21" t="str">
        <f>VLOOKUP(D553, Products!$A$1:$B$13, 2, FALSE)</f>
        <v>Beverages</v>
      </c>
      <c r="F553" s="4">
        <v>5875.0</v>
      </c>
      <c r="G553" s="9">
        <v>278768.75</v>
      </c>
      <c r="H553" s="9">
        <v>92002.5</v>
      </c>
    </row>
    <row r="554">
      <c r="A554" s="5">
        <v>41321.0</v>
      </c>
      <c r="B554" s="7" t="str">
        <f t="shared" si="1"/>
        <v>2013-02</v>
      </c>
      <c r="C554" s="7" t="s">
        <v>72</v>
      </c>
      <c r="D554" s="4">
        <v>3127.0</v>
      </c>
      <c r="E554" s="21" t="str">
        <f>VLOOKUP(D554, Products!$A$1:$B$13, 2, FALSE)</f>
        <v>Personal Care</v>
      </c>
      <c r="F554" s="4">
        <v>3112.0</v>
      </c>
      <c r="G554" s="9">
        <v>254343.76</v>
      </c>
      <c r="H554" s="9">
        <v>77986.72</v>
      </c>
    </row>
    <row r="555">
      <c r="A555" s="5">
        <v>42390.0</v>
      </c>
      <c r="B555" s="7" t="str">
        <f t="shared" si="1"/>
        <v>2016-01</v>
      </c>
      <c r="C555" s="7" t="s">
        <v>72</v>
      </c>
      <c r="D555" s="4">
        <v>3127.0</v>
      </c>
      <c r="E555" s="21" t="str">
        <f>VLOOKUP(D555, Products!$A$1:$B$13, 2, FALSE)</f>
        <v>Personal Care</v>
      </c>
      <c r="F555" s="4">
        <v>1053.0</v>
      </c>
      <c r="G555" s="9">
        <v>86061.69</v>
      </c>
      <c r="H555" s="9">
        <v>26388.18</v>
      </c>
    </row>
    <row r="556">
      <c r="A556" s="5">
        <v>42633.0</v>
      </c>
      <c r="B556" s="7" t="str">
        <f t="shared" si="1"/>
        <v>2016-09</v>
      </c>
      <c r="C556" s="7" t="s">
        <v>72</v>
      </c>
      <c r="D556" s="4">
        <v>1270.0</v>
      </c>
      <c r="E556" s="21" t="str">
        <f>VLOOKUP(D556, Products!$A$1:$B$13, 2, FALSE)</f>
        <v>Beverages</v>
      </c>
      <c r="F556" s="4">
        <v>4606.0</v>
      </c>
      <c r="G556" s="9">
        <v>218554.7</v>
      </c>
      <c r="H556" s="9">
        <v>72129.96000000002</v>
      </c>
    </row>
    <row r="557">
      <c r="A557" s="5">
        <v>42077.0</v>
      </c>
      <c r="B557" s="7" t="str">
        <f t="shared" si="1"/>
        <v>2015-03</v>
      </c>
      <c r="C557" s="7" t="s">
        <v>72</v>
      </c>
      <c r="D557" s="4">
        <v>7940.0</v>
      </c>
      <c r="E557" s="21" t="str">
        <f>VLOOKUP(D557, Products!$A$1:$B$13, 2, FALSE)</f>
        <v>Household</v>
      </c>
      <c r="F557" s="4">
        <v>7498.0</v>
      </c>
      <c r="G557" s="9">
        <v>5010688.46</v>
      </c>
      <c r="H557" s="9">
        <v>1242643.54</v>
      </c>
    </row>
    <row r="558">
      <c r="A558" s="5">
        <v>42112.0</v>
      </c>
      <c r="B558" s="7" t="str">
        <f t="shared" si="1"/>
        <v>2015-04</v>
      </c>
      <c r="C558" s="7" t="s">
        <v>72</v>
      </c>
      <c r="D558" s="4">
        <v>7331.0</v>
      </c>
      <c r="E558" s="21" t="str">
        <f>VLOOKUP(D558, Products!$A$1:$B$13, 2, FALSE)</f>
        <v>Baby Food</v>
      </c>
      <c r="F558" s="4">
        <v>2144.0</v>
      </c>
      <c r="G558" s="9">
        <v>547320.32</v>
      </c>
      <c r="H558" s="9">
        <v>205523.83999999997</v>
      </c>
    </row>
    <row r="559">
      <c r="A559" s="5">
        <v>41027.0</v>
      </c>
      <c r="B559" s="7" t="str">
        <f t="shared" si="1"/>
        <v>2012-04</v>
      </c>
      <c r="C559" s="7" t="s">
        <v>72</v>
      </c>
      <c r="D559" s="4">
        <v>3127.0</v>
      </c>
      <c r="E559" s="21" t="str">
        <f>VLOOKUP(D559, Products!$A$1:$B$13, 2, FALSE)</f>
        <v>Personal Care</v>
      </c>
      <c r="F559" s="4">
        <v>5143.0</v>
      </c>
      <c r="G559" s="9">
        <v>420337.39</v>
      </c>
      <c r="H559" s="9">
        <v>128883.58000000002</v>
      </c>
    </row>
    <row r="560">
      <c r="A560" s="5">
        <v>42632.0</v>
      </c>
      <c r="B560" s="7" t="str">
        <f t="shared" si="1"/>
        <v>2016-09</v>
      </c>
      <c r="C560" s="7" t="s">
        <v>72</v>
      </c>
      <c r="D560" s="4">
        <v>4594.0</v>
      </c>
      <c r="E560" s="21" t="str">
        <f>VLOOKUP(D560, Products!$A$1:$B$13, 2, FALSE)</f>
        <v>Fruits</v>
      </c>
      <c r="F560" s="4">
        <v>8815.0</v>
      </c>
      <c r="G560" s="9">
        <v>82243.95</v>
      </c>
      <c r="H560" s="9">
        <v>21244.149999999994</v>
      </c>
    </row>
    <row r="561">
      <c r="A561" s="5">
        <v>40704.0</v>
      </c>
      <c r="B561" s="7" t="str">
        <f t="shared" si="1"/>
        <v>2011-06</v>
      </c>
      <c r="C561" s="7" t="s">
        <v>72</v>
      </c>
      <c r="D561" s="4">
        <v>1270.0</v>
      </c>
      <c r="E561" s="21" t="str">
        <f>VLOOKUP(D561, Products!$A$1:$B$13, 2, FALSE)</f>
        <v>Beverages</v>
      </c>
      <c r="F561" s="4">
        <v>2227.0</v>
      </c>
      <c r="G561" s="9">
        <v>105671.15000000001</v>
      </c>
      <c r="H561" s="9">
        <v>34874.82000000001</v>
      </c>
    </row>
    <row r="562">
      <c r="A562" s="5">
        <v>40378.0</v>
      </c>
      <c r="B562" s="7" t="str">
        <f t="shared" si="1"/>
        <v>2010-07</v>
      </c>
      <c r="C562" s="7" t="s">
        <v>72</v>
      </c>
      <c r="D562" s="4">
        <v>7331.0</v>
      </c>
      <c r="E562" s="21" t="str">
        <f>VLOOKUP(D562, Products!$A$1:$B$13, 2, FALSE)</f>
        <v>Baby Food</v>
      </c>
      <c r="F562" s="4">
        <v>3135.0</v>
      </c>
      <c r="G562" s="9">
        <v>800302.8</v>
      </c>
      <c r="H562" s="9">
        <v>300521.1000000001</v>
      </c>
    </row>
    <row r="563">
      <c r="A563" s="5">
        <v>41644.0</v>
      </c>
      <c r="B563" s="7" t="str">
        <f t="shared" si="1"/>
        <v>2014-01</v>
      </c>
      <c r="C563" s="7" t="s">
        <v>72</v>
      </c>
      <c r="D563" s="4">
        <v>3127.0</v>
      </c>
      <c r="E563" s="21" t="str">
        <f>VLOOKUP(D563, Products!$A$1:$B$13, 2, FALSE)</f>
        <v>Personal Care</v>
      </c>
      <c r="F563" s="4">
        <v>2179.0</v>
      </c>
      <c r="G563" s="9">
        <v>178089.67</v>
      </c>
      <c r="H563" s="9">
        <v>54605.740000000005</v>
      </c>
    </row>
    <row r="564">
      <c r="A564" s="5">
        <v>41805.0</v>
      </c>
      <c r="B564" s="7" t="str">
        <f t="shared" si="1"/>
        <v>2014-06</v>
      </c>
      <c r="C564" s="7" t="s">
        <v>72</v>
      </c>
      <c r="D564" s="4">
        <v>8681.0</v>
      </c>
      <c r="E564" s="21" t="str">
        <f>VLOOKUP(D564, Products!$A$1:$B$13, 2, FALSE)</f>
        <v>Office Supplies</v>
      </c>
      <c r="F564" s="4">
        <v>6707.0</v>
      </c>
      <c r="G564" s="9">
        <v>4367665.470000001</v>
      </c>
      <c r="H564" s="9">
        <v>846758.7500000005</v>
      </c>
    </row>
    <row r="565">
      <c r="A565" s="5">
        <v>40571.0</v>
      </c>
      <c r="B565" s="7" t="str">
        <f t="shared" si="1"/>
        <v>2011-01</v>
      </c>
      <c r="C565" s="7" t="s">
        <v>72</v>
      </c>
      <c r="D565" s="4">
        <v>8293.0</v>
      </c>
      <c r="E565" s="21" t="str">
        <f>VLOOKUP(D565, Products!$A$1:$B$13, 2, FALSE)</f>
        <v>Cosmetics</v>
      </c>
      <c r="F565" s="4">
        <v>6856.0</v>
      </c>
      <c r="G565" s="9">
        <v>2997443.1999999997</v>
      </c>
      <c r="H565" s="9">
        <v>1192052.7199999997</v>
      </c>
    </row>
    <row r="566">
      <c r="A566" s="5">
        <v>40907.0</v>
      </c>
      <c r="B566" s="7" t="str">
        <f t="shared" si="1"/>
        <v>2011-12</v>
      </c>
      <c r="C566" s="7" t="s">
        <v>72</v>
      </c>
      <c r="D566" s="4">
        <v>8969.0</v>
      </c>
      <c r="E566" s="21" t="str">
        <f>VLOOKUP(D566, Products!$A$1:$B$13, 2, FALSE)</f>
        <v>Snacks</v>
      </c>
      <c r="F566" s="4">
        <v>1448.0</v>
      </c>
      <c r="G566" s="9">
        <v>220935.84000000003</v>
      </c>
      <c r="H566" s="9">
        <v>79842.72000000003</v>
      </c>
    </row>
    <row r="567">
      <c r="A567" s="5">
        <v>40498.0</v>
      </c>
      <c r="B567" s="7" t="str">
        <f t="shared" si="1"/>
        <v>2010-11</v>
      </c>
      <c r="C567" s="7" t="s">
        <v>72</v>
      </c>
      <c r="D567" s="4">
        <v>5988.0</v>
      </c>
      <c r="E567" s="21" t="str">
        <f>VLOOKUP(D567, Products!$A$1:$B$13, 2, FALSE)</f>
        <v>Vegetables</v>
      </c>
      <c r="F567" s="4">
        <v>3331.0</v>
      </c>
      <c r="G567" s="9">
        <v>513173.86</v>
      </c>
      <c r="H567" s="9">
        <v>210286.02999999997</v>
      </c>
    </row>
    <row r="568">
      <c r="A568" s="5">
        <v>40642.0</v>
      </c>
      <c r="B568" s="7" t="str">
        <f t="shared" si="1"/>
        <v>2011-04</v>
      </c>
      <c r="C568" s="7" t="s">
        <v>72</v>
      </c>
      <c r="D568" s="4">
        <v>5988.0</v>
      </c>
      <c r="E568" s="21" t="str">
        <f>VLOOKUP(D568, Products!$A$1:$B$13, 2, FALSE)</f>
        <v>Vegetables</v>
      </c>
      <c r="F568" s="4">
        <v>8076.0</v>
      </c>
      <c r="G568" s="9">
        <v>1244188.56</v>
      </c>
      <c r="H568" s="9">
        <v>509837.88</v>
      </c>
    </row>
    <row r="569">
      <c r="A569" s="5">
        <v>42340.0</v>
      </c>
      <c r="B569" s="7" t="str">
        <f t="shared" si="1"/>
        <v>2015-12</v>
      </c>
      <c r="C569" s="7" t="s">
        <v>72</v>
      </c>
      <c r="D569" s="4">
        <v>5988.0</v>
      </c>
      <c r="E569" s="21" t="str">
        <f>VLOOKUP(D569, Products!$A$1:$B$13, 2, FALSE)</f>
        <v>Vegetables</v>
      </c>
      <c r="F569" s="4">
        <v>2789.0</v>
      </c>
      <c r="G569" s="9">
        <v>429673.34</v>
      </c>
      <c r="H569" s="9">
        <v>176069.57</v>
      </c>
    </row>
    <row r="570">
      <c r="A570" s="5">
        <v>41915.0</v>
      </c>
      <c r="B570" s="7" t="str">
        <f t="shared" si="1"/>
        <v>2014-10</v>
      </c>
      <c r="C570" s="7" t="s">
        <v>72</v>
      </c>
      <c r="D570" s="4">
        <v>3127.0</v>
      </c>
      <c r="E570" s="21" t="str">
        <f>VLOOKUP(D570, Products!$A$1:$B$13, 2, FALSE)</f>
        <v>Personal Care</v>
      </c>
      <c r="F570" s="4">
        <v>6819.0</v>
      </c>
      <c r="G570" s="9">
        <v>557316.87</v>
      </c>
      <c r="H570" s="9">
        <v>170884.13999999996</v>
      </c>
    </row>
    <row r="571">
      <c r="A571" s="5">
        <v>42563.0</v>
      </c>
      <c r="B571" s="7" t="str">
        <f t="shared" si="1"/>
        <v>2016-07</v>
      </c>
      <c r="C571" s="7" t="s">
        <v>72</v>
      </c>
      <c r="D571" s="4">
        <v>2103.0</v>
      </c>
      <c r="E571" s="21" t="str">
        <f>VLOOKUP(D571, Products!$A$1:$B$13, 2, FALSE)</f>
        <v>Cereal</v>
      </c>
      <c r="F571" s="4">
        <v>4966.0</v>
      </c>
      <c r="G571" s="9">
        <v>1021506.2</v>
      </c>
      <c r="H571" s="9">
        <v>439937.93999999994</v>
      </c>
    </row>
    <row r="572">
      <c r="A572" s="5">
        <v>42484.0</v>
      </c>
      <c r="B572" s="7" t="str">
        <f t="shared" si="1"/>
        <v>2016-04</v>
      </c>
      <c r="C572" s="7" t="s">
        <v>72</v>
      </c>
      <c r="D572" s="4">
        <v>5988.0</v>
      </c>
      <c r="E572" s="21" t="str">
        <f>VLOOKUP(D572, Products!$A$1:$B$13, 2, FALSE)</f>
        <v>Vegetables</v>
      </c>
      <c r="F572" s="4">
        <v>7533.0</v>
      </c>
      <c r="G572" s="9">
        <v>1160533.98</v>
      </c>
      <c r="H572" s="9">
        <v>475558.2899999999</v>
      </c>
    </row>
    <row r="573">
      <c r="A573" s="5">
        <v>41001.0</v>
      </c>
      <c r="B573" s="7" t="str">
        <f t="shared" si="1"/>
        <v>2012-04</v>
      </c>
      <c r="C573" s="7" t="s">
        <v>74</v>
      </c>
      <c r="D573" s="4">
        <v>2455.0</v>
      </c>
      <c r="E573" s="21" t="str">
        <f>VLOOKUP(D573, Products!$A$1:$B$13, 2, FALSE)</f>
        <v>Clothes</v>
      </c>
      <c r="F573" s="4">
        <v>6360.0</v>
      </c>
      <c r="G573" s="9">
        <v>695020.8</v>
      </c>
      <c r="H573" s="9">
        <v>467078.4</v>
      </c>
    </row>
    <row r="574">
      <c r="A574" s="5">
        <v>41168.0</v>
      </c>
      <c r="B574" s="7" t="str">
        <f t="shared" si="1"/>
        <v>2012-09</v>
      </c>
      <c r="C574" s="7" t="s">
        <v>74</v>
      </c>
      <c r="D574" s="4">
        <v>8969.0</v>
      </c>
      <c r="E574" s="21" t="str">
        <f>VLOOKUP(D574, Products!$A$1:$B$13, 2, FALSE)</f>
        <v>Snacks</v>
      </c>
      <c r="F574" s="4">
        <v>2866.0</v>
      </c>
      <c r="G574" s="9">
        <v>437294.28</v>
      </c>
      <c r="H574" s="9">
        <v>158031.24000000005</v>
      </c>
    </row>
    <row r="575">
      <c r="A575" s="5">
        <v>42421.0</v>
      </c>
      <c r="B575" s="7" t="str">
        <f t="shared" si="1"/>
        <v>2016-02</v>
      </c>
      <c r="C575" s="7" t="s">
        <v>74</v>
      </c>
      <c r="D575" s="4">
        <v>8875.0</v>
      </c>
      <c r="E575" s="21" t="str">
        <f>VLOOKUP(D575, Products!$A$1:$B$13, 2, FALSE)</f>
        <v>Meat</v>
      </c>
      <c r="F575" s="4">
        <v>233.0</v>
      </c>
      <c r="G575" s="9">
        <v>98300.37</v>
      </c>
      <c r="H575" s="9">
        <v>13327.599999999991</v>
      </c>
    </row>
    <row r="576">
      <c r="A576" s="5">
        <v>41227.0</v>
      </c>
      <c r="B576" s="7" t="str">
        <f t="shared" si="1"/>
        <v>2012-11</v>
      </c>
      <c r="C576" s="7" t="s">
        <v>74</v>
      </c>
      <c r="D576" s="4">
        <v>3127.0</v>
      </c>
      <c r="E576" s="21" t="str">
        <f>VLOOKUP(D576, Products!$A$1:$B$13, 2, FALSE)</f>
        <v>Personal Care</v>
      </c>
      <c r="F576" s="4">
        <v>6993.0</v>
      </c>
      <c r="G576" s="9">
        <v>571537.89</v>
      </c>
      <c r="H576" s="9">
        <v>175244.58000000002</v>
      </c>
    </row>
    <row r="577">
      <c r="A577" s="5">
        <v>40526.0</v>
      </c>
      <c r="B577" s="7" t="str">
        <f t="shared" si="1"/>
        <v>2010-12</v>
      </c>
      <c r="C577" s="7" t="s">
        <v>74</v>
      </c>
      <c r="D577" s="4">
        <v>8969.0</v>
      </c>
      <c r="E577" s="21" t="str">
        <f>VLOOKUP(D577, Products!$A$1:$B$13, 2, FALSE)</f>
        <v>Snacks</v>
      </c>
      <c r="F577" s="4">
        <v>558.0</v>
      </c>
      <c r="G577" s="9">
        <v>85139.64000000001</v>
      </c>
      <c r="H577" s="9">
        <v>30768.120000000017</v>
      </c>
    </row>
    <row r="578">
      <c r="A578" s="5">
        <v>40599.0</v>
      </c>
      <c r="B578" s="7" t="str">
        <f t="shared" si="1"/>
        <v>2011-02</v>
      </c>
      <c r="C578" s="7" t="s">
        <v>74</v>
      </c>
      <c r="D578" s="4">
        <v>3127.0</v>
      </c>
      <c r="E578" s="21" t="str">
        <f>VLOOKUP(D578, Products!$A$1:$B$13, 2, FALSE)</f>
        <v>Personal Care</v>
      </c>
      <c r="F578" s="4">
        <v>222.0</v>
      </c>
      <c r="G578" s="9">
        <v>18144.06</v>
      </c>
      <c r="H578" s="9">
        <v>5563.3200000000015</v>
      </c>
    </row>
    <row r="579">
      <c r="A579" s="5">
        <v>41075.0</v>
      </c>
      <c r="B579" s="7" t="str">
        <f t="shared" si="1"/>
        <v>2012-06</v>
      </c>
      <c r="C579" s="7" t="s">
        <v>74</v>
      </c>
      <c r="D579" s="4">
        <v>7331.0</v>
      </c>
      <c r="E579" s="21" t="str">
        <f>VLOOKUP(D579, Products!$A$1:$B$13, 2, FALSE)</f>
        <v>Baby Food</v>
      </c>
      <c r="F579" s="4">
        <v>9896.0</v>
      </c>
      <c r="G579" s="9">
        <v>2526250.88</v>
      </c>
      <c r="H579" s="9">
        <v>948630.56</v>
      </c>
    </row>
    <row r="580">
      <c r="A580" s="5">
        <v>40286.0</v>
      </c>
      <c r="B580" s="7" t="str">
        <f t="shared" si="1"/>
        <v>2010-04</v>
      </c>
      <c r="C580" s="7" t="s">
        <v>74</v>
      </c>
      <c r="D580" s="4">
        <v>2455.0</v>
      </c>
      <c r="E580" s="21" t="str">
        <f>VLOOKUP(D580, Products!$A$1:$B$13, 2, FALSE)</f>
        <v>Clothes</v>
      </c>
      <c r="F580" s="4">
        <v>6667.0</v>
      </c>
      <c r="G580" s="9">
        <v>728569.76</v>
      </c>
      <c r="H580" s="9">
        <v>489624.48</v>
      </c>
    </row>
    <row r="581">
      <c r="A581" s="5">
        <v>40746.0</v>
      </c>
      <c r="B581" s="7" t="str">
        <f t="shared" si="1"/>
        <v>2011-07</v>
      </c>
      <c r="C581" s="7" t="s">
        <v>74</v>
      </c>
      <c r="D581" s="4">
        <v>5988.0</v>
      </c>
      <c r="E581" s="21" t="str">
        <f>VLOOKUP(D581, Products!$A$1:$B$13, 2, FALSE)</f>
        <v>Vegetables</v>
      </c>
      <c r="F581" s="4">
        <v>9212.0</v>
      </c>
      <c r="G581" s="9">
        <v>1419200.72</v>
      </c>
      <c r="H581" s="9">
        <v>581553.5599999999</v>
      </c>
    </row>
    <row r="582">
      <c r="A582" s="5">
        <v>40969.0</v>
      </c>
      <c r="B582" s="7" t="str">
        <f t="shared" si="1"/>
        <v>2012-03</v>
      </c>
      <c r="C582" s="7" t="s">
        <v>74</v>
      </c>
      <c r="D582" s="4">
        <v>7331.0</v>
      </c>
      <c r="E582" s="21" t="str">
        <f>VLOOKUP(D582, Products!$A$1:$B$13, 2, FALSE)</f>
        <v>Baby Food</v>
      </c>
      <c r="F582" s="4">
        <v>7529.0</v>
      </c>
      <c r="G582" s="9">
        <v>1922003.12</v>
      </c>
      <c r="H582" s="9">
        <v>721729.9400000002</v>
      </c>
    </row>
    <row r="583">
      <c r="A583" s="5">
        <v>41646.0</v>
      </c>
      <c r="B583" s="7" t="str">
        <f t="shared" si="1"/>
        <v>2014-01</v>
      </c>
      <c r="C583" s="7" t="s">
        <v>74</v>
      </c>
      <c r="D583" s="4">
        <v>8969.0</v>
      </c>
      <c r="E583" s="21" t="str">
        <f>VLOOKUP(D583, Products!$A$1:$B$13, 2, FALSE)</f>
        <v>Snacks</v>
      </c>
      <c r="F583" s="4">
        <v>6413.0</v>
      </c>
      <c r="G583" s="9">
        <v>978495.54</v>
      </c>
      <c r="H583" s="9">
        <v>353612.82000000007</v>
      </c>
    </row>
    <row r="584">
      <c r="A584" s="5">
        <v>42817.0</v>
      </c>
      <c r="B584" s="7" t="str">
        <f t="shared" si="1"/>
        <v>2017-03</v>
      </c>
      <c r="C584" s="7" t="s">
        <v>74</v>
      </c>
      <c r="D584" s="4">
        <v>7331.0</v>
      </c>
      <c r="E584" s="21" t="str">
        <f>VLOOKUP(D584, Products!$A$1:$B$13, 2, FALSE)</f>
        <v>Baby Food</v>
      </c>
      <c r="F584" s="4">
        <v>4755.0</v>
      </c>
      <c r="G584" s="9">
        <v>1213856.4</v>
      </c>
      <c r="H584" s="9">
        <v>455814.29999999993</v>
      </c>
    </row>
    <row r="585">
      <c r="A585" s="5">
        <v>42530.0</v>
      </c>
      <c r="B585" s="7" t="str">
        <f t="shared" si="1"/>
        <v>2016-06</v>
      </c>
      <c r="C585" s="7" t="s">
        <v>74</v>
      </c>
      <c r="D585" s="4">
        <v>3127.0</v>
      </c>
      <c r="E585" s="21" t="str">
        <f>VLOOKUP(D585, Products!$A$1:$B$13, 2, FALSE)</f>
        <v>Personal Care</v>
      </c>
      <c r="F585" s="4">
        <v>6485.0</v>
      </c>
      <c r="G585" s="9">
        <v>530019.05</v>
      </c>
      <c r="H585" s="9">
        <v>162514.10000000003</v>
      </c>
    </row>
    <row r="586">
      <c r="A586" s="5">
        <v>41163.0</v>
      </c>
      <c r="B586" s="7" t="str">
        <f t="shared" si="1"/>
        <v>2012-09</v>
      </c>
      <c r="C586" s="7" t="s">
        <v>74</v>
      </c>
      <c r="D586" s="4">
        <v>2455.0</v>
      </c>
      <c r="E586" s="21" t="str">
        <f>VLOOKUP(D586, Products!$A$1:$B$13, 2, FALSE)</f>
        <v>Clothes</v>
      </c>
      <c r="F586" s="4">
        <v>3180.0</v>
      </c>
      <c r="G586" s="9">
        <v>347510.4</v>
      </c>
      <c r="H586" s="9">
        <v>233539.2</v>
      </c>
    </row>
    <row r="587">
      <c r="A587" s="5">
        <v>42471.0</v>
      </c>
      <c r="B587" s="7" t="str">
        <f t="shared" si="1"/>
        <v>2016-04</v>
      </c>
      <c r="C587" s="7" t="s">
        <v>74</v>
      </c>
      <c r="D587" s="4">
        <v>5988.0</v>
      </c>
      <c r="E587" s="21" t="str">
        <f>VLOOKUP(D587, Products!$A$1:$B$13, 2, FALSE)</f>
        <v>Vegetables</v>
      </c>
      <c r="F587" s="4">
        <v>428.0</v>
      </c>
      <c r="G587" s="9">
        <v>65937.68000000001</v>
      </c>
      <c r="H587" s="9">
        <v>27019.640000000007</v>
      </c>
    </row>
    <row r="588">
      <c r="A588" s="5">
        <v>41672.0</v>
      </c>
      <c r="B588" s="7" t="str">
        <f t="shared" si="1"/>
        <v>2014-02</v>
      </c>
      <c r="C588" s="7" t="s">
        <v>74</v>
      </c>
      <c r="D588" s="4">
        <v>4594.0</v>
      </c>
      <c r="E588" s="21" t="str">
        <f>VLOOKUP(D588, Products!$A$1:$B$13, 2, FALSE)</f>
        <v>Fruits</v>
      </c>
      <c r="F588" s="4">
        <v>7837.0</v>
      </c>
      <c r="G588" s="9">
        <v>73119.21</v>
      </c>
      <c r="H588" s="9">
        <v>18887.170000000006</v>
      </c>
    </row>
    <row r="589">
      <c r="A589" s="5">
        <v>40596.0</v>
      </c>
      <c r="B589" s="7" t="str">
        <f t="shared" si="1"/>
        <v>2011-02</v>
      </c>
      <c r="C589" s="7" t="s">
        <v>74</v>
      </c>
      <c r="D589" s="4">
        <v>7940.0</v>
      </c>
      <c r="E589" s="21" t="str">
        <f>VLOOKUP(D589, Products!$A$1:$B$13, 2, FALSE)</f>
        <v>Household</v>
      </c>
      <c r="F589" s="4">
        <v>198.0</v>
      </c>
      <c r="G589" s="9">
        <v>132317.46</v>
      </c>
      <c r="H589" s="9">
        <v>32814.53999999999</v>
      </c>
    </row>
    <row r="590">
      <c r="A590" s="5">
        <v>40188.0</v>
      </c>
      <c r="B590" s="7" t="str">
        <f t="shared" si="1"/>
        <v>2010-01</v>
      </c>
      <c r="C590" s="7" t="s">
        <v>74</v>
      </c>
      <c r="D590" s="4">
        <v>2455.0</v>
      </c>
      <c r="E590" s="21" t="str">
        <f>VLOOKUP(D590, Products!$A$1:$B$13, 2, FALSE)</f>
        <v>Clothes</v>
      </c>
      <c r="F590" s="4">
        <v>4011.0</v>
      </c>
      <c r="G590" s="9">
        <v>438322.08</v>
      </c>
      <c r="H590" s="9">
        <v>294567.83999999997</v>
      </c>
    </row>
    <row r="591">
      <c r="A591" s="5">
        <v>42727.0</v>
      </c>
      <c r="B591" s="7" t="str">
        <f t="shared" si="1"/>
        <v>2016-12</v>
      </c>
      <c r="C591" s="7" t="s">
        <v>74</v>
      </c>
      <c r="D591" s="4">
        <v>7940.0</v>
      </c>
      <c r="E591" s="21" t="str">
        <f>VLOOKUP(D591, Products!$A$1:$B$13, 2, FALSE)</f>
        <v>Household</v>
      </c>
      <c r="F591" s="4">
        <v>5657.0</v>
      </c>
      <c r="G591" s="9">
        <v>3780403.3899999997</v>
      </c>
      <c r="H591" s="9">
        <v>937534.6099999994</v>
      </c>
    </row>
    <row r="592">
      <c r="A592" s="5">
        <v>42691.0</v>
      </c>
      <c r="B592" s="7" t="str">
        <f t="shared" si="1"/>
        <v>2016-11</v>
      </c>
      <c r="C592" s="7" t="s">
        <v>74</v>
      </c>
      <c r="D592" s="4">
        <v>4594.0</v>
      </c>
      <c r="E592" s="21" t="str">
        <f>VLOOKUP(D592, Products!$A$1:$B$13, 2, FALSE)</f>
        <v>Fruits</v>
      </c>
      <c r="F592" s="4">
        <v>7152.0</v>
      </c>
      <c r="G592" s="9">
        <v>66728.16</v>
      </c>
      <c r="H592" s="9">
        <v>17236.320000000007</v>
      </c>
    </row>
    <row r="593">
      <c r="A593" s="5">
        <v>41280.0</v>
      </c>
      <c r="B593" s="7" t="str">
        <f t="shared" si="1"/>
        <v>2013-01</v>
      </c>
      <c r="C593" s="7" t="s">
        <v>74</v>
      </c>
      <c r="D593" s="4">
        <v>2103.0</v>
      </c>
      <c r="E593" s="21" t="str">
        <f>VLOOKUP(D593, Products!$A$1:$B$13, 2, FALSE)</f>
        <v>Cereal</v>
      </c>
      <c r="F593" s="4">
        <v>4920.0</v>
      </c>
      <c r="G593" s="9">
        <v>1012044.0</v>
      </c>
      <c r="H593" s="9">
        <v>435862.80000000005</v>
      </c>
    </row>
    <row r="594">
      <c r="A594" s="5">
        <v>41474.0</v>
      </c>
      <c r="B594" s="7" t="str">
        <f t="shared" si="1"/>
        <v>2013-07</v>
      </c>
      <c r="C594" s="7" t="s">
        <v>74</v>
      </c>
      <c r="D594" s="4">
        <v>8875.0</v>
      </c>
      <c r="E594" s="21" t="str">
        <f>VLOOKUP(D594, Products!$A$1:$B$13, 2, FALSE)</f>
        <v>Meat</v>
      </c>
      <c r="F594" s="4">
        <v>6360.0</v>
      </c>
      <c r="G594" s="9">
        <v>2683220.4</v>
      </c>
      <c r="H594" s="9">
        <v>363792.0</v>
      </c>
    </row>
    <row r="595">
      <c r="A595" s="5">
        <v>40355.0</v>
      </c>
      <c r="B595" s="7" t="str">
        <f t="shared" si="1"/>
        <v>2010-06</v>
      </c>
      <c r="C595" s="7" t="s">
        <v>74</v>
      </c>
      <c r="D595" s="4">
        <v>7331.0</v>
      </c>
      <c r="E595" s="21" t="str">
        <f>VLOOKUP(D595, Products!$A$1:$B$13, 2, FALSE)</f>
        <v>Baby Food</v>
      </c>
      <c r="F595" s="4">
        <v>4377.0</v>
      </c>
      <c r="G595" s="9">
        <v>1117360.56</v>
      </c>
      <c r="H595" s="9">
        <v>419579.2200000001</v>
      </c>
    </row>
    <row r="596">
      <c r="A596" s="5">
        <v>40704.0</v>
      </c>
      <c r="B596" s="7" t="str">
        <f t="shared" si="1"/>
        <v>2011-06</v>
      </c>
      <c r="C596" s="7" t="s">
        <v>74</v>
      </c>
      <c r="D596" s="4">
        <v>2455.0</v>
      </c>
      <c r="E596" s="21" t="str">
        <f>VLOOKUP(D596, Products!$A$1:$B$13, 2, FALSE)</f>
        <v>Clothes</v>
      </c>
      <c r="F596" s="4">
        <v>4507.0</v>
      </c>
      <c r="G596" s="9">
        <v>492524.96</v>
      </c>
      <c r="H596" s="9">
        <v>330994.08</v>
      </c>
    </row>
    <row r="597">
      <c r="A597" s="5">
        <v>42530.0</v>
      </c>
      <c r="B597" s="7" t="str">
        <f t="shared" si="1"/>
        <v>2016-06</v>
      </c>
      <c r="C597" s="7" t="s">
        <v>74</v>
      </c>
      <c r="D597" s="4">
        <v>8681.0</v>
      </c>
      <c r="E597" s="21" t="str">
        <f>VLOOKUP(D597, Products!$A$1:$B$13, 2, FALSE)</f>
        <v>Office Supplies</v>
      </c>
      <c r="F597" s="4">
        <v>8764.0</v>
      </c>
      <c r="G597" s="9">
        <v>5707204.44</v>
      </c>
      <c r="H597" s="9">
        <v>1106455.0</v>
      </c>
    </row>
    <row r="598">
      <c r="A598" s="5">
        <v>40732.0</v>
      </c>
      <c r="B598" s="7" t="str">
        <f t="shared" si="1"/>
        <v>2011-07</v>
      </c>
      <c r="C598" s="7" t="s">
        <v>74</v>
      </c>
      <c r="D598" s="4">
        <v>8681.0</v>
      </c>
      <c r="E598" s="21" t="str">
        <f>VLOOKUP(D598, Products!$A$1:$B$13, 2, FALSE)</f>
        <v>Office Supplies</v>
      </c>
      <c r="F598" s="4">
        <v>9453.0</v>
      </c>
      <c r="G598" s="9">
        <v>6155888.13</v>
      </c>
      <c r="H598" s="9">
        <v>1193441.25</v>
      </c>
    </row>
    <row r="599">
      <c r="A599" s="5">
        <v>42229.0</v>
      </c>
      <c r="B599" s="7" t="str">
        <f t="shared" si="1"/>
        <v>2015-08</v>
      </c>
      <c r="C599" s="7" t="s">
        <v>74</v>
      </c>
      <c r="D599" s="4">
        <v>1270.0</v>
      </c>
      <c r="E599" s="21" t="str">
        <f>VLOOKUP(D599, Products!$A$1:$B$13, 2, FALSE)</f>
        <v>Beverages</v>
      </c>
      <c r="F599" s="4">
        <v>4957.0</v>
      </c>
      <c r="G599" s="9">
        <v>235209.65000000002</v>
      </c>
      <c r="H599" s="9">
        <v>77626.62000000002</v>
      </c>
    </row>
    <row r="600">
      <c r="A600" s="5">
        <v>40558.0</v>
      </c>
      <c r="B600" s="7" t="str">
        <f t="shared" si="1"/>
        <v>2011-01</v>
      </c>
      <c r="C600" s="7" t="s">
        <v>74</v>
      </c>
      <c r="D600" s="4">
        <v>7331.0</v>
      </c>
      <c r="E600" s="21" t="str">
        <f>VLOOKUP(D600, Products!$A$1:$B$13, 2, FALSE)</f>
        <v>Baby Food</v>
      </c>
      <c r="F600" s="4">
        <v>7458.0</v>
      </c>
      <c r="G600" s="9">
        <v>1903878.24</v>
      </c>
      <c r="H600" s="9">
        <v>714923.8800000001</v>
      </c>
    </row>
    <row r="601">
      <c r="A601" s="5">
        <v>41482.0</v>
      </c>
      <c r="B601" s="7" t="str">
        <f t="shared" si="1"/>
        <v>2013-07</v>
      </c>
      <c r="C601" s="7" t="s">
        <v>74</v>
      </c>
      <c r="D601" s="4">
        <v>1270.0</v>
      </c>
      <c r="E601" s="21" t="str">
        <f>VLOOKUP(D601, Products!$A$1:$B$13, 2, FALSE)</f>
        <v>Beverages</v>
      </c>
      <c r="F601" s="4">
        <v>4141.0</v>
      </c>
      <c r="G601" s="9">
        <v>196490.45</v>
      </c>
      <c r="H601" s="9">
        <v>64848.06000000003</v>
      </c>
    </row>
    <row r="602">
      <c r="A602" s="5">
        <v>41978.0</v>
      </c>
      <c r="B602" s="7" t="str">
        <f t="shared" si="1"/>
        <v>2014-12</v>
      </c>
      <c r="C602" s="7" t="s">
        <v>74</v>
      </c>
      <c r="D602" s="4">
        <v>1270.0</v>
      </c>
      <c r="E602" s="21" t="str">
        <f>VLOOKUP(D602, Products!$A$1:$B$13, 2, FALSE)</f>
        <v>Beverages</v>
      </c>
      <c r="F602" s="4">
        <v>5192.0</v>
      </c>
      <c r="G602" s="9">
        <v>246360.40000000002</v>
      </c>
      <c r="H602" s="9">
        <v>81306.72000000003</v>
      </c>
    </row>
    <row r="603">
      <c r="A603" s="5">
        <v>41441.0</v>
      </c>
      <c r="B603" s="7" t="str">
        <f t="shared" si="1"/>
        <v>2013-06</v>
      </c>
      <c r="C603" s="7" t="s">
        <v>76</v>
      </c>
      <c r="D603" s="4">
        <v>8681.0</v>
      </c>
      <c r="E603" s="21" t="str">
        <f>VLOOKUP(D603, Products!$A$1:$B$13, 2, FALSE)</f>
        <v>Office Supplies</v>
      </c>
      <c r="F603" s="4">
        <v>520.0</v>
      </c>
      <c r="G603" s="9">
        <v>338629.2</v>
      </c>
      <c r="H603" s="9">
        <v>65650.0</v>
      </c>
    </row>
    <row r="604">
      <c r="A604" s="5">
        <v>42420.0</v>
      </c>
      <c r="B604" s="7" t="str">
        <f t="shared" si="1"/>
        <v>2016-02</v>
      </c>
      <c r="C604" s="7" t="s">
        <v>76</v>
      </c>
      <c r="D604" s="4">
        <v>1270.0</v>
      </c>
      <c r="E604" s="21" t="str">
        <f>VLOOKUP(D604, Products!$A$1:$B$13, 2, FALSE)</f>
        <v>Beverages</v>
      </c>
      <c r="F604" s="4">
        <v>9014.0</v>
      </c>
      <c r="G604" s="9">
        <v>427714.30000000005</v>
      </c>
      <c r="H604" s="9">
        <v>141159.24000000005</v>
      </c>
    </row>
    <row r="605">
      <c r="A605" s="5">
        <v>40631.0</v>
      </c>
      <c r="B605" s="7" t="str">
        <f t="shared" si="1"/>
        <v>2011-03</v>
      </c>
      <c r="C605" s="7" t="s">
        <v>76</v>
      </c>
      <c r="D605" s="4">
        <v>3127.0</v>
      </c>
      <c r="E605" s="21" t="str">
        <f>VLOOKUP(D605, Products!$A$1:$B$13, 2, FALSE)</f>
        <v>Personal Care</v>
      </c>
      <c r="F605" s="4">
        <v>5915.0</v>
      </c>
      <c r="G605" s="9">
        <v>483432.95</v>
      </c>
      <c r="H605" s="9">
        <v>148229.90000000002</v>
      </c>
    </row>
    <row r="606">
      <c r="A606" s="5">
        <v>40845.0</v>
      </c>
      <c r="B606" s="7" t="str">
        <f t="shared" si="1"/>
        <v>2011-10</v>
      </c>
      <c r="C606" s="7" t="s">
        <v>76</v>
      </c>
      <c r="D606" s="4">
        <v>3127.0</v>
      </c>
      <c r="E606" s="21" t="str">
        <f>VLOOKUP(D606, Products!$A$1:$B$13, 2, FALSE)</f>
        <v>Personal Care</v>
      </c>
      <c r="F606" s="4">
        <v>8732.0</v>
      </c>
      <c r="G606" s="9">
        <v>713666.36</v>
      </c>
      <c r="H606" s="9">
        <v>218823.91999999998</v>
      </c>
    </row>
    <row r="607">
      <c r="A607" s="5">
        <v>40329.0</v>
      </c>
      <c r="B607" s="7" t="str">
        <f t="shared" si="1"/>
        <v>2010-05</v>
      </c>
      <c r="C607" s="7" t="s">
        <v>76</v>
      </c>
      <c r="D607" s="4">
        <v>8681.0</v>
      </c>
      <c r="E607" s="21" t="str">
        <f>VLOOKUP(D607, Products!$A$1:$B$13, 2, FALSE)</f>
        <v>Office Supplies</v>
      </c>
      <c r="F607" s="4">
        <v>4375.0</v>
      </c>
      <c r="G607" s="9">
        <v>2849043.75</v>
      </c>
      <c r="H607" s="9">
        <v>552343.75</v>
      </c>
    </row>
    <row r="608">
      <c r="A608" s="5">
        <v>41910.0</v>
      </c>
      <c r="B608" s="7" t="str">
        <f t="shared" si="1"/>
        <v>2014-09</v>
      </c>
      <c r="C608" s="7" t="s">
        <v>76</v>
      </c>
      <c r="D608" s="4">
        <v>2455.0</v>
      </c>
      <c r="E608" s="21" t="str">
        <f>VLOOKUP(D608, Products!$A$1:$B$13, 2, FALSE)</f>
        <v>Clothes</v>
      </c>
      <c r="F608" s="4">
        <v>8566.0</v>
      </c>
      <c r="G608" s="9">
        <v>936092.48</v>
      </c>
      <c r="H608" s="9">
        <v>629087.04</v>
      </c>
    </row>
    <row r="609">
      <c r="A609" s="5">
        <v>40973.0</v>
      </c>
      <c r="B609" s="7" t="str">
        <f t="shared" si="1"/>
        <v>2012-03</v>
      </c>
      <c r="C609" s="7" t="s">
        <v>76</v>
      </c>
      <c r="D609" s="4">
        <v>8293.0</v>
      </c>
      <c r="E609" s="21" t="str">
        <f>VLOOKUP(D609, Products!$A$1:$B$13, 2, FALSE)</f>
        <v>Cosmetics</v>
      </c>
      <c r="F609" s="4">
        <v>4417.0</v>
      </c>
      <c r="G609" s="9">
        <v>1931112.4</v>
      </c>
      <c r="H609" s="9">
        <v>767983.79</v>
      </c>
    </row>
    <row r="610">
      <c r="A610" s="5">
        <v>42856.0</v>
      </c>
      <c r="B610" s="7" t="str">
        <f t="shared" si="1"/>
        <v>2017-05</v>
      </c>
      <c r="C610" s="7" t="s">
        <v>76</v>
      </c>
      <c r="D610" s="4">
        <v>8681.0</v>
      </c>
      <c r="E610" s="21" t="str">
        <f>VLOOKUP(D610, Products!$A$1:$B$13, 2, FALSE)</f>
        <v>Office Supplies</v>
      </c>
      <c r="F610" s="4">
        <v>6287.0</v>
      </c>
      <c r="G610" s="9">
        <v>4094157.27</v>
      </c>
      <c r="H610" s="9">
        <v>793733.75</v>
      </c>
    </row>
    <row r="611">
      <c r="A611" s="5">
        <v>40357.0</v>
      </c>
      <c r="B611" s="7" t="str">
        <f t="shared" si="1"/>
        <v>2010-06</v>
      </c>
      <c r="C611" s="7" t="s">
        <v>76</v>
      </c>
      <c r="D611" s="4">
        <v>2103.0</v>
      </c>
      <c r="E611" s="21" t="str">
        <f>VLOOKUP(D611, Products!$A$1:$B$13, 2, FALSE)</f>
        <v>Cereal</v>
      </c>
      <c r="F611" s="4">
        <v>5462.0</v>
      </c>
      <c r="G611" s="9">
        <v>1123533.4</v>
      </c>
      <c r="H611" s="9">
        <v>483878.57999999996</v>
      </c>
    </row>
    <row r="612">
      <c r="A612" s="5">
        <v>41605.0</v>
      </c>
      <c r="B612" s="7" t="str">
        <f t="shared" si="1"/>
        <v>2013-11</v>
      </c>
      <c r="C612" s="7" t="s">
        <v>76</v>
      </c>
      <c r="D612" s="4">
        <v>1270.0</v>
      </c>
      <c r="E612" s="21" t="str">
        <f>VLOOKUP(D612, Products!$A$1:$B$13, 2, FALSE)</f>
        <v>Beverages</v>
      </c>
      <c r="F612" s="4">
        <v>4723.0</v>
      </c>
      <c r="G612" s="9">
        <v>224106.35</v>
      </c>
      <c r="H612" s="9">
        <v>73962.18000000002</v>
      </c>
    </row>
    <row r="613">
      <c r="A613" s="5">
        <v>42648.0</v>
      </c>
      <c r="B613" s="7" t="str">
        <f t="shared" si="1"/>
        <v>2016-10</v>
      </c>
      <c r="C613" s="7" t="s">
        <v>76</v>
      </c>
      <c r="D613" s="4">
        <v>5988.0</v>
      </c>
      <c r="E613" s="21" t="str">
        <f>VLOOKUP(D613, Products!$A$1:$B$13, 2, FALSE)</f>
        <v>Vegetables</v>
      </c>
      <c r="F613" s="4">
        <v>3519.0</v>
      </c>
      <c r="G613" s="9">
        <v>542137.14</v>
      </c>
      <c r="H613" s="9">
        <v>222154.46999999997</v>
      </c>
    </row>
    <row r="614">
      <c r="A614" s="5">
        <v>42812.0</v>
      </c>
      <c r="B614" s="7" t="str">
        <f t="shared" si="1"/>
        <v>2017-03</v>
      </c>
      <c r="C614" s="7" t="s">
        <v>76</v>
      </c>
      <c r="D614" s="4">
        <v>8969.0</v>
      </c>
      <c r="E614" s="21" t="str">
        <f>VLOOKUP(D614, Products!$A$1:$B$13, 2, FALSE)</f>
        <v>Snacks</v>
      </c>
      <c r="F614" s="4">
        <v>9640.0</v>
      </c>
      <c r="G614" s="9">
        <v>1470871.2000000002</v>
      </c>
      <c r="H614" s="9">
        <v>531549.6000000002</v>
      </c>
    </row>
    <row r="615">
      <c r="A615" s="5">
        <v>42832.0</v>
      </c>
      <c r="B615" s="7" t="str">
        <f t="shared" si="1"/>
        <v>2017-04</v>
      </c>
      <c r="C615" s="7" t="s">
        <v>76</v>
      </c>
      <c r="D615" s="4">
        <v>8969.0</v>
      </c>
      <c r="E615" s="21" t="str">
        <f>VLOOKUP(D615, Products!$A$1:$B$13, 2, FALSE)</f>
        <v>Snacks</v>
      </c>
      <c r="F615" s="4">
        <v>9085.0</v>
      </c>
      <c r="G615" s="9">
        <v>1386189.3</v>
      </c>
      <c r="H615" s="9">
        <v>500946.9</v>
      </c>
    </row>
    <row r="616">
      <c r="A616" s="5">
        <v>42585.0</v>
      </c>
      <c r="B616" s="7" t="str">
        <f t="shared" si="1"/>
        <v>2016-08</v>
      </c>
      <c r="C616" s="7" t="s">
        <v>76</v>
      </c>
      <c r="D616" s="4">
        <v>7940.0</v>
      </c>
      <c r="E616" s="21" t="str">
        <f>VLOOKUP(D616, Products!$A$1:$B$13, 2, FALSE)</f>
        <v>Household</v>
      </c>
      <c r="F616" s="4">
        <v>7426.0</v>
      </c>
      <c r="G616" s="9">
        <v>4962573.02</v>
      </c>
      <c r="H616" s="9">
        <v>1230710.9799999995</v>
      </c>
    </row>
    <row r="617">
      <c r="A617" s="5">
        <v>41666.0</v>
      </c>
      <c r="B617" s="7" t="str">
        <f t="shared" si="1"/>
        <v>2014-01</v>
      </c>
      <c r="C617" s="7" t="s">
        <v>76</v>
      </c>
      <c r="D617" s="4">
        <v>3127.0</v>
      </c>
      <c r="E617" s="21" t="str">
        <f>VLOOKUP(D617, Products!$A$1:$B$13, 2, FALSE)</f>
        <v>Personal Care</v>
      </c>
      <c r="F617" s="4">
        <v>792.0</v>
      </c>
      <c r="G617" s="9">
        <v>64730.16</v>
      </c>
      <c r="H617" s="9">
        <v>19847.520000000004</v>
      </c>
    </row>
    <row r="618">
      <c r="A618" s="5">
        <v>41712.0</v>
      </c>
      <c r="B618" s="7" t="str">
        <f t="shared" si="1"/>
        <v>2014-03</v>
      </c>
      <c r="C618" s="7" t="s">
        <v>76</v>
      </c>
      <c r="D618" s="4">
        <v>8293.0</v>
      </c>
      <c r="E618" s="21" t="str">
        <f>VLOOKUP(D618, Products!$A$1:$B$13, 2, FALSE)</f>
        <v>Cosmetics</v>
      </c>
      <c r="F618" s="4">
        <v>9382.0</v>
      </c>
      <c r="G618" s="9">
        <v>4101810.4</v>
      </c>
      <c r="H618" s="9">
        <v>1631248.3399999999</v>
      </c>
    </row>
    <row r="619">
      <c r="A619" s="5">
        <v>40748.0</v>
      </c>
      <c r="B619" s="7" t="str">
        <f t="shared" si="1"/>
        <v>2011-07</v>
      </c>
      <c r="C619" s="7" t="s">
        <v>76</v>
      </c>
      <c r="D619" s="4">
        <v>8875.0</v>
      </c>
      <c r="E619" s="21" t="str">
        <f>VLOOKUP(D619, Products!$A$1:$B$13, 2, FALSE)</f>
        <v>Meat</v>
      </c>
      <c r="F619" s="4">
        <v>4157.0</v>
      </c>
      <c r="G619" s="9">
        <v>1753796.73</v>
      </c>
      <c r="H619" s="9">
        <v>237780.3999999999</v>
      </c>
    </row>
    <row r="620">
      <c r="A620" s="5">
        <v>40892.0</v>
      </c>
      <c r="B620" s="7" t="str">
        <f t="shared" si="1"/>
        <v>2011-12</v>
      </c>
      <c r="C620" s="7" t="s">
        <v>76</v>
      </c>
      <c r="D620" s="4">
        <v>8875.0</v>
      </c>
      <c r="E620" s="21" t="str">
        <f>VLOOKUP(D620, Products!$A$1:$B$13, 2, FALSE)</f>
        <v>Meat</v>
      </c>
      <c r="F620" s="4">
        <v>8902.0</v>
      </c>
      <c r="G620" s="9">
        <v>3755664.78</v>
      </c>
      <c r="H620" s="9">
        <v>509194.3999999999</v>
      </c>
    </row>
    <row r="621">
      <c r="A621" s="5">
        <v>41968.0</v>
      </c>
      <c r="B621" s="7" t="str">
        <f t="shared" si="1"/>
        <v>2014-11</v>
      </c>
      <c r="C621" s="7" t="s">
        <v>76</v>
      </c>
      <c r="D621" s="4">
        <v>8875.0</v>
      </c>
      <c r="E621" s="21" t="str">
        <f>VLOOKUP(D621, Products!$A$1:$B$13, 2, FALSE)</f>
        <v>Meat</v>
      </c>
      <c r="F621" s="4">
        <v>4611.0</v>
      </c>
      <c r="G621" s="9">
        <v>1945334.79</v>
      </c>
      <c r="H621" s="9">
        <v>263749.19999999995</v>
      </c>
    </row>
    <row r="622">
      <c r="A622" s="5">
        <v>41031.0</v>
      </c>
      <c r="B622" s="7" t="str">
        <f t="shared" si="1"/>
        <v>2012-05</v>
      </c>
      <c r="C622" s="7" t="s">
        <v>76</v>
      </c>
      <c r="D622" s="4">
        <v>1270.0</v>
      </c>
      <c r="E622" s="21" t="str">
        <f>VLOOKUP(D622, Products!$A$1:$B$13, 2, FALSE)</f>
        <v>Beverages</v>
      </c>
      <c r="F622" s="4">
        <v>461.0</v>
      </c>
      <c r="G622" s="9">
        <v>21874.45</v>
      </c>
      <c r="H622" s="9">
        <v>7219.26</v>
      </c>
    </row>
    <row r="623">
      <c r="A623" s="5">
        <v>40530.0</v>
      </c>
      <c r="B623" s="7" t="str">
        <f t="shared" si="1"/>
        <v>2010-12</v>
      </c>
      <c r="C623" s="7" t="s">
        <v>76</v>
      </c>
      <c r="D623" s="4">
        <v>7940.0</v>
      </c>
      <c r="E623" s="21" t="str">
        <f>VLOOKUP(D623, Products!$A$1:$B$13, 2, FALSE)</f>
        <v>Household</v>
      </c>
      <c r="F623" s="4">
        <v>3235.0</v>
      </c>
      <c r="G623" s="9">
        <v>2161853.4499999997</v>
      </c>
      <c r="H623" s="9">
        <v>536136.5499999996</v>
      </c>
    </row>
    <row r="624">
      <c r="A624" s="5">
        <v>42813.0</v>
      </c>
      <c r="B624" s="7" t="str">
        <f t="shared" si="1"/>
        <v>2017-03</v>
      </c>
      <c r="C624" s="7" t="s">
        <v>76</v>
      </c>
      <c r="D624" s="4">
        <v>4594.0</v>
      </c>
      <c r="E624" s="21" t="str">
        <f>VLOOKUP(D624, Products!$A$1:$B$13, 2, FALSE)</f>
        <v>Fruits</v>
      </c>
      <c r="F624" s="4">
        <v>5792.0</v>
      </c>
      <c r="G624" s="9">
        <v>54039.36</v>
      </c>
      <c r="H624" s="9">
        <v>13958.720000000001</v>
      </c>
    </row>
    <row r="625">
      <c r="A625" s="5">
        <v>41580.0</v>
      </c>
      <c r="B625" s="7" t="str">
        <f t="shared" si="1"/>
        <v>2013-11</v>
      </c>
      <c r="C625" s="7" t="s">
        <v>76</v>
      </c>
      <c r="D625" s="4">
        <v>3127.0</v>
      </c>
      <c r="E625" s="21" t="str">
        <f>VLOOKUP(D625, Products!$A$1:$B$13, 2, FALSE)</f>
        <v>Personal Care</v>
      </c>
      <c r="F625" s="4">
        <v>7870.0</v>
      </c>
      <c r="G625" s="9">
        <v>643215.1</v>
      </c>
      <c r="H625" s="9">
        <v>197222.19999999995</v>
      </c>
    </row>
    <row r="626">
      <c r="A626" s="5">
        <v>40422.0</v>
      </c>
      <c r="B626" s="7" t="str">
        <f t="shared" si="1"/>
        <v>2010-09</v>
      </c>
      <c r="C626" s="7" t="s">
        <v>76</v>
      </c>
      <c r="D626" s="4">
        <v>7331.0</v>
      </c>
      <c r="E626" s="21" t="str">
        <f>VLOOKUP(D626, Products!$A$1:$B$13, 2, FALSE)</f>
        <v>Baby Food</v>
      </c>
      <c r="F626" s="4">
        <v>3136.0</v>
      </c>
      <c r="G626" s="9">
        <v>800558.08</v>
      </c>
      <c r="H626" s="9">
        <v>300616.96</v>
      </c>
    </row>
    <row r="627">
      <c r="A627" s="5">
        <v>41165.0</v>
      </c>
      <c r="B627" s="7" t="str">
        <f t="shared" si="1"/>
        <v>2012-09</v>
      </c>
      <c r="C627" s="7" t="s">
        <v>76</v>
      </c>
      <c r="D627" s="4">
        <v>3127.0</v>
      </c>
      <c r="E627" s="21" t="str">
        <f>VLOOKUP(D627, Products!$A$1:$B$13, 2, FALSE)</f>
        <v>Personal Care</v>
      </c>
      <c r="F627" s="4">
        <v>3915.0</v>
      </c>
      <c r="G627" s="9">
        <v>319972.95</v>
      </c>
      <c r="H627" s="9">
        <v>98109.9</v>
      </c>
    </row>
    <row r="628">
      <c r="A628" s="5">
        <v>41313.0</v>
      </c>
      <c r="B628" s="7" t="str">
        <f t="shared" si="1"/>
        <v>2013-02</v>
      </c>
      <c r="C628" s="7" t="s">
        <v>76</v>
      </c>
      <c r="D628" s="4">
        <v>8969.0</v>
      </c>
      <c r="E628" s="21" t="str">
        <f>VLOOKUP(D628, Products!$A$1:$B$13, 2, FALSE)</f>
        <v>Snacks</v>
      </c>
      <c r="F628" s="4">
        <v>4836.0</v>
      </c>
      <c r="G628" s="9">
        <v>737876.88</v>
      </c>
      <c r="H628" s="9">
        <v>266657.04000000004</v>
      </c>
    </row>
    <row r="629">
      <c r="A629" s="5">
        <v>42809.0</v>
      </c>
      <c r="B629" s="7" t="str">
        <f t="shared" si="1"/>
        <v>2017-03</v>
      </c>
      <c r="C629" s="7" t="s">
        <v>76</v>
      </c>
      <c r="D629" s="4">
        <v>8969.0</v>
      </c>
      <c r="E629" s="21" t="str">
        <f>VLOOKUP(D629, Products!$A$1:$B$13, 2, FALSE)</f>
        <v>Snacks</v>
      </c>
      <c r="F629" s="4">
        <v>5755.0</v>
      </c>
      <c r="G629" s="9">
        <v>878097.9</v>
      </c>
      <c r="H629" s="9">
        <v>317330.70000000007</v>
      </c>
    </row>
    <row r="630">
      <c r="A630" s="5">
        <v>41678.0</v>
      </c>
      <c r="B630" s="7" t="str">
        <f t="shared" si="1"/>
        <v>2014-02</v>
      </c>
      <c r="C630" s="7" t="s">
        <v>78</v>
      </c>
      <c r="D630" s="4">
        <v>4594.0</v>
      </c>
      <c r="E630" s="21" t="str">
        <f>VLOOKUP(D630, Products!$A$1:$B$13, 2, FALSE)</f>
        <v>Fruits</v>
      </c>
      <c r="F630" s="4">
        <v>888.0</v>
      </c>
      <c r="G630" s="9">
        <v>8285.04</v>
      </c>
      <c r="H630" s="9">
        <v>2140.080000000001</v>
      </c>
    </row>
    <row r="631">
      <c r="A631" s="5">
        <v>42237.0</v>
      </c>
      <c r="B631" s="7" t="str">
        <f t="shared" si="1"/>
        <v>2015-08</v>
      </c>
      <c r="C631" s="7" t="s">
        <v>78</v>
      </c>
      <c r="D631" s="4">
        <v>7940.0</v>
      </c>
      <c r="E631" s="21" t="str">
        <f>VLOOKUP(D631, Products!$A$1:$B$13, 2, FALSE)</f>
        <v>Household</v>
      </c>
      <c r="F631" s="4">
        <v>7658.0</v>
      </c>
      <c r="G631" s="9">
        <v>5117611.66</v>
      </c>
      <c r="H631" s="9">
        <v>1269160.3399999999</v>
      </c>
    </row>
    <row r="632">
      <c r="A632" s="5">
        <v>42309.0</v>
      </c>
      <c r="B632" s="7" t="str">
        <f t="shared" si="1"/>
        <v>2015-11</v>
      </c>
      <c r="C632" s="7" t="s">
        <v>78</v>
      </c>
      <c r="D632" s="4">
        <v>8681.0</v>
      </c>
      <c r="E632" s="21" t="str">
        <f>VLOOKUP(D632, Products!$A$1:$B$13, 2, FALSE)</f>
        <v>Office Supplies</v>
      </c>
      <c r="F632" s="4">
        <v>7322.0</v>
      </c>
      <c r="G632" s="9">
        <v>4768159.62</v>
      </c>
      <c r="H632" s="9">
        <v>924402.5</v>
      </c>
    </row>
    <row r="633">
      <c r="A633" s="5">
        <v>41928.0</v>
      </c>
      <c r="B633" s="7" t="str">
        <f t="shared" si="1"/>
        <v>2014-10</v>
      </c>
      <c r="C633" s="7" t="s">
        <v>78</v>
      </c>
      <c r="D633" s="4">
        <v>2103.0</v>
      </c>
      <c r="E633" s="21" t="str">
        <f>VLOOKUP(D633, Products!$A$1:$B$13, 2, FALSE)</f>
        <v>Cereal</v>
      </c>
      <c r="F633" s="4">
        <v>280.0</v>
      </c>
      <c r="G633" s="9">
        <v>57596.0</v>
      </c>
      <c r="H633" s="9">
        <v>24805.199999999997</v>
      </c>
    </row>
    <row r="634">
      <c r="A634" s="5">
        <v>40875.0</v>
      </c>
      <c r="B634" s="7" t="str">
        <f t="shared" si="1"/>
        <v>2011-11</v>
      </c>
      <c r="C634" s="7" t="s">
        <v>78</v>
      </c>
      <c r="D634" s="4">
        <v>5988.0</v>
      </c>
      <c r="E634" s="21" t="str">
        <f>VLOOKUP(D634, Products!$A$1:$B$13, 2, FALSE)</f>
        <v>Vegetables</v>
      </c>
      <c r="F634" s="4">
        <v>192.0</v>
      </c>
      <c r="G634" s="9">
        <v>29579.52</v>
      </c>
      <c r="H634" s="9">
        <v>12120.96</v>
      </c>
    </row>
    <row r="635">
      <c r="A635" s="5">
        <v>41105.0</v>
      </c>
      <c r="B635" s="7" t="str">
        <f t="shared" si="1"/>
        <v>2012-07</v>
      </c>
      <c r="C635" s="7" t="s">
        <v>78</v>
      </c>
      <c r="D635" s="4">
        <v>8293.0</v>
      </c>
      <c r="E635" s="21" t="str">
        <f>VLOOKUP(D635, Products!$A$1:$B$13, 2, FALSE)</f>
        <v>Cosmetics</v>
      </c>
      <c r="F635" s="4">
        <v>138.0</v>
      </c>
      <c r="G635" s="9">
        <v>60333.6</v>
      </c>
      <c r="H635" s="9">
        <v>23994.059999999998</v>
      </c>
    </row>
    <row r="636">
      <c r="A636" s="5">
        <v>41089.0</v>
      </c>
      <c r="B636" s="7" t="str">
        <f t="shared" si="1"/>
        <v>2012-06</v>
      </c>
      <c r="C636" s="7" t="s">
        <v>78</v>
      </c>
      <c r="D636" s="4">
        <v>4594.0</v>
      </c>
      <c r="E636" s="21" t="str">
        <f>VLOOKUP(D636, Products!$A$1:$B$13, 2, FALSE)</f>
        <v>Fruits</v>
      </c>
      <c r="F636" s="4">
        <v>3008.0</v>
      </c>
      <c r="G636" s="9">
        <v>28064.64</v>
      </c>
      <c r="H636" s="9">
        <v>7249.279999999999</v>
      </c>
    </row>
    <row r="637">
      <c r="A637" s="5">
        <v>42618.0</v>
      </c>
      <c r="B637" s="7" t="str">
        <f t="shared" si="1"/>
        <v>2016-09</v>
      </c>
      <c r="C637" s="7" t="s">
        <v>78</v>
      </c>
      <c r="D637" s="4">
        <v>1270.0</v>
      </c>
      <c r="E637" s="21" t="str">
        <f>VLOOKUP(D637, Products!$A$1:$B$13, 2, FALSE)</f>
        <v>Beverages</v>
      </c>
      <c r="F637" s="4">
        <v>840.0</v>
      </c>
      <c r="G637" s="9">
        <v>39858.0</v>
      </c>
      <c r="H637" s="9">
        <v>13154.400000000001</v>
      </c>
    </row>
    <row r="638">
      <c r="A638" s="5">
        <v>42779.0</v>
      </c>
      <c r="B638" s="7" t="str">
        <f t="shared" si="1"/>
        <v>2017-02</v>
      </c>
      <c r="C638" s="7" t="s">
        <v>78</v>
      </c>
      <c r="D638" s="4">
        <v>7940.0</v>
      </c>
      <c r="E638" s="21" t="str">
        <f>VLOOKUP(D638, Products!$A$1:$B$13, 2, FALSE)</f>
        <v>Household</v>
      </c>
      <c r="F638" s="4">
        <v>5368.0</v>
      </c>
      <c r="G638" s="9">
        <v>3587273.36</v>
      </c>
      <c r="H638" s="9">
        <v>889638.6399999997</v>
      </c>
    </row>
    <row r="639">
      <c r="A639" s="5">
        <v>42022.0</v>
      </c>
      <c r="B639" s="7" t="str">
        <f t="shared" si="1"/>
        <v>2015-01</v>
      </c>
      <c r="C639" s="7" t="s">
        <v>78</v>
      </c>
      <c r="D639" s="4">
        <v>7331.0</v>
      </c>
      <c r="E639" s="21" t="str">
        <f>VLOOKUP(D639, Products!$A$1:$B$13, 2, FALSE)</f>
        <v>Baby Food</v>
      </c>
      <c r="F639" s="4">
        <v>9052.0</v>
      </c>
      <c r="G639" s="9">
        <v>2310794.56</v>
      </c>
      <c r="H639" s="9">
        <v>867724.7200000002</v>
      </c>
    </row>
    <row r="640">
      <c r="A640" s="5">
        <v>40912.0</v>
      </c>
      <c r="B640" s="7" t="str">
        <f t="shared" si="1"/>
        <v>2012-01</v>
      </c>
      <c r="C640" s="7" t="s">
        <v>78</v>
      </c>
      <c r="D640" s="4">
        <v>3127.0</v>
      </c>
      <c r="E640" s="21" t="str">
        <f>VLOOKUP(D640, Products!$A$1:$B$13, 2, FALSE)</f>
        <v>Personal Care</v>
      </c>
      <c r="F640" s="4">
        <v>6779.0</v>
      </c>
      <c r="G640" s="9">
        <v>554047.67</v>
      </c>
      <c r="H640" s="9">
        <v>169881.74000000005</v>
      </c>
    </row>
    <row r="641">
      <c r="A641" s="5">
        <v>42886.0</v>
      </c>
      <c r="B641" s="7" t="str">
        <f t="shared" si="1"/>
        <v>2017-05</v>
      </c>
      <c r="C641" s="7" t="s">
        <v>78</v>
      </c>
      <c r="D641" s="4">
        <v>8875.0</v>
      </c>
      <c r="E641" s="21" t="str">
        <f>VLOOKUP(D641, Products!$A$1:$B$13, 2, FALSE)</f>
        <v>Meat</v>
      </c>
      <c r="F641" s="4">
        <v>1957.0</v>
      </c>
      <c r="G641" s="9">
        <v>825638.73</v>
      </c>
      <c r="H641" s="9">
        <v>111940.40000000002</v>
      </c>
    </row>
    <row r="642">
      <c r="A642" s="5">
        <v>42586.0</v>
      </c>
      <c r="B642" s="7" t="str">
        <f t="shared" si="1"/>
        <v>2016-08</v>
      </c>
      <c r="C642" s="7" t="s">
        <v>78</v>
      </c>
      <c r="D642" s="4">
        <v>2455.0</v>
      </c>
      <c r="E642" s="21" t="str">
        <f>VLOOKUP(D642, Products!$A$1:$B$13, 2, FALSE)</f>
        <v>Clothes</v>
      </c>
      <c r="F642" s="4">
        <v>3940.0</v>
      </c>
      <c r="G642" s="9">
        <v>430563.2</v>
      </c>
      <c r="H642" s="9">
        <v>289353.6</v>
      </c>
    </row>
    <row r="643">
      <c r="A643" s="5">
        <v>41194.0</v>
      </c>
      <c r="B643" s="7" t="str">
        <f t="shared" si="1"/>
        <v>2012-10</v>
      </c>
      <c r="C643" s="7" t="s">
        <v>78</v>
      </c>
      <c r="D643" s="4">
        <v>7331.0</v>
      </c>
      <c r="E643" s="21" t="str">
        <f>VLOOKUP(D643, Products!$A$1:$B$13, 2, FALSE)</f>
        <v>Baby Food</v>
      </c>
      <c r="F643" s="4">
        <v>9223.0</v>
      </c>
      <c r="G643" s="9">
        <v>2354447.44</v>
      </c>
      <c r="H643" s="9">
        <v>884116.78</v>
      </c>
    </row>
    <row r="644">
      <c r="A644" s="5">
        <v>41756.0</v>
      </c>
      <c r="B644" s="7" t="str">
        <f t="shared" si="1"/>
        <v>2014-04</v>
      </c>
      <c r="C644" s="7" t="s">
        <v>78</v>
      </c>
      <c r="D644" s="4">
        <v>7940.0</v>
      </c>
      <c r="E644" s="21" t="str">
        <f>VLOOKUP(D644, Products!$A$1:$B$13, 2, FALSE)</f>
        <v>Household</v>
      </c>
      <c r="F644" s="4">
        <v>2169.0</v>
      </c>
      <c r="G644" s="9">
        <v>1449477.63</v>
      </c>
      <c r="H644" s="9">
        <v>359468.3699999999</v>
      </c>
    </row>
    <row r="645">
      <c r="A645" s="5">
        <v>41082.0</v>
      </c>
      <c r="B645" s="7" t="str">
        <f t="shared" si="1"/>
        <v>2012-06</v>
      </c>
      <c r="C645" s="7" t="s">
        <v>78</v>
      </c>
      <c r="D645" s="4">
        <v>7331.0</v>
      </c>
      <c r="E645" s="21" t="str">
        <f>VLOOKUP(D645, Products!$A$1:$B$13, 2, FALSE)</f>
        <v>Baby Food</v>
      </c>
      <c r="F645" s="4">
        <v>2948.0</v>
      </c>
      <c r="G645" s="9">
        <v>752565.4400000001</v>
      </c>
      <c r="H645" s="9">
        <v>282595.2800000001</v>
      </c>
    </row>
    <row r="646">
      <c r="A646" s="5">
        <v>40371.0</v>
      </c>
      <c r="B646" s="7" t="str">
        <f t="shared" si="1"/>
        <v>2010-07</v>
      </c>
      <c r="C646" s="7" t="s">
        <v>78</v>
      </c>
      <c r="D646" s="4">
        <v>8875.0</v>
      </c>
      <c r="E646" s="21" t="str">
        <f>VLOOKUP(D646, Products!$A$1:$B$13, 2, FALSE)</f>
        <v>Meat</v>
      </c>
      <c r="F646" s="4">
        <v>7151.0</v>
      </c>
      <c r="G646" s="9">
        <v>3016935.39</v>
      </c>
      <c r="H646" s="9">
        <v>409037.2000000002</v>
      </c>
    </row>
    <row r="647">
      <c r="A647" s="5">
        <v>41604.0</v>
      </c>
      <c r="B647" s="7" t="str">
        <f t="shared" si="1"/>
        <v>2013-11</v>
      </c>
      <c r="C647" s="7" t="s">
        <v>78</v>
      </c>
      <c r="D647" s="4">
        <v>7331.0</v>
      </c>
      <c r="E647" s="21" t="str">
        <f>VLOOKUP(D647, Products!$A$1:$B$13, 2, FALSE)</f>
        <v>Baby Food</v>
      </c>
      <c r="F647" s="4">
        <v>1212.0</v>
      </c>
      <c r="G647" s="9">
        <v>309399.36</v>
      </c>
      <c r="H647" s="9">
        <v>116182.32</v>
      </c>
    </row>
    <row r="648">
      <c r="A648" s="5">
        <v>41564.0</v>
      </c>
      <c r="B648" s="7" t="str">
        <f t="shared" si="1"/>
        <v>2013-10</v>
      </c>
      <c r="C648" s="7" t="s">
        <v>78</v>
      </c>
      <c r="D648" s="4">
        <v>5988.0</v>
      </c>
      <c r="E648" s="21" t="str">
        <f>VLOOKUP(D648, Products!$A$1:$B$13, 2, FALSE)</f>
        <v>Vegetables</v>
      </c>
      <c r="F648" s="4">
        <v>6531.0</v>
      </c>
      <c r="G648" s="9">
        <v>1006165.86</v>
      </c>
      <c r="H648" s="9">
        <v>412302.0299999999</v>
      </c>
    </row>
    <row r="649">
      <c r="A649" s="5">
        <v>40525.0</v>
      </c>
      <c r="B649" s="7" t="str">
        <f t="shared" si="1"/>
        <v>2010-12</v>
      </c>
      <c r="C649" s="7" t="s">
        <v>78</v>
      </c>
      <c r="D649" s="4">
        <v>2103.0</v>
      </c>
      <c r="E649" s="21" t="str">
        <f>VLOOKUP(D649, Products!$A$1:$B$13, 2, FALSE)</f>
        <v>Cereal</v>
      </c>
      <c r="F649" s="4">
        <v>50.0</v>
      </c>
      <c r="G649" s="9">
        <v>10285.0</v>
      </c>
      <c r="H649" s="9">
        <v>4429.5</v>
      </c>
    </row>
    <row r="650">
      <c r="A650" s="5">
        <v>40686.0</v>
      </c>
      <c r="B650" s="7" t="str">
        <f t="shared" si="1"/>
        <v>2011-05</v>
      </c>
      <c r="C650" s="7" t="s">
        <v>78</v>
      </c>
      <c r="D650" s="4">
        <v>5988.0</v>
      </c>
      <c r="E650" s="21" t="str">
        <f>VLOOKUP(D650, Products!$A$1:$B$13, 2, FALSE)</f>
        <v>Vegetables</v>
      </c>
      <c r="F650" s="4">
        <v>2647.0</v>
      </c>
      <c r="G650" s="9">
        <v>407796.82</v>
      </c>
      <c r="H650" s="9">
        <v>167105.11</v>
      </c>
    </row>
    <row r="651">
      <c r="A651" s="5">
        <v>42596.0</v>
      </c>
      <c r="B651" s="7" t="str">
        <f t="shared" si="1"/>
        <v>2016-08</v>
      </c>
      <c r="C651" s="7" t="s">
        <v>78</v>
      </c>
      <c r="D651" s="4">
        <v>5988.0</v>
      </c>
      <c r="E651" s="21" t="str">
        <f>VLOOKUP(D651, Products!$A$1:$B$13, 2, FALSE)</f>
        <v>Vegetables</v>
      </c>
      <c r="F651" s="4">
        <v>7523.0</v>
      </c>
      <c r="G651" s="9">
        <v>1158993.3800000001</v>
      </c>
      <c r="H651" s="9">
        <v>474926.9900000001</v>
      </c>
    </row>
    <row r="652">
      <c r="A652" s="5">
        <v>40179.0</v>
      </c>
      <c r="B652" s="7" t="str">
        <f t="shared" si="1"/>
        <v>2010-01</v>
      </c>
      <c r="C652" s="7" t="s">
        <v>78</v>
      </c>
      <c r="D652" s="4">
        <v>2103.0</v>
      </c>
      <c r="E652" s="21" t="str">
        <f>VLOOKUP(D652, Products!$A$1:$B$13, 2, FALSE)</f>
        <v>Cereal</v>
      </c>
      <c r="F652" s="4">
        <v>7652.0</v>
      </c>
      <c r="G652" s="9">
        <v>1574016.4</v>
      </c>
      <c r="H652" s="9">
        <v>677890.6799999999</v>
      </c>
    </row>
    <row r="653">
      <c r="A653" s="5">
        <v>40659.0</v>
      </c>
      <c r="B653" s="7" t="str">
        <f t="shared" si="1"/>
        <v>2011-04</v>
      </c>
      <c r="C653" s="7" t="s">
        <v>78</v>
      </c>
      <c r="D653" s="4">
        <v>4594.0</v>
      </c>
      <c r="E653" s="21" t="str">
        <f>VLOOKUP(D653, Products!$A$1:$B$13, 2, FALSE)</f>
        <v>Fruits</v>
      </c>
      <c r="F653" s="4">
        <v>1573.0</v>
      </c>
      <c r="G653" s="9">
        <v>14676.09</v>
      </c>
      <c r="H653" s="9">
        <v>3790.9300000000003</v>
      </c>
    </row>
    <row r="654">
      <c r="A654" s="5">
        <v>42719.0</v>
      </c>
      <c r="B654" s="7" t="str">
        <f t="shared" si="1"/>
        <v>2016-12</v>
      </c>
      <c r="C654" s="7" t="s">
        <v>80</v>
      </c>
      <c r="D654" s="4">
        <v>8681.0</v>
      </c>
      <c r="E654" s="21" t="str">
        <f>VLOOKUP(D654, Products!$A$1:$B$13, 2, FALSE)</f>
        <v>Office Supplies</v>
      </c>
      <c r="F654" s="4">
        <v>22.0</v>
      </c>
      <c r="G654" s="9">
        <v>14326.62</v>
      </c>
      <c r="H654" s="9">
        <v>2777.5</v>
      </c>
    </row>
    <row r="655">
      <c r="A655" s="5">
        <v>42137.0</v>
      </c>
      <c r="B655" s="7" t="str">
        <f t="shared" si="1"/>
        <v>2015-05</v>
      </c>
      <c r="C655" s="7" t="s">
        <v>80</v>
      </c>
      <c r="D655" s="4">
        <v>3127.0</v>
      </c>
      <c r="E655" s="21" t="str">
        <f>VLOOKUP(D655, Products!$A$1:$B$13, 2, FALSE)</f>
        <v>Personal Care</v>
      </c>
      <c r="F655" s="4">
        <v>3771.0</v>
      </c>
      <c r="G655" s="9">
        <v>308203.83</v>
      </c>
      <c r="H655" s="9">
        <v>94501.26000000001</v>
      </c>
    </row>
    <row r="656">
      <c r="A656" s="5">
        <v>40652.0</v>
      </c>
      <c r="B656" s="7" t="str">
        <f t="shared" si="1"/>
        <v>2011-04</v>
      </c>
      <c r="C656" s="7" t="s">
        <v>80</v>
      </c>
      <c r="D656" s="4">
        <v>3127.0</v>
      </c>
      <c r="E656" s="21" t="str">
        <f>VLOOKUP(D656, Products!$A$1:$B$13, 2, FALSE)</f>
        <v>Personal Care</v>
      </c>
      <c r="F656" s="4">
        <v>1875.0</v>
      </c>
      <c r="G656" s="9">
        <v>153243.75</v>
      </c>
      <c r="H656" s="9">
        <v>46987.5</v>
      </c>
    </row>
    <row r="657">
      <c r="A657" s="5">
        <v>42856.0</v>
      </c>
      <c r="B657" s="7" t="str">
        <f t="shared" si="1"/>
        <v>2017-05</v>
      </c>
      <c r="C657" s="7" t="s">
        <v>80</v>
      </c>
      <c r="D657" s="4">
        <v>5988.0</v>
      </c>
      <c r="E657" s="21" t="str">
        <f>VLOOKUP(D657, Products!$A$1:$B$13, 2, FALSE)</f>
        <v>Vegetables</v>
      </c>
      <c r="F657" s="4">
        <v>6999.0</v>
      </c>
      <c r="G657" s="9">
        <v>1078265.94</v>
      </c>
      <c r="H657" s="9">
        <v>441846.8699999999</v>
      </c>
    </row>
    <row r="658">
      <c r="A658" s="5">
        <v>42547.0</v>
      </c>
      <c r="B658" s="7" t="str">
        <f t="shared" si="1"/>
        <v>2016-06</v>
      </c>
      <c r="C658" s="7" t="s">
        <v>80</v>
      </c>
      <c r="D658" s="4">
        <v>2455.0</v>
      </c>
      <c r="E658" s="21" t="str">
        <f>VLOOKUP(D658, Products!$A$1:$B$13, 2, FALSE)</f>
        <v>Clothes</v>
      </c>
      <c r="F658" s="4">
        <v>9620.0</v>
      </c>
      <c r="G658" s="9">
        <v>1051273.6</v>
      </c>
      <c r="H658" s="9">
        <v>706492.8</v>
      </c>
    </row>
    <row r="659">
      <c r="A659" s="5">
        <v>40778.0</v>
      </c>
      <c r="B659" s="7" t="str">
        <f t="shared" si="1"/>
        <v>2011-08</v>
      </c>
      <c r="C659" s="7" t="s">
        <v>80</v>
      </c>
      <c r="D659" s="4">
        <v>8681.0</v>
      </c>
      <c r="E659" s="21" t="str">
        <f>VLOOKUP(D659, Products!$A$1:$B$13, 2, FALSE)</f>
        <v>Office Supplies</v>
      </c>
      <c r="F659" s="4">
        <v>5967.0</v>
      </c>
      <c r="G659" s="9">
        <v>3885770.0700000003</v>
      </c>
      <c r="H659" s="9">
        <v>753333.75</v>
      </c>
    </row>
    <row r="660">
      <c r="A660" s="5">
        <v>42549.0</v>
      </c>
      <c r="B660" s="7" t="str">
        <f t="shared" si="1"/>
        <v>2016-06</v>
      </c>
      <c r="C660" s="7" t="s">
        <v>80</v>
      </c>
      <c r="D660" s="4">
        <v>2455.0</v>
      </c>
      <c r="E660" s="21" t="str">
        <f>VLOOKUP(D660, Products!$A$1:$B$13, 2, FALSE)</f>
        <v>Clothes</v>
      </c>
      <c r="F660" s="4">
        <v>1562.0</v>
      </c>
      <c r="G660" s="9">
        <v>170695.36000000002</v>
      </c>
      <c r="H660" s="9">
        <v>114713.28000000001</v>
      </c>
    </row>
    <row r="661">
      <c r="A661" s="5">
        <v>41364.0</v>
      </c>
      <c r="B661" s="7" t="str">
        <f t="shared" si="1"/>
        <v>2013-03</v>
      </c>
      <c r="C661" s="7" t="s">
        <v>80</v>
      </c>
      <c r="D661" s="4">
        <v>3127.0</v>
      </c>
      <c r="E661" s="21" t="str">
        <f>VLOOKUP(D661, Products!$A$1:$B$13, 2, FALSE)</f>
        <v>Personal Care</v>
      </c>
      <c r="F661" s="4">
        <v>7683.0</v>
      </c>
      <c r="G661" s="9">
        <v>627931.5900000001</v>
      </c>
      <c r="H661" s="9">
        <v>192535.9800000001</v>
      </c>
    </row>
    <row r="662">
      <c r="A662" s="5">
        <v>42568.0</v>
      </c>
      <c r="B662" s="7" t="str">
        <f t="shared" si="1"/>
        <v>2016-07</v>
      </c>
      <c r="C662" s="7" t="s">
        <v>80</v>
      </c>
      <c r="D662" s="4">
        <v>5988.0</v>
      </c>
      <c r="E662" s="21" t="str">
        <f>VLOOKUP(D662, Products!$A$1:$B$13, 2, FALSE)</f>
        <v>Vegetables</v>
      </c>
      <c r="F662" s="4">
        <v>2938.0</v>
      </c>
      <c r="G662" s="9">
        <v>452628.28</v>
      </c>
      <c r="H662" s="9">
        <v>185475.94</v>
      </c>
    </row>
    <row r="663">
      <c r="A663" s="5">
        <v>40914.0</v>
      </c>
      <c r="B663" s="7" t="str">
        <f t="shared" si="1"/>
        <v>2012-01</v>
      </c>
      <c r="C663" s="7" t="s">
        <v>80</v>
      </c>
      <c r="D663" s="4">
        <v>8293.0</v>
      </c>
      <c r="E663" s="21" t="str">
        <f>VLOOKUP(D663, Products!$A$1:$B$13, 2, FALSE)</f>
        <v>Cosmetics</v>
      </c>
      <c r="F663" s="4">
        <v>5223.0</v>
      </c>
      <c r="G663" s="9">
        <v>2283495.6</v>
      </c>
      <c r="H663" s="9">
        <v>908123.0100000002</v>
      </c>
    </row>
    <row r="664">
      <c r="A664" s="5">
        <v>41338.0</v>
      </c>
      <c r="B664" s="7" t="str">
        <f t="shared" si="1"/>
        <v>2013-03</v>
      </c>
      <c r="C664" s="7" t="s">
        <v>80</v>
      </c>
      <c r="D664" s="4">
        <v>8681.0</v>
      </c>
      <c r="E664" s="21" t="str">
        <f>VLOOKUP(D664, Products!$A$1:$B$13, 2, FALSE)</f>
        <v>Office Supplies</v>
      </c>
      <c r="F664" s="4">
        <v>6609.0</v>
      </c>
      <c r="G664" s="9">
        <v>4303846.890000001</v>
      </c>
      <c r="H664" s="9">
        <v>834386.2500000005</v>
      </c>
    </row>
    <row r="665">
      <c r="A665" s="5">
        <v>40933.0</v>
      </c>
      <c r="B665" s="7" t="str">
        <f t="shared" si="1"/>
        <v>2012-01</v>
      </c>
      <c r="C665" s="7" t="s">
        <v>80</v>
      </c>
      <c r="D665" s="4">
        <v>7940.0</v>
      </c>
      <c r="E665" s="21" t="str">
        <f>VLOOKUP(D665, Products!$A$1:$B$13, 2, FALSE)</f>
        <v>Household</v>
      </c>
      <c r="F665" s="4">
        <v>2738.0</v>
      </c>
      <c r="G665" s="9">
        <v>1829723.26</v>
      </c>
      <c r="H665" s="9">
        <v>453768.74</v>
      </c>
    </row>
    <row r="666">
      <c r="A666" s="5">
        <v>41311.0</v>
      </c>
      <c r="B666" s="7" t="str">
        <f t="shared" si="1"/>
        <v>2013-02</v>
      </c>
      <c r="C666" s="7" t="s">
        <v>80</v>
      </c>
      <c r="D666" s="4">
        <v>2455.0</v>
      </c>
      <c r="E666" s="21" t="str">
        <f>VLOOKUP(D666, Products!$A$1:$B$13, 2, FALSE)</f>
        <v>Clothes</v>
      </c>
      <c r="F666" s="4">
        <v>3605.0</v>
      </c>
      <c r="G666" s="9">
        <v>393954.4</v>
      </c>
      <c r="H666" s="9">
        <v>264751.2</v>
      </c>
    </row>
    <row r="667">
      <c r="A667" s="5">
        <v>41028.0</v>
      </c>
      <c r="B667" s="7" t="str">
        <f t="shared" si="1"/>
        <v>2012-04</v>
      </c>
      <c r="C667" s="7" t="s">
        <v>80</v>
      </c>
      <c r="D667" s="4">
        <v>2455.0</v>
      </c>
      <c r="E667" s="21" t="str">
        <f>VLOOKUP(D667, Products!$A$1:$B$13, 2, FALSE)</f>
        <v>Clothes</v>
      </c>
      <c r="F667" s="4">
        <v>5370.0</v>
      </c>
      <c r="G667" s="9">
        <v>586833.6</v>
      </c>
      <c r="H667" s="9">
        <v>394372.79999999993</v>
      </c>
    </row>
    <row r="668">
      <c r="A668" s="5">
        <v>41926.0</v>
      </c>
      <c r="B668" s="7" t="str">
        <f t="shared" si="1"/>
        <v>2014-10</v>
      </c>
      <c r="C668" s="7" t="s">
        <v>80</v>
      </c>
      <c r="D668" s="4">
        <v>7940.0</v>
      </c>
      <c r="E668" s="21" t="str">
        <f>VLOOKUP(D668, Products!$A$1:$B$13, 2, FALSE)</f>
        <v>Household</v>
      </c>
      <c r="F668" s="4">
        <v>4839.0</v>
      </c>
      <c r="G668" s="9">
        <v>3233758.53</v>
      </c>
      <c r="H668" s="9">
        <v>801967.4699999997</v>
      </c>
    </row>
    <row r="669">
      <c r="A669" s="5">
        <v>41648.0</v>
      </c>
      <c r="B669" s="7" t="str">
        <f t="shared" si="1"/>
        <v>2014-01</v>
      </c>
      <c r="C669" s="7" t="s">
        <v>80</v>
      </c>
      <c r="D669" s="4">
        <v>1270.0</v>
      </c>
      <c r="E669" s="21" t="str">
        <f>VLOOKUP(D669, Products!$A$1:$B$13, 2, FALSE)</f>
        <v>Beverages</v>
      </c>
      <c r="F669" s="4">
        <v>2069.0</v>
      </c>
      <c r="G669" s="9">
        <v>98174.05</v>
      </c>
      <c r="H669" s="9">
        <v>32400.540000000008</v>
      </c>
    </row>
    <row r="670">
      <c r="A670" s="5">
        <v>41826.0</v>
      </c>
      <c r="B670" s="7" t="str">
        <f t="shared" si="1"/>
        <v>2014-07</v>
      </c>
      <c r="C670" s="7" t="s">
        <v>80</v>
      </c>
      <c r="D670" s="4">
        <v>8875.0</v>
      </c>
      <c r="E670" s="21" t="str">
        <f>VLOOKUP(D670, Products!$A$1:$B$13, 2, FALSE)</f>
        <v>Meat</v>
      </c>
      <c r="F670" s="4">
        <v>6380.0</v>
      </c>
      <c r="G670" s="9">
        <v>2691658.1999999997</v>
      </c>
      <c r="H670" s="9">
        <v>364935.99999999953</v>
      </c>
    </row>
    <row r="671">
      <c r="A671" s="5">
        <v>42457.0</v>
      </c>
      <c r="B671" s="7" t="str">
        <f t="shared" si="1"/>
        <v>2016-03</v>
      </c>
      <c r="C671" s="7" t="s">
        <v>80</v>
      </c>
      <c r="D671" s="4">
        <v>8293.0</v>
      </c>
      <c r="E671" s="21" t="str">
        <f>VLOOKUP(D671, Products!$A$1:$B$13, 2, FALSE)</f>
        <v>Cosmetics</v>
      </c>
      <c r="F671" s="4">
        <v>884.0</v>
      </c>
      <c r="G671" s="9">
        <v>386484.8</v>
      </c>
      <c r="H671" s="9">
        <v>153701.08000000002</v>
      </c>
    </row>
    <row r="672">
      <c r="A672" s="5">
        <v>40282.0</v>
      </c>
      <c r="B672" s="7" t="str">
        <f t="shared" si="1"/>
        <v>2010-04</v>
      </c>
      <c r="C672" s="7" t="s">
        <v>80</v>
      </c>
      <c r="D672" s="4">
        <v>4594.0</v>
      </c>
      <c r="E672" s="21" t="str">
        <f>VLOOKUP(D672, Products!$A$1:$B$13, 2, FALSE)</f>
        <v>Fruits</v>
      </c>
      <c r="F672" s="4">
        <v>4567.0</v>
      </c>
      <c r="G672" s="9">
        <v>42610.11</v>
      </c>
      <c r="H672" s="9">
        <v>11006.470000000001</v>
      </c>
    </row>
    <row r="673">
      <c r="A673" s="5">
        <v>41676.0</v>
      </c>
      <c r="B673" s="7" t="str">
        <f t="shared" si="1"/>
        <v>2014-02</v>
      </c>
      <c r="C673" s="7" t="s">
        <v>80</v>
      </c>
      <c r="D673" s="4">
        <v>2103.0</v>
      </c>
      <c r="E673" s="21" t="str">
        <f>VLOOKUP(D673, Products!$A$1:$B$13, 2, FALSE)</f>
        <v>Cereal</v>
      </c>
      <c r="F673" s="4">
        <v>5086.0</v>
      </c>
      <c r="G673" s="9">
        <v>1046190.2</v>
      </c>
      <c r="H673" s="9">
        <v>450568.74</v>
      </c>
    </row>
    <row r="674">
      <c r="A674" s="5">
        <v>42190.0</v>
      </c>
      <c r="B674" s="7" t="str">
        <f t="shared" si="1"/>
        <v>2015-07</v>
      </c>
      <c r="C674" s="7" t="s">
        <v>80</v>
      </c>
      <c r="D674" s="4">
        <v>1270.0</v>
      </c>
      <c r="E674" s="21" t="str">
        <f>VLOOKUP(D674, Products!$A$1:$B$13, 2, FALSE)</f>
        <v>Beverages</v>
      </c>
      <c r="F674" s="4">
        <v>5919.0</v>
      </c>
      <c r="G674" s="9">
        <v>280856.55</v>
      </c>
      <c r="H674" s="9">
        <v>92691.53999999998</v>
      </c>
    </row>
    <row r="675">
      <c r="A675" s="5">
        <v>40229.0</v>
      </c>
      <c r="B675" s="7" t="str">
        <f t="shared" si="1"/>
        <v>2010-02</v>
      </c>
      <c r="C675" s="7" t="s">
        <v>80</v>
      </c>
      <c r="D675" s="4">
        <v>8875.0</v>
      </c>
      <c r="E675" s="21" t="str">
        <f>VLOOKUP(D675, Products!$A$1:$B$13, 2, FALSE)</f>
        <v>Meat</v>
      </c>
      <c r="F675" s="4">
        <v>4348.0</v>
      </c>
      <c r="G675" s="9">
        <v>1834377.72</v>
      </c>
      <c r="H675" s="9">
        <v>248705.6000000001</v>
      </c>
    </row>
    <row r="676">
      <c r="A676" s="5">
        <v>40611.0</v>
      </c>
      <c r="B676" s="7" t="str">
        <f t="shared" si="1"/>
        <v>2011-03</v>
      </c>
      <c r="C676" s="7" t="s">
        <v>80</v>
      </c>
      <c r="D676" s="4">
        <v>4594.0</v>
      </c>
      <c r="E676" s="21" t="str">
        <f>VLOOKUP(D676, Products!$A$1:$B$13, 2, FALSE)</f>
        <v>Fruits</v>
      </c>
      <c r="F676" s="4">
        <v>9461.0</v>
      </c>
      <c r="G676" s="9">
        <v>88271.13</v>
      </c>
      <c r="H676" s="9">
        <v>22801.010000000002</v>
      </c>
    </row>
    <row r="677">
      <c r="A677" s="5">
        <v>40650.0</v>
      </c>
      <c r="B677" s="7" t="str">
        <f t="shared" si="1"/>
        <v>2011-04</v>
      </c>
      <c r="C677" s="7" t="s">
        <v>80</v>
      </c>
      <c r="D677" s="4">
        <v>8681.0</v>
      </c>
      <c r="E677" s="21" t="str">
        <f>VLOOKUP(D677, Products!$A$1:$B$13, 2, FALSE)</f>
        <v>Office Supplies</v>
      </c>
      <c r="F677" s="4">
        <v>2212.0</v>
      </c>
      <c r="G677" s="9">
        <v>1440476.52</v>
      </c>
      <c r="H677" s="9">
        <v>279265.0</v>
      </c>
    </row>
    <row r="678">
      <c r="A678" s="5">
        <v>41098.0</v>
      </c>
      <c r="B678" s="7" t="str">
        <f t="shared" si="1"/>
        <v>2012-07</v>
      </c>
      <c r="C678" s="7" t="s">
        <v>80</v>
      </c>
      <c r="D678" s="4">
        <v>8681.0</v>
      </c>
      <c r="E678" s="21" t="str">
        <f>VLOOKUP(D678, Products!$A$1:$B$13, 2, FALSE)</f>
        <v>Office Supplies</v>
      </c>
      <c r="F678" s="4">
        <v>1150.0</v>
      </c>
      <c r="G678" s="9">
        <v>748891.5</v>
      </c>
      <c r="H678" s="9">
        <v>145187.5</v>
      </c>
    </row>
    <row r="679">
      <c r="A679" s="5">
        <v>41055.0</v>
      </c>
      <c r="B679" s="7" t="str">
        <f t="shared" si="1"/>
        <v>2012-05</v>
      </c>
      <c r="C679" s="7" t="s">
        <v>82</v>
      </c>
      <c r="D679" s="4">
        <v>7331.0</v>
      </c>
      <c r="E679" s="21" t="str">
        <f>VLOOKUP(D679, Products!$A$1:$B$13, 2, FALSE)</f>
        <v>Baby Food</v>
      </c>
      <c r="F679" s="4">
        <v>4876.0</v>
      </c>
      <c r="G679" s="9">
        <v>1244745.28</v>
      </c>
      <c r="H679" s="9">
        <v>467413.3600000001</v>
      </c>
    </row>
    <row r="680">
      <c r="A680" s="5">
        <v>40680.0</v>
      </c>
      <c r="B680" s="7" t="str">
        <f t="shared" si="1"/>
        <v>2011-05</v>
      </c>
      <c r="C680" s="7" t="s">
        <v>82</v>
      </c>
      <c r="D680" s="4">
        <v>3127.0</v>
      </c>
      <c r="E680" s="21" t="str">
        <f>VLOOKUP(D680, Products!$A$1:$B$13, 2, FALSE)</f>
        <v>Personal Care</v>
      </c>
      <c r="F680" s="4">
        <v>1742.0</v>
      </c>
      <c r="G680" s="9">
        <v>142373.66</v>
      </c>
      <c r="H680" s="9">
        <v>43654.520000000004</v>
      </c>
    </row>
    <row r="681">
      <c r="A681" s="5">
        <v>42357.0</v>
      </c>
      <c r="B681" s="7" t="str">
        <f t="shared" si="1"/>
        <v>2015-12</v>
      </c>
      <c r="C681" s="7" t="s">
        <v>82</v>
      </c>
      <c r="D681" s="4">
        <v>8875.0</v>
      </c>
      <c r="E681" s="21" t="str">
        <f>VLOOKUP(D681, Products!$A$1:$B$13, 2, FALSE)</f>
        <v>Meat</v>
      </c>
      <c r="F681" s="4">
        <v>495.0</v>
      </c>
      <c r="G681" s="9">
        <v>208835.55</v>
      </c>
      <c r="H681" s="9">
        <v>28314.0</v>
      </c>
    </row>
    <row r="682">
      <c r="A682" s="5">
        <v>40883.0</v>
      </c>
      <c r="B682" s="7" t="str">
        <f t="shared" si="1"/>
        <v>2011-12</v>
      </c>
      <c r="C682" s="7" t="s">
        <v>82</v>
      </c>
      <c r="D682" s="4">
        <v>4594.0</v>
      </c>
      <c r="E682" s="21" t="str">
        <f>VLOOKUP(D682, Products!$A$1:$B$13, 2, FALSE)</f>
        <v>Fruits</v>
      </c>
      <c r="F682" s="4">
        <v>614.0</v>
      </c>
      <c r="G682" s="9">
        <v>5728.62</v>
      </c>
      <c r="H682" s="9">
        <v>1479.7399999999998</v>
      </c>
    </row>
    <row r="683">
      <c r="A683" s="5">
        <v>41304.0</v>
      </c>
      <c r="B683" s="7" t="str">
        <f t="shared" si="1"/>
        <v>2013-01</v>
      </c>
      <c r="C683" s="7" t="s">
        <v>82</v>
      </c>
      <c r="D683" s="4">
        <v>2455.0</v>
      </c>
      <c r="E683" s="21" t="str">
        <f>VLOOKUP(D683, Products!$A$1:$B$13, 2, FALSE)</f>
        <v>Clothes</v>
      </c>
      <c r="F683" s="4">
        <v>407.0</v>
      </c>
      <c r="G683" s="9">
        <v>44476.96</v>
      </c>
      <c r="H683" s="9">
        <v>29890.079999999998</v>
      </c>
    </row>
    <row r="684">
      <c r="A684" s="5">
        <v>40803.0</v>
      </c>
      <c r="B684" s="7" t="str">
        <f t="shared" si="1"/>
        <v>2011-09</v>
      </c>
      <c r="C684" s="7" t="s">
        <v>82</v>
      </c>
      <c r="D684" s="4">
        <v>8681.0</v>
      </c>
      <c r="E684" s="21" t="str">
        <f>VLOOKUP(D684, Products!$A$1:$B$13, 2, FALSE)</f>
        <v>Office Supplies</v>
      </c>
      <c r="F684" s="4">
        <v>9321.0</v>
      </c>
      <c r="G684" s="9">
        <v>6069928.41</v>
      </c>
      <c r="H684" s="9">
        <v>1176776.25</v>
      </c>
    </row>
    <row r="685">
      <c r="A685" s="5">
        <v>41090.0</v>
      </c>
      <c r="B685" s="7" t="str">
        <f t="shared" si="1"/>
        <v>2012-06</v>
      </c>
      <c r="C685" s="7" t="s">
        <v>82</v>
      </c>
      <c r="D685" s="4">
        <v>2103.0</v>
      </c>
      <c r="E685" s="21" t="str">
        <f>VLOOKUP(D685, Products!$A$1:$B$13, 2, FALSE)</f>
        <v>Cereal</v>
      </c>
      <c r="F685" s="4">
        <v>1801.0</v>
      </c>
      <c r="G685" s="9">
        <v>370465.69999999995</v>
      </c>
      <c r="H685" s="9">
        <v>159550.58999999997</v>
      </c>
    </row>
    <row r="686">
      <c r="A686" s="5">
        <v>42034.0</v>
      </c>
      <c r="B686" s="7" t="str">
        <f t="shared" si="1"/>
        <v>2015-01</v>
      </c>
      <c r="C686" s="7" t="s">
        <v>82</v>
      </c>
      <c r="D686" s="4">
        <v>8293.0</v>
      </c>
      <c r="E686" s="21" t="str">
        <f>VLOOKUP(D686, Products!$A$1:$B$13, 2, FALSE)</f>
        <v>Cosmetics</v>
      </c>
      <c r="F686" s="4">
        <v>1789.0</v>
      </c>
      <c r="G686" s="9">
        <v>782150.7999999999</v>
      </c>
      <c r="H686" s="9">
        <v>311053.42999999993</v>
      </c>
    </row>
    <row r="687">
      <c r="A687" s="5">
        <v>42638.0</v>
      </c>
      <c r="B687" s="7" t="str">
        <f t="shared" si="1"/>
        <v>2016-09</v>
      </c>
      <c r="C687" s="7" t="s">
        <v>82</v>
      </c>
      <c r="D687" s="4">
        <v>4594.0</v>
      </c>
      <c r="E687" s="21" t="str">
        <f>VLOOKUP(D687, Products!$A$1:$B$13, 2, FALSE)</f>
        <v>Fruits</v>
      </c>
      <c r="F687" s="4">
        <v>1009.0</v>
      </c>
      <c r="G687" s="9">
        <v>9413.97</v>
      </c>
      <c r="H687" s="9">
        <v>2431.6899999999996</v>
      </c>
    </row>
    <row r="688">
      <c r="A688" s="5">
        <v>41326.0</v>
      </c>
      <c r="B688" s="7" t="str">
        <f t="shared" si="1"/>
        <v>2013-02</v>
      </c>
      <c r="C688" s="7" t="s">
        <v>82</v>
      </c>
      <c r="D688" s="4">
        <v>8969.0</v>
      </c>
      <c r="E688" s="21" t="str">
        <f>VLOOKUP(D688, Products!$A$1:$B$13, 2, FALSE)</f>
        <v>Snacks</v>
      </c>
      <c r="F688" s="4">
        <v>5655.0</v>
      </c>
      <c r="G688" s="9">
        <v>862839.9</v>
      </c>
      <c r="H688" s="9">
        <v>311816.70000000007</v>
      </c>
    </row>
    <row r="689">
      <c r="A689" s="5">
        <v>42618.0</v>
      </c>
      <c r="B689" s="7" t="str">
        <f t="shared" si="1"/>
        <v>2016-09</v>
      </c>
      <c r="C689" s="7" t="s">
        <v>82</v>
      </c>
      <c r="D689" s="4">
        <v>7940.0</v>
      </c>
      <c r="E689" s="21" t="str">
        <f>VLOOKUP(D689, Products!$A$1:$B$13, 2, FALSE)</f>
        <v>Household</v>
      </c>
      <c r="F689" s="4">
        <v>5773.0</v>
      </c>
      <c r="G689" s="9">
        <v>3857922.71</v>
      </c>
      <c r="H689" s="9">
        <v>956759.29</v>
      </c>
    </row>
    <row r="690">
      <c r="A690" s="5">
        <v>40530.0</v>
      </c>
      <c r="B690" s="7" t="str">
        <f t="shared" si="1"/>
        <v>2010-12</v>
      </c>
      <c r="C690" s="7" t="s">
        <v>82</v>
      </c>
      <c r="D690" s="4">
        <v>8875.0</v>
      </c>
      <c r="E690" s="21" t="str">
        <f>VLOOKUP(D690, Products!$A$1:$B$13, 2, FALSE)</f>
        <v>Meat</v>
      </c>
      <c r="F690" s="4">
        <v>4657.0</v>
      </c>
      <c r="G690" s="9">
        <v>1964741.73</v>
      </c>
      <c r="H690" s="9">
        <v>266380.3999999999</v>
      </c>
    </row>
    <row r="691">
      <c r="A691" s="5">
        <v>40677.0</v>
      </c>
      <c r="B691" s="7" t="str">
        <f t="shared" si="1"/>
        <v>2011-05</v>
      </c>
      <c r="C691" s="7" t="s">
        <v>82</v>
      </c>
      <c r="D691" s="4">
        <v>2455.0</v>
      </c>
      <c r="E691" s="21" t="str">
        <f>VLOOKUP(D691, Products!$A$1:$B$13, 2, FALSE)</f>
        <v>Clothes</v>
      </c>
      <c r="F691" s="4">
        <v>5578.0</v>
      </c>
      <c r="G691" s="9">
        <v>609563.84</v>
      </c>
      <c r="H691" s="9">
        <v>409648.31999999995</v>
      </c>
    </row>
    <row r="692">
      <c r="A692" s="5">
        <v>40823.0</v>
      </c>
      <c r="B692" s="7" t="str">
        <f t="shared" si="1"/>
        <v>2011-10</v>
      </c>
      <c r="C692" s="7" t="s">
        <v>82</v>
      </c>
      <c r="D692" s="4">
        <v>4594.0</v>
      </c>
      <c r="E692" s="21" t="str">
        <f>VLOOKUP(D692, Products!$A$1:$B$13, 2, FALSE)</f>
        <v>Fruits</v>
      </c>
      <c r="F692" s="4">
        <v>4906.0</v>
      </c>
      <c r="G692" s="9">
        <v>45772.98</v>
      </c>
      <c r="H692" s="9">
        <v>11823.460000000006</v>
      </c>
    </row>
    <row r="693">
      <c r="A693" s="5">
        <v>40428.0</v>
      </c>
      <c r="B693" s="7" t="str">
        <f t="shared" si="1"/>
        <v>2010-09</v>
      </c>
      <c r="C693" s="7" t="s">
        <v>82</v>
      </c>
      <c r="D693" s="4">
        <v>8969.0</v>
      </c>
      <c r="E693" s="21" t="str">
        <f>VLOOKUP(D693, Products!$A$1:$B$13, 2, FALSE)</f>
        <v>Snacks</v>
      </c>
      <c r="F693" s="4">
        <v>2326.0</v>
      </c>
      <c r="G693" s="9">
        <v>354901.08</v>
      </c>
      <c r="H693" s="9">
        <v>128255.64000000001</v>
      </c>
    </row>
    <row r="694">
      <c r="A694" s="5">
        <v>42272.0</v>
      </c>
      <c r="B694" s="7" t="str">
        <f t="shared" si="1"/>
        <v>2015-09</v>
      </c>
      <c r="C694" s="7" t="s">
        <v>82</v>
      </c>
      <c r="D694" s="4">
        <v>3127.0</v>
      </c>
      <c r="E694" s="21" t="str">
        <f>VLOOKUP(D694, Products!$A$1:$B$13, 2, FALSE)</f>
        <v>Personal Care</v>
      </c>
      <c r="F694" s="4">
        <v>3376.0</v>
      </c>
      <c r="G694" s="9">
        <v>275920.48000000004</v>
      </c>
      <c r="H694" s="9">
        <v>84602.56000000003</v>
      </c>
    </row>
    <row r="695">
      <c r="A695" s="5">
        <v>41943.0</v>
      </c>
      <c r="B695" s="7" t="str">
        <f t="shared" si="1"/>
        <v>2014-10</v>
      </c>
      <c r="C695" s="7" t="s">
        <v>82</v>
      </c>
      <c r="D695" s="4">
        <v>8681.0</v>
      </c>
      <c r="E695" s="21" t="str">
        <f>VLOOKUP(D695, Products!$A$1:$B$13, 2, FALSE)</f>
        <v>Office Supplies</v>
      </c>
      <c r="F695" s="4">
        <v>4622.0</v>
      </c>
      <c r="G695" s="9">
        <v>3009892.62</v>
      </c>
      <c r="H695" s="9">
        <v>583527.5</v>
      </c>
    </row>
    <row r="696">
      <c r="A696" s="5">
        <v>42847.0</v>
      </c>
      <c r="B696" s="7" t="str">
        <f t="shared" si="1"/>
        <v>2017-04</v>
      </c>
      <c r="C696" s="7" t="s">
        <v>82</v>
      </c>
      <c r="D696" s="4">
        <v>8969.0</v>
      </c>
      <c r="E696" s="21" t="str">
        <f>VLOOKUP(D696, Products!$A$1:$B$13, 2, FALSE)</f>
        <v>Snacks</v>
      </c>
      <c r="F696" s="4">
        <v>9929.0</v>
      </c>
      <c r="G696" s="9">
        <v>1514966.82</v>
      </c>
      <c r="H696" s="9">
        <v>547485.06</v>
      </c>
    </row>
    <row r="697">
      <c r="A697" s="5">
        <v>40884.0</v>
      </c>
      <c r="B697" s="7" t="str">
        <f t="shared" si="1"/>
        <v>2011-12</v>
      </c>
      <c r="C697" s="7" t="s">
        <v>82</v>
      </c>
      <c r="D697" s="4">
        <v>3127.0</v>
      </c>
      <c r="E697" s="21" t="str">
        <f>VLOOKUP(D697, Products!$A$1:$B$13, 2, FALSE)</f>
        <v>Personal Care</v>
      </c>
      <c r="F697" s="4">
        <v>6765.0</v>
      </c>
      <c r="G697" s="9">
        <v>552903.4500000001</v>
      </c>
      <c r="H697" s="9">
        <v>169530.90000000008</v>
      </c>
    </row>
    <row r="698">
      <c r="A698" s="5">
        <v>42735.0</v>
      </c>
      <c r="B698" s="7" t="str">
        <f t="shared" si="1"/>
        <v>2016-12</v>
      </c>
      <c r="C698" s="7" t="s">
        <v>82</v>
      </c>
      <c r="D698" s="4">
        <v>4594.0</v>
      </c>
      <c r="E698" s="21" t="str">
        <f>VLOOKUP(D698, Products!$A$1:$B$13, 2, FALSE)</f>
        <v>Fruits</v>
      </c>
      <c r="F698" s="4">
        <v>1723.0</v>
      </c>
      <c r="G698" s="9">
        <v>16075.59</v>
      </c>
      <c r="H698" s="9">
        <v>4152.43</v>
      </c>
    </row>
    <row r="699">
      <c r="A699" s="5">
        <v>41261.0</v>
      </c>
      <c r="B699" s="7" t="str">
        <f t="shared" si="1"/>
        <v>2012-12</v>
      </c>
      <c r="C699" s="7" t="s">
        <v>82</v>
      </c>
      <c r="D699" s="4">
        <v>2103.0</v>
      </c>
      <c r="E699" s="21" t="str">
        <f>VLOOKUP(D699, Products!$A$1:$B$13, 2, FALSE)</f>
        <v>Cereal</v>
      </c>
      <c r="F699" s="4">
        <v>1842.0</v>
      </c>
      <c r="G699" s="9">
        <v>378899.39999999997</v>
      </c>
      <c r="H699" s="9">
        <v>163182.77999999997</v>
      </c>
    </row>
    <row r="700">
      <c r="A700" s="5">
        <v>41912.0</v>
      </c>
      <c r="B700" s="7" t="str">
        <f t="shared" si="1"/>
        <v>2014-09</v>
      </c>
      <c r="C700" s="7" t="s">
        <v>82</v>
      </c>
      <c r="D700" s="4">
        <v>5988.0</v>
      </c>
      <c r="E700" s="21" t="str">
        <f>VLOOKUP(D700, Products!$A$1:$B$13, 2, FALSE)</f>
        <v>Vegetables</v>
      </c>
      <c r="F700" s="4">
        <v>1581.0</v>
      </c>
      <c r="G700" s="9">
        <v>243568.86000000002</v>
      </c>
      <c r="H700" s="9">
        <v>99808.53</v>
      </c>
    </row>
    <row r="701">
      <c r="A701" s="5">
        <v>40222.0</v>
      </c>
      <c r="B701" s="7" t="str">
        <f t="shared" si="1"/>
        <v>2010-02</v>
      </c>
      <c r="C701" s="7" t="s">
        <v>82</v>
      </c>
      <c r="D701" s="4">
        <v>5988.0</v>
      </c>
      <c r="E701" s="21" t="str">
        <f>VLOOKUP(D701, Products!$A$1:$B$13, 2, FALSE)</f>
        <v>Vegetables</v>
      </c>
      <c r="F701" s="4">
        <v>7291.0</v>
      </c>
      <c r="G701" s="9">
        <v>1123251.46</v>
      </c>
      <c r="H701" s="9">
        <v>460280.82999999996</v>
      </c>
    </row>
    <row r="702">
      <c r="A702" s="5">
        <v>42761.0</v>
      </c>
      <c r="B702" s="7" t="str">
        <f t="shared" si="1"/>
        <v>2017-01</v>
      </c>
      <c r="C702" s="7" t="s">
        <v>82</v>
      </c>
      <c r="D702" s="4">
        <v>8293.0</v>
      </c>
      <c r="E702" s="21" t="str">
        <f>VLOOKUP(D702, Products!$A$1:$B$13, 2, FALSE)</f>
        <v>Cosmetics</v>
      </c>
      <c r="F702" s="4">
        <v>5077.0</v>
      </c>
      <c r="G702" s="9">
        <v>2219664.4</v>
      </c>
      <c r="H702" s="9">
        <v>882737.99</v>
      </c>
    </row>
    <row r="703">
      <c r="A703" s="5">
        <v>40471.0</v>
      </c>
      <c r="B703" s="7" t="str">
        <f t="shared" si="1"/>
        <v>2010-10</v>
      </c>
      <c r="C703" s="7" t="s">
        <v>82</v>
      </c>
      <c r="D703" s="4">
        <v>7940.0</v>
      </c>
      <c r="E703" s="21" t="str">
        <f>VLOOKUP(D703, Products!$A$1:$B$13, 2, FALSE)</f>
        <v>Household</v>
      </c>
      <c r="F703" s="4">
        <v>4752.0</v>
      </c>
      <c r="G703" s="9">
        <v>3175619.04</v>
      </c>
      <c r="H703" s="9">
        <v>787548.96</v>
      </c>
    </row>
    <row r="704">
      <c r="A704" s="5">
        <v>41585.0</v>
      </c>
      <c r="B704" s="7" t="str">
        <f t="shared" si="1"/>
        <v>2013-11</v>
      </c>
      <c r="C704" s="7" t="s">
        <v>82</v>
      </c>
      <c r="D704" s="4">
        <v>2455.0</v>
      </c>
      <c r="E704" s="21" t="str">
        <f>VLOOKUP(D704, Products!$A$1:$B$13, 2, FALSE)</f>
        <v>Clothes</v>
      </c>
      <c r="F704" s="4">
        <v>6700.0</v>
      </c>
      <c r="G704" s="9">
        <v>732176.0</v>
      </c>
      <c r="H704" s="9">
        <v>492048.0</v>
      </c>
    </row>
    <row r="705">
      <c r="A705" s="5">
        <v>40575.0</v>
      </c>
      <c r="B705" s="7" t="str">
        <f t="shared" si="1"/>
        <v>2011-02</v>
      </c>
      <c r="C705" s="7" t="s">
        <v>82</v>
      </c>
      <c r="D705" s="4">
        <v>8969.0</v>
      </c>
      <c r="E705" s="21" t="str">
        <f>VLOOKUP(D705, Products!$A$1:$B$13, 2, FALSE)</f>
        <v>Snacks</v>
      </c>
      <c r="F705" s="4">
        <v>955.0</v>
      </c>
      <c r="G705" s="9">
        <v>145713.90000000002</v>
      </c>
      <c r="H705" s="9">
        <v>52658.700000000026</v>
      </c>
    </row>
    <row r="706">
      <c r="A706" s="5">
        <v>41523.0</v>
      </c>
      <c r="B706" s="7" t="str">
        <f t="shared" si="1"/>
        <v>2013-09</v>
      </c>
      <c r="C706" s="7" t="s">
        <v>82</v>
      </c>
      <c r="D706" s="4">
        <v>8293.0</v>
      </c>
      <c r="E706" s="21" t="str">
        <f>VLOOKUP(D706, Products!$A$1:$B$13, 2, FALSE)</f>
        <v>Cosmetics</v>
      </c>
      <c r="F706" s="4">
        <v>7120.0</v>
      </c>
      <c r="G706" s="9">
        <v>3112864.0</v>
      </c>
      <c r="H706" s="9">
        <v>1237954.4000000001</v>
      </c>
    </row>
    <row r="707">
      <c r="A707" s="5">
        <v>42927.0</v>
      </c>
      <c r="B707" s="7" t="str">
        <f t="shared" si="1"/>
        <v>2017-07</v>
      </c>
      <c r="C707" s="7" t="s">
        <v>84</v>
      </c>
      <c r="D707" s="4">
        <v>8969.0</v>
      </c>
      <c r="E707" s="21" t="str">
        <f>VLOOKUP(D707, Products!$A$1:$B$13, 2, FALSE)</f>
        <v>Snacks</v>
      </c>
      <c r="F707" s="4">
        <v>9653.0</v>
      </c>
      <c r="G707" s="9">
        <v>1472854.7400000002</v>
      </c>
      <c r="H707" s="9">
        <v>532266.4200000003</v>
      </c>
    </row>
    <row r="708">
      <c r="A708" s="5">
        <v>42451.0</v>
      </c>
      <c r="B708" s="7" t="str">
        <f t="shared" si="1"/>
        <v>2016-03</v>
      </c>
      <c r="C708" s="7" t="s">
        <v>84</v>
      </c>
      <c r="D708" s="4">
        <v>8969.0</v>
      </c>
      <c r="E708" s="21" t="str">
        <f>VLOOKUP(D708, Products!$A$1:$B$13, 2, FALSE)</f>
        <v>Snacks</v>
      </c>
      <c r="F708" s="4">
        <v>8048.0</v>
      </c>
      <c r="G708" s="9">
        <v>1227963.84</v>
      </c>
      <c r="H708" s="9">
        <v>443766.7200000001</v>
      </c>
    </row>
    <row r="709">
      <c r="A709" s="5">
        <v>41730.0</v>
      </c>
      <c r="B709" s="7" t="str">
        <f t="shared" si="1"/>
        <v>2014-04</v>
      </c>
      <c r="C709" s="7" t="s">
        <v>84</v>
      </c>
      <c r="D709" s="4">
        <v>7331.0</v>
      </c>
      <c r="E709" s="21" t="str">
        <f>VLOOKUP(D709, Products!$A$1:$B$13, 2, FALSE)</f>
        <v>Baby Food</v>
      </c>
      <c r="F709" s="4">
        <v>8307.0</v>
      </c>
      <c r="G709" s="9">
        <v>2120610.96</v>
      </c>
      <c r="H709" s="9">
        <v>796309.02</v>
      </c>
    </row>
    <row r="710">
      <c r="A710" s="5">
        <v>42124.0</v>
      </c>
      <c r="B710" s="7" t="str">
        <f t="shared" si="1"/>
        <v>2015-04</v>
      </c>
      <c r="C710" s="7" t="s">
        <v>84</v>
      </c>
      <c r="D710" s="4">
        <v>1270.0</v>
      </c>
      <c r="E710" s="21" t="str">
        <f>VLOOKUP(D710, Products!$A$1:$B$13, 2, FALSE)</f>
        <v>Beverages</v>
      </c>
      <c r="F710" s="4">
        <v>8957.0</v>
      </c>
      <c r="G710" s="9">
        <v>425009.65</v>
      </c>
      <c r="H710" s="9">
        <v>140266.62000000005</v>
      </c>
    </row>
    <row r="711">
      <c r="A711" s="5">
        <v>42788.0</v>
      </c>
      <c r="B711" s="7" t="str">
        <f t="shared" si="1"/>
        <v>2017-02</v>
      </c>
      <c r="C711" s="7" t="s">
        <v>84</v>
      </c>
      <c r="D711" s="4">
        <v>7940.0</v>
      </c>
      <c r="E711" s="21" t="str">
        <f>VLOOKUP(D711, Products!$A$1:$B$13, 2, FALSE)</f>
        <v>Household</v>
      </c>
      <c r="F711" s="4">
        <v>2304.0</v>
      </c>
      <c r="G711" s="9">
        <v>1539694.08</v>
      </c>
      <c r="H711" s="9">
        <v>381841.9199999999</v>
      </c>
    </row>
    <row r="712">
      <c r="A712" s="5">
        <v>40476.0</v>
      </c>
      <c r="B712" s="7" t="str">
        <f t="shared" si="1"/>
        <v>2010-10</v>
      </c>
      <c r="C712" s="7" t="s">
        <v>84</v>
      </c>
      <c r="D712" s="4">
        <v>4594.0</v>
      </c>
      <c r="E712" s="21" t="str">
        <f>VLOOKUP(D712, Products!$A$1:$B$13, 2, FALSE)</f>
        <v>Fruits</v>
      </c>
      <c r="F712" s="4">
        <v>7080.0</v>
      </c>
      <c r="G712" s="9">
        <v>66056.4</v>
      </c>
      <c r="H712" s="9">
        <v>17062.799999999996</v>
      </c>
    </row>
    <row r="713">
      <c r="A713" s="5">
        <v>42629.0</v>
      </c>
      <c r="B713" s="7" t="str">
        <f t="shared" si="1"/>
        <v>2016-09</v>
      </c>
      <c r="C713" s="7" t="s">
        <v>84</v>
      </c>
      <c r="D713" s="4">
        <v>7331.0</v>
      </c>
      <c r="E713" s="21" t="str">
        <f>VLOOKUP(D713, Products!$A$1:$B$13, 2, FALSE)</f>
        <v>Baby Food</v>
      </c>
      <c r="F713" s="4">
        <v>3578.0</v>
      </c>
      <c r="G713" s="9">
        <v>913391.84</v>
      </c>
      <c r="H713" s="9">
        <v>342987.07999999996</v>
      </c>
    </row>
    <row r="714">
      <c r="A714" s="5">
        <v>40538.0</v>
      </c>
      <c r="B714" s="7" t="str">
        <f t="shared" si="1"/>
        <v>2010-12</v>
      </c>
      <c r="C714" s="7" t="s">
        <v>84</v>
      </c>
      <c r="D714" s="4">
        <v>8293.0</v>
      </c>
      <c r="E714" s="21" t="str">
        <f>VLOOKUP(D714, Products!$A$1:$B$13, 2, FALSE)</f>
        <v>Cosmetics</v>
      </c>
      <c r="F714" s="4">
        <v>869.0</v>
      </c>
      <c r="G714" s="9">
        <v>379926.8</v>
      </c>
      <c r="H714" s="9">
        <v>151093.03</v>
      </c>
    </row>
    <row r="715">
      <c r="A715" s="5">
        <v>41114.0</v>
      </c>
      <c r="B715" s="7" t="str">
        <f t="shared" si="1"/>
        <v>2012-07</v>
      </c>
      <c r="C715" s="7" t="s">
        <v>84</v>
      </c>
      <c r="D715" s="4">
        <v>1270.0</v>
      </c>
      <c r="E715" s="21" t="str">
        <f>VLOOKUP(D715, Products!$A$1:$B$13, 2, FALSE)</f>
        <v>Beverages</v>
      </c>
      <c r="F715" s="4">
        <v>9353.0</v>
      </c>
      <c r="G715" s="9">
        <v>443799.85000000003</v>
      </c>
      <c r="H715" s="9">
        <v>146467.98000000004</v>
      </c>
    </row>
    <row r="716">
      <c r="A716" s="5">
        <v>42583.0</v>
      </c>
      <c r="B716" s="7" t="str">
        <f t="shared" si="1"/>
        <v>2016-08</v>
      </c>
      <c r="C716" s="7" t="s">
        <v>84</v>
      </c>
      <c r="D716" s="4">
        <v>2455.0</v>
      </c>
      <c r="E716" s="21" t="str">
        <f>VLOOKUP(D716, Products!$A$1:$B$13, 2, FALSE)</f>
        <v>Clothes</v>
      </c>
      <c r="F716" s="4">
        <v>9198.0</v>
      </c>
      <c r="G716" s="9">
        <v>1005157.4400000001</v>
      </c>
      <c r="H716" s="9">
        <v>675501.1200000001</v>
      </c>
    </row>
    <row r="717">
      <c r="A717" s="5">
        <v>41839.0</v>
      </c>
      <c r="B717" s="7" t="str">
        <f t="shared" si="1"/>
        <v>2014-07</v>
      </c>
      <c r="C717" s="7" t="s">
        <v>84</v>
      </c>
      <c r="D717" s="4">
        <v>3127.0</v>
      </c>
      <c r="E717" s="21" t="str">
        <f>VLOOKUP(D717, Products!$A$1:$B$13, 2, FALSE)</f>
        <v>Personal Care</v>
      </c>
      <c r="F717" s="4">
        <v>6489.0</v>
      </c>
      <c r="G717" s="9">
        <v>530345.97</v>
      </c>
      <c r="H717" s="9">
        <v>162614.33999999997</v>
      </c>
    </row>
    <row r="718">
      <c r="A718" s="5">
        <v>42329.0</v>
      </c>
      <c r="B718" s="7" t="str">
        <f t="shared" si="1"/>
        <v>2015-11</v>
      </c>
      <c r="C718" s="7" t="s">
        <v>84</v>
      </c>
      <c r="D718" s="4">
        <v>7331.0</v>
      </c>
      <c r="E718" s="21" t="str">
        <f>VLOOKUP(D718, Products!$A$1:$B$13, 2, FALSE)</f>
        <v>Baby Food</v>
      </c>
      <c r="F718" s="4">
        <v>7840.0</v>
      </c>
      <c r="G718" s="9">
        <v>2001395.2</v>
      </c>
      <c r="H718" s="9">
        <v>751542.4000000001</v>
      </c>
    </row>
    <row r="719">
      <c r="A719" s="5">
        <v>41158.0</v>
      </c>
      <c r="B719" s="7" t="str">
        <f t="shared" si="1"/>
        <v>2012-09</v>
      </c>
      <c r="C719" s="7" t="s">
        <v>84</v>
      </c>
      <c r="D719" s="4">
        <v>8969.0</v>
      </c>
      <c r="E719" s="21" t="str">
        <f>VLOOKUP(D719, Products!$A$1:$B$13, 2, FALSE)</f>
        <v>Snacks</v>
      </c>
      <c r="F719" s="4">
        <v>5639.0</v>
      </c>
      <c r="G719" s="9">
        <v>860398.6200000001</v>
      </c>
      <c r="H719" s="9">
        <v>310934.4600000001</v>
      </c>
    </row>
    <row r="720">
      <c r="A720" s="5">
        <v>42079.0</v>
      </c>
      <c r="B720" s="7" t="str">
        <f t="shared" si="1"/>
        <v>2015-03</v>
      </c>
      <c r="C720" s="7" t="s">
        <v>84</v>
      </c>
      <c r="D720" s="4">
        <v>8875.0</v>
      </c>
      <c r="E720" s="21" t="str">
        <f>VLOOKUP(D720, Products!$A$1:$B$13, 2, FALSE)</f>
        <v>Meat</v>
      </c>
      <c r="F720" s="4">
        <v>2659.0</v>
      </c>
      <c r="G720" s="9">
        <v>1121805.51</v>
      </c>
      <c r="H720" s="9">
        <v>152094.80000000005</v>
      </c>
    </row>
    <row r="721">
      <c r="A721" s="5">
        <v>42355.0</v>
      </c>
      <c r="B721" s="7" t="str">
        <f t="shared" si="1"/>
        <v>2015-12</v>
      </c>
      <c r="C721" s="7" t="s">
        <v>84</v>
      </c>
      <c r="D721" s="4">
        <v>1270.0</v>
      </c>
      <c r="E721" s="21" t="str">
        <f>VLOOKUP(D721, Products!$A$1:$B$13, 2, FALSE)</f>
        <v>Beverages</v>
      </c>
      <c r="F721" s="4">
        <v>1194.0</v>
      </c>
      <c r="G721" s="9">
        <v>56655.3</v>
      </c>
      <c r="H721" s="9">
        <v>18698.04</v>
      </c>
    </row>
    <row r="722">
      <c r="A722" s="5">
        <v>41848.0</v>
      </c>
      <c r="B722" s="7" t="str">
        <f t="shared" si="1"/>
        <v>2014-07</v>
      </c>
      <c r="C722" s="7" t="s">
        <v>84</v>
      </c>
      <c r="D722" s="4">
        <v>7940.0</v>
      </c>
      <c r="E722" s="21" t="str">
        <f>VLOOKUP(D722, Products!$A$1:$B$13, 2, FALSE)</f>
        <v>Household</v>
      </c>
      <c r="F722" s="4">
        <v>6199.0</v>
      </c>
      <c r="G722" s="9">
        <v>4142605.73</v>
      </c>
      <c r="H722" s="9">
        <v>1027360.27</v>
      </c>
    </row>
    <row r="723">
      <c r="A723" s="5">
        <v>42355.0</v>
      </c>
      <c r="B723" s="7" t="str">
        <f t="shared" si="1"/>
        <v>2015-12</v>
      </c>
      <c r="C723" s="7" t="s">
        <v>84</v>
      </c>
      <c r="D723" s="4">
        <v>8681.0</v>
      </c>
      <c r="E723" s="21" t="str">
        <f>VLOOKUP(D723, Products!$A$1:$B$13, 2, FALSE)</f>
        <v>Office Supplies</v>
      </c>
      <c r="F723" s="4">
        <v>9264.0</v>
      </c>
      <c r="G723" s="9">
        <v>6032809.44</v>
      </c>
      <c r="H723" s="9">
        <v>1169580.0</v>
      </c>
    </row>
    <row r="724">
      <c r="A724" s="5">
        <v>42933.0</v>
      </c>
      <c r="B724" s="7" t="str">
        <f t="shared" si="1"/>
        <v>2017-07</v>
      </c>
      <c r="C724" s="7" t="s">
        <v>84</v>
      </c>
      <c r="D724" s="4">
        <v>1270.0</v>
      </c>
      <c r="E724" s="21" t="str">
        <f>VLOOKUP(D724, Products!$A$1:$B$13, 2, FALSE)</f>
        <v>Beverages</v>
      </c>
      <c r="F724" s="4">
        <v>9340.0</v>
      </c>
      <c r="G724" s="9">
        <v>443183.0</v>
      </c>
      <c r="H724" s="9">
        <v>146264.40000000002</v>
      </c>
    </row>
    <row r="725">
      <c r="A725" s="5">
        <v>40542.0</v>
      </c>
      <c r="B725" s="7" t="str">
        <f t="shared" si="1"/>
        <v>2010-12</v>
      </c>
      <c r="C725" s="7" t="s">
        <v>84</v>
      </c>
      <c r="D725" s="4">
        <v>4594.0</v>
      </c>
      <c r="E725" s="21" t="str">
        <f>VLOOKUP(D725, Products!$A$1:$B$13, 2, FALSE)</f>
        <v>Fruits</v>
      </c>
      <c r="F725" s="4">
        <v>8614.0</v>
      </c>
      <c r="G725" s="9">
        <v>80368.62</v>
      </c>
      <c r="H725" s="9">
        <v>20759.739999999998</v>
      </c>
    </row>
    <row r="726">
      <c r="A726" s="5">
        <v>42933.0</v>
      </c>
      <c r="B726" s="7" t="str">
        <f t="shared" si="1"/>
        <v>2017-07</v>
      </c>
      <c r="C726" s="7" t="s">
        <v>84</v>
      </c>
      <c r="D726" s="4">
        <v>8681.0</v>
      </c>
      <c r="E726" s="21" t="str">
        <f>VLOOKUP(D726, Products!$A$1:$B$13, 2, FALSE)</f>
        <v>Office Supplies</v>
      </c>
      <c r="F726" s="4">
        <v>7410.0</v>
      </c>
      <c r="G726" s="9">
        <v>4825466.100000001</v>
      </c>
      <c r="H726" s="9">
        <v>935512.5000000005</v>
      </c>
    </row>
    <row r="727">
      <c r="A727" s="5">
        <v>42926.0</v>
      </c>
      <c r="B727" s="7" t="str">
        <f t="shared" si="1"/>
        <v>2017-07</v>
      </c>
      <c r="C727" s="7" t="s">
        <v>84</v>
      </c>
      <c r="D727" s="4">
        <v>5988.0</v>
      </c>
      <c r="E727" s="21" t="str">
        <f>VLOOKUP(D727, Products!$A$1:$B$13, 2, FALSE)</f>
        <v>Vegetables</v>
      </c>
      <c r="F727" s="4">
        <v>9641.0</v>
      </c>
      <c r="G727" s="9">
        <v>1485292.46</v>
      </c>
      <c r="H727" s="9">
        <v>608636.3299999998</v>
      </c>
    </row>
    <row r="728">
      <c r="A728" s="5">
        <v>42778.0</v>
      </c>
      <c r="B728" s="7" t="str">
        <f t="shared" si="1"/>
        <v>2017-02</v>
      </c>
      <c r="C728" s="7" t="s">
        <v>84</v>
      </c>
      <c r="D728" s="4">
        <v>8875.0</v>
      </c>
      <c r="E728" s="21" t="str">
        <f>VLOOKUP(D728, Products!$A$1:$B$13, 2, FALSE)</f>
        <v>Meat</v>
      </c>
      <c r="F728" s="4">
        <v>6791.0</v>
      </c>
      <c r="G728" s="9">
        <v>2865054.9899999998</v>
      </c>
      <c r="H728" s="9">
        <v>388445.1999999997</v>
      </c>
    </row>
    <row r="729">
      <c r="A729" s="5">
        <v>41347.0</v>
      </c>
      <c r="B729" s="7" t="str">
        <f t="shared" si="1"/>
        <v>2013-03</v>
      </c>
      <c r="C729" s="7" t="s">
        <v>84</v>
      </c>
      <c r="D729" s="4">
        <v>2455.0</v>
      </c>
      <c r="E729" s="21" t="str">
        <f>VLOOKUP(D729, Products!$A$1:$B$13, 2, FALSE)</f>
        <v>Clothes</v>
      </c>
      <c r="F729" s="4">
        <v>3183.0</v>
      </c>
      <c r="G729" s="9">
        <v>347838.24</v>
      </c>
      <c r="H729" s="9">
        <v>233759.51999999996</v>
      </c>
    </row>
    <row r="730">
      <c r="A730" s="5">
        <v>42538.0</v>
      </c>
      <c r="B730" s="7" t="str">
        <f t="shared" si="1"/>
        <v>2016-06</v>
      </c>
      <c r="C730" s="7" t="s">
        <v>84</v>
      </c>
      <c r="D730" s="4">
        <v>8681.0</v>
      </c>
      <c r="E730" s="21" t="str">
        <f>VLOOKUP(D730, Products!$A$1:$B$13, 2, FALSE)</f>
        <v>Office Supplies</v>
      </c>
      <c r="F730" s="4">
        <v>2900.0</v>
      </c>
      <c r="G730" s="9">
        <v>1888509.0</v>
      </c>
      <c r="H730" s="9">
        <v>366125.0</v>
      </c>
    </row>
    <row r="731">
      <c r="A731" s="5">
        <v>42290.0</v>
      </c>
      <c r="B731" s="7" t="str">
        <f t="shared" si="1"/>
        <v>2015-10</v>
      </c>
      <c r="C731" s="7" t="s">
        <v>84</v>
      </c>
      <c r="D731" s="4">
        <v>7940.0</v>
      </c>
      <c r="E731" s="21" t="str">
        <f>VLOOKUP(D731, Products!$A$1:$B$13, 2, FALSE)</f>
        <v>Household</v>
      </c>
      <c r="F731" s="4">
        <v>9311.0</v>
      </c>
      <c r="G731" s="9">
        <v>6222261.97</v>
      </c>
      <c r="H731" s="9">
        <v>1543112.0299999993</v>
      </c>
    </row>
    <row r="732">
      <c r="A732" s="5">
        <v>42425.0</v>
      </c>
      <c r="B732" s="7" t="str">
        <f t="shared" si="1"/>
        <v>2016-02</v>
      </c>
      <c r="C732" s="7" t="s">
        <v>84</v>
      </c>
      <c r="D732" s="4">
        <v>1270.0</v>
      </c>
      <c r="E732" s="21" t="str">
        <f>VLOOKUP(D732, Products!$A$1:$B$13, 2, FALSE)</f>
        <v>Beverages</v>
      </c>
      <c r="F732" s="4">
        <v>4695.0</v>
      </c>
      <c r="G732" s="9">
        <v>222777.75</v>
      </c>
      <c r="H732" s="9">
        <v>73523.70000000001</v>
      </c>
    </row>
    <row r="733">
      <c r="A733" s="5">
        <v>42921.0</v>
      </c>
      <c r="B733" s="7" t="str">
        <f t="shared" si="1"/>
        <v>2017-07</v>
      </c>
      <c r="C733" s="7" t="s">
        <v>84</v>
      </c>
      <c r="D733" s="4">
        <v>1270.0</v>
      </c>
      <c r="E733" s="21" t="str">
        <f>VLOOKUP(D733, Products!$A$1:$B$13, 2, FALSE)</f>
        <v>Beverages</v>
      </c>
      <c r="F733" s="4">
        <v>5745.0</v>
      </c>
      <c r="G733" s="9">
        <v>272600.25</v>
      </c>
      <c r="H733" s="9">
        <v>89966.70000000001</v>
      </c>
    </row>
    <row r="734">
      <c r="A734" s="5">
        <v>40422.0</v>
      </c>
      <c r="B734" s="7" t="str">
        <f t="shared" si="1"/>
        <v>2010-09</v>
      </c>
      <c r="C734" s="7" t="s">
        <v>84</v>
      </c>
      <c r="D734" s="4">
        <v>2103.0</v>
      </c>
      <c r="E734" s="21" t="str">
        <f>VLOOKUP(D734, Products!$A$1:$B$13, 2, FALSE)</f>
        <v>Cereal</v>
      </c>
      <c r="F734" s="4">
        <v>6850.0</v>
      </c>
      <c r="G734" s="9">
        <v>1409045.0</v>
      </c>
      <c r="H734" s="9">
        <v>606841.5</v>
      </c>
    </row>
    <row r="735">
      <c r="A735" s="5">
        <v>41622.0</v>
      </c>
      <c r="B735" s="7" t="str">
        <f t="shared" si="1"/>
        <v>2013-12</v>
      </c>
      <c r="C735" s="7" t="s">
        <v>84</v>
      </c>
      <c r="D735" s="4">
        <v>8875.0</v>
      </c>
      <c r="E735" s="21" t="str">
        <f>VLOOKUP(D735, Products!$A$1:$B$13, 2, FALSE)</f>
        <v>Meat</v>
      </c>
      <c r="F735" s="4">
        <v>5928.0</v>
      </c>
      <c r="G735" s="9">
        <v>2500963.92</v>
      </c>
      <c r="H735" s="9">
        <v>339081.6000000001</v>
      </c>
    </row>
    <row r="736">
      <c r="A736" s="5">
        <v>41011.0</v>
      </c>
      <c r="B736" s="7" t="str">
        <f t="shared" si="1"/>
        <v>2012-04</v>
      </c>
      <c r="C736" s="7" t="s">
        <v>84</v>
      </c>
      <c r="D736" s="4">
        <v>5988.0</v>
      </c>
      <c r="E736" s="21" t="str">
        <f>VLOOKUP(D736, Products!$A$1:$B$13, 2, FALSE)</f>
        <v>Vegetables</v>
      </c>
      <c r="F736" s="4">
        <v>8940.0</v>
      </c>
      <c r="G736" s="9">
        <v>1377296.4</v>
      </c>
      <c r="H736" s="9">
        <v>564382.1999999998</v>
      </c>
    </row>
    <row r="737">
      <c r="A737" s="5">
        <v>40510.0</v>
      </c>
      <c r="B737" s="7" t="str">
        <f t="shared" si="1"/>
        <v>2010-11</v>
      </c>
      <c r="C737" s="7" t="s">
        <v>84</v>
      </c>
      <c r="D737" s="4">
        <v>2103.0</v>
      </c>
      <c r="E737" s="21" t="str">
        <f>VLOOKUP(D737, Products!$A$1:$B$13, 2, FALSE)</f>
        <v>Cereal</v>
      </c>
      <c r="F737" s="4">
        <v>1713.0</v>
      </c>
      <c r="G737" s="9">
        <v>352364.1</v>
      </c>
      <c r="H737" s="9">
        <v>151754.66999999998</v>
      </c>
    </row>
    <row r="738">
      <c r="A738" s="5">
        <v>42116.0</v>
      </c>
      <c r="B738" s="7" t="str">
        <f t="shared" si="1"/>
        <v>2015-04</v>
      </c>
      <c r="C738" s="7" t="s">
        <v>84</v>
      </c>
      <c r="D738" s="4">
        <v>2455.0</v>
      </c>
      <c r="E738" s="21" t="str">
        <f>VLOOKUP(D738, Products!$A$1:$B$13, 2, FALSE)</f>
        <v>Clothes</v>
      </c>
      <c r="F738" s="4">
        <v>5386.0</v>
      </c>
      <c r="G738" s="9">
        <v>588582.08</v>
      </c>
      <c r="H738" s="9">
        <v>395547.83999999997</v>
      </c>
    </row>
    <row r="739">
      <c r="A739" s="5">
        <v>40212.0</v>
      </c>
      <c r="B739" s="7" t="str">
        <f t="shared" si="1"/>
        <v>2010-02</v>
      </c>
      <c r="C739" s="7" t="s">
        <v>86</v>
      </c>
      <c r="D739" s="4">
        <v>4594.0</v>
      </c>
      <c r="E739" s="21" t="str">
        <f>VLOOKUP(D739, Products!$A$1:$B$13, 2, FALSE)</f>
        <v>Fruits</v>
      </c>
      <c r="F739" s="4">
        <v>6349.0</v>
      </c>
      <c r="G739" s="9">
        <v>59236.17</v>
      </c>
      <c r="H739" s="9">
        <v>15301.089999999997</v>
      </c>
    </row>
    <row r="740">
      <c r="A740" s="5">
        <v>42695.0</v>
      </c>
      <c r="B740" s="7" t="str">
        <f t="shared" si="1"/>
        <v>2016-11</v>
      </c>
      <c r="C740" s="7" t="s">
        <v>86</v>
      </c>
      <c r="D740" s="4">
        <v>4594.0</v>
      </c>
      <c r="E740" s="21" t="str">
        <f>VLOOKUP(D740, Products!$A$1:$B$13, 2, FALSE)</f>
        <v>Fruits</v>
      </c>
      <c r="F740" s="4">
        <v>8115.0</v>
      </c>
      <c r="G740" s="9">
        <v>75712.95</v>
      </c>
      <c r="H740" s="9">
        <v>19557.149999999994</v>
      </c>
    </row>
    <row r="741">
      <c r="A741" s="5">
        <v>42490.0</v>
      </c>
      <c r="B741" s="7" t="str">
        <f t="shared" si="1"/>
        <v>2016-04</v>
      </c>
      <c r="C741" s="7" t="s">
        <v>86</v>
      </c>
      <c r="D741" s="4">
        <v>1270.0</v>
      </c>
      <c r="E741" s="21" t="str">
        <f>VLOOKUP(D741, Products!$A$1:$B$13, 2, FALSE)</f>
        <v>Beverages</v>
      </c>
      <c r="F741" s="4">
        <v>800.0</v>
      </c>
      <c r="G741" s="9">
        <v>37960.0</v>
      </c>
      <c r="H741" s="9">
        <v>12528.0</v>
      </c>
    </row>
    <row r="742">
      <c r="A742" s="5">
        <v>40253.0</v>
      </c>
      <c r="B742" s="7" t="str">
        <f t="shared" si="1"/>
        <v>2010-03</v>
      </c>
      <c r="C742" s="7" t="s">
        <v>86</v>
      </c>
      <c r="D742" s="4">
        <v>7331.0</v>
      </c>
      <c r="E742" s="21" t="str">
        <f>VLOOKUP(D742, Products!$A$1:$B$13, 2, FALSE)</f>
        <v>Baby Food</v>
      </c>
      <c r="F742" s="4">
        <v>6833.0</v>
      </c>
      <c r="G742" s="9">
        <v>1744328.24</v>
      </c>
      <c r="H742" s="9">
        <v>655011.3800000001</v>
      </c>
    </row>
    <row r="743">
      <c r="A743" s="5">
        <v>40668.0</v>
      </c>
      <c r="B743" s="7" t="str">
        <f t="shared" si="1"/>
        <v>2011-05</v>
      </c>
      <c r="C743" s="7" t="s">
        <v>86</v>
      </c>
      <c r="D743" s="4">
        <v>8681.0</v>
      </c>
      <c r="E743" s="21" t="str">
        <f>VLOOKUP(D743, Products!$A$1:$B$13, 2, FALSE)</f>
        <v>Office Supplies</v>
      </c>
      <c r="F743" s="4">
        <v>8858.0</v>
      </c>
      <c r="G743" s="9">
        <v>5768418.180000001</v>
      </c>
      <c r="H743" s="9">
        <v>1118322.5</v>
      </c>
    </row>
    <row r="744">
      <c r="A744" s="5">
        <v>42016.0</v>
      </c>
      <c r="B744" s="7" t="str">
        <f t="shared" si="1"/>
        <v>2015-01</v>
      </c>
      <c r="C744" s="7" t="s">
        <v>86</v>
      </c>
      <c r="D744" s="4">
        <v>8293.0</v>
      </c>
      <c r="E744" s="21" t="str">
        <f>VLOOKUP(D744, Products!$A$1:$B$13, 2, FALSE)</f>
        <v>Cosmetics</v>
      </c>
      <c r="F744" s="4">
        <v>8857.0</v>
      </c>
      <c r="G744" s="9">
        <v>3872280.4</v>
      </c>
      <c r="H744" s="9">
        <v>1539966.5899999999</v>
      </c>
    </row>
    <row r="745">
      <c r="A745" s="5">
        <v>42838.0</v>
      </c>
      <c r="B745" s="7" t="str">
        <f t="shared" si="1"/>
        <v>2017-04</v>
      </c>
      <c r="C745" s="7" t="s">
        <v>86</v>
      </c>
      <c r="D745" s="4">
        <v>3127.0</v>
      </c>
      <c r="E745" s="21" t="str">
        <f>VLOOKUP(D745, Products!$A$1:$B$13, 2, FALSE)</f>
        <v>Personal Care</v>
      </c>
      <c r="F745" s="4">
        <v>7069.0</v>
      </c>
      <c r="G745" s="9">
        <v>577749.37</v>
      </c>
      <c r="H745" s="9">
        <v>177149.13999999996</v>
      </c>
    </row>
    <row r="746">
      <c r="A746" s="5">
        <v>40776.0</v>
      </c>
      <c r="B746" s="7" t="str">
        <f t="shared" si="1"/>
        <v>2011-08</v>
      </c>
      <c r="C746" s="7" t="s">
        <v>86</v>
      </c>
      <c r="D746" s="4">
        <v>7331.0</v>
      </c>
      <c r="E746" s="21" t="str">
        <f>VLOOKUP(D746, Products!$A$1:$B$13, 2, FALSE)</f>
        <v>Baby Food</v>
      </c>
      <c r="F746" s="4">
        <v>5097.0</v>
      </c>
      <c r="G746" s="9">
        <v>1301162.16</v>
      </c>
      <c r="H746" s="9">
        <v>488598.4199999999</v>
      </c>
    </row>
    <row r="747">
      <c r="A747" s="5">
        <v>41727.0</v>
      </c>
      <c r="B747" s="7" t="str">
        <f t="shared" si="1"/>
        <v>2014-03</v>
      </c>
      <c r="C747" s="7" t="s">
        <v>86</v>
      </c>
      <c r="D747" s="4">
        <v>8293.0</v>
      </c>
      <c r="E747" s="21" t="str">
        <f>VLOOKUP(D747, Products!$A$1:$B$13, 2, FALSE)</f>
        <v>Cosmetics</v>
      </c>
      <c r="F747" s="4">
        <v>2854.0</v>
      </c>
      <c r="G747" s="9">
        <v>1247768.8</v>
      </c>
      <c r="H747" s="9">
        <v>496224.9800000001</v>
      </c>
    </row>
    <row r="748">
      <c r="A748" s="5">
        <v>42121.0</v>
      </c>
      <c r="B748" s="7" t="str">
        <f t="shared" si="1"/>
        <v>2015-04</v>
      </c>
      <c r="C748" s="7" t="s">
        <v>86</v>
      </c>
      <c r="D748" s="4">
        <v>7331.0</v>
      </c>
      <c r="E748" s="21" t="str">
        <f>VLOOKUP(D748, Products!$A$1:$B$13, 2, FALSE)</f>
        <v>Baby Food</v>
      </c>
      <c r="F748" s="4">
        <v>3504.0</v>
      </c>
      <c r="G748" s="9">
        <v>894501.12</v>
      </c>
      <c r="H748" s="9">
        <v>335893.44000000006</v>
      </c>
    </row>
    <row r="749">
      <c r="A749" s="5">
        <v>41266.0</v>
      </c>
      <c r="B749" s="7" t="str">
        <f t="shared" si="1"/>
        <v>2012-12</v>
      </c>
      <c r="C749" s="7" t="s">
        <v>86</v>
      </c>
      <c r="D749" s="4">
        <v>7331.0</v>
      </c>
      <c r="E749" s="21" t="str">
        <f>VLOOKUP(D749, Products!$A$1:$B$13, 2, FALSE)</f>
        <v>Baby Food</v>
      </c>
      <c r="F749" s="4">
        <v>8379.0</v>
      </c>
      <c r="G749" s="9">
        <v>2138991.12</v>
      </c>
      <c r="H749" s="9">
        <v>803210.9400000002</v>
      </c>
    </row>
    <row r="750">
      <c r="A750" s="5">
        <v>41257.0</v>
      </c>
      <c r="B750" s="7" t="str">
        <f t="shared" si="1"/>
        <v>2012-12</v>
      </c>
      <c r="C750" s="7" t="s">
        <v>86</v>
      </c>
      <c r="D750" s="4">
        <v>8293.0</v>
      </c>
      <c r="E750" s="21" t="str">
        <f>VLOOKUP(D750, Products!$A$1:$B$13, 2, FALSE)</f>
        <v>Cosmetics</v>
      </c>
      <c r="F750" s="4">
        <v>9018.0</v>
      </c>
      <c r="G750" s="9">
        <v>3942669.6</v>
      </c>
      <c r="H750" s="9">
        <v>1567959.6600000001</v>
      </c>
    </row>
    <row r="751">
      <c r="A751" s="5">
        <v>42150.0</v>
      </c>
      <c r="B751" s="7" t="str">
        <f t="shared" si="1"/>
        <v>2015-05</v>
      </c>
      <c r="C751" s="7" t="s">
        <v>86</v>
      </c>
      <c r="D751" s="4">
        <v>8969.0</v>
      </c>
      <c r="E751" s="21" t="str">
        <f>VLOOKUP(D751, Products!$A$1:$B$13, 2, FALSE)</f>
        <v>Snacks</v>
      </c>
      <c r="F751" s="4">
        <v>2311.0</v>
      </c>
      <c r="G751" s="9">
        <v>352612.38</v>
      </c>
      <c r="H751" s="9">
        <v>127428.54000000001</v>
      </c>
    </row>
    <row r="752">
      <c r="A752" s="5">
        <v>41085.0</v>
      </c>
      <c r="B752" s="7" t="str">
        <f t="shared" si="1"/>
        <v>2012-06</v>
      </c>
      <c r="C752" s="7" t="s">
        <v>86</v>
      </c>
      <c r="D752" s="4">
        <v>7331.0</v>
      </c>
      <c r="E752" s="21" t="str">
        <f>VLOOKUP(D752, Products!$A$1:$B$13, 2, FALSE)</f>
        <v>Baby Food</v>
      </c>
      <c r="F752" s="4">
        <v>6686.0</v>
      </c>
      <c r="G752" s="9">
        <v>1706802.08</v>
      </c>
      <c r="H752" s="9">
        <v>640919.9600000002</v>
      </c>
    </row>
    <row r="753">
      <c r="A753" s="5">
        <v>42505.0</v>
      </c>
      <c r="B753" s="7" t="str">
        <f t="shared" si="1"/>
        <v>2016-05</v>
      </c>
      <c r="C753" s="7" t="s">
        <v>86</v>
      </c>
      <c r="D753" s="4">
        <v>8875.0</v>
      </c>
      <c r="E753" s="21" t="str">
        <f>VLOOKUP(D753, Products!$A$1:$B$13, 2, FALSE)</f>
        <v>Meat</v>
      </c>
      <c r="F753" s="4">
        <v>6349.0</v>
      </c>
      <c r="G753" s="9">
        <v>2678579.61</v>
      </c>
      <c r="H753" s="9">
        <v>363162.7999999998</v>
      </c>
    </row>
    <row r="754">
      <c r="A754" s="5">
        <v>41568.0</v>
      </c>
      <c r="B754" s="7" t="str">
        <f t="shared" si="1"/>
        <v>2013-10</v>
      </c>
      <c r="C754" s="7" t="s">
        <v>86</v>
      </c>
      <c r="D754" s="4">
        <v>1270.0</v>
      </c>
      <c r="E754" s="21" t="str">
        <f>VLOOKUP(D754, Products!$A$1:$B$13, 2, FALSE)</f>
        <v>Beverages</v>
      </c>
      <c r="F754" s="4">
        <v>2199.0</v>
      </c>
      <c r="G754" s="9">
        <v>104342.55</v>
      </c>
      <c r="H754" s="9">
        <v>34436.34000000001</v>
      </c>
    </row>
    <row r="755">
      <c r="A755" s="5">
        <v>41689.0</v>
      </c>
      <c r="B755" s="7" t="str">
        <f t="shared" si="1"/>
        <v>2014-02</v>
      </c>
      <c r="C755" s="7" t="s">
        <v>86</v>
      </c>
      <c r="D755" s="4">
        <v>3127.0</v>
      </c>
      <c r="E755" s="21" t="str">
        <f>VLOOKUP(D755, Products!$A$1:$B$13, 2, FALSE)</f>
        <v>Personal Care</v>
      </c>
      <c r="F755" s="4">
        <v>3975.0</v>
      </c>
      <c r="G755" s="9">
        <v>324876.75</v>
      </c>
      <c r="H755" s="9">
        <v>99613.5</v>
      </c>
    </row>
    <row r="756">
      <c r="A756" s="5">
        <v>40771.0</v>
      </c>
      <c r="B756" s="7" t="str">
        <f t="shared" si="1"/>
        <v>2011-08</v>
      </c>
      <c r="C756" s="7" t="s">
        <v>86</v>
      </c>
      <c r="D756" s="4">
        <v>3127.0</v>
      </c>
      <c r="E756" s="21" t="str">
        <f>VLOOKUP(D756, Products!$A$1:$B$13, 2, FALSE)</f>
        <v>Personal Care</v>
      </c>
      <c r="F756" s="4">
        <v>1201.0</v>
      </c>
      <c r="G756" s="9">
        <v>98157.73000000001</v>
      </c>
      <c r="H756" s="9">
        <v>30097.060000000012</v>
      </c>
    </row>
    <row r="757">
      <c r="A757" s="5">
        <v>41475.0</v>
      </c>
      <c r="B757" s="7" t="str">
        <f t="shared" si="1"/>
        <v>2013-07</v>
      </c>
      <c r="C757" s="7" t="s">
        <v>86</v>
      </c>
      <c r="D757" s="4">
        <v>2103.0</v>
      </c>
      <c r="E757" s="21" t="str">
        <f>VLOOKUP(D757, Products!$A$1:$B$13, 2, FALSE)</f>
        <v>Cereal</v>
      </c>
      <c r="F757" s="4">
        <v>9229.0</v>
      </c>
      <c r="G757" s="9">
        <v>1898405.2999999998</v>
      </c>
      <c r="H757" s="9">
        <v>817597.1099999999</v>
      </c>
    </row>
    <row r="758">
      <c r="A758" s="5">
        <v>40390.0</v>
      </c>
      <c r="B758" s="7" t="str">
        <f t="shared" si="1"/>
        <v>2010-07</v>
      </c>
      <c r="C758" s="7" t="s">
        <v>86</v>
      </c>
      <c r="D758" s="4">
        <v>4594.0</v>
      </c>
      <c r="E758" s="21" t="str">
        <f>VLOOKUP(D758, Products!$A$1:$B$13, 2, FALSE)</f>
        <v>Fruits</v>
      </c>
      <c r="F758" s="4">
        <v>4159.0</v>
      </c>
      <c r="G758" s="9">
        <v>38803.47</v>
      </c>
      <c r="H758" s="9">
        <v>10023.190000000002</v>
      </c>
    </row>
    <row r="759">
      <c r="A759" s="5">
        <v>40837.0</v>
      </c>
      <c r="B759" s="7" t="str">
        <f t="shared" si="1"/>
        <v>2011-10</v>
      </c>
      <c r="C759" s="7" t="s">
        <v>86</v>
      </c>
      <c r="D759" s="4">
        <v>8293.0</v>
      </c>
      <c r="E759" s="21" t="str">
        <f>VLOOKUP(D759, Products!$A$1:$B$13, 2, FALSE)</f>
        <v>Cosmetics</v>
      </c>
      <c r="F759" s="4">
        <v>9236.0</v>
      </c>
      <c r="G759" s="9">
        <v>4037979.1999999997</v>
      </c>
      <c r="H759" s="9">
        <v>1605863.3199999998</v>
      </c>
    </row>
    <row r="760">
      <c r="A760" s="5">
        <v>41977.0</v>
      </c>
      <c r="B760" s="7" t="str">
        <f t="shared" si="1"/>
        <v>2014-12</v>
      </c>
      <c r="C760" s="7" t="s">
        <v>86</v>
      </c>
      <c r="D760" s="4">
        <v>8681.0</v>
      </c>
      <c r="E760" s="21" t="str">
        <f>VLOOKUP(D760, Products!$A$1:$B$13, 2, FALSE)</f>
        <v>Office Supplies</v>
      </c>
      <c r="F760" s="4">
        <v>2258.0</v>
      </c>
      <c r="G760" s="9">
        <v>1470432.1800000002</v>
      </c>
      <c r="H760" s="9">
        <v>285072.5</v>
      </c>
    </row>
    <row r="761">
      <c r="A761" s="5">
        <v>41816.0</v>
      </c>
      <c r="B761" s="7" t="str">
        <f t="shared" si="1"/>
        <v>2014-06</v>
      </c>
      <c r="C761" s="7" t="s">
        <v>86</v>
      </c>
      <c r="D761" s="4">
        <v>8875.0</v>
      </c>
      <c r="E761" s="21" t="str">
        <f>VLOOKUP(D761, Products!$A$1:$B$13, 2, FALSE)</f>
        <v>Meat</v>
      </c>
      <c r="F761" s="4">
        <v>3870.0</v>
      </c>
      <c r="G761" s="9">
        <v>1632714.3</v>
      </c>
      <c r="H761" s="9">
        <v>221364.0</v>
      </c>
    </row>
    <row r="762">
      <c r="A762" s="5">
        <v>42500.0</v>
      </c>
      <c r="B762" s="7" t="str">
        <f t="shared" si="1"/>
        <v>2016-05</v>
      </c>
      <c r="C762" s="7" t="s">
        <v>86</v>
      </c>
      <c r="D762" s="4">
        <v>5988.0</v>
      </c>
      <c r="E762" s="21" t="str">
        <f>VLOOKUP(D762, Products!$A$1:$B$13, 2, FALSE)</f>
        <v>Vegetables</v>
      </c>
      <c r="F762" s="4">
        <v>6662.0</v>
      </c>
      <c r="G762" s="9">
        <v>1026347.72</v>
      </c>
      <c r="H762" s="9">
        <v>420572.05999999994</v>
      </c>
    </row>
    <row r="763">
      <c r="A763" s="5">
        <v>42334.0</v>
      </c>
      <c r="B763" s="7" t="str">
        <f t="shared" si="1"/>
        <v>2015-11</v>
      </c>
      <c r="C763" s="7" t="s">
        <v>86</v>
      </c>
      <c r="D763" s="4">
        <v>8293.0</v>
      </c>
      <c r="E763" s="21" t="str">
        <f>VLOOKUP(D763, Products!$A$1:$B$13, 2, FALSE)</f>
        <v>Cosmetics</v>
      </c>
      <c r="F763" s="4">
        <v>2098.0</v>
      </c>
      <c r="G763" s="9">
        <v>917245.6</v>
      </c>
      <c r="H763" s="9">
        <v>364779.26</v>
      </c>
    </row>
    <row r="764">
      <c r="A764" s="5">
        <v>42499.0</v>
      </c>
      <c r="B764" s="7" t="str">
        <f t="shared" si="1"/>
        <v>2016-05</v>
      </c>
      <c r="C764" s="7" t="s">
        <v>86</v>
      </c>
      <c r="D764" s="4">
        <v>4594.0</v>
      </c>
      <c r="E764" s="21" t="str">
        <f>VLOOKUP(D764, Products!$A$1:$B$13, 2, FALSE)</f>
        <v>Fruits</v>
      </c>
      <c r="F764" s="4">
        <v>2802.0</v>
      </c>
      <c r="G764" s="9">
        <v>26142.66</v>
      </c>
      <c r="H764" s="9">
        <v>6752.82</v>
      </c>
    </row>
    <row r="765">
      <c r="A765" s="5">
        <v>40430.0</v>
      </c>
      <c r="B765" s="7" t="str">
        <f t="shared" si="1"/>
        <v>2010-09</v>
      </c>
      <c r="C765" s="7" t="s">
        <v>86</v>
      </c>
      <c r="D765" s="4">
        <v>7940.0</v>
      </c>
      <c r="E765" s="21" t="str">
        <f>VLOOKUP(D765, Products!$A$1:$B$13, 2, FALSE)</f>
        <v>Household</v>
      </c>
      <c r="F765" s="4">
        <v>3062.0</v>
      </c>
      <c r="G765" s="9">
        <v>2046242.74</v>
      </c>
      <c r="H765" s="9">
        <v>507465.26</v>
      </c>
    </row>
    <row r="766">
      <c r="A766" s="5">
        <v>41709.0</v>
      </c>
      <c r="B766" s="7" t="str">
        <f t="shared" si="1"/>
        <v>2014-03</v>
      </c>
      <c r="C766" s="7" t="s">
        <v>86</v>
      </c>
      <c r="D766" s="4">
        <v>5988.0</v>
      </c>
      <c r="E766" s="21" t="str">
        <f>VLOOKUP(D766, Products!$A$1:$B$13, 2, FALSE)</f>
        <v>Vegetables</v>
      </c>
      <c r="F766" s="4">
        <v>7643.0</v>
      </c>
      <c r="G766" s="9">
        <v>1177480.58</v>
      </c>
      <c r="H766" s="9">
        <v>482502.58999999997</v>
      </c>
    </row>
    <row r="767">
      <c r="A767" s="5">
        <v>42087.0</v>
      </c>
      <c r="B767" s="7" t="str">
        <f t="shared" si="1"/>
        <v>2015-03</v>
      </c>
      <c r="C767" s="7" t="s">
        <v>86</v>
      </c>
      <c r="D767" s="4">
        <v>8875.0</v>
      </c>
      <c r="E767" s="21" t="str">
        <f>VLOOKUP(D767, Products!$A$1:$B$13, 2, FALSE)</f>
        <v>Meat</v>
      </c>
      <c r="F767" s="4">
        <v>8509.0</v>
      </c>
      <c r="G767" s="9">
        <v>3589862.01</v>
      </c>
      <c r="H767" s="9">
        <v>486714.7999999998</v>
      </c>
    </row>
    <row r="768">
      <c r="A768" s="5">
        <v>40935.0</v>
      </c>
      <c r="B768" s="7" t="str">
        <f t="shared" si="1"/>
        <v>2012-01</v>
      </c>
      <c r="C768" s="7" t="s">
        <v>86</v>
      </c>
      <c r="D768" s="4">
        <v>8969.0</v>
      </c>
      <c r="E768" s="21" t="str">
        <f>VLOOKUP(D768, Products!$A$1:$B$13, 2, FALSE)</f>
        <v>Snacks</v>
      </c>
      <c r="F768" s="4">
        <v>7683.0</v>
      </c>
      <c r="G768" s="9">
        <v>1172272.1400000001</v>
      </c>
      <c r="H768" s="9">
        <v>423640.6200000001</v>
      </c>
    </row>
    <row r="769">
      <c r="A769" s="5">
        <v>42162.0</v>
      </c>
      <c r="B769" s="7" t="str">
        <f t="shared" si="1"/>
        <v>2015-06</v>
      </c>
      <c r="C769" s="7" t="s">
        <v>86</v>
      </c>
      <c r="D769" s="4">
        <v>1270.0</v>
      </c>
      <c r="E769" s="21" t="str">
        <f>VLOOKUP(D769, Products!$A$1:$B$13, 2, FALSE)</f>
        <v>Beverages</v>
      </c>
      <c r="F769" s="4">
        <v>5906.0</v>
      </c>
      <c r="G769" s="9">
        <v>280239.7</v>
      </c>
      <c r="H769" s="9">
        <v>92487.96000000002</v>
      </c>
    </row>
    <row r="770">
      <c r="A770" s="5">
        <v>40344.0</v>
      </c>
      <c r="B770" s="7" t="str">
        <f t="shared" si="1"/>
        <v>2010-06</v>
      </c>
      <c r="C770" s="7" t="s">
        <v>86</v>
      </c>
      <c r="D770" s="4">
        <v>8293.0</v>
      </c>
      <c r="E770" s="21" t="str">
        <f>VLOOKUP(D770, Products!$A$1:$B$13, 2, FALSE)</f>
        <v>Cosmetics</v>
      </c>
      <c r="F770" s="4">
        <v>2070.0</v>
      </c>
      <c r="G770" s="9">
        <v>905004.0</v>
      </c>
      <c r="H770" s="9">
        <v>359910.9</v>
      </c>
    </row>
    <row r="771">
      <c r="A771" s="5">
        <v>41799.0</v>
      </c>
      <c r="B771" s="7" t="str">
        <f t="shared" si="1"/>
        <v>2014-06</v>
      </c>
      <c r="C771" s="7" t="s">
        <v>88</v>
      </c>
      <c r="D771" s="4">
        <v>7940.0</v>
      </c>
      <c r="E771" s="21" t="str">
        <f>VLOOKUP(D771, Products!$A$1:$B$13, 2, FALSE)</f>
        <v>Household</v>
      </c>
      <c r="F771" s="4">
        <v>9370.0</v>
      </c>
      <c r="G771" s="9">
        <v>6261689.899999999</v>
      </c>
      <c r="H771" s="9">
        <v>1552890.0999999996</v>
      </c>
    </row>
    <row r="772">
      <c r="A772" s="5">
        <v>41470.0</v>
      </c>
      <c r="B772" s="7" t="str">
        <f t="shared" si="1"/>
        <v>2013-07</v>
      </c>
      <c r="C772" s="7" t="s">
        <v>88</v>
      </c>
      <c r="D772" s="4">
        <v>8875.0</v>
      </c>
      <c r="E772" s="21" t="str">
        <f>VLOOKUP(D772, Products!$A$1:$B$13, 2, FALSE)</f>
        <v>Meat</v>
      </c>
      <c r="F772" s="4">
        <v>615.0</v>
      </c>
      <c r="G772" s="9">
        <v>259462.35</v>
      </c>
      <c r="H772" s="9">
        <v>35178.0</v>
      </c>
    </row>
    <row r="773">
      <c r="A773" s="5">
        <v>41798.0</v>
      </c>
      <c r="B773" s="7" t="str">
        <f t="shared" si="1"/>
        <v>2014-06</v>
      </c>
      <c r="C773" s="7" t="s">
        <v>88</v>
      </c>
      <c r="D773" s="4">
        <v>3127.0</v>
      </c>
      <c r="E773" s="21" t="str">
        <f>VLOOKUP(D773, Products!$A$1:$B$13, 2, FALSE)</f>
        <v>Personal Care</v>
      </c>
      <c r="F773" s="4">
        <v>5509.0</v>
      </c>
      <c r="G773" s="9">
        <v>450250.57</v>
      </c>
      <c r="H773" s="9">
        <v>138055.53999999998</v>
      </c>
    </row>
    <row r="774">
      <c r="A774" s="5">
        <v>40620.0</v>
      </c>
      <c r="B774" s="7" t="str">
        <f t="shared" si="1"/>
        <v>2011-03</v>
      </c>
      <c r="C774" s="7" t="s">
        <v>88</v>
      </c>
      <c r="D774" s="4">
        <v>5988.0</v>
      </c>
      <c r="E774" s="21" t="str">
        <f>VLOOKUP(D774, Products!$A$1:$B$13, 2, FALSE)</f>
        <v>Vegetables</v>
      </c>
      <c r="F774" s="4">
        <v>5539.0</v>
      </c>
      <c r="G774" s="9">
        <v>853338.34</v>
      </c>
      <c r="H774" s="9">
        <v>349677.06999999995</v>
      </c>
    </row>
    <row r="775">
      <c r="A775" s="5">
        <v>42458.0</v>
      </c>
      <c r="B775" s="7" t="str">
        <f t="shared" si="1"/>
        <v>2016-03</v>
      </c>
      <c r="C775" s="7" t="s">
        <v>88</v>
      </c>
      <c r="D775" s="4">
        <v>3127.0</v>
      </c>
      <c r="E775" s="21" t="str">
        <f>VLOOKUP(D775, Products!$A$1:$B$13, 2, FALSE)</f>
        <v>Personal Care</v>
      </c>
      <c r="F775" s="4">
        <v>750.0</v>
      </c>
      <c r="G775" s="9">
        <v>61297.5</v>
      </c>
      <c r="H775" s="9">
        <v>18795.0</v>
      </c>
    </row>
    <row r="776">
      <c r="A776" s="5">
        <v>40448.0</v>
      </c>
      <c r="B776" s="7" t="str">
        <f t="shared" si="1"/>
        <v>2010-09</v>
      </c>
      <c r="C776" s="7" t="s">
        <v>88</v>
      </c>
      <c r="D776" s="4">
        <v>8293.0</v>
      </c>
      <c r="E776" s="21" t="str">
        <f>VLOOKUP(D776, Products!$A$1:$B$13, 2, FALSE)</f>
        <v>Cosmetics</v>
      </c>
      <c r="F776" s="4">
        <v>3206.0</v>
      </c>
      <c r="G776" s="9">
        <v>1401663.2</v>
      </c>
      <c r="H776" s="9">
        <v>557427.22</v>
      </c>
    </row>
    <row r="777">
      <c r="A777" s="5">
        <v>40545.0</v>
      </c>
      <c r="B777" s="7" t="str">
        <f t="shared" si="1"/>
        <v>2011-01</v>
      </c>
      <c r="C777" s="7" t="s">
        <v>88</v>
      </c>
      <c r="D777" s="4">
        <v>2455.0</v>
      </c>
      <c r="E777" s="21" t="str">
        <f>VLOOKUP(D777, Products!$A$1:$B$13, 2, FALSE)</f>
        <v>Clothes</v>
      </c>
      <c r="F777" s="4">
        <v>9711.0</v>
      </c>
      <c r="G777" s="9">
        <v>1061218.08</v>
      </c>
      <c r="H777" s="9">
        <v>713175.8400000001</v>
      </c>
    </row>
    <row r="778">
      <c r="A778" s="5">
        <v>41219.0</v>
      </c>
      <c r="B778" s="7" t="str">
        <f t="shared" si="1"/>
        <v>2012-11</v>
      </c>
      <c r="C778" s="7" t="s">
        <v>88</v>
      </c>
      <c r="D778" s="4">
        <v>5988.0</v>
      </c>
      <c r="E778" s="21" t="str">
        <f>VLOOKUP(D778, Products!$A$1:$B$13, 2, FALSE)</f>
        <v>Vegetables</v>
      </c>
      <c r="F778" s="4">
        <v>5072.0</v>
      </c>
      <c r="G778" s="9">
        <v>781392.3200000001</v>
      </c>
      <c r="H778" s="9">
        <v>320195.36000000004</v>
      </c>
    </row>
    <row r="779">
      <c r="A779" s="5">
        <v>41202.0</v>
      </c>
      <c r="B779" s="7" t="str">
        <f t="shared" si="1"/>
        <v>2012-10</v>
      </c>
      <c r="C779" s="7" t="s">
        <v>88</v>
      </c>
      <c r="D779" s="4">
        <v>8681.0</v>
      </c>
      <c r="E779" s="21" t="str">
        <f>VLOOKUP(D779, Products!$A$1:$B$13, 2, FALSE)</f>
        <v>Office Supplies</v>
      </c>
      <c r="F779" s="4">
        <v>1429.0</v>
      </c>
      <c r="G779" s="9">
        <v>930579.0900000001</v>
      </c>
      <c r="H779" s="9">
        <v>180411.25</v>
      </c>
    </row>
    <row r="780">
      <c r="A780" s="5">
        <v>41347.0</v>
      </c>
      <c r="B780" s="7" t="str">
        <f t="shared" si="1"/>
        <v>2013-03</v>
      </c>
      <c r="C780" s="7" t="s">
        <v>88</v>
      </c>
      <c r="D780" s="4">
        <v>1270.0</v>
      </c>
      <c r="E780" s="21" t="str">
        <f>VLOOKUP(D780, Products!$A$1:$B$13, 2, FALSE)</f>
        <v>Beverages</v>
      </c>
      <c r="F780" s="4">
        <v>757.0</v>
      </c>
      <c r="G780" s="9">
        <v>35919.65</v>
      </c>
      <c r="H780" s="9">
        <v>11854.620000000003</v>
      </c>
    </row>
    <row r="781">
      <c r="A781" s="5">
        <v>42889.0</v>
      </c>
      <c r="B781" s="7" t="str">
        <f t="shared" si="1"/>
        <v>2017-06</v>
      </c>
      <c r="C781" s="7" t="s">
        <v>88</v>
      </c>
      <c r="D781" s="4">
        <v>2103.0</v>
      </c>
      <c r="E781" s="21" t="str">
        <f>VLOOKUP(D781, Products!$A$1:$B$13, 2, FALSE)</f>
        <v>Cereal</v>
      </c>
      <c r="F781" s="4">
        <v>2197.0</v>
      </c>
      <c r="G781" s="9">
        <v>451922.89999999997</v>
      </c>
      <c r="H781" s="9">
        <v>194632.22999999995</v>
      </c>
    </row>
    <row r="782">
      <c r="A782" s="5">
        <v>42690.0</v>
      </c>
      <c r="B782" s="7" t="str">
        <f t="shared" si="1"/>
        <v>2016-11</v>
      </c>
      <c r="C782" s="7" t="s">
        <v>88</v>
      </c>
      <c r="D782" s="4">
        <v>2455.0</v>
      </c>
      <c r="E782" s="21" t="str">
        <f>VLOOKUP(D782, Products!$A$1:$B$13, 2, FALSE)</f>
        <v>Clothes</v>
      </c>
      <c r="F782" s="4">
        <v>8790.0</v>
      </c>
      <c r="G782" s="9">
        <v>960571.2</v>
      </c>
      <c r="H782" s="9">
        <v>645537.5999999999</v>
      </c>
    </row>
    <row r="783">
      <c r="A783" s="5">
        <v>41759.0</v>
      </c>
      <c r="B783" s="7" t="str">
        <f t="shared" si="1"/>
        <v>2014-04</v>
      </c>
      <c r="C783" s="7" t="s">
        <v>88</v>
      </c>
      <c r="D783" s="4">
        <v>7940.0</v>
      </c>
      <c r="E783" s="21" t="str">
        <f>VLOOKUP(D783, Products!$A$1:$B$13, 2, FALSE)</f>
        <v>Household</v>
      </c>
      <c r="F783" s="4">
        <v>478.0</v>
      </c>
      <c r="G783" s="9">
        <v>319433.06</v>
      </c>
      <c r="H783" s="9">
        <v>79218.94</v>
      </c>
    </row>
    <row r="784">
      <c r="A784" s="5">
        <v>42868.0</v>
      </c>
      <c r="B784" s="7" t="str">
        <f t="shared" si="1"/>
        <v>2017-05</v>
      </c>
      <c r="C784" s="7" t="s">
        <v>90</v>
      </c>
      <c r="D784" s="4">
        <v>2455.0</v>
      </c>
      <c r="E784" s="21" t="str">
        <f>VLOOKUP(D784, Products!$A$1:$B$13, 2, FALSE)</f>
        <v>Clothes</v>
      </c>
      <c r="F784" s="4">
        <v>1171.0</v>
      </c>
      <c r="G784" s="9">
        <v>127966.88</v>
      </c>
      <c r="H784" s="9">
        <v>85998.23999999999</v>
      </c>
    </row>
    <row r="785">
      <c r="A785" s="5">
        <v>42852.0</v>
      </c>
      <c r="B785" s="7" t="str">
        <f t="shared" si="1"/>
        <v>2017-04</v>
      </c>
      <c r="C785" s="7" t="s">
        <v>90</v>
      </c>
      <c r="D785" s="4">
        <v>1270.0</v>
      </c>
      <c r="E785" s="21" t="str">
        <f>VLOOKUP(D785, Products!$A$1:$B$13, 2, FALSE)</f>
        <v>Beverages</v>
      </c>
      <c r="F785" s="4">
        <v>4041.0</v>
      </c>
      <c r="G785" s="9">
        <v>191745.45</v>
      </c>
      <c r="H785" s="9">
        <v>63282.06000000001</v>
      </c>
    </row>
    <row r="786">
      <c r="A786" s="5">
        <v>41707.0</v>
      </c>
      <c r="B786" s="7" t="str">
        <f t="shared" si="1"/>
        <v>2014-03</v>
      </c>
      <c r="C786" s="7" t="s">
        <v>90</v>
      </c>
      <c r="D786" s="4">
        <v>2455.0</v>
      </c>
      <c r="E786" s="21" t="str">
        <f>VLOOKUP(D786, Products!$A$1:$B$13, 2, FALSE)</f>
        <v>Clothes</v>
      </c>
      <c r="F786" s="4">
        <v>9053.0</v>
      </c>
      <c r="G786" s="9">
        <v>989311.84</v>
      </c>
      <c r="H786" s="9">
        <v>664852.32</v>
      </c>
    </row>
    <row r="787">
      <c r="A787" s="5">
        <v>42588.0</v>
      </c>
      <c r="B787" s="7" t="str">
        <f t="shared" si="1"/>
        <v>2016-08</v>
      </c>
      <c r="C787" s="7" t="s">
        <v>90</v>
      </c>
      <c r="D787" s="4">
        <v>1270.0</v>
      </c>
      <c r="E787" s="21" t="str">
        <f>VLOOKUP(D787, Products!$A$1:$B$13, 2, FALSE)</f>
        <v>Beverages</v>
      </c>
      <c r="F787" s="4">
        <v>8739.0</v>
      </c>
      <c r="G787" s="9">
        <v>414665.55000000005</v>
      </c>
      <c r="H787" s="9">
        <v>136852.74000000005</v>
      </c>
    </row>
    <row r="788">
      <c r="A788" s="5">
        <v>41822.0</v>
      </c>
      <c r="B788" s="7" t="str">
        <f t="shared" si="1"/>
        <v>2014-07</v>
      </c>
      <c r="C788" s="7" t="s">
        <v>90</v>
      </c>
      <c r="D788" s="4">
        <v>8681.0</v>
      </c>
      <c r="E788" s="21" t="str">
        <f>VLOOKUP(D788, Products!$A$1:$B$13, 2, FALSE)</f>
        <v>Office Supplies</v>
      </c>
      <c r="F788" s="4">
        <v>3061.0</v>
      </c>
      <c r="G788" s="9">
        <v>1993353.81</v>
      </c>
      <c r="H788" s="9">
        <v>386451.25</v>
      </c>
    </row>
    <row r="789">
      <c r="A789" s="5">
        <v>41454.0</v>
      </c>
      <c r="B789" s="7" t="str">
        <f t="shared" si="1"/>
        <v>2013-06</v>
      </c>
      <c r="C789" s="7" t="s">
        <v>90</v>
      </c>
      <c r="D789" s="4">
        <v>3127.0</v>
      </c>
      <c r="E789" s="21" t="str">
        <f>VLOOKUP(D789, Products!$A$1:$B$13, 2, FALSE)</f>
        <v>Personal Care</v>
      </c>
      <c r="F789" s="4">
        <v>9625.0</v>
      </c>
      <c r="G789" s="9">
        <v>786651.25</v>
      </c>
      <c r="H789" s="9">
        <v>241202.5</v>
      </c>
    </row>
    <row r="790">
      <c r="A790" s="5">
        <v>40335.0</v>
      </c>
      <c r="B790" s="7" t="str">
        <f t="shared" si="1"/>
        <v>2010-06</v>
      </c>
      <c r="C790" s="7" t="s">
        <v>90</v>
      </c>
      <c r="D790" s="4">
        <v>2103.0</v>
      </c>
      <c r="E790" s="21" t="str">
        <f>VLOOKUP(D790, Products!$A$1:$B$13, 2, FALSE)</f>
        <v>Cereal</v>
      </c>
      <c r="F790" s="4">
        <v>7642.0</v>
      </c>
      <c r="G790" s="9">
        <v>1571959.4</v>
      </c>
      <c r="H790" s="9">
        <v>677004.7799999999</v>
      </c>
    </row>
    <row r="791">
      <c r="A791" s="5">
        <v>42519.0</v>
      </c>
      <c r="B791" s="7" t="str">
        <f t="shared" si="1"/>
        <v>2016-05</v>
      </c>
      <c r="C791" s="7" t="s">
        <v>90</v>
      </c>
      <c r="D791" s="4">
        <v>4594.0</v>
      </c>
      <c r="E791" s="21" t="str">
        <f>VLOOKUP(D791, Products!$A$1:$B$13, 2, FALSE)</f>
        <v>Fruits</v>
      </c>
      <c r="F791" s="4">
        <v>1390.0</v>
      </c>
      <c r="G791" s="9">
        <v>12968.7</v>
      </c>
      <c r="H791" s="9">
        <v>3349.9000000000015</v>
      </c>
    </row>
    <row r="792">
      <c r="A792" s="5">
        <v>41140.0</v>
      </c>
      <c r="B792" s="7" t="str">
        <f t="shared" si="1"/>
        <v>2012-08</v>
      </c>
      <c r="C792" s="7" t="s">
        <v>90</v>
      </c>
      <c r="D792" s="4">
        <v>8293.0</v>
      </c>
      <c r="E792" s="21" t="str">
        <f>VLOOKUP(D792, Products!$A$1:$B$13, 2, FALSE)</f>
        <v>Cosmetics</v>
      </c>
      <c r="F792" s="4">
        <v>4141.0</v>
      </c>
      <c r="G792" s="9">
        <v>1810445.2</v>
      </c>
      <c r="H792" s="9">
        <v>719995.6699999999</v>
      </c>
    </row>
    <row r="793">
      <c r="A793" s="5">
        <v>42146.0</v>
      </c>
      <c r="B793" s="7" t="str">
        <f t="shared" si="1"/>
        <v>2015-05</v>
      </c>
      <c r="C793" s="7" t="s">
        <v>90</v>
      </c>
      <c r="D793" s="4">
        <v>8293.0</v>
      </c>
      <c r="E793" s="21" t="str">
        <f>VLOOKUP(D793, Products!$A$1:$B$13, 2, FALSE)</f>
        <v>Cosmetics</v>
      </c>
      <c r="F793" s="4">
        <v>1779.0</v>
      </c>
      <c r="G793" s="9">
        <v>777778.7999999999</v>
      </c>
      <c r="H793" s="9">
        <v>309314.73</v>
      </c>
    </row>
    <row r="794">
      <c r="A794" s="5">
        <v>41229.0</v>
      </c>
      <c r="B794" s="7" t="str">
        <f t="shared" si="1"/>
        <v>2012-11</v>
      </c>
      <c r="C794" s="7" t="s">
        <v>90</v>
      </c>
      <c r="D794" s="4">
        <v>8293.0</v>
      </c>
      <c r="E794" s="21" t="str">
        <f>VLOOKUP(D794, Products!$A$1:$B$13, 2, FALSE)</f>
        <v>Cosmetics</v>
      </c>
      <c r="F794" s="4">
        <v>9005.0</v>
      </c>
      <c r="G794" s="9">
        <v>3936986.0</v>
      </c>
      <c r="H794" s="9">
        <v>1565699.35</v>
      </c>
    </row>
    <row r="795">
      <c r="A795" s="5">
        <v>40972.0</v>
      </c>
      <c r="B795" s="7" t="str">
        <f t="shared" si="1"/>
        <v>2012-03</v>
      </c>
      <c r="C795" s="7" t="s">
        <v>90</v>
      </c>
      <c r="D795" s="4">
        <v>2455.0</v>
      </c>
      <c r="E795" s="21" t="str">
        <f>VLOOKUP(D795, Products!$A$1:$B$13, 2, FALSE)</f>
        <v>Clothes</v>
      </c>
      <c r="F795" s="4">
        <v>9914.0</v>
      </c>
      <c r="G795" s="9">
        <v>1083401.92</v>
      </c>
      <c r="H795" s="9">
        <v>728084.1599999999</v>
      </c>
    </row>
    <row r="796">
      <c r="A796" s="5">
        <v>42400.0</v>
      </c>
      <c r="B796" s="7" t="str">
        <f t="shared" si="1"/>
        <v>2016-01</v>
      </c>
      <c r="C796" s="7" t="s">
        <v>90</v>
      </c>
      <c r="D796" s="4">
        <v>4594.0</v>
      </c>
      <c r="E796" s="21" t="str">
        <f>VLOOKUP(D796, Products!$A$1:$B$13, 2, FALSE)</f>
        <v>Fruits</v>
      </c>
      <c r="F796" s="4">
        <v>7346.0</v>
      </c>
      <c r="G796" s="9">
        <v>68538.18000000001</v>
      </c>
      <c r="H796" s="9">
        <v>17703.860000000008</v>
      </c>
    </row>
    <row r="797">
      <c r="A797" s="5">
        <v>41363.0</v>
      </c>
      <c r="B797" s="7" t="str">
        <f t="shared" si="1"/>
        <v>2013-03</v>
      </c>
      <c r="C797" s="7" t="s">
        <v>90</v>
      </c>
      <c r="D797" s="4">
        <v>5988.0</v>
      </c>
      <c r="E797" s="21" t="str">
        <f>VLOOKUP(D797, Products!$A$1:$B$13, 2, FALSE)</f>
        <v>Vegetables</v>
      </c>
      <c r="F797" s="4">
        <v>4388.0</v>
      </c>
      <c r="G797" s="9">
        <v>676015.28</v>
      </c>
      <c r="H797" s="9">
        <v>277014.44</v>
      </c>
    </row>
    <row r="798">
      <c r="A798" s="5">
        <v>42415.0</v>
      </c>
      <c r="B798" s="7" t="str">
        <f t="shared" si="1"/>
        <v>2016-02</v>
      </c>
      <c r="C798" s="7" t="s">
        <v>90</v>
      </c>
      <c r="D798" s="4">
        <v>7331.0</v>
      </c>
      <c r="E798" s="21" t="str">
        <f>VLOOKUP(D798, Products!$A$1:$B$13, 2, FALSE)</f>
        <v>Baby Food</v>
      </c>
      <c r="F798" s="4">
        <v>616.0</v>
      </c>
      <c r="G798" s="9">
        <v>157252.48</v>
      </c>
      <c r="H798" s="9">
        <v>59049.760000000024</v>
      </c>
    </row>
    <row r="799">
      <c r="A799" s="5">
        <v>41998.0</v>
      </c>
      <c r="B799" s="7" t="str">
        <f t="shared" si="1"/>
        <v>2014-12</v>
      </c>
      <c r="C799" s="7" t="s">
        <v>90</v>
      </c>
      <c r="D799" s="4">
        <v>7940.0</v>
      </c>
      <c r="E799" s="21" t="str">
        <f>VLOOKUP(D799, Products!$A$1:$B$13, 2, FALSE)</f>
        <v>Household</v>
      </c>
      <c r="F799" s="4">
        <v>3138.0</v>
      </c>
      <c r="G799" s="9">
        <v>2097031.26</v>
      </c>
      <c r="H799" s="9">
        <v>520060.74</v>
      </c>
    </row>
    <row r="800">
      <c r="A800" s="5">
        <v>40866.0</v>
      </c>
      <c r="B800" s="7" t="str">
        <f t="shared" si="1"/>
        <v>2011-11</v>
      </c>
      <c r="C800" s="7" t="s">
        <v>90</v>
      </c>
      <c r="D800" s="4">
        <v>2455.0</v>
      </c>
      <c r="E800" s="21" t="str">
        <f>VLOOKUP(D800, Products!$A$1:$B$13, 2, FALSE)</f>
        <v>Clothes</v>
      </c>
      <c r="F800" s="4">
        <v>7547.0</v>
      </c>
      <c r="G800" s="9">
        <v>824736.16</v>
      </c>
      <c r="H800" s="9">
        <v>554251.6799999999</v>
      </c>
    </row>
    <row r="801">
      <c r="A801" s="5">
        <v>40507.0</v>
      </c>
      <c r="B801" s="7" t="str">
        <f t="shared" si="1"/>
        <v>2010-11</v>
      </c>
      <c r="C801" s="7" t="s">
        <v>90</v>
      </c>
      <c r="D801" s="4">
        <v>7940.0</v>
      </c>
      <c r="E801" s="21" t="str">
        <f>VLOOKUP(D801, Products!$A$1:$B$13, 2, FALSE)</f>
        <v>Household</v>
      </c>
      <c r="F801" s="4">
        <v>3473.0</v>
      </c>
      <c r="G801" s="9">
        <v>2320901.71</v>
      </c>
      <c r="H801" s="9">
        <v>575580.2899999998</v>
      </c>
    </row>
    <row r="802">
      <c r="A802" s="5">
        <v>42688.0</v>
      </c>
      <c r="B802" s="7" t="str">
        <f t="shared" si="1"/>
        <v>2016-11</v>
      </c>
      <c r="C802" s="7" t="s">
        <v>90</v>
      </c>
      <c r="D802" s="4">
        <v>3127.0</v>
      </c>
      <c r="E802" s="21" t="str">
        <f>VLOOKUP(D802, Products!$A$1:$B$13, 2, FALSE)</f>
        <v>Personal Care</v>
      </c>
      <c r="F802" s="4">
        <v>3699.0</v>
      </c>
      <c r="G802" s="9">
        <v>302319.27</v>
      </c>
      <c r="H802" s="9">
        <v>92696.94</v>
      </c>
    </row>
    <row r="803">
      <c r="A803" s="5">
        <v>41727.0</v>
      </c>
      <c r="B803" s="7" t="str">
        <f t="shared" si="1"/>
        <v>2014-03</v>
      </c>
      <c r="C803" s="7" t="s">
        <v>90</v>
      </c>
      <c r="D803" s="4">
        <v>8293.0</v>
      </c>
      <c r="E803" s="21" t="str">
        <f>VLOOKUP(D803, Products!$A$1:$B$13, 2, FALSE)</f>
        <v>Cosmetics</v>
      </c>
      <c r="F803" s="4">
        <v>1997.0</v>
      </c>
      <c r="G803" s="9">
        <v>873088.4</v>
      </c>
      <c r="H803" s="9">
        <v>347218.39</v>
      </c>
    </row>
    <row r="804">
      <c r="A804" s="5">
        <v>41336.0</v>
      </c>
      <c r="B804" s="7" t="str">
        <f t="shared" si="1"/>
        <v>2013-03</v>
      </c>
      <c r="C804" s="7" t="s">
        <v>90</v>
      </c>
      <c r="D804" s="4">
        <v>7331.0</v>
      </c>
      <c r="E804" s="21" t="str">
        <f>VLOOKUP(D804, Products!$A$1:$B$13, 2, FALSE)</f>
        <v>Baby Food</v>
      </c>
      <c r="F804" s="4">
        <v>5593.0</v>
      </c>
      <c r="G804" s="9">
        <v>1427781.04</v>
      </c>
      <c r="H804" s="9">
        <v>536144.9800000001</v>
      </c>
    </row>
    <row r="805">
      <c r="A805" s="5">
        <v>42489.0</v>
      </c>
      <c r="B805" s="7" t="str">
        <f t="shared" si="1"/>
        <v>2016-04</v>
      </c>
      <c r="C805" s="7" t="s">
        <v>90</v>
      </c>
      <c r="D805" s="4">
        <v>2455.0</v>
      </c>
      <c r="E805" s="21" t="str">
        <f>VLOOKUP(D805, Products!$A$1:$B$13, 2, FALSE)</f>
        <v>Clothes</v>
      </c>
      <c r="F805" s="4">
        <v>2222.0</v>
      </c>
      <c r="G805" s="9">
        <v>242820.16</v>
      </c>
      <c r="H805" s="9">
        <v>163183.68</v>
      </c>
    </row>
    <row r="806">
      <c r="A806" s="5">
        <v>42374.0</v>
      </c>
      <c r="B806" s="7" t="str">
        <f t="shared" si="1"/>
        <v>2016-01</v>
      </c>
      <c r="C806" s="7" t="s">
        <v>90</v>
      </c>
      <c r="D806" s="4">
        <v>7331.0</v>
      </c>
      <c r="E806" s="21" t="str">
        <f>VLOOKUP(D806, Products!$A$1:$B$13, 2, FALSE)</f>
        <v>Baby Food</v>
      </c>
      <c r="F806" s="4">
        <v>4354.0</v>
      </c>
      <c r="G806" s="9">
        <v>1111489.12</v>
      </c>
      <c r="H806" s="9">
        <v>417374.4400000002</v>
      </c>
    </row>
    <row r="807">
      <c r="A807" s="5">
        <v>40656.0</v>
      </c>
      <c r="B807" s="7" t="str">
        <f t="shared" si="1"/>
        <v>2011-04</v>
      </c>
      <c r="C807" s="7" t="s">
        <v>90</v>
      </c>
      <c r="D807" s="4">
        <v>8681.0</v>
      </c>
      <c r="E807" s="21" t="str">
        <f>VLOOKUP(D807, Products!$A$1:$B$13, 2, FALSE)</f>
        <v>Office Supplies</v>
      </c>
      <c r="F807" s="4">
        <v>4406.0</v>
      </c>
      <c r="G807" s="9">
        <v>2869231.2600000002</v>
      </c>
      <c r="H807" s="9">
        <v>556257.5</v>
      </c>
    </row>
    <row r="808">
      <c r="A808" s="5">
        <v>41150.0</v>
      </c>
      <c r="B808" s="7" t="str">
        <f t="shared" si="1"/>
        <v>2012-08</v>
      </c>
      <c r="C808" s="7" t="s">
        <v>90</v>
      </c>
      <c r="D808" s="4">
        <v>7940.0</v>
      </c>
      <c r="E808" s="21" t="str">
        <f>VLOOKUP(D808, Products!$A$1:$B$13, 2, FALSE)</f>
        <v>Household</v>
      </c>
      <c r="F808" s="4">
        <v>3864.0</v>
      </c>
      <c r="G808" s="9">
        <v>2582195.28</v>
      </c>
      <c r="H808" s="9">
        <v>640380.7199999997</v>
      </c>
    </row>
    <row r="809">
      <c r="A809" s="5">
        <v>40643.0</v>
      </c>
      <c r="B809" s="7" t="str">
        <f t="shared" si="1"/>
        <v>2011-04</v>
      </c>
      <c r="C809" s="7" t="s">
        <v>90</v>
      </c>
      <c r="D809" s="4">
        <v>5988.0</v>
      </c>
      <c r="E809" s="21" t="str">
        <f>VLOOKUP(D809, Products!$A$1:$B$13, 2, FALSE)</f>
        <v>Vegetables</v>
      </c>
      <c r="F809" s="4">
        <v>8869.0</v>
      </c>
      <c r="G809" s="9">
        <v>1366358.1400000001</v>
      </c>
      <c r="H809" s="9">
        <v>559899.9700000001</v>
      </c>
    </row>
    <row r="810">
      <c r="A810" s="5">
        <v>41445.0</v>
      </c>
      <c r="B810" s="7" t="str">
        <f t="shared" si="1"/>
        <v>2013-06</v>
      </c>
      <c r="C810" s="7" t="s">
        <v>90</v>
      </c>
      <c r="D810" s="4">
        <v>2103.0</v>
      </c>
      <c r="E810" s="21" t="str">
        <f>VLOOKUP(D810, Products!$A$1:$B$13, 2, FALSE)</f>
        <v>Cereal</v>
      </c>
      <c r="F810" s="4">
        <v>1845.0</v>
      </c>
      <c r="G810" s="9">
        <v>379516.5</v>
      </c>
      <c r="H810" s="9">
        <v>163448.55</v>
      </c>
    </row>
    <row r="811">
      <c r="A811" s="5">
        <v>41018.0</v>
      </c>
      <c r="B811" s="7" t="str">
        <f t="shared" si="1"/>
        <v>2012-04</v>
      </c>
      <c r="C811" s="7" t="s">
        <v>90</v>
      </c>
      <c r="D811" s="4">
        <v>3127.0</v>
      </c>
      <c r="E811" s="21" t="str">
        <f>VLOOKUP(D811, Products!$A$1:$B$13, 2, FALSE)</f>
        <v>Personal Care</v>
      </c>
      <c r="F811" s="4">
        <v>4282.0</v>
      </c>
      <c r="G811" s="9">
        <v>349967.86000000004</v>
      </c>
      <c r="H811" s="9">
        <v>107306.92000000004</v>
      </c>
    </row>
    <row r="812">
      <c r="A812" s="5">
        <v>41537.0</v>
      </c>
      <c r="B812" s="7" t="str">
        <f t="shared" si="1"/>
        <v>2013-09</v>
      </c>
      <c r="C812" s="7" t="s">
        <v>92</v>
      </c>
      <c r="D812" s="4">
        <v>4594.0</v>
      </c>
      <c r="E812" s="21" t="str">
        <f>VLOOKUP(D812, Products!$A$1:$B$13, 2, FALSE)</f>
        <v>Fruits</v>
      </c>
      <c r="F812" s="4">
        <v>9024.0</v>
      </c>
      <c r="G812" s="9">
        <v>84193.92</v>
      </c>
      <c r="H812" s="9">
        <v>21747.839999999997</v>
      </c>
    </row>
    <row r="813">
      <c r="A813" s="5">
        <v>41860.0</v>
      </c>
      <c r="B813" s="7" t="str">
        <f t="shared" si="1"/>
        <v>2014-08</v>
      </c>
      <c r="C813" s="7" t="s">
        <v>92</v>
      </c>
      <c r="D813" s="4">
        <v>8681.0</v>
      </c>
      <c r="E813" s="21" t="str">
        <f>VLOOKUP(D813, Products!$A$1:$B$13, 2, FALSE)</f>
        <v>Office Supplies</v>
      </c>
      <c r="F813" s="4">
        <v>10.0</v>
      </c>
      <c r="G813" s="9">
        <v>6512.1</v>
      </c>
      <c r="H813" s="9">
        <v>1262.5</v>
      </c>
    </row>
    <row r="814">
      <c r="A814" s="5">
        <v>41504.0</v>
      </c>
      <c r="B814" s="7" t="str">
        <f t="shared" si="1"/>
        <v>2013-08</v>
      </c>
      <c r="C814" s="7" t="s">
        <v>92</v>
      </c>
      <c r="D814" s="4">
        <v>7940.0</v>
      </c>
      <c r="E814" s="21" t="str">
        <f>VLOOKUP(D814, Products!$A$1:$B$13, 2, FALSE)</f>
        <v>Household</v>
      </c>
      <c r="F814" s="4">
        <v>2112.0</v>
      </c>
      <c r="G814" s="9">
        <v>1411386.24</v>
      </c>
      <c r="H814" s="9">
        <v>350021.76</v>
      </c>
    </row>
    <row r="815">
      <c r="A815" s="5">
        <v>40460.0</v>
      </c>
      <c r="B815" s="7" t="str">
        <f t="shared" si="1"/>
        <v>2010-10</v>
      </c>
      <c r="C815" s="7" t="s">
        <v>92</v>
      </c>
      <c r="D815" s="4">
        <v>8875.0</v>
      </c>
      <c r="E815" s="21" t="str">
        <f>VLOOKUP(D815, Products!$A$1:$B$13, 2, FALSE)</f>
        <v>Meat</v>
      </c>
      <c r="F815" s="4">
        <v>3664.0</v>
      </c>
      <c r="G815" s="9">
        <v>1545804.96</v>
      </c>
      <c r="H815" s="9">
        <v>209580.80000000005</v>
      </c>
    </row>
    <row r="816">
      <c r="A816" s="5">
        <v>41914.0</v>
      </c>
      <c r="B816" s="7" t="str">
        <f t="shared" si="1"/>
        <v>2014-10</v>
      </c>
      <c r="C816" s="7" t="s">
        <v>92</v>
      </c>
      <c r="D816" s="4">
        <v>3127.0</v>
      </c>
      <c r="E816" s="21" t="str">
        <f>VLOOKUP(D816, Products!$A$1:$B$13, 2, FALSE)</f>
        <v>Personal Care</v>
      </c>
      <c r="F816" s="4">
        <v>240.0</v>
      </c>
      <c r="G816" s="9">
        <v>19615.2</v>
      </c>
      <c r="H816" s="9">
        <v>6014.4</v>
      </c>
    </row>
    <row r="817">
      <c r="A817" s="5">
        <v>40306.0</v>
      </c>
      <c r="B817" s="7" t="str">
        <f t="shared" si="1"/>
        <v>2010-05</v>
      </c>
      <c r="C817" s="7" t="s">
        <v>92</v>
      </c>
      <c r="D817" s="4">
        <v>3127.0</v>
      </c>
      <c r="E817" s="21" t="str">
        <f>VLOOKUP(D817, Products!$A$1:$B$13, 2, FALSE)</f>
        <v>Personal Care</v>
      </c>
      <c r="F817" s="4">
        <v>3045.0</v>
      </c>
      <c r="G817" s="9">
        <v>248867.85</v>
      </c>
      <c r="H817" s="9">
        <v>76307.70000000001</v>
      </c>
    </row>
    <row r="818">
      <c r="A818" s="5">
        <v>42577.0</v>
      </c>
      <c r="B818" s="7" t="str">
        <f t="shared" si="1"/>
        <v>2016-07</v>
      </c>
      <c r="C818" s="7" t="s">
        <v>92</v>
      </c>
      <c r="D818" s="4">
        <v>2455.0</v>
      </c>
      <c r="E818" s="21" t="str">
        <f>VLOOKUP(D818, Products!$A$1:$B$13, 2, FALSE)</f>
        <v>Clothes</v>
      </c>
      <c r="F818" s="4">
        <v>7797.0</v>
      </c>
      <c r="G818" s="9">
        <v>852056.16</v>
      </c>
      <c r="H818" s="9">
        <v>572611.6799999999</v>
      </c>
    </row>
    <row r="819">
      <c r="A819" s="5">
        <v>40978.0</v>
      </c>
      <c r="B819" s="7" t="str">
        <f t="shared" si="1"/>
        <v>2012-03</v>
      </c>
      <c r="C819" s="7" t="s">
        <v>92</v>
      </c>
      <c r="D819" s="4">
        <v>3127.0</v>
      </c>
      <c r="E819" s="21" t="str">
        <f>VLOOKUP(D819, Products!$A$1:$B$13, 2, FALSE)</f>
        <v>Personal Care</v>
      </c>
      <c r="F819" s="4">
        <v>9963.0</v>
      </c>
      <c r="G819" s="9">
        <v>814275.99</v>
      </c>
      <c r="H819" s="9">
        <v>249672.78000000003</v>
      </c>
    </row>
    <row r="820">
      <c r="A820" s="5">
        <v>40241.0</v>
      </c>
      <c r="B820" s="7" t="str">
        <f t="shared" si="1"/>
        <v>2010-03</v>
      </c>
      <c r="C820" s="7" t="s">
        <v>92</v>
      </c>
      <c r="D820" s="4">
        <v>1270.0</v>
      </c>
      <c r="E820" s="21" t="str">
        <f>VLOOKUP(D820, Products!$A$1:$B$13, 2, FALSE)</f>
        <v>Beverages</v>
      </c>
      <c r="F820" s="4">
        <v>3092.0</v>
      </c>
      <c r="G820" s="9">
        <v>146715.40000000002</v>
      </c>
      <c r="H820" s="9">
        <v>48420.72000000003</v>
      </c>
    </row>
    <row r="821">
      <c r="A821" s="5">
        <v>40564.0</v>
      </c>
      <c r="B821" s="7" t="str">
        <f t="shared" si="1"/>
        <v>2011-01</v>
      </c>
      <c r="C821" s="7" t="s">
        <v>92</v>
      </c>
      <c r="D821" s="4">
        <v>7331.0</v>
      </c>
      <c r="E821" s="21" t="str">
        <f>VLOOKUP(D821, Products!$A$1:$B$13, 2, FALSE)</f>
        <v>Baby Food</v>
      </c>
      <c r="F821" s="4">
        <v>4077.0</v>
      </c>
      <c r="G821" s="9">
        <v>1040776.56</v>
      </c>
      <c r="H821" s="9">
        <v>390821.2200000001</v>
      </c>
    </row>
    <row r="822">
      <c r="A822" s="5">
        <v>42304.0</v>
      </c>
      <c r="B822" s="7" t="str">
        <f t="shared" si="1"/>
        <v>2015-10</v>
      </c>
      <c r="C822" s="7" t="s">
        <v>92</v>
      </c>
      <c r="D822" s="4">
        <v>1270.0</v>
      </c>
      <c r="E822" s="21" t="str">
        <f>VLOOKUP(D822, Products!$A$1:$B$13, 2, FALSE)</f>
        <v>Beverages</v>
      </c>
      <c r="F822" s="4">
        <v>3134.0</v>
      </c>
      <c r="G822" s="9">
        <v>148708.30000000002</v>
      </c>
      <c r="H822" s="9">
        <v>49078.44000000002</v>
      </c>
    </row>
    <row r="823">
      <c r="A823" s="5">
        <v>42806.0</v>
      </c>
      <c r="B823" s="7" t="str">
        <f t="shared" si="1"/>
        <v>2017-03</v>
      </c>
      <c r="C823" s="7" t="s">
        <v>92</v>
      </c>
      <c r="D823" s="4">
        <v>5988.0</v>
      </c>
      <c r="E823" s="21" t="str">
        <f>VLOOKUP(D823, Products!$A$1:$B$13, 2, FALSE)</f>
        <v>Vegetables</v>
      </c>
      <c r="F823" s="4">
        <v>22.0</v>
      </c>
      <c r="G823" s="9">
        <v>3389.32</v>
      </c>
      <c r="H823" s="9">
        <v>1388.8600000000001</v>
      </c>
    </row>
    <row r="824">
      <c r="A824" s="5">
        <v>42678.0</v>
      </c>
      <c r="B824" s="7" t="str">
        <f t="shared" si="1"/>
        <v>2016-11</v>
      </c>
      <c r="C824" s="7" t="s">
        <v>92</v>
      </c>
      <c r="D824" s="4">
        <v>7940.0</v>
      </c>
      <c r="E824" s="21" t="str">
        <f>VLOOKUP(D824, Products!$A$1:$B$13, 2, FALSE)</f>
        <v>Household</v>
      </c>
      <c r="F824" s="4">
        <v>477.0</v>
      </c>
      <c r="G824" s="9">
        <v>318764.79</v>
      </c>
      <c r="H824" s="9">
        <v>79053.20999999996</v>
      </c>
    </row>
    <row r="825">
      <c r="A825" s="5">
        <v>41349.0</v>
      </c>
      <c r="B825" s="7" t="str">
        <f t="shared" si="1"/>
        <v>2013-03</v>
      </c>
      <c r="C825" s="7" t="s">
        <v>92</v>
      </c>
      <c r="D825" s="4">
        <v>7331.0</v>
      </c>
      <c r="E825" s="21" t="str">
        <f>VLOOKUP(D825, Products!$A$1:$B$13, 2, FALSE)</f>
        <v>Baby Food</v>
      </c>
      <c r="F825" s="4">
        <v>7270.0</v>
      </c>
      <c r="G825" s="9">
        <v>1855885.6</v>
      </c>
      <c r="H825" s="9">
        <v>696902.2000000002</v>
      </c>
    </row>
    <row r="826">
      <c r="A826" s="5">
        <v>40576.0</v>
      </c>
      <c r="B826" s="7" t="str">
        <f t="shared" si="1"/>
        <v>2011-02</v>
      </c>
      <c r="C826" s="7" t="s">
        <v>92</v>
      </c>
      <c r="D826" s="4">
        <v>8681.0</v>
      </c>
      <c r="E826" s="21" t="str">
        <f>VLOOKUP(D826, Products!$A$1:$B$13, 2, FALSE)</f>
        <v>Office Supplies</v>
      </c>
      <c r="F826" s="4">
        <v>3824.0</v>
      </c>
      <c r="G826" s="9">
        <v>2490227.04</v>
      </c>
      <c r="H826" s="9">
        <v>482780.0</v>
      </c>
    </row>
    <row r="827">
      <c r="A827" s="5">
        <v>41007.0</v>
      </c>
      <c r="B827" s="7" t="str">
        <f t="shared" si="1"/>
        <v>2012-04</v>
      </c>
      <c r="C827" s="7" t="s">
        <v>92</v>
      </c>
      <c r="D827" s="4">
        <v>2455.0</v>
      </c>
      <c r="E827" s="21" t="str">
        <f>VLOOKUP(D827, Products!$A$1:$B$13, 2, FALSE)</f>
        <v>Clothes</v>
      </c>
      <c r="F827" s="4">
        <v>2979.0</v>
      </c>
      <c r="G827" s="9">
        <v>325545.12</v>
      </c>
      <c r="H827" s="9">
        <v>218777.75999999998</v>
      </c>
    </row>
    <row r="828">
      <c r="A828" s="5">
        <v>42802.0</v>
      </c>
      <c r="B828" s="7" t="str">
        <f t="shared" si="1"/>
        <v>2017-03</v>
      </c>
      <c r="C828" s="7" t="s">
        <v>92</v>
      </c>
      <c r="D828" s="4">
        <v>8875.0</v>
      </c>
      <c r="E828" s="21" t="str">
        <f>VLOOKUP(D828, Products!$A$1:$B$13, 2, FALSE)</f>
        <v>Meat</v>
      </c>
      <c r="F828" s="4">
        <v>1916.0</v>
      </c>
      <c r="G828" s="9">
        <v>808341.24</v>
      </c>
      <c r="H828" s="9">
        <v>109595.19999999995</v>
      </c>
    </row>
    <row r="829">
      <c r="A829" s="5">
        <v>42385.0</v>
      </c>
      <c r="B829" s="7" t="str">
        <f t="shared" si="1"/>
        <v>2016-01</v>
      </c>
      <c r="C829" s="7" t="s">
        <v>92</v>
      </c>
      <c r="D829" s="4">
        <v>2455.0</v>
      </c>
      <c r="E829" s="21" t="str">
        <f>VLOOKUP(D829, Products!$A$1:$B$13, 2, FALSE)</f>
        <v>Clothes</v>
      </c>
      <c r="F829" s="4">
        <v>6368.0</v>
      </c>
      <c r="G829" s="9">
        <v>695895.04</v>
      </c>
      <c r="H829" s="9">
        <v>467665.92000000004</v>
      </c>
    </row>
    <row r="830">
      <c r="A830" s="5">
        <v>42927.0</v>
      </c>
      <c r="B830" s="7" t="str">
        <f t="shared" si="1"/>
        <v>2017-07</v>
      </c>
      <c r="C830" s="7" t="s">
        <v>92</v>
      </c>
      <c r="D830" s="4">
        <v>1270.0</v>
      </c>
      <c r="E830" s="21" t="str">
        <f>VLOOKUP(D830, Products!$A$1:$B$13, 2, FALSE)</f>
        <v>Beverages</v>
      </c>
      <c r="F830" s="4">
        <v>7939.0</v>
      </c>
      <c r="G830" s="9">
        <v>376705.55000000005</v>
      </c>
      <c r="H830" s="9">
        <v>124324.74000000005</v>
      </c>
    </row>
    <row r="831">
      <c r="A831" s="5">
        <v>40753.0</v>
      </c>
      <c r="B831" s="7" t="str">
        <f t="shared" si="1"/>
        <v>2011-07</v>
      </c>
      <c r="C831" s="7" t="s">
        <v>92</v>
      </c>
      <c r="D831" s="4">
        <v>8681.0</v>
      </c>
      <c r="E831" s="21" t="str">
        <f>VLOOKUP(D831, Products!$A$1:$B$13, 2, FALSE)</f>
        <v>Office Supplies</v>
      </c>
      <c r="F831" s="4">
        <v>9691.0</v>
      </c>
      <c r="G831" s="9">
        <v>6310876.11</v>
      </c>
      <c r="H831" s="9">
        <v>1223488.75</v>
      </c>
    </row>
    <row r="832">
      <c r="A832" s="5">
        <v>41200.0</v>
      </c>
      <c r="B832" s="7" t="str">
        <f t="shared" si="1"/>
        <v>2012-10</v>
      </c>
      <c r="C832" s="7" t="s">
        <v>92</v>
      </c>
      <c r="D832" s="4">
        <v>1270.0</v>
      </c>
      <c r="E832" s="21" t="str">
        <f>VLOOKUP(D832, Products!$A$1:$B$13, 2, FALSE)</f>
        <v>Beverages</v>
      </c>
      <c r="F832" s="4">
        <v>6699.0</v>
      </c>
      <c r="G832" s="9">
        <v>317867.55000000005</v>
      </c>
      <c r="H832" s="9">
        <v>104906.34000000005</v>
      </c>
    </row>
    <row r="833">
      <c r="A833" s="5">
        <v>41591.0</v>
      </c>
      <c r="B833" s="7" t="str">
        <f t="shared" si="1"/>
        <v>2013-11</v>
      </c>
      <c r="C833" s="7" t="s">
        <v>92</v>
      </c>
      <c r="D833" s="4">
        <v>3127.0</v>
      </c>
      <c r="E833" s="21" t="str">
        <f>VLOOKUP(D833, Products!$A$1:$B$13, 2, FALSE)</f>
        <v>Personal Care</v>
      </c>
      <c r="F833" s="4">
        <v>1173.0</v>
      </c>
      <c r="G833" s="9">
        <v>95869.29000000001</v>
      </c>
      <c r="H833" s="9">
        <v>29395.380000000005</v>
      </c>
    </row>
    <row r="834">
      <c r="A834" s="5">
        <v>40578.0</v>
      </c>
      <c r="B834" s="7" t="str">
        <f t="shared" si="1"/>
        <v>2011-02</v>
      </c>
      <c r="C834" s="7" t="s">
        <v>92</v>
      </c>
      <c r="D834" s="4">
        <v>1270.0</v>
      </c>
      <c r="E834" s="21" t="str">
        <f>VLOOKUP(D834, Products!$A$1:$B$13, 2, FALSE)</f>
        <v>Beverages</v>
      </c>
      <c r="F834" s="4">
        <v>3836.0</v>
      </c>
      <c r="G834" s="9">
        <v>182018.2</v>
      </c>
      <c r="H834" s="9">
        <v>60071.76000000001</v>
      </c>
    </row>
    <row r="835">
      <c r="A835" s="5">
        <v>41656.0</v>
      </c>
      <c r="B835" s="7" t="str">
        <f t="shared" si="1"/>
        <v>2014-01</v>
      </c>
      <c r="C835" s="7" t="s">
        <v>92</v>
      </c>
      <c r="D835" s="4">
        <v>7940.0</v>
      </c>
      <c r="E835" s="21" t="str">
        <f>VLOOKUP(D835, Products!$A$1:$B$13, 2, FALSE)</f>
        <v>Household</v>
      </c>
      <c r="F835" s="4">
        <v>1138.0</v>
      </c>
      <c r="G835" s="9">
        <v>760491.26</v>
      </c>
      <c r="H835" s="9">
        <v>188600.74</v>
      </c>
    </row>
    <row r="836">
      <c r="A836" s="5">
        <v>41920.0</v>
      </c>
      <c r="B836" s="7" t="str">
        <f t="shared" si="1"/>
        <v>2014-10</v>
      </c>
      <c r="C836" s="7" t="s">
        <v>94</v>
      </c>
      <c r="D836" s="4">
        <v>2103.0</v>
      </c>
      <c r="E836" s="21" t="str">
        <f>VLOOKUP(D836, Products!$A$1:$B$13, 2, FALSE)</f>
        <v>Cereal</v>
      </c>
      <c r="F836" s="4">
        <v>650.0</v>
      </c>
      <c r="G836" s="9">
        <v>133705.0</v>
      </c>
      <c r="H836" s="9">
        <v>57583.5</v>
      </c>
    </row>
    <row r="837">
      <c r="A837" s="5">
        <v>42419.0</v>
      </c>
      <c r="B837" s="7" t="str">
        <f t="shared" si="1"/>
        <v>2016-02</v>
      </c>
      <c r="C837" s="7" t="s">
        <v>94</v>
      </c>
      <c r="D837" s="4">
        <v>8969.0</v>
      </c>
      <c r="E837" s="21" t="str">
        <f>VLOOKUP(D837, Products!$A$1:$B$13, 2, FALSE)</f>
        <v>Snacks</v>
      </c>
      <c r="F837" s="4">
        <v>3293.0</v>
      </c>
      <c r="G837" s="9">
        <v>502445.94000000006</v>
      </c>
      <c r="H837" s="9">
        <v>181576.02000000008</v>
      </c>
    </row>
    <row r="838">
      <c r="A838" s="5">
        <v>41393.0</v>
      </c>
      <c r="B838" s="7" t="str">
        <f t="shared" si="1"/>
        <v>2013-04</v>
      </c>
      <c r="C838" s="7" t="s">
        <v>94</v>
      </c>
      <c r="D838" s="4">
        <v>7940.0</v>
      </c>
      <c r="E838" s="21" t="str">
        <f>VLOOKUP(D838, Products!$A$1:$B$13, 2, FALSE)</f>
        <v>Household</v>
      </c>
      <c r="F838" s="4">
        <v>2350.0</v>
      </c>
      <c r="G838" s="9">
        <v>1570434.5</v>
      </c>
      <c r="H838" s="9">
        <v>389465.5</v>
      </c>
    </row>
    <row r="839">
      <c r="A839" s="5">
        <v>41265.0</v>
      </c>
      <c r="B839" s="7" t="str">
        <f t="shared" si="1"/>
        <v>2012-12</v>
      </c>
      <c r="C839" s="7" t="s">
        <v>94</v>
      </c>
      <c r="D839" s="4">
        <v>1270.0</v>
      </c>
      <c r="E839" s="21" t="str">
        <f>VLOOKUP(D839, Products!$A$1:$B$13, 2, FALSE)</f>
        <v>Beverages</v>
      </c>
      <c r="F839" s="4">
        <v>8944.0</v>
      </c>
      <c r="G839" s="9">
        <v>424392.80000000005</v>
      </c>
      <c r="H839" s="9">
        <v>140063.04000000004</v>
      </c>
    </row>
    <row r="840">
      <c r="A840" s="5">
        <v>40938.0</v>
      </c>
      <c r="B840" s="7" t="str">
        <f t="shared" si="1"/>
        <v>2012-01</v>
      </c>
      <c r="C840" s="7" t="s">
        <v>94</v>
      </c>
      <c r="D840" s="4">
        <v>8681.0</v>
      </c>
      <c r="E840" s="21" t="str">
        <f>VLOOKUP(D840, Products!$A$1:$B$13, 2, FALSE)</f>
        <v>Office Supplies</v>
      </c>
      <c r="F840" s="4">
        <v>7923.0</v>
      </c>
      <c r="G840" s="9">
        <v>5159536.83</v>
      </c>
      <c r="H840" s="9">
        <v>1000278.75</v>
      </c>
    </row>
    <row r="841">
      <c r="A841" s="5">
        <v>40886.0</v>
      </c>
      <c r="B841" s="7" t="str">
        <f t="shared" si="1"/>
        <v>2011-12</v>
      </c>
      <c r="C841" s="7" t="s">
        <v>94</v>
      </c>
      <c r="D841" s="4">
        <v>8293.0</v>
      </c>
      <c r="E841" s="21" t="str">
        <f>VLOOKUP(D841, Products!$A$1:$B$13, 2, FALSE)</f>
        <v>Cosmetics</v>
      </c>
      <c r="F841" s="4">
        <v>9634.0</v>
      </c>
      <c r="G841" s="9">
        <v>4211984.8</v>
      </c>
      <c r="H841" s="9">
        <v>1675063.58</v>
      </c>
    </row>
    <row r="842">
      <c r="A842" s="5">
        <v>41329.0</v>
      </c>
      <c r="B842" s="7" t="str">
        <f t="shared" si="1"/>
        <v>2013-02</v>
      </c>
      <c r="C842" s="7" t="s">
        <v>94</v>
      </c>
      <c r="D842" s="4">
        <v>7331.0</v>
      </c>
      <c r="E842" s="21" t="str">
        <f>VLOOKUP(D842, Products!$A$1:$B$13, 2, FALSE)</f>
        <v>Baby Food</v>
      </c>
      <c r="F842" s="4">
        <v>2396.0</v>
      </c>
      <c r="G842" s="9">
        <v>611650.88</v>
      </c>
      <c r="H842" s="9">
        <v>229680.56000000006</v>
      </c>
    </row>
    <row r="843">
      <c r="A843" s="5">
        <v>41918.0</v>
      </c>
      <c r="B843" s="7" t="str">
        <f t="shared" si="1"/>
        <v>2014-10</v>
      </c>
      <c r="C843" s="7" t="s">
        <v>94</v>
      </c>
      <c r="D843" s="4">
        <v>4594.0</v>
      </c>
      <c r="E843" s="21" t="str">
        <f>VLOOKUP(D843, Products!$A$1:$B$13, 2, FALSE)</f>
        <v>Fruits</v>
      </c>
      <c r="F843" s="4">
        <v>4486.0</v>
      </c>
      <c r="G843" s="9">
        <v>41854.38</v>
      </c>
      <c r="H843" s="9">
        <v>10811.259999999998</v>
      </c>
    </row>
    <row r="844">
      <c r="A844" s="5">
        <v>40257.0</v>
      </c>
      <c r="B844" s="7" t="str">
        <f t="shared" si="1"/>
        <v>2010-03</v>
      </c>
      <c r="C844" s="7" t="s">
        <v>94</v>
      </c>
      <c r="D844" s="4">
        <v>7940.0</v>
      </c>
      <c r="E844" s="21" t="str">
        <f>VLOOKUP(D844, Products!$A$1:$B$13, 2, FALSE)</f>
        <v>Household</v>
      </c>
      <c r="F844" s="4">
        <v>933.0</v>
      </c>
      <c r="G844" s="9">
        <v>623495.91</v>
      </c>
      <c r="H844" s="9">
        <v>154626.09000000003</v>
      </c>
    </row>
    <row r="845">
      <c r="A845" s="5">
        <v>42441.0</v>
      </c>
      <c r="B845" s="7" t="str">
        <f t="shared" si="1"/>
        <v>2016-03</v>
      </c>
      <c r="C845" s="7" t="s">
        <v>94</v>
      </c>
      <c r="D845" s="4">
        <v>8969.0</v>
      </c>
      <c r="E845" s="21" t="str">
        <f>VLOOKUP(D845, Products!$A$1:$B$13, 2, FALSE)</f>
        <v>Snacks</v>
      </c>
      <c r="F845" s="4">
        <v>4681.0</v>
      </c>
      <c r="G845" s="9">
        <v>714226.9800000001</v>
      </c>
      <c r="H845" s="9">
        <v>258110.34000000008</v>
      </c>
    </row>
    <row r="846">
      <c r="A846" s="5">
        <v>41095.0</v>
      </c>
      <c r="B846" s="7" t="str">
        <f t="shared" si="1"/>
        <v>2012-07</v>
      </c>
      <c r="C846" s="7" t="s">
        <v>94</v>
      </c>
      <c r="D846" s="4">
        <v>5988.0</v>
      </c>
      <c r="E846" s="21" t="str">
        <f>VLOOKUP(D846, Products!$A$1:$B$13, 2, FALSE)</f>
        <v>Vegetables</v>
      </c>
      <c r="F846" s="4">
        <v>4344.0</v>
      </c>
      <c r="G846" s="9">
        <v>669236.64</v>
      </c>
      <c r="H846" s="9">
        <v>274236.72</v>
      </c>
    </row>
    <row r="847">
      <c r="A847" s="5">
        <v>42161.0</v>
      </c>
      <c r="B847" s="7" t="str">
        <f t="shared" si="1"/>
        <v>2015-06</v>
      </c>
      <c r="C847" s="7" t="s">
        <v>94</v>
      </c>
      <c r="D847" s="4">
        <v>2103.0</v>
      </c>
      <c r="E847" s="21" t="str">
        <f>VLOOKUP(D847, Products!$A$1:$B$13, 2, FALSE)</f>
        <v>Cereal</v>
      </c>
      <c r="F847" s="4">
        <v>6109.0</v>
      </c>
      <c r="G847" s="9">
        <v>1256621.3</v>
      </c>
      <c r="H847" s="9">
        <v>541196.31</v>
      </c>
    </row>
    <row r="848">
      <c r="A848" s="5">
        <v>42138.0</v>
      </c>
      <c r="B848" s="7" t="str">
        <f t="shared" si="1"/>
        <v>2015-05</v>
      </c>
      <c r="C848" s="7" t="s">
        <v>94</v>
      </c>
      <c r="D848" s="4">
        <v>8293.0</v>
      </c>
      <c r="E848" s="21" t="str">
        <f>VLOOKUP(D848, Products!$A$1:$B$13, 2, FALSE)</f>
        <v>Cosmetics</v>
      </c>
      <c r="F848" s="4">
        <v>1211.0</v>
      </c>
      <c r="G848" s="9">
        <v>529449.2</v>
      </c>
      <c r="H848" s="9">
        <v>210556.56999999995</v>
      </c>
    </row>
    <row r="849">
      <c r="A849" s="5">
        <v>42312.0</v>
      </c>
      <c r="B849" s="7" t="str">
        <f t="shared" si="1"/>
        <v>2015-11</v>
      </c>
      <c r="C849" s="7" t="s">
        <v>94</v>
      </c>
      <c r="D849" s="4">
        <v>2103.0</v>
      </c>
      <c r="E849" s="21" t="str">
        <f>VLOOKUP(D849, Products!$A$1:$B$13, 2, FALSE)</f>
        <v>Cereal</v>
      </c>
      <c r="F849" s="4">
        <v>1276.0</v>
      </c>
      <c r="G849" s="9">
        <v>262473.2</v>
      </c>
      <c r="H849" s="9">
        <v>113040.84000000003</v>
      </c>
    </row>
    <row r="850">
      <c r="A850" s="5">
        <v>41743.0</v>
      </c>
      <c r="B850" s="7" t="str">
        <f t="shared" si="1"/>
        <v>2014-04</v>
      </c>
      <c r="C850" s="7" t="s">
        <v>94</v>
      </c>
      <c r="D850" s="4">
        <v>2455.0</v>
      </c>
      <c r="E850" s="21" t="str">
        <f>VLOOKUP(D850, Products!$A$1:$B$13, 2, FALSE)</f>
        <v>Clothes</v>
      </c>
      <c r="F850" s="4">
        <v>8631.0</v>
      </c>
      <c r="G850" s="9">
        <v>943195.68</v>
      </c>
      <c r="H850" s="9">
        <v>633860.64</v>
      </c>
    </row>
    <row r="851">
      <c r="A851" s="5">
        <v>41068.0</v>
      </c>
      <c r="B851" s="7" t="str">
        <f t="shared" si="1"/>
        <v>2012-06</v>
      </c>
      <c r="C851" s="7" t="s">
        <v>94</v>
      </c>
      <c r="D851" s="4">
        <v>3127.0</v>
      </c>
      <c r="E851" s="21" t="str">
        <f>VLOOKUP(D851, Products!$A$1:$B$13, 2, FALSE)</f>
        <v>Personal Care</v>
      </c>
      <c r="F851" s="4">
        <v>7480.0</v>
      </c>
      <c r="G851" s="9">
        <v>611340.4</v>
      </c>
      <c r="H851" s="9">
        <v>187448.8</v>
      </c>
    </row>
    <row r="852">
      <c r="A852" s="5">
        <v>41653.0</v>
      </c>
      <c r="B852" s="7" t="str">
        <f t="shared" si="1"/>
        <v>2014-01</v>
      </c>
      <c r="C852" s="7" t="s">
        <v>94</v>
      </c>
      <c r="D852" s="4">
        <v>3127.0</v>
      </c>
      <c r="E852" s="21" t="str">
        <f>VLOOKUP(D852, Products!$A$1:$B$13, 2, FALSE)</f>
        <v>Personal Care</v>
      </c>
      <c r="F852" s="4">
        <v>3394.0</v>
      </c>
      <c r="G852" s="9">
        <v>277391.62</v>
      </c>
      <c r="H852" s="9">
        <v>85053.63999999998</v>
      </c>
    </row>
    <row r="853">
      <c r="A853" s="5">
        <v>41498.0</v>
      </c>
      <c r="B853" s="7" t="str">
        <f t="shared" si="1"/>
        <v>2013-08</v>
      </c>
      <c r="C853" s="7" t="s">
        <v>94</v>
      </c>
      <c r="D853" s="4">
        <v>4594.0</v>
      </c>
      <c r="E853" s="21" t="str">
        <f>VLOOKUP(D853, Products!$A$1:$B$13, 2, FALSE)</f>
        <v>Fruits</v>
      </c>
      <c r="F853" s="4">
        <v>4705.0</v>
      </c>
      <c r="G853" s="9">
        <v>43897.65</v>
      </c>
      <c r="H853" s="9">
        <v>11339.050000000003</v>
      </c>
    </row>
    <row r="854">
      <c r="A854" s="5">
        <v>41445.0</v>
      </c>
      <c r="B854" s="7" t="str">
        <f t="shared" si="1"/>
        <v>2013-06</v>
      </c>
      <c r="C854" s="7" t="s">
        <v>94</v>
      </c>
      <c r="D854" s="4">
        <v>2103.0</v>
      </c>
      <c r="E854" s="21" t="str">
        <f>VLOOKUP(D854, Products!$A$1:$B$13, 2, FALSE)</f>
        <v>Cereal</v>
      </c>
      <c r="F854" s="4">
        <v>6416.0</v>
      </c>
      <c r="G854" s="9">
        <v>1319771.2</v>
      </c>
      <c r="H854" s="9">
        <v>568393.44</v>
      </c>
    </row>
    <row r="855">
      <c r="A855" s="5">
        <v>42797.0</v>
      </c>
      <c r="B855" s="7" t="str">
        <f t="shared" si="1"/>
        <v>2017-03</v>
      </c>
      <c r="C855" s="7" t="s">
        <v>94</v>
      </c>
      <c r="D855" s="4">
        <v>8875.0</v>
      </c>
      <c r="E855" s="21" t="str">
        <f>VLOOKUP(D855, Products!$A$1:$B$13, 2, FALSE)</f>
        <v>Meat</v>
      </c>
      <c r="F855" s="4">
        <v>661.0</v>
      </c>
      <c r="G855" s="9">
        <v>278869.29</v>
      </c>
      <c r="H855" s="9">
        <v>37809.19999999998</v>
      </c>
    </row>
    <row r="856">
      <c r="A856" s="5">
        <v>41028.0</v>
      </c>
      <c r="B856" s="7" t="str">
        <f t="shared" si="1"/>
        <v>2012-04</v>
      </c>
      <c r="C856" s="7" t="s">
        <v>94</v>
      </c>
      <c r="D856" s="4">
        <v>2455.0</v>
      </c>
      <c r="E856" s="21" t="str">
        <f>VLOOKUP(D856, Products!$A$1:$B$13, 2, FALSE)</f>
        <v>Clothes</v>
      </c>
      <c r="F856" s="4">
        <v>8938.0</v>
      </c>
      <c r="G856" s="9">
        <v>976744.64</v>
      </c>
      <c r="H856" s="9">
        <v>656406.72</v>
      </c>
    </row>
    <row r="857">
      <c r="A857" s="5">
        <v>41712.0</v>
      </c>
      <c r="B857" s="7" t="str">
        <f t="shared" si="1"/>
        <v>2014-03</v>
      </c>
      <c r="C857" s="7" t="s">
        <v>94</v>
      </c>
      <c r="D857" s="4">
        <v>8293.0</v>
      </c>
      <c r="E857" s="21" t="str">
        <f>VLOOKUP(D857, Products!$A$1:$B$13, 2, FALSE)</f>
        <v>Cosmetics</v>
      </c>
      <c r="F857" s="4">
        <v>3661.0</v>
      </c>
      <c r="G857" s="9">
        <v>1600589.2</v>
      </c>
      <c r="H857" s="9">
        <v>636538.0700000001</v>
      </c>
    </row>
    <row r="858">
      <c r="A858" s="5">
        <v>42689.0</v>
      </c>
      <c r="B858" s="7" t="str">
        <f t="shared" si="1"/>
        <v>2016-11</v>
      </c>
      <c r="C858" s="7" t="s">
        <v>94</v>
      </c>
      <c r="D858" s="4">
        <v>8969.0</v>
      </c>
      <c r="E858" s="21" t="str">
        <f>VLOOKUP(D858, Products!$A$1:$B$13, 2, FALSE)</f>
        <v>Snacks</v>
      </c>
      <c r="F858" s="4">
        <v>562.0</v>
      </c>
      <c r="G858" s="9">
        <v>85749.96</v>
      </c>
      <c r="H858" s="9">
        <v>30988.680000000008</v>
      </c>
    </row>
    <row r="859">
      <c r="A859" s="5">
        <v>41028.0</v>
      </c>
      <c r="B859" s="7" t="str">
        <f t="shared" si="1"/>
        <v>2012-04</v>
      </c>
      <c r="C859" s="7" t="s">
        <v>94</v>
      </c>
      <c r="D859" s="4">
        <v>4594.0</v>
      </c>
      <c r="E859" s="21" t="str">
        <f>VLOOKUP(D859, Products!$A$1:$B$13, 2, FALSE)</f>
        <v>Fruits</v>
      </c>
      <c r="F859" s="4">
        <v>7008.0</v>
      </c>
      <c r="G859" s="9">
        <v>65384.64</v>
      </c>
      <c r="H859" s="9">
        <v>16889.28</v>
      </c>
    </row>
    <row r="860">
      <c r="A860" s="5">
        <v>40744.0</v>
      </c>
      <c r="B860" s="7" t="str">
        <f t="shared" si="1"/>
        <v>2011-07</v>
      </c>
      <c r="C860" s="7" t="s">
        <v>94</v>
      </c>
      <c r="D860" s="4">
        <v>8293.0</v>
      </c>
      <c r="E860" s="21" t="str">
        <f>VLOOKUP(D860, Products!$A$1:$B$13, 2, FALSE)</f>
        <v>Cosmetics</v>
      </c>
      <c r="F860" s="4">
        <v>2260.0</v>
      </c>
      <c r="G860" s="9">
        <v>988072.0</v>
      </c>
      <c r="H860" s="9">
        <v>392946.20000000007</v>
      </c>
    </row>
    <row r="861">
      <c r="A861" s="5">
        <v>40741.0</v>
      </c>
      <c r="B861" s="7" t="str">
        <f t="shared" si="1"/>
        <v>2011-07</v>
      </c>
      <c r="C861" s="7" t="s">
        <v>94</v>
      </c>
      <c r="D861" s="4">
        <v>8969.0</v>
      </c>
      <c r="E861" s="21" t="str">
        <f>VLOOKUP(D861, Products!$A$1:$B$13, 2, FALSE)</f>
        <v>Snacks</v>
      </c>
      <c r="F861" s="4">
        <v>8738.0</v>
      </c>
      <c r="G861" s="9">
        <v>1333244.04</v>
      </c>
      <c r="H861" s="9">
        <v>481813.32000000007</v>
      </c>
    </row>
    <row r="862">
      <c r="A862" s="5">
        <v>41257.0</v>
      </c>
      <c r="B862" s="7" t="str">
        <f t="shared" si="1"/>
        <v>2012-12</v>
      </c>
      <c r="C862" s="7" t="s">
        <v>94</v>
      </c>
      <c r="D862" s="4">
        <v>8681.0</v>
      </c>
      <c r="E862" s="21" t="str">
        <f>VLOOKUP(D862, Products!$A$1:$B$13, 2, FALSE)</f>
        <v>Office Supplies</v>
      </c>
      <c r="F862" s="4">
        <v>1164.0</v>
      </c>
      <c r="G862" s="9">
        <v>758008.4400000001</v>
      </c>
      <c r="H862" s="9">
        <v>146955.0</v>
      </c>
    </row>
    <row r="863">
      <c r="A863" s="5">
        <v>41164.0</v>
      </c>
      <c r="B863" s="7" t="str">
        <f t="shared" si="1"/>
        <v>2012-09</v>
      </c>
      <c r="C863" s="7" t="s">
        <v>94</v>
      </c>
      <c r="D863" s="4">
        <v>8875.0</v>
      </c>
      <c r="E863" s="21" t="str">
        <f>VLOOKUP(D863, Products!$A$1:$B$13, 2, FALSE)</f>
        <v>Meat</v>
      </c>
      <c r="F863" s="4">
        <v>8194.0</v>
      </c>
      <c r="G863" s="9">
        <v>3456966.6599999997</v>
      </c>
      <c r="H863" s="9">
        <v>468696.7999999998</v>
      </c>
    </row>
    <row r="864">
      <c r="A864" s="5">
        <v>42792.0</v>
      </c>
      <c r="B864" s="7" t="str">
        <f t="shared" si="1"/>
        <v>2017-02</v>
      </c>
      <c r="C864" s="7" t="s">
        <v>94</v>
      </c>
      <c r="D864" s="4">
        <v>8875.0</v>
      </c>
      <c r="E864" s="21" t="str">
        <f>VLOOKUP(D864, Products!$A$1:$B$13, 2, FALSE)</f>
        <v>Meat</v>
      </c>
      <c r="F864" s="4">
        <v>4835.0</v>
      </c>
      <c r="G864" s="9">
        <v>2039838.15</v>
      </c>
      <c r="H864" s="9">
        <v>276562.0</v>
      </c>
    </row>
    <row r="865">
      <c r="A865" s="5">
        <v>40897.0</v>
      </c>
      <c r="B865" s="7" t="str">
        <f t="shared" si="1"/>
        <v>2011-12</v>
      </c>
      <c r="C865" s="7" t="s">
        <v>94</v>
      </c>
      <c r="D865" s="4">
        <v>4594.0</v>
      </c>
      <c r="E865" s="21" t="str">
        <f>VLOOKUP(D865, Products!$A$1:$B$13, 2, FALSE)</f>
        <v>Fruits</v>
      </c>
      <c r="F865" s="4">
        <v>3229.0</v>
      </c>
      <c r="G865" s="9">
        <v>30126.57</v>
      </c>
      <c r="H865" s="9">
        <v>7781.889999999999</v>
      </c>
    </row>
    <row r="866">
      <c r="A866" s="5">
        <v>40980.0</v>
      </c>
      <c r="B866" s="7" t="str">
        <f t="shared" si="1"/>
        <v>2012-03</v>
      </c>
      <c r="C866" s="7" t="s">
        <v>96</v>
      </c>
      <c r="D866" s="4">
        <v>2455.0</v>
      </c>
      <c r="E866" s="21" t="str">
        <f>VLOOKUP(D866, Products!$A$1:$B$13, 2, FALSE)</f>
        <v>Clothes</v>
      </c>
      <c r="F866" s="4">
        <v>4908.0</v>
      </c>
      <c r="G866" s="9">
        <v>536346.24</v>
      </c>
      <c r="H866" s="9">
        <v>360443.51999999996</v>
      </c>
    </row>
    <row r="867">
      <c r="A867" s="5">
        <v>40615.0</v>
      </c>
      <c r="B867" s="7" t="str">
        <f t="shared" si="1"/>
        <v>2011-03</v>
      </c>
      <c r="C867" s="7" t="s">
        <v>96</v>
      </c>
      <c r="D867" s="4">
        <v>7940.0</v>
      </c>
      <c r="E867" s="21" t="str">
        <f>VLOOKUP(D867, Products!$A$1:$B$13, 2, FALSE)</f>
        <v>Household</v>
      </c>
      <c r="F867" s="4">
        <v>3065.0</v>
      </c>
      <c r="G867" s="9">
        <v>2048247.55</v>
      </c>
      <c r="H867" s="9">
        <v>507962.44999999995</v>
      </c>
    </row>
    <row r="868">
      <c r="A868" s="5">
        <v>41536.0</v>
      </c>
      <c r="B868" s="7" t="str">
        <f t="shared" si="1"/>
        <v>2013-09</v>
      </c>
      <c r="C868" s="7" t="s">
        <v>96</v>
      </c>
      <c r="D868" s="4">
        <v>8681.0</v>
      </c>
      <c r="E868" s="21" t="str">
        <f>VLOOKUP(D868, Products!$A$1:$B$13, 2, FALSE)</f>
        <v>Office Supplies</v>
      </c>
      <c r="F868" s="4">
        <v>85.0</v>
      </c>
      <c r="G868" s="9">
        <v>55352.850000000006</v>
      </c>
      <c r="H868" s="9">
        <v>10731.25</v>
      </c>
    </row>
    <row r="869">
      <c r="A869" s="5">
        <v>41525.0</v>
      </c>
      <c r="B869" s="7" t="str">
        <f t="shared" si="1"/>
        <v>2013-09</v>
      </c>
      <c r="C869" s="7" t="s">
        <v>96</v>
      </c>
      <c r="D869" s="4">
        <v>2103.0</v>
      </c>
      <c r="E869" s="21" t="str">
        <f>VLOOKUP(D869, Products!$A$1:$B$13, 2, FALSE)</f>
        <v>Cereal</v>
      </c>
      <c r="F869" s="4">
        <v>6140.0</v>
      </c>
      <c r="G869" s="9">
        <v>1262998.0</v>
      </c>
      <c r="H869" s="9">
        <v>543942.6</v>
      </c>
    </row>
    <row r="870">
      <c r="A870" s="5">
        <v>42335.0</v>
      </c>
      <c r="B870" s="7" t="str">
        <f t="shared" si="1"/>
        <v>2015-11</v>
      </c>
      <c r="C870" s="7" t="s">
        <v>96</v>
      </c>
      <c r="D870" s="4">
        <v>8681.0</v>
      </c>
      <c r="E870" s="21" t="str">
        <f>VLOOKUP(D870, Products!$A$1:$B$13, 2, FALSE)</f>
        <v>Office Supplies</v>
      </c>
      <c r="F870" s="4">
        <v>8815.0</v>
      </c>
      <c r="G870" s="9">
        <v>5740416.15</v>
      </c>
      <c r="H870" s="9">
        <v>1112893.75</v>
      </c>
    </row>
    <row r="871">
      <c r="A871" s="5">
        <v>42923.0</v>
      </c>
      <c r="B871" s="7" t="str">
        <f t="shared" si="1"/>
        <v>2017-07</v>
      </c>
      <c r="C871" s="7" t="s">
        <v>96</v>
      </c>
      <c r="D871" s="4">
        <v>7940.0</v>
      </c>
      <c r="E871" s="21" t="str">
        <f>VLOOKUP(D871, Products!$A$1:$B$13, 2, FALSE)</f>
        <v>Household</v>
      </c>
      <c r="F871" s="4">
        <v>905.0</v>
      </c>
      <c r="G871" s="9">
        <v>604784.35</v>
      </c>
      <c r="H871" s="9">
        <v>149985.64999999997</v>
      </c>
    </row>
    <row r="872">
      <c r="A872" s="5">
        <v>42571.0</v>
      </c>
      <c r="B872" s="7" t="str">
        <f t="shared" si="1"/>
        <v>2016-07</v>
      </c>
      <c r="C872" s="7" t="s">
        <v>96</v>
      </c>
      <c r="D872" s="4">
        <v>8293.0</v>
      </c>
      <c r="E872" s="21" t="str">
        <f>VLOOKUP(D872, Products!$A$1:$B$13, 2, FALSE)</f>
        <v>Cosmetics</v>
      </c>
      <c r="F872" s="4">
        <v>2670.0</v>
      </c>
      <c r="G872" s="9">
        <v>1167324.0</v>
      </c>
      <c r="H872" s="9">
        <v>464232.9</v>
      </c>
    </row>
    <row r="873">
      <c r="A873" s="5">
        <v>40660.0</v>
      </c>
      <c r="B873" s="7" t="str">
        <f t="shared" si="1"/>
        <v>2011-04</v>
      </c>
      <c r="C873" s="7" t="s">
        <v>96</v>
      </c>
      <c r="D873" s="4">
        <v>7940.0</v>
      </c>
      <c r="E873" s="21" t="str">
        <f>VLOOKUP(D873, Products!$A$1:$B$13, 2, FALSE)</f>
        <v>Household</v>
      </c>
      <c r="F873" s="4">
        <v>5864.0</v>
      </c>
      <c r="G873" s="9">
        <v>3918735.28</v>
      </c>
      <c r="H873" s="9">
        <v>971840.7199999997</v>
      </c>
    </row>
    <row r="874">
      <c r="A874" s="5">
        <v>41584.0</v>
      </c>
      <c r="B874" s="7" t="str">
        <f t="shared" si="1"/>
        <v>2013-11</v>
      </c>
      <c r="C874" s="7" t="s">
        <v>96</v>
      </c>
      <c r="D874" s="4">
        <v>2103.0</v>
      </c>
      <c r="E874" s="21" t="str">
        <f>VLOOKUP(D874, Products!$A$1:$B$13, 2, FALSE)</f>
        <v>Cereal</v>
      </c>
      <c r="F874" s="4">
        <v>4477.0</v>
      </c>
      <c r="G874" s="9">
        <v>920918.8999999999</v>
      </c>
      <c r="H874" s="9">
        <v>396617.42999999993</v>
      </c>
    </row>
    <row r="875">
      <c r="A875" s="5">
        <v>41734.0</v>
      </c>
      <c r="B875" s="7" t="str">
        <f t="shared" si="1"/>
        <v>2014-04</v>
      </c>
      <c r="C875" s="7" t="s">
        <v>96</v>
      </c>
      <c r="D875" s="4">
        <v>3127.0</v>
      </c>
      <c r="E875" s="21" t="str">
        <f>VLOOKUP(D875, Products!$A$1:$B$13, 2, FALSE)</f>
        <v>Personal Care</v>
      </c>
      <c r="F875" s="4">
        <v>5060.0</v>
      </c>
      <c r="G875" s="9">
        <v>413553.80000000005</v>
      </c>
      <c r="H875" s="9">
        <v>126803.60000000003</v>
      </c>
    </row>
    <row r="876">
      <c r="A876" s="5">
        <v>40823.0</v>
      </c>
      <c r="B876" s="7" t="str">
        <f t="shared" si="1"/>
        <v>2011-10</v>
      </c>
      <c r="C876" s="7" t="s">
        <v>96</v>
      </c>
      <c r="D876" s="4">
        <v>2103.0</v>
      </c>
      <c r="E876" s="21" t="str">
        <f>VLOOKUP(D876, Products!$A$1:$B$13, 2, FALSE)</f>
        <v>Cereal</v>
      </c>
      <c r="F876" s="4">
        <v>8124.0</v>
      </c>
      <c r="G876" s="9">
        <v>1671106.7999999998</v>
      </c>
      <c r="H876" s="9">
        <v>719705.1599999998</v>
      </c>
    </row>
    <row r="877">
      <c r="A877" s="5">
        <v>40761.0</v>
      </c>
      <c r="B877" s="7" t="str">
        <f t="shared" si="1"/>
        <v>2011-08</v>
      </c>
      <c r="C877" s="7" t="s">
        <v>96</v>
      </c>
      <c r="D877" s="4">
        <v>2103.0</v>
      </c>
      <c r="E877" s="21" t="str">
        <f>VLOOKUP(D877, Products!$A$1:$B$13, 2, FALSE)</f>
        <v>Cereal</v>
      </c>
      <c r="F877" s="4">
        <v>475.0</v>
      </c>
      <c r="G877" s="9">
        <v>97707.5</v>
      </c>
      <c r="H877" s="9">
        <v>42080.25</v>
      </c>
    </row>
    <row r="878">
      <c r="A878" s="5">
        <v>40556.0</v>
      </c>
      <c r="B878" s="7" t="str">
        <f t="shared" si="1"/>
        <v>2011-01</v>
      </c>
      <c r="C878" s="7" t="s">
        <v>96</v>
      </c>
      <c r="D878" s="4">
        <v>5988.0</v>
      </c>
      <c r="E878" s="21" t="str">
        <f>VLOOKUP(D878, Products!$A$1:$B$13, 2, FALSE)</f>
        <v>Vegetables</v>
      </c>
      <c r="F878" s="4">
        <v>5090.0</v>
      </c>
      <c r="G878" s="9">
        <v>784165.4</v>
      </c>
      <c r="H878" s="9">
        <v>321331.7</v>
      </c>
    </row>
    <row r="879">
      <c r="A879" s="5">
        <v>40704.0</v>
      </c>
      <c r="B879" s="7" t="str">
        <f t="shared" si="1"/>
        <v>2011-06</v>
      </c>
      <c r="C879" s="7" t="s">
        <v>96</v>
      </c>
      <c r="D879" s="4">
        <v>2103.0</v>
      </c>
      <c r="E879" s="21" t="str">
        <f>VLOOKUP(D879, Products!$A$1:$B$13, 2, FALSE)</f>
        <v>Cereal</v>
      </c>
      <c r="F879" s="4">
        <v>4080.0</v>
      </c>
      <c r="G879" s="9">
        <v>839256.0</v>
      </c>
      <c r="H879" s="9">
        <v>361447.2</v>
      </c>
    </row>
    <row r="880">
      <c r="A880" s="5">
        <v>42204.0</v>
      </c>
      <c r="B880" s="7" t="str">
        <f t="shared" si="1"/>
        <v>2015-07</v>
      </c>
      <c r="C880" s="7" t="s">
        <v>96</v>
      </c>
      <c r="D880" s="4">
        <v>5988.0</v>
      </c>
      <c r="E880" s="21" t="str">
        <f>VLOOKUP(D880, Products!$A$1:$B$13, 2, FALSE)</f>
        <v>Vegetables</v>
      </c>
      <c r="F880" s="4">
        <v>1176.0</v>
      </c>
      <c r="G880" s="9">
        <v>181174.56</v>
      </c>
      <c r="H880" s="9">
        <v>74240.87999999999</v>
      </c>
    </row>
    <row r="881">
      <c r="A881" s="5">
        <v>41394.0</v>
      </c>
      <c r="B881" s="7" t="str">
        <f t="shared" si="1"/>
        <v>2013-04</v>
      </c>
      <c r="C881" s="7" t="s">
        <v>96</v>
      </c>
      <c r="D881" s="4">
        <v>8875.0</v>
      </c>
      <c r="E881" s="21" t="str">
        <f>VLOOKUP(D881, Products!$A$1:$B$13, 2, FALSE)</f>
        <v>Meat</v>
      </c>
      <c r="F881" s="4">
        <v>6571.0</v>
      </c>
      <c r="G881" s="9">
        <v>2772239.19</v>
      </c>
      <c r="H881" s="9">
        <v>375861.2000000002</v>
      </c>
    </row>
    <row r="882">
      <c r="A882" s="5">
        <v>42420.0</v>
      </c>
      <c r="B882" s="7" t="str">
        <f t="shared" si="1"/>
        <v>2016-02</v>
      </c>
      <c r="C882" s="7" t="s">
        <v>96</v>
      </c>
      <c r="D882" s="4">
        <v>7331.0</v>
      </c>
      <c r="E882" s="21" t="str">
        <f>VLOOKUP(D882, Products!$A$1:$B$13, 2, FALSE)</f>
        <v>Baby Food</v>
      </c>
      <c r="F882" s="4">
        <v>1725.0</v>
      </c>
      <c r="G882" s="9">
        <v>440358.0</v>
      </c>
      <c r="H882" s="9">
        <v>165358.5</v>
      </c>
    </row>
    <row r="883">
      <c r="A883" s="5">
        <v>41680.0</v>
      </c>
      <c r="B883" s="7" t="str">
        <f t="shared" si="1"/>
        <v>2014-02</v>
      </c>
      <c r="C883" s="7" t="s">
        <v>96</v>
      </c>
      <c r="D883" s="4">
        <v>2103.0</v>
      </c>
      <c r="E883" s="21" t="str">
        <f>VLOOKUP(D883, Products!$A$1:$B$13, 2, FALSE)</f>
        <v>Cereal</v>
      </c>
      <c r="F883" s="4">
        <v>5191.0</v>
      </c>
      <c r="G883" s="9">
        <v>1067788.7</v>
      </c>
      <c r="H883" s="9">
        <v>459870.68999999994</v>
      </c>
    </row>
    <row r="884">
      <c r="A884" s="5">
        <v>40812.0</v>
      </c>
      <c r="B884" s="7" t="str">
        <f t="shared" si="1"/>
        <v>2011-09</v>
      </c>
      <c r="C884" s="7" t="s">
        <v>96</v>
      </c>
      <c r="D884" s="4">
        <v>7331.0</v>
      </c>
      <c r="E884" s="21" t="str">
        <f>VLOOKUP(D884, Products!$A$1:$B$13, 2, FALSE)</f>
        <v>Baby Food</v>
      </c>
      <c r="F884" s="4">
        <v>4529.0</v>
      </c>
      <c r="G884" s="9">
        <v>1156163.12</v>
      </c>
      <c r="H884" s="9">
        <v>434149.9400000002</v>
      </c>
    </row>
    <row r="885">
      <c r="A885" s="5">
        <v>41647.0</v>
      </c>
      <c r="B885" s="7" t="str">
        <f t="shared" si="1"/>
        <v>2014-01</v>
      </c>
      <c r="C885" s="7" t="s">
        <v>96</v>
      </c>
      <c r="D885" s="4">
        <v>1270.0</v>
      </c>
      <c r="E885" s="21" t="str">
        <f>VLOOKUP(D885, Products!$A$1:$B$13, 2, FALSE)</f>
        <v>Beverages</v>
      </c>
      <c r="F885" s="4">
        <v>6348.0</v>
      </c>
      <c r="G885" s="9">
        <v>301212.60000000003</v>
      </c>
      <c r="H885" s="9">
        <v>99409.68000000005</v>
      </c>
    </row>
    <row r="886">
      <c r="A886" s="5">
        <v>40729.0</v>
      </c>
      <c r="B886" s="7" t="str">
        <f t="shared" si="1"/>
        <v>2011-07</v>
      </c>
      <c r="C886" s="7" t="s">
        <v>96</v>
      </c>
      <c r="D886" s="4">
        <v>1270.0</v>
      </c>
      <c r="E886" s="21" t="str">
        <f>VLOOKUP(D886, Products!$A$1:$B$13, 2, FALSE)</f>
        <v>Beverages</v>
      </c>
      <c r="F886" s="4">
        <v>3574.0</v>
      </c>
      <c r="G886" s="9">
        <v>169586.30000000002</v>
      </c>
      <c r="H886" s="9">
        <v>55968.840000000026</v>
      </c>
    </row>
    <row r="887">
      <c r="A887" s="5">
        <v>41508.0</v>
      </c>
      <c r="B887" s="7" t="str">
        <f t="shared" si="1"/>
        <v>2013-08</v>
      </c>
      <c r="C887" s="7" t="s">
        <v>96</v>
      </c>
      <c r="D887" s="4">
        <v>1270.0</v>
      </c>
      <c r="E887" s="21" t="str">
        <f>VLOOKUP(D887, Products!$A$1:$B$13, 2, FALSE)</f>
        <v>Beverages</v>
      </c>
      <c r="F887" s="4">
        <v>2859.0</v>
      </c>
      <c r="G887" s="9">
        <v>135659.55000000002</v>
      </c>
      <c r="H887" s="9">
        <v>44771.94000000002</v>
      </c>
    </row>
    <row r="888">
      <c r="A888" s="5">
        <v>42580.0</v>
      </c>
      <c r="B888" s="7" t="str">
        <f t="shared" si="1"/>
        <v>2016-07</v>
      </c>
      <c r="C888" s="7" t="s">
        <v>96</v>
      </c>
      <c r="D888" s="4">
        <v>7940.0</v>
      </c>
      <c r="E888" s="21" t="str">
        <f>VLOOKUP(D888, Products!$A$1:$B$13, 2, FALSE)</f>
        <v>Household</v>
      </c>
      <c r="F888" s="4">
        <v>2392.0</v>
      </c>
      <c r="G888" s="9">
        <v>1598501.8399999999</v>
      </c>
      <c r="H888" s="9">
        <v>396426.1599999999</v>
      </c>
    </row>
    <row r="889">
      <c r="A889" s="5">
        <v>42419.0</v>
      </c>
      <c r="B889" s="7" t="str">
        <f t="shared" si="1"/>
        <v>2016-02</v>
      </c>
      <c r="C889" s="7" t="s">
        <v>96</v>
      </c>
      <c r="D889" s="4">
        <v>5988.0</v>
      </c>
      <c r="E889" s="21" t="str">
        <f>VLOOKUP(D889, Products!$A$1:$B$13, 2, FALSE)</f>
        <v>Vegetables</v>
      </c>
      <c r="F889" s="4">
        <v>5935.0</v>
      </c>
      <c r="G889" s="9">
        <v>914346.1</v>
      </c>
      <c r="H889" s="9">
        <v>374676.54999999993</v>
      </c>
    </row>
    <row r="890">
      <c r="A890" s="5">
        <v>40452.0</v>
      </c>
      <c r="B890" s="7" t="str">
        <f t="shared" si="1"/>
        <v>2010-10</v>
      </c>
      <c r="C890" s="7" t="s">
        <v>96</v>
      </c>
      <c r="D890" s="4">
        <v>2455.0</v>
      </c>
      <c r="E890" s="21" t="str">
        <f>VLOOKUP(D890, Products!$A$1:$B$13, 2, FALSE)</f>
        <v>Clothes</v>
      </c>
      <c r="F890" s="4">
        <v>2735.0</v>
      </c>
      <c r="G890" s="9">
        <v>298880.8</v>
      </c>
      <c r="H890" s="9">
        <v>200858.39999999997</v>
      </c>
    </row>
    <row r="891">
      <c r="A891" s="5">
        <v>40646.0</v>
      </c>
      <c r="B891" s="7" t="str">
        <f t="shared" si="1"/>
        <v>2011-04</v>
      </c>
      <c r="C891" s="7" t="s">
        <v>96</v>
      </c>
      <c r="D891" s="4">
        <v>8293.0</v>
      </c>
      <c r="E891" s="21" t="str">
        <f>VLOOKUP(D891, Products!$A$1:$B$13, 2, FALSE)</f>
        <v>Cosmetics</v>
      </c>
      <c r="F891" s="4">
        <v>4175.0</v>
      </c>
      <c r="G891" s="9">
        <v>1825310.0</v>
      </c>
      <c r="H891" s="9">
        <v>725907.25</v>
      </c>
    </row>
    <row r="892">
      <c r="A892" s="5">
        <v>42675.0</v>
      </c>
      <c r="B892" s="7" t="str">
        <f t="shared" si="1"/>
        <v>2016-11</v>
      </c>
      <c r="C892" s="7" t="s">
        <v>96</v>
      </c>
      <c r="D892" s="4">
        <v>2103.0</v>
      </c>
      <c r="E892" s="21" t="str">
        <f>VLOOKUP(D892, Products!$A$1:$B$13, 2, FALSE)</f>
        <v>Cereal</v>
      </c>
      <c r="F892" s="4">
        <v>9234.0</v>
      </c>
      <c r="G892" s="9">
        <v>1899433.7999999998</v>
      </c>
      <c r="H892" s="9">
        <v>818040.0599999998</v>
      </c>
    </row>
    <row r="893">
      <c r="A893" s="5">
        <v>41283.0</v>
      </c>
      <c r="B893" s="7" t="str">
        <f t="shared" si="1"/>
        <v>2013-01</v>
      </c>
      <c r="C893" s="7" t="s">
        <v>96</v>
      </c>
      <c r="D893" s="4">
        <v>8969.0</v>
      </c>
      <c r="E893" s="21" t="str">
        <f>VLOOKUP(D893, Products!$A$1:$B$13, 2, FALSE)</f>
        <v>Snacks</v>
      </c>
      <c r="F893" s="4">
        <v>6448.0</v>
      </c>
      <c r="G893" s="9">
        <v>983835.8400000001</v>
      </c>
      <c r="H893" s="9">
        <v>355542.7200000001</v>
      </c>
    </row>
    <row r="894">
      <c r="A894" s="5">
        <v>42379.0</v>
      </c>
      <c r="B894" s="7" t="str">
        <f t="shared" si="1"/>
        <v>2016-01</v>
      </c>
      <c r="C894" s="7" t="s">
        <v>98</v>
      </c>
      <c r="D894" s="4">
        <v>1270.0</v>
      </c>
      <c r="E894" s="21" t="str">
        <f>VLOOKUP(D894, Products!$A$1:$B$13, 2, FALSE)</f>
        <v>Beverages</v>
      </c>
      <c r="F894" s="4">
        <v>1603.0</v>
      </c>
      <c r="G894" s="9">
        <v>76062.35</v>
      </c>
      <c r="H894" s="9">
        <v>25102.98000000001</v>
      </c>
    </row>
    <row r="895">
      <c r="A895" s="5">
        <v>40925.0</v>
      </c>
      <c r="B895" s="7" t="str">
        <f t="shared" si="1"/>
        <v>2012-01</v>
      </c>
      <c r="C895" s="7" t="s">
        <v>98</v>
      </c>
      <c r="D895" s="4">
        <v>7940.0</v>
      </c>
      <c r="E895" s="21" t="str">
        <f>VLOOKUP(D895, Products!$A$1:$B$13, 2, FALSE)</f>
        <v>Household</v>
      </c>
      <c r="F895" s="4">
        <v>1167.0</v>
      </c>
      <c r="G895" s="9">
        <v>779871.09</v>
      </c>
      <c r="H895" s="9">
        <v>193406.90999999992</v>
      </c>
    </row>
    <row r="896">
      <c r="A896" s="5">
        <v>40355.0</v>
      </c>
      <c r="B896" s="7" t="str">
        <f t="shared" si="1"/>
        <v>2010-06</v>
      </c>
      <c r="C896" s="7" t="s">
        <v>98</v>
      </c>
      <c r="D896" s="4">
        <v>8969.0</v>
      </c>
      <c r="E896" s="21" t="str">
        <f>VLOOKUP(D896, Products!$A$1:$B$13, 2, FALSE)</f>
        <v>Snacks</v>
      </c>
      <c r="F896" s="4">
        <v>6592.0</v>
      </c>
      <c r="G896" s="9">
        <v>1005807.3600000001</v>
      </c>
      <c r="H896" s="9">
        <v>363482.8800000001</v>
      </c>
    </row>
    <row r="897">
      <c r="A897" s="5">
        <v>41707.0</v>
      </c>
      <c r="B897" s="7" t="str">
        <f t="shared" si="1"/>
        <v>2014-03</v>
      </c>
      <c r="C897" s="7" t="s">
        <v>98</v>
      </c>
      <c r="D897" s="4">
        <v>8969.0</v>
      </c>
      <c r="E897" s="21" t="str">
        <f>VLOOKUP(D897, Products!$A$1:$B$13, 2, FALSE)</f>
        <v>Snacks</v>
      </c>
      <c r="F897" s="4">
        <v>2767.0</v>
      </c>
      <c r="G897" s="9">
        <v>422188.86000000004</v>
      </c>
      <c r="H897" s="9">
        <v>152572.38000000006</v>
      </c>
    </row>
    <row r="898">
      <c r="A898" s="5">
        <v>42219.0</v>
      </c>
      <c r="B898" s="7" t="str">
        <f t="shared" si="1"/>
        <v>2015-08</v>
      </c>
      <c r="C898" s="7" t="s">
        <v>98</v>
      </c>
      <c r="D898" s="4">
        <v>7331.0</v>
      </c>
      <c r="E898" s="21" t="str">
        <f>VLOOKUP(D898, Products!$A$1:$B$13, 2, FALSE)</f>
        <v>Baby Food</v>
      </c>
      <c r="F898" s="4">
        <v>5157.0</v>
      </c>
      <c r="G898" s="9">
        <v>1316478.96</v>
      </c>
      <c r="H898" s="9">
        <v>494350.02</v>
      </c>
    </row>
    <row r="899">
      <c r="A899" s="5">
        <v>42695.0</v>
      </c>
      <c r="B899" s="7" t="str">
        <f t="shared" si="1"/>
        <v>2016-11</v>
      </c>
      <c r="C899" s="7" t="s">
        <v>98</v>
      </c>
      <c r="D899" s="4">
        <v>8681.0</v>
      </c>
      <c r="E899" s="21" t="str">
        <f>VLOOKUP(D899, Products!$A$1:$B$13, 2, FALSE)</f>
        <v>Office Supplies</v>
      </c>
      <c r="F899" s="4">
        <v>4832.0</v>
      </c>
      <c r="G899" s="9">
        <v>3146646.72</v>
      </c>
      <c r="H899" s="9">
        <v>610040.0</v>
      </c>
    </row>
    <row r="900">
      <c r="A900" s="5">
        <v>41643.0</v>
      </c>
      <c r="B900" s="7" t="str">
        <f t="shared" si="1"/>
        <v>2014-01</v>
      </c>
      <c r="C900" s="7" t="s">
        <v>98</v>
      </c>
      <c r="D900" s="4">
        <v>7940.0</v>
      </c>
      <c r="E900" s="21" t="str">
        <f>VLOOKUP(D900, Products!$A$1:$B$13, 2, FALSE)</f>
        <v>Household</v>
      </c>
      <c r="F900" s="4">
        <v>4744.0</v>
      </c>
      <c r="G900" s="9">
        <v>3170272.88</v>
      </c>
      <c r="H900" s="9">
        <v>786223.1199999996</v>
      </c>
    </row>
    <row r="901">
      <c r="A901" s="5">
        <v>41718.0</v>
      </c>
      <c r="B901" s="7" t="str">
        <f t="shared" si="1"/>
        <v>2014-03</v>
      </c>
      <c r="C901" s="7" t="s">
        <v>98</v>
      </c>
      <c r="D901" s="4">
        <v>8293.0</v>
      </c>
      <c r="E901" s="21" t="str">
        <f>VLOOKUP(D901, Products!$A$1:$B$13, 2, FALSE)</f>
        <v>Cosmetics</v>
      </c>
      <c r="F901" s="4">
        <v>6000.0</v>
      </c>
      <c r="G901" s="9">
        <v>2623200.0</v>
      </c>
      <c r="H901" s="9">
        <v>1043220.0</v>
      </c>
    </row>
    <row r="902">
      <c r="A902" s="5">
        <v>40189.0</v>
      </c>
      <c r="B902" s="7" t="str">
        <f t="shared" si="1"/>
        <v>2010-01</v>
      </c>
      <c r="C902" s="7" t="s">
        <v>98</v>
      </c>
      <c r="D902" s="4">
        <v>7331.0</v>
      </c>
      <c r="E902" s="21" t="str">
        <f>VLOOKUP(D902, Products!$A$1:$B$13, 2, FALSE)</f>
        <v>Baby Food</v>
      </c>
      <c r="F902" s="4">
        <v>6238.0</v>
      </c>
      <c r="G902" s="9">
        <v>1592436.64</v>
      </c>
      <c r="H902" s="9">
        <v>597974.6799999999</v>
      </c>
    </row>
    <row r="903">
      <c r="A903" s="5">
        <v>41314.0</v>
      </c>
      <c r="B903" s="7" t="str">
        <f t="shared" si="1"/>
        <v>2013-02</v>
      </c>
      <c r="C903" s="7" t="s">
        <v>98</v>
      </c>
      <c r="D903" s="4">
        <v>8681.0</v>
      </c>
      <c r="E903" s="21" t="str">
        <f>VLOOKUP(D903, Products!$A$1:$B$13, 2, FALSE)</f>
        <v>Office Supplies</v>
      </c>
      <c r="F903" s="4">
        <v>2130.0</v>
      </c>
      <c r="G903" s="9">
        <v>1387077.3</v>
      </c>
      <c r="H903" s="9">
        <v>268912.5</v>
      </c>
    </row>
    <row r="904">
      <c r="A904" s="5">
        <v>42389.0</v>
      </c>
      <c r="B904" s="7" t="str">
        <f t="shared" si="1"/>
        <v>2016-01</v>
      </c>
      <c r="C904" s="7" t="s">
        <v>98</v>
      </c>
      <c r="D904" s="4">
        <v>1270.0</v>
      </c>
      <c r="E904" s="21" t="str">
        <f>VLOOKUP(D904, Products!$A$1:$B$13, 2, FALSE)</f>
        <v>Beverages</v>
      </c>
      <c r="F904" s="4">
        <v>3256.0</v>
      </c>
      <c r="G904" s="9">
        <v>154497.2</v>
      </c>
      <c r="H904" s="9">
        <v>50988.96000000002</v>
      </c>
    </row>
    <row r="905">
      <c r="A905" s="5">
        <v>40458.0</v>
      </c>
      <c r="B905" s="7" t="str">
        <f t="shared" si="1"/>
        <v>2010-10</v>
      </c>
      <c r="C905" s="7" t="s">
        <v>98</v>
      </c>
      <c r="D905" s="4">
        <v>8969.0</v>
      </c>
      <c r="E905" s="21" t="str">
        <f>VLOOKUP(D905, Products!$A$1:$B$13, 2, FALSE)</f>
        <v>Snacks</v>
      </c>
      <c r="F905" s="4">
        <v>5075.0</v>
      </c>
      <c r="G905" s="9">
        <v>774343.5000000001</v>
      </c>
      <c r="H905" s="9">
        <v>279835.5000000001</v>
      </c>
    </row>
    <row r="906">
      <c r="A906" s="5">
        <v>42227.0</v>
      </c>
      <c r="B906" s="7" t="str">
        <f t="shared" si="1"/>
        <v>2015-08</v>
      </c>
      <c r="C906" s="7" t="s">
        <v>98</v>
      </c>
      <c r="D906" s="4">
        <v>2103.0</v>
      </c>
      <c r="E906" s="21" t="str">
        <f>VLOOKUP(D906, Products!$A$1:$B$13, 2, FALSE)</f>
        <v>Cereal</v>
      </c>
      <c r="F906" s="4">
        <v>4868.0</v>
      </c>
      <c r="G906" s="9">
        <v>1001347.6</v>
      </c>
      <c r="H906" s="9">
        <v>431256.12</v>
      </c>
    </row>
    <row r="907">
      <c r="A907" s="5">
        <v>41418.0</v>
      </c>
      <c r="B907" s="7" t="str">
        <f t="shared" si="1"/>
        <v>2013-05</v>
      </c>
      <c r="C907" s="7" t="s">
        <v>98</v>
      </c>
      <c r="D907" s="4">
        <v>8293.0</v>
      </c>
      <c r="E907" s="21" t="str">
        <f>VLOOKUP(D907, Products!$A$1:$B$13, 2, FALSE)</f>
        <v>Cosmetics</v>
      </c>
      <c r="F907" s="4">
        <v>263.0</v>
      </c>
      <c r="G907" s="9">
        <v>114983.59999999999</v>
      </c>
      <c r="H907" s="9">
        <v>45727.81</v>
      </c>
    </row>
    <row r="908">
      <c r="A908" s="5">
        <v>41310.0</v>
      </c>
      <c r="B908" s="7" t="str">
        <f t="shared" si="1"/>
        <v>2013-02</v>
      </c>
      <c r="C908" s="7" t="s">
        <v>98</v>
      </c>
      <c r="D908" s="4">
        <v>2103.0</v>
      </c>
      <c r="E908" s="21" t="str">
        <f>VLOOKUP(D908, Products!$A$1:$B$13, 2, FALSE)</f>
        <v>Cereal</v>
      </c>
      <c r="F908" s="4">
        <v>2093.0</v>
      </c>
      <c r="G908" s="9">
        <v>430530.1</v>
      </c>
      <c r="H908" s="9">
        <v>185418.86999999997</v>
      </c>
    </row>
    <row r="909">
      <c r="A909" s="5">
        <v>42053.0</v>
      </c>
      <c r="B909" s="7" t="str">
        <f t="shared" si="1"/>
        <v>2015-02</v>
      </c>
      <c r="C909" s="7" t="s">
        <v>98</v>
      </c>
      <c r="D909" s="4">
        <v>7940.0</v>
      </c>
      <c r="E909" s="21" t="str">
        <f>VLOOKUP(D909, Products!$A$1:$B$13, 2, FALSE)</f>
        <v>Household</v>
      </c>
      <c r="F909" s="4">
        <v>2873.0</v>
      </c>
      <c r="G909" s="9">
        <v>1919939.71</v>
      </c>
      <c r="H909" s="9">
        <v>476142.2899999998</v>
      </c>
    </row>
    <row r="910">
      <c r="A910" s="5">
        <v>40868.0</v>
      </c>
      <c r="B910" s="7" t="str">
        <f t="shared" si="1"/>
        <v>2011-11</v>
      </c>
      <c r="C910" s="7" t="s">
        <v>98</v>
      </c>
      <c r="D910" s="4">
        <v>8875.0</v>
      </c>
      <c r="E910" s="21" t="str">
        <f>VLOOKUP(D910, Products!$A$1:$B$13, 2, FALSE)</f>
        <v>Meat</v>
      </c>
      <c r="F910" s="4">
        <v>8994.0</v>
      </c>
      <c r="G910" s="9">
        <v>3794478.6599999997</v>
      </c>
      <c r="H910" s="9">
        <v>514456.7999999998</v>
      </c>
    </row>
    <row r="911">
      <c r="A911" s="5">
        <v>42046.0</v>
      </c>
      <c r="B911" s="7" t="str">
        <f t="shared" si="1"/>
        <v>2015-02</v>
      </c>
      <c r="C911" s="7" t="s">
        <v>98</v>
      </c>
      <c r="D911" s="4">
        <v>3127.0</v>
      </c>
      <c r="E911" s="21" t="str">
        <f>VLOOKUP(D911, Products!$A$1:$B$13, 2, FALSE)</f>
        <v>Personal Care</v>
      </c>
      <c r="F911" s="4">
        <v>5104.0</v>
      </c>
      <c r="G911" s="9">
        <v>417149.92000000004</v>
      </c>
      <c r="H911" s="9">
        <v>127906.24000000005</v>
      </c>
    </row>
    <row r="912">
      <c r="A912" s="5">
        <v>41316.0</v>
      </c>
      <c r="B912" s="7" t="str">
        <f t="shared" si="1"/>
        <v>2013-02</v>
      </c>
      <c r="C912" s="7" t="s">
        <v>98</v>
      </c>
      <c r="D912" s="4">
        <v>8875.0</v>
      </c>
      <c r="E912" s="21" t="str">
        <f>VLOOKUP(D912, Products!$A$1:$B$13, 2, FALSE)</f>
        <v>Meat</v>
      </c>
      <c r="F912" s="4">
        <v>7932.0</v>
      </c>
      <c r="G912" s="9">
        <v>3346431.48</v>
      </c>
      <c r="H912" s="9">
        <v>453710.3999999999</v>
      </c>
    </row>
    <row r="913">
      <c r="A913" s="5">
        <v>40954.0</v>
      </c>
      <c r="B913" s="7" t="str">
        <f t="shared" si="1"/>
        <v>2012-02</v>
      </c>
      <c r="C913" s="7" t="s">
        <v>98</v>
      </c>
      <c r="D913" s="4">
        <v>2455.0</v>
      </c>
      <c r="E913" s="21" t="str">
        <f>VLOOKUP(D913, Products!$A$1:$B$13, 2, FALSE)</f>
        <v>Clothes</v>
      </c>
      <c r="F913" s="4">
        <v>2265.0</v>
      </c>
      <c r="G913" s="9">
        <v>247519.2</v>
      </c>
      <c r="H913" s="9">
        <v>166341.6</v>
      </c>
    </row>
    <row r="914">
      <c r="A914" s="5">
        <v>41660.0</v>
      </c>
      <c r="B914" s="7" t="str">
        <f t="shared" si="1"/>
        <v>2014-01</v>
      </c>
      <c r="C914" s="7" t="s">
        <v>98</v>
      </c>
      <c r="D914" s="4">
        <v>8681.0</v>
      </c>
      <c r="E914" s="21" t="str">
        <f>VLOOKUP(D914, Products!$A$1:$B$13, 2, FALSE)</f>
        <v>Office Supplies</v>
      </c>
      <c r="F914" s="4">
        <v>9956.0</v>
      </c>
      <c r="G914" s="9">
        <v>6483446.760000001</v>
      </c>
      <c r="H914" s="9">
        <v>1256945.0</v>
      </c>
    </row>
    <row r="915">
      <c r="A915" s="5">
        <v>40956.0</v>
      </c>
      <c r="B915" s="7" t="str">
        <f t="shared" si="1"/>
        <v>2012-02</v>
      </c>
      <c r="C915" s="7" t="s">
        <v>98</v>
      </c>
      <c r="D915" s="4">
        <v>8681.0</v>
      </c>
      <c r="E915" s="21" t="str">
        <f>VLOOKUP(D915, Products!$A$1:$B$13, 2, FALSE)</f>
        <v>Office Supplies</v>
      </c>
      <c r="F915" s="4">
        <v>9997.0</v>
      </c>
      <c r="G915" s="9">
        <v>6510146.37</v>
      </c>
      <c r="H915" s="9">
        <v>1262121.25</v>
      </c>
    </row>
    <row r="916">
      <c r="A916" s="5">
        <v>41896.0</v>
      </c>
      <c r="B916" s="7" t="str">
        <f t="shared" si="1"/>
        <v>2014-09</v>
      </c>
      <c r="C916" s="7" t="s">
        <v>98</v>
      </c>
      <c r="D916" s="4">
        <v>2103.0</v>
      </c>
      <c r="E916" s="21" t="str">
        <f>VLOOKUP(D916, Products!$A$1:$B$13, 2, FALSE)</f>
        <v>Cereal</v>
      </c>
      <c r="F916" s="4">
        <v>9950.0</v>
      </c>
      <c r="G916" s="9">
        <v>2046715.0</v>
      </c>
      <c r="H916" s="9">
        <v>881470.5</v>
      </c>
    </row>
    <row r="917">
      <c r="A917" s="5">
        <v>42456.0</v>
      </c>
      <c r="B917" s="7" t="str">
        <f t="shared" si="1"/>
        <v>2016-03</v>
      </c>
      <c r="C917" s="7" t="s">
        <v>98</v>
      </c>
      <c r="D917" s="4">
        <v>7331.0</v>
      </c>
      <c r="E917" s="21" t="str">
        <f>VLOOKUP(D917, Products!$A$1:$B$13, 2, FALSE)</f>
        <v>Baby Food</v>
      </c>
      <c r="F917" s="4">
        <v>1303.0</v>
      </c>
      <c r="G917" s="9">
        <v>332629.84</v>
      </c>
      <c r="H917" s="9">
        <v>124905.58000000005</v>
      </c>
    </row>
    <row r="918">
      <c r="A918" s="5">
        <v>41669.0</v>
      </c>
      <c r="B918" s="7" t="str">
        <f t="shared" si="1"/>
        <v>2014-01</v>
      </c>
      <c r="C918" s="7" t="s">
        <v>98</v>
      </c>
      <c r="D918" s="4">
        <v>8875.0</v>
      </c>
      <c r="E918" s="21" t="str">
        <f>VLOOKUP(D918, Products!$A$1:$B$13, 2, FALSE)</f>
        <v>Meat</v>
      </c>
      <c r="F918" s="4">
        <v>9666.0</v>
      </c>
      <c r="G918" s="9">
        <v>4077988.7399999998</v>
      </c>
      <c r="H918" s="9">
        <v>552895.1999999997</v>
      </c>
    </row>
    <row r="919">
      <c r="A919" s="5">
        <v>42054.0</v>
      </c>
      <c r="B919" s="7" t="str">
        <f t="shared" si="1"/>
        <v>2015-02</v>
      </c>
      <c r="C919" s="7" t="s">
        <v>100</v>
      </c>
      <c r="D919" s="4">
        <v>7331.0</v>
      </c>
      <c r="E919" s="21" t="str">
        <f>VLOOKUP(D919, Products!$A$1:$B$13, 2, FALSE)</f>
        <v>Baby Food</v>
      </c>
      <c r="F919" s="4">
        <v>9025.0</v>
      </c>
      <c r="G919" s="9">
        <v>2303902.0</v>
      </c>
      <c r="H919" s="9">
        <v>865136.5</v>
      </c>
    </row>
    <row r="920">
      <c r="A920" s="5">
        <v>42018.0</v>
      </c>
      <c r="B920" s="7" t="str">
        <f t="shared" si="1"/>
        <v>2015-01</v>
      </c>
      <c r="C920" s="7" t="s">
        <v>100</v>
      </c>
      <c r="D920" s="4">
        <v>3127.0</v>
      </c>
      <c r="E920" s="21" t="str">
        <f>VLOOKUP(D920, Products!$A$1:$B$13, 2, FALSE)</f>
        <v>Personal Care</v>
      </c>
      <c r="F920" s="4">
        <v>519.0</v>
      </c>
      <c r="G920" s="9">
        <v>42417.87</v>
      </c>
      <c r="H920" s="9">
        <v>13006.140000000003</v>
      </c>
    </row>
    <row r="921">
      <c r="A921" s="5">
        <v>42274.0</v>
      </c>
      <c r="B921" s="7" t="str">
        <f t="shared" si="1"/>
        <v>2015-09</v>
      </c>
      <c r="C921" s="7" t="s">
        <v>100</v>
      </c>
      <c r="D921" s="4">
        <v>8681.0</v>
      </c>
      <c r="E921" s="21" t="str">
        <f>VLOOKUP(D921, Products!$A$1:$B$13, 2, FALSE)</f>
        <v>Office Supplies</v>
      </c>
      <c r="F921" s="4">
        <v>7679.0</v>
      </c>
      <c r="G921" s="9">
        <v>5000641.59</v>
      </c>
      <c r="H921" s="9">
        <v>969473.7499999995</v>
      </c>
    </row>
    <row r="922">
      <c r="A922" s="5">
        <v>41143.0</v>
      </c>
      <c r="B922" s="7" t="str">
        <f t="shared" si="1"/>
        <v>2012-08</v>
      </c>
      <c r="C922" s="7" t="s">
        <v>100</v>
      </c>
      <c r="D922" s="4">
        <v>8875.0</v>
      </c>
      <c r="E922" s="21" t="str">
        <f>VLOOKUP(D922, Products!$A$1:$B$13, 2, FALSE)</f>
        <v>Meat</v>
      </c>
      <c r="F922" s="4">
        <v>2089.0</v>
      </c>
      <c r="G922" s="9">
        <v>881328.21</v>
      </c>
      <c r="H922" s="9">
        <v>119490.79999999993</v>
      </c>
    </row>
    <row r="923">
      <c r="A923" s="5">
        <v>41264.0</v>
      </c>
      <c r="B923" s="7" t="str">
        <f t="shared" si="1"/>
        <v>2012-12</v>
      </c>
      <c r="C923" s="7" t="s">
        <v>100</v>
      </c>
      <c r="D923" s="4">
        <v>3127.0</v>
      </c>
      <c r="E923" s="21" t="str">
        <f>VLOOKUP(D923, Products!$A$1:$B$13, 2, FALSE)</f>
        <v>Personal Care</v>
      </c>
      <c r="F923" s="4">
        <v>1935.0</v>
      </c>
      <c r="G923" s="9">
        <v>158147.55000000002</v>
      </c>
      <c r="H923" s="9">
        <v>48491.10000000002</v>
      </c>
    </row>
    <row r="924">
      <c r="A924" s="5">
        <v>42521.0</v>
      </c>
      <c r="B924" s="7" t="str">
        <f t="shared" si="1"/>
        <v>2016-05</v>
      </c>
      <c r="C924" s="7" t="s">
        <v>100</v>
      </c>
      <c r="D924" s="4">
        <v>1270.0</v>
      </c>
      <c r="E924" s="21" t="str">
        <f>VLOOKUP(D924, Products!$A$1:$B$13, 2, FALSE)</f>
        <v>Beverages</v>
      </c>
      <c r="F924" s="4">
        <v>3548.0</v>
      </c>
      <c r="G924" s="9">
        <v>168352.6</v>
      </c>
      <c r="H924" s="9">
        <v>55561.68000000001</v>
      </c>
    </row>
    <row r="925">
      <c r="A925" s="5">
        <v>41912.0</v>
      </c>
      <c r="B925" s="7" t="str">
        <f t="shared" si="1"/>
        <v>2014-09</v>
      </c>
      <c r="C925" s="7" t="s">
        <v>100</v>
      </c>
      <c r="D925" s="4">
        <v>3127.0</v>
      </c>
      <c r="E925" s="21" t="str">
        <f>VLOOKUP(D925, Products!$A$1:$B$13, 2, FALSE)</f>
        <v>Personal Care</v>
      </c>
      <c r="F925" s="4">
        <v>8152.0</v>
      </c>
      <c r="G925" s="9">
        <v>666262.9600000001</v>
      </c>
      <c r="H925" s="9">
        <v>204289.12000000005</v>
      </c>
    </row>
    <row r="926">
      <c r="A926" s="5">
        <v>40800.0</v>
      </c>
      <c r="B926" s="7" t="str">
        <f t="shared" si="1"/>
        <v>2011-09</v>
      </c>
      <c r="C926" s="7" t="s">
        <v>100</v>
      </c>
      <c r="D926" s="4">
        <v>2103.0</v>
      </c>
      <c r="E926" s="21" t="str">
        <f>VLOOKUP(D926, Products!$A$1:$B$13, 2, FALSE)</f>
        <v>Cereal</v>
      </c>
      <c r="F926" s="4">
        <v>3937.0</v>
      </c>
      <c r="G926" s="9">
        <v>809840.8999999999</v>
      </c>
      <c r="H926" s="9">
        <v>348778.8299999999</v>
      </c>
    </row>
    <row r="927">
      <c r="A927" s="5">
        <v>40889.0</v>
      </c>
      <c r="B927" s="7" t="str">
        <f t="shared" si="1"/>
        <v>2011-12</v>
      </c>
      <c r="C927" s="7" t="s">
        <v>100</v>
      </c>
      <c r="D927" s="4">
        <v>8293.0</v>
      </c>
      <c r="E927" s="21" t="str">
        <f>VLOOKUP(D927, Products!$A$1:$B$13, 2, FALSE)</f>
        <v>Cosmetics</v>
      </c>
      <c r="F927" s="4">
        <v>8801.0</v>
      </c>
      <c r="G927" s="9">
        <v>3847797.1999999997</v>
      </c>
      <c r="H927" s="9">
        <v>1530229.8699999996</v>
      </c>
    </row>
    <row r="928">
      <c r="A928" s="5">
        <v>42463.0</v>
      </c>
      <c r="B928" s="7" t="str">
        <f t="shared" si="1"/>
        <v>2016-04</v>
      </c>
      <c r="C928" s="7" t="s">
        <v>100</v>
      </c>
      <c r="D928" s="4">
        <v>8969.0</v>
      </c>
      <c r="E928" s="21" t="str">
        <f>VLOOKUP(D928, Products!$A$1:$B$13, 2, FALSE)</f>
        <v>Snacks</v>
      </c>
      <c r="F928" s="4">
        <v>3293.0</v>
      </c>
      <c r="G928" s="9">
        <v>502445.94000000006</v>
      </c>
      <c r="H928" s="9">
        <v>181576.02000000008</v>
      </c>
    </row>
    <row r="929">
      <c r="A929" s="5">
        <v>41881.0</v>
      </c>
      <c r="B929" s="7" t="str">
        <f t="shared" si="1"/>
        <v>2014-08</v>
      </c>
      <c r="C929" s="7" t="s">
        <v>100</v>
      </c>
      <c r="D929" s="4">
        <v>7331.0</v>
      </c>
      <c r="E929" s="21" t="str">
        <f>VLOOKUP(D929, Products!$A$1:$B$13, 2, FALSE)</f>
        <v>Baby Food</v>
      </c>
      <c r="F929" s="4">
        <v>7042.0</v>
      </c>
      <c r="G929" s="9">
        <v>1797681.76</v>
      </c>
      <c r="H929" s="9">
        <v>675046.1200000001</v>
      </c>
    </row>
    <row r="930">
      <c r="A930" s="5">
        <v>40707.0</v>
      </c>
      <c r="B930" s="7" t="str">
        <f t="shared" si="1"/>
        <v>2011-06</v>
      </c>
      <c r="C930" s="7" t="s">
        <v>100</v>
      </c>
      <c r="D930" s="4">
        <v>3127.0</v>
      </c>
      <c r="E930" s="21" t="str">
        <f>VLOOKUP(D930, Products!$A$1:$B$13, 2, FALSE)</f>
        <v>Personal Care</v>
      </c>
      <c r="F930" s="4">
        <v>5177.0</v>
      </c>
      <c r="G930" s="9">
        <v>423116.21</v>
      </c>
      <c r="H930" s="9">
        <v>129735.62</v>
      </c>
    </row>
    <row r="931">
      <c r="A931" s="5">
        <v>42670.0</v>
      </c>
      <c r="B931" s="7" t="str">
        <f t="shared" si="1"/>
        <v>2016-10</v>
      </c>
      <c r="C931" s="7" t="s">
        <v>100</v>
      </c>
      <c r="D931" s="4">
        <v>4594.0</v>
      </c>
      <c r="E931" s="21" t="str">
        <f>VLOOKUP(D931, Products!$A$1:$B$13, 2, FALSE)</f>
        <v>Fruits</v>
      </c>
      <c r="F931" s="4">
        <v>6411.0</v>
      </c>
      <c r="G931" s="9">
        <v>59814.63</v>
      </c>
      <c r="H931" s="9">
        <v>15450.509999999995</v>
      </c>
    </row>
    <row r="932">
      <c r="A932" s="5">
        <v>42324.0</v>
      </c>
      <c r="B932" s="7" t="str">
        <f t="shared" si="1"/>
        <v>2015-11</v>
      </c>
      <c r="C932" s="7" t="s">
        <v>100</v>
      </c>
      <c r="D932" s="4">
        <v>2455.0</v>
      </c>
      <c r="E932" s="21" t="str">
        <f>VLOOKUP(D932, Products!$A$1:$B$13, 2, FALSE)</f>
        <v>Clothes</v>
      </c>
      <c r="F932" s="4">
        <v>5944.0</v>
      </c>
      <c r="G932" s="9">
        <v>649560.32</v>
      </c>
      <c r="H932" s="9">
        <v>436527.3599999999</v>
      </c>
    </row>
    <row r="933">
      <c r="A933" s="5">
        <v>41265.0</v>
      </c>
      <c r="B933" s="7" t="str">
        <f t="shared" si="1"/>
        <v>2012-12</v>
      </c>
      <c r="C933" s="7" t="s">
        <v>100</v>
      </c>
      <c r="D933" s="4">
        <v>8875.0</v>
      </c>
      <c r="E933" s="21" t="str">
        <f>VLOOKUP(D933, Products!$A$1:$B$13, 2, FALSE)</f>
        <v>Meat</v>
      </c>
      <c r="F933" s="4">
        <v>17.0</v>
      </c>
      <c r="G933" s="9">
        <v>7172.13</v>
      </c>
      <c r="H933" s="9">
        <v>972.4000000000005</v>
      </c>
    </row>
    <row r="934">
      <c r="A934" s="5">
        <v>42443.0</v>
      </c>
      <c r="B934" s="7" t="str">
        <f t="shared" si="1"/>
        <v>2016-03</v>
      </c>
      <c r="C934" s="7" t="s">
        <v>100</v>
      </c>
      <c r="D934" s="4">
        <v>2103.0</v>
      </c>
      <c r="E934" s="21" t="str">
        <f>VLOOKUP(D934, Products!$A$1:$B$13, 2, FALSE)</f>
        <v>Cereal</v>
      </c>
      <c r="F934" s="4">
        <v>4197.0</v>
      </c>
      <c r="G934" s="9">
        <v>863322.8999999999</v>
      </c>
      <c r="H934" s="9">
        <v>371812.2299999999</v>
      </c>
    </row>
    <row r="935">
      <c r="A935" s="5">
        <v>41949.0</v>
      </c>
      <c r="B935" s="7" t="str">
        <f t="shared" si="1"/>
        <v>2014-11</v>
      </c>
      <c r="C935" s="7" t="s">
        <v>100</v>
      </c>
      <c r="D935" s="4">
        <v>5988.0</v>
      </c>
      <c r="E935" s="21" t="str">
        <f>VLOOKUP(D935, Products!$A$1:$B$13, 2, FALSE)</f>
        <v>Vegetables</v>
      </c>
      <c r="F935" s="4">
        <v>2809.0</v>
      </c>
      <c r="G935" s="9">
        <v>432754.54</v>
      </c>
      <c r="H935" s="9">
        <v>177332.16999999995</v>
      </c>
    </row>
    <row r="936">
      <c r="A936" s="5">
        <v>40228.0</v>
      </c>
      <c r="B936" s="7" t="str">
        <f t="shared" si="1"/>
        <v>2010-02</v>
      </c>
      <c r="C936" s="7" t="s">
        <v>100</v>
      </c>
      <c r="D936" s="4">
        <v>8875.0</v>
      </c>
      <c r="E936" s="21" t="str">
        <f>VLOOKUP(D936, Products!$A$1:$B$13, 2, FALSE)</f>
        <v>Meat</v>
      </c>
      <c r="F936" s="4">
        <v>3199.0</v>
      </c>
      <c r="G936" s="9">
        <v>1349626.1099999999</v>
      </c>
      <c r="H936" s="9">
        <v>182982.7999999998</v>
      </c>
    </row>
    <row r="937">
      <c r="A937" s="5">
        <v>40189.0</v>
      </c>
      <c r="B937" s="7" t="str">
        <f t="shared" si="1"/>
        <v>2010-01</v>
      </c>
      <c r="C937" s="7" t="s">
        <v>100</v>
      </c>
      <c r="D937" s="4">
        <v>8969.0</v>
      </c>
      <c r="E937" s="21" t="str">
        <f>VLOOKUP(D937, Products!$A$1:$B$13, 2, FALSE)</f>
        <v>Snacks</v>
      </c>
      <c r="F937" s="4">
        <v>8517.0</v>
      </c>
      <c r="G937" s="9">
        <v>1299523.86</v>
      </c>
      <c r="H937" s="9">
        <v>469627.3800000001</v>
      </c>
    </row>
    <row r="938">
      <c r="A938" s="5">
        <v>40383.0</v>
      </c>
      <c r="B938" s="7" t="str">
        <f t="shared" si="1"/>
        <v>2010-07</v>
      </c>
      <c r="C938" s="7" t="s">
        <v>100</v>
      </c>
      <c r="D938" s="4">
        <v>4594.0</v>
      </c>
      <c r="E938" s="21" t="str">
        <f>VLOOKUP(D938, Products!$A$1:$B$13, 2, FALSE)</f>
        <v>Fruits</v>
      </c>
      <c r="F938" s="4">
        <v>9958.0</v>
      </c>
      <c r="G938" s="9">
        <v>92908.14</v>
      </c>
      <c r="H938" s="9">
        <v>23998.78</v>
      </c>
    </row>
    <row r="939">
      <c r="A939" s="5">
        <v>42385.0</v>
      </c>
      <c r="B939" s="7" t="str">
        <f t="shared" si="1"/>
        <v>2016-01</v>
      </c>
      <c r="C939" s="7" t="s">
        <v>100</v>
      </c>
      <c r="D939" s="4">
        <v>8875.0</v>
      </c>
      <c r="E939" s="21" t="str">
        <f>VLOOKUP(D939, Products!$A$1:$B$13, 2, FALSE)</f>
        <v>Meat</v>
      </c>
      <c r="F939" s="4">
        <v>5873.0</v>
      </c>
      <c r="G939" s="9">
        <v>2477759.9699999997</v>
      </c>
      <c r="H939" s="9">
        <v>335935.5999999996</v>
      </c>
    </row>
    <row r="940">
      <c r="A940" s="5">
        <v>42178.0</v>
      </c>
      <c r="B940" s="7" t="str">
        <f t="shared" si="1"/>
        <v>2015-06</v>
      </c>
      <c r="C940" s="7" t="s">
        <v>100</v>
      </c>
      <c r="D940" s="4">
        <v>7331.0</v>
      </c>
      <c r="E940" s="21" t="str">
        <f>VLOOKUP(D940, Products!$A$1:$B$13, 2, FALSE)</f>
        <v>Baby Food</v>
      </c>
      <c r="F940" s="4">
        <v>8895.0</v>
      </c>
      <c r="G940" s="9">
        <v>2270715.6</v>
      </c>
      <c r="H940" s="9">
        <v>852674.7000000002</v>
      </c>
    </row>
    <row r="941">
      <c r="A941" s="5">
        <v>42747.0</v>
      </c>
      <c r="B941" s="7" t="str">
        <f t="shared" si="1"/>
        <v>2017-01</v>
      </c>
      <c r="C941" s="7" t="s">
        <v>100</v>
      </c>
      <c r="D941" s="4">
        <v>2455.0</v>
      </c>
      <c r="E941" s="21" t="str">
        <f>VLOOKUP(D941, Products!$A$1:$B$13, 2, FALSE)</f>
        <v>Clothes</v>
      </c>
      <c r="F941" s="4">
        <v>9610.0</v>
      </c>
      <c r="G941" s="9">
        <v>1050180.8</v>
      </c>
      <c r="H941" s="9">
        <v>705758.4</v>
      </c>
    </row>
    <row r="942">
      <c r="A942" s="5">
        <v>40991.0</v>
      </c>
      <c r="B942" s="7" t="str">
        <f t="shared" si="1"/>
        <v>2012-03</v>
      </c>
      <c r="C942" s="7" t="s">
        <v>100</v>
      </c>
      <c r="D942" s="4">
        <v>8875.0</v>
      </c>
      <c r="E942" s="21" t="str">
        <f>VLOOKUP(D942, Products!$A$1:$B$13, 2, FALSE)</f>
        <v>Meat</v>
      </c>
      <c r="F942" s="4">
        <v>1494.0</v>
      </c>
      <c r="G942" s="9">
        <v>630303.66</v>
      </c>
      <c r="H942" s="9">
        <v>85456.80000000005</v>
      </c>
    </row>
    <row r="943">
      <c r="A943" s="5">
        <v>41869.0</v>
      </c>
      <c r="B943" s="7" t="str">
        <f t="shared" si="1"/>
        <v>2014-08</v>
      </c>
      <c r="C943" s="7" t="s">
        <v>100</v>
      </c>
      <c r="D943" s="4">
        <v>8969.0</v>
      </c>
      <c r="E943" s="21" t="str">
        <f>VLOOKUP(D943, Products!$A$1:$B$13, 2, FALSE)</f>
        <v>Snacks</v>
      </c>
      <c r="F943" s="4">
        <v>9587.0</v>
      </c>
      <c r="G943" s="9">
        <v>1462784.4600000002</v>
      </c>
      <c r="H943" s="9">
        <v>528627.1800000002</v>
      </c>
    </row>
    <row r="944">
      <c r="A944" s="5">
        <v>41809.0</v>
      </c>
      <c r="B944" s="7" t="str">
        <f t="shared" si="1"/>
        <v>2014-06</v>
      </c>
      <c r="C944" s="7" t="s">
        <v>100</v>
      </c>
      <c r="D944" s="4">
        <v>7940.0</v>
      </c>
      <c r="E944" s="21" t="str">
        <f>VLOOKUP(D944, Products!$A$1:$B$13, 2, FALSE)</f>
        <v>Household</v>
      </c>
      <c r="F944" s="4">
        <v>3530.0</v>
      </c>
      <c r="G944" s="9">
        <v>2358993.1</v>
      </c>
      <c r="H944" s="9">
        <v>585026.8999999999</v>
      </c>
    </row>
    <row r="945">
      <c r="A945" s="5">
        <v>41181.0</v>
      </c>
      <c r="B945" s="7" t="str">
        <f t="shared" si="1"/>
        <v>2012-09</v>
      </c>
      <c r="C945" s="7" t="s">
        <v>100</v>
      </c>
      <c r="D945" s="4">
        <v>2103.0</v>
      </c>
      <c r="E945" s="21" t="str">
        <f>VLOOKUP(D945, Products!$A$1:$B$13, 2, FALSE)</f>
        <v>Cereal</v>
      </c>
      <c r="F945" s="4">
        <v>4828.0</v>
      </c>
      <c r="G945" s="9">
        <v>993119.6</v>
      </c>
      <c r="H945" s="9">
        <v>427712.52</v>
      </c>
    </row>
    <row r="946">
      <c r="A946" s="5">
        <v>41408.0</v>
      </c>
      <c r="B946" s="7" t="str">
        <f t="shared" si="1"/>
        <v>2013-05</v>
      </c>
      <c r="C946" s="7" t="s">
        <v>100</v>
      </c>
      <c r="D946" s="4">
        <v>3127.0</v>
      </c>
      <c r="E946" s="21" t="str">
        <f>VLOOKUP(D946, Products!$A$1:$B$13, 2, FALSE)</f>
        <v>Personal Care</v>
      </c>
      <c r="F946" s="4">
        <v>1251.0</v>
      </c>
      <c r="G946" s="9">
        <v>102244.23000000001</v>
      </c>
      <c r="H946" s="9">
        <v>31350.060000000012</v>
      </c>
    </row>
    <row r="947">
      <c r="A947" s="5">
        <v>40369.0</v>
      </c>
      <c r="B947" s="7" t="str">
        <f t="shared" si="1"/>
        <v>2010-07</v>
      </c>
      <c r="C947" s="7" t="s">
        <v>100</v>
      </c>
      <c r="D947" s="4">
        <v>1270.0</v>
      </c>
      <c r="E947" s="21" t="str">
        <f>VLOOKUP(D947, Products!$A$1:$B$13, 2, FALSE)</f>
        <v>Beverages</v>
      </c>
      <c r="F947" s="4">
        <v>6700.0</v>
      </c>
      <c r="G947" s="9">
        <v>317915.0</v>
      </c>
      <c r="H947" s="9">
        <v>104922.0</v>
      </c>
    </row>
    <row r="948">
      <c r="A948" s="5">
        <v>40411.0</v>
      </c>
      <c r="B948" s="7" t="str">
        <f t="shared" si="1"/>
        <v>2010-08</v>
      </c>
      <c r="C948" s="7" t="s">
        <v>100</v>
      </c>
      <c r="D948" s="4">
        <v>8969.0</v>
      </c>
      <c r="E948" s="21" t="str">
        <f>VLOOKUP(D948, Products!$A$1:$B$13, 2, FALSE)</f>
        <v>Snacks</v>
      </c>
      <c r="F948" s="4">
        <v>1044.0</v>
      </c>
      <c r="G948" s="9">
        <v>159293.52000000002</v>
      </c>
      <c r="H948" s="9">
        <v>57566.16000000002</v>
      </c>
    </row>
    <row r="949">
      <c r="A949" s="5">
        <v>40825.0</v>
      </c>
      <c r="B949" s="7" t="str">
        <f t="shared" si="1"/>
        <v>2011-10</v>
      </c>
      <c r="C949" s="7" t="s">
        <v>100</v>
      </c>
      <c r="D949" s="4">
        <v>4594.0</v>
      </c>
      <c r="E949" s="21" t="str">
        <f>VLOOKUP(D949, Products!$A$1:$B$13, 2, FALSE)</f>
        <v>Fruits</v>
      </c>
      <c r="F949" s="4">
        <v>3069.0</v>
      </c>
      <c r="G949" s="9">
        <v>28633.77</v>
      </c>
      <c r="H949" s="9">
        <v>7396.290000000001</v>
      </c>
    </row>
    <row r="950">
      <c r="A950" s="5">
        <v>42134.0</v>
      </c>
      <c r="B950" s="7" t="str">
        <f t="shared" si="1"/>
        <v>2015-05</v>
      </c>
      <c r="C950" s="7" t="s">
        <v>100</v>
      </c>
      <c r="D950" s="4">
        <v>1270.0</v>
      </c>
      <c r="E950" s="21" t="str">
        <f>VLOOKUP(D950, Products!$A$1:$B$13, 2, FALSE)</f>
        <v>Beverages</v>
      </c>
      <c r="F950" s="4">
        <v>317.0</v>
      </c>
      <c r="G950" s="9">
        <v>15041.650000000001</v>
      </c>
      <c r="H950" s="9">
        <v>4964.220000000001</v>
      </c>
    </row>
    <row r="951">
      <c r="A951" s="5">
        <v>40289.0</v>
      </c>
      <c r="B951" s="7" t="str">
        <f t="shared" si="1"/>
        <v>2010-04</v>
      </c>
      <c r="C951" s="7" t="s">
        <v>100</v>
      </c>
      <c r="D951" s="4">
        <v>3127.0</v>
      </c>
      <c r="E951" s="21" t="str">
        <f>VLOOKUP(D951, Products!$A$1:$B$13, 2, FALSE)</f>
        <v>Personal Care</v>
      </c>
      <c r="F951" s="4">
        <v>7338.0</v>
      </c>
      <c r="G951" s="9">
        <v>599734.74</v>
      </c>
      <c r="H951" s="9">
        <v>183890.27999999997</v>
      </c>
    </row>
    <row r="952">
      <c r="A952" s="5">
        <v>42877.0</v>
      </c>
      <c r="B952" s="7" t="str">
        <f t="shared" si="1"/>
        <v>2017-05</v>
      </c>
      <c r="C952" s="7" t="s">
        <v>100</v>
      </c>
      <c r="D952" s="4">
        <v>8875.0</v>
      </c>
      <c r="E952" s="21" t="str">
        <f>VLOOKUP(D952, Products!$A$1:$B$13, 2, FALSE)</f>
        <v>Meat</v>
      </c>
      <c r="F952" s="4">
        <v>1097.0</v>
      </c>
      <c r="G952" s="9">
        <v>462813.32999999996</v>
      </c>
      <c r="H952" s="9">
        <v>62748.399999999965</v>
      </c>
    </row>
    <row r="953">
      <c r="A953" s="5">
        <v>40480.0</v>
      </c>
      <c r="B953" s="7" t="str">
        <f t="shared" si="1"/>
        <v>2010-10</v>
      </c>
      <c r="C953" s="7" t="s">
        <v>102</v>
      </c>
      <c r="D953" s="4">
        <v>8293.0</v>
      </c>
      <c r="E953" s="21" t="str">
        <f>VLOOKUP(D953, Products!$A$1:$B$13, 2, FALSE)</f>
        <v>Cosmetics</v>
      </c>
      <c r="F953" s="4">
        <v>3325.0</v>
      </c>
      <c r="G953" s="9">
        <v>1453690.0</v>
      </c>
      <c r="H953" s="9">
        <v>578117.75</v>
      </c>
    </row>
    <row r="954">
      <c r="A954" s="5">
        <v>40368.0</v>
      </c>
      <c r="B954" s="7" t="str">
        <f t="shared" si="1"/>
        <v>2010-07</v>
      </c>
      <c r="C954" s="7" t="s">
        <v>102</v>
      </c>
      <c r="D954" s="4">
        <v>2455.0</v>
      </c>
      <c r="E954" s="21" t="str">
        <f>VLOOKUP(D954, Products!$A$1:$B$13, 2, FALSE)</f>
        <v>Clothes</v>
      </c>
      <c r="F954" s="4">
        <v>8980.0</v>
      </c>
      <c r="G954" s="9">
        <v>981334.4</v>
      </c>
      <c r="H954" s="9">
        <v>659491.2</v>
      </c>
    </row>
    <row r="955">
      <c r="A955" s="5">
        <v>42143.0</v>
      </c>
      <c r="B955" s="7" t="str">
        <f t="shared" si="1"/>
        <v>2015-05</v>
      </c>
      <c r="C955" s="7" t="s">
        <v>102</v>
      </c>
      <c r="D955" s="4">
        <v>7331.0</v>
      </c>
      <c r="E955" s="21" t="str">
        <f>VLOOKUP(D955, Products!$A$1:$B$13, 2, FALSE)</f>
        <v>Baby Food</v>
      </c>
      <c r="F955" s="4">
        <v>6542.0</v>
      </c>
      <c r="G955" s="9">
        <v>1670041.76</v>
      </c>
      <c r="H955" s="9">
        <v>627116.1200000001</v>
      </c>
    </row>
    <row r="956">
      <c r="A956" s="5">
        <v>40785.0</v>
      </c>
      <c r="B956" s="7" t="str">
        <f t="shared" si="1"/>
        <v>2011-08</v>
      </c>
      <c r="C956" s="7" t="s">
        <v>102</v>
      </c>
      <c r="D956" s="4">
        <v>1270.0</v>
      </c>
      <c r="E956" s="21" t="str">
        <f>VLOOKUP(D956, Products!$A$1:$B$13, 2, FALSE)</f>
        <v>Beverages</v>
      </c>
      <c r="F956" s="4">
        <v>2598.0</v>
      </c>
      <c r="G956" s="9">
        <v>123275.1</v>
      </c>
      <c r="H956" s="9">
        <v>40684.68000000001</v>
      </c>
    </row>
    <row r="957">
      <c r="A957" s="5">
        <v>41118.0</v>
      </c>
      <c r="B957" s="7" t="str">
        <f t="shared" si="1"/>
        <v>2012-07</v>
      </c>
      <c r="C957" s="7" t="s">
        <v>102</v>
      </c>
      <c r="D957" s="4">
        <v>8969.0</v>
      </c>
      <c r="E957" s="21" t="str">
        <f>VLOOKUP(D957, Products!$A$1:$B$13, 2, FALSE)</f>
        <v>Snacks</v>
      </c>
      <c r="F957" s="4">
        <v>5598.0</v>
      </c>
      <c r="G957" s="9">
        <v>854142.8400000001</v>
      </c>
      <c r="H957" s="9">
        <v>308673.7200000001</v>
      </c>
    </row>
    <row r="958">
      <c r="A958" s="5">
        <v>42926.0</v>
      </c>
      <c r="B958" s="7" t="str">
        <f t="shared" si="1"/>
        <v>2017-07</v>
      </c>
      <c r="C958" s="7" t="s">
        <v>102</v>
      </c>
      <c r="D958" s="4">
        <v>7940.0</v>
      </c>
      <c r="E958" s="21" t="str">
        <f>VLOOKUP(D958, Products!$A$1:$B$13, 2, FALSE)</f>
        <v>Household</v>
      </c>
      <c r="F958" s="4">
        <v>72.0</v>
      </c>
      <c r="G958" s="9">
        <v>48115.44</v>
      </c>
      <c r="H958" s="9">
        <v>11932.559999999998</v>
      </c>
    </row>
    <row r="959">
      <c r="A959" s="5">
        <v>42337.0</v>
      </c>
      <c r="B959" s="7" t="str">
        <f t="shared" si="1"/>
        <v>2015-11</v>
      </c>
      <c r="C959" s="7" t="s">
        <v>102</v>
      </c>
      <c r="D959" s="4">
        <v>8969.0</v>
      </c>
      <c r="E959" s="21" t="str">
        <f>VLOOKUP(D959, Products!$A$1:$B$13, 2, FALSE)</f>
        <v>Snacks</v>
      </c>
      <c r="F959" s="4">
        <v>6052.0</v>
      </c>
      <c r="G959" s="9">
        <v>923414.16</v>
      </c>
      <c r="H959" s="9">
        <v>333707.28</v>
      </c>
    </row>
    <row r="960">
      <c r="A960" s="5">
        <v>40752.0</v>
      </c>
      <c r="B960" s="7" t="str">
        <f t="shared" si="1"/>
        <v>2011-07</v>
      </c>
      <c r="C960" s="7" t="s">
        <v>102</v>
      </c>
      <c r="D960" s="4">
        <v>2455.0</v>
      </c>
      <c r="E960" s="21" t="str">
        <f>VLOOKUP(D960, Products!$A$1:$B$13, 2, FALSE)</f>
        <v>Clothes</v>
      </c>
      <c r="F960" s="4">
        <v>3755.0</v>
      </c>
      <c r="G960" s="9">
        <v>410346.4</v>
      </c>
      <c r="H960" s="9">
        <v>275767.2</v>
      </c>
    </row>
    <row r="961">
      <c r="A961" s="5">
        <v>41715.0</v>
      </c>
      <c r="B961" s="7" t="str">
        <f t="shared" si="1"/>
        <v>2014-03</v>
      </c>
      <c r="C961" s="7" t="s">
        <v>102</v>
      </c>
      <c r="D961" s="4">
        <v>5988.0</v>
      </c>
      <c r="E961" s="21" t="str">
        <f>VLOOKUP(D961, Products!$A$1:$B$13, 2, FALSE)</f>
        <v>Vegetables</v>
      </c>
      <c r="F961" s="4">
        <v>5119.0</v>
      </c>
      <c r="G961" s="9">
        <v>788633.14</v>
      </c>
      <c r="H961" s="9">
        <v>323162.47</v>
      </c>
    </row>
    <row r="962">
      <c r="A962" s="5">
        <v>40528.0</v>
      </c>
      <c r="B962" s="7" t="str">
        <f t="shared" si="1"/>
        <v>2010-12</v>
      </c>
      <c r="C962" s="7" t="s">
        <v>102</v>
      </c>
      <c r="D962" s="4">
        <v>8681.0</v>
      </c>
      <c r="E962" s="21" t="str">
        <f>VLOOKUP(D962, Products!$A$1:$B$13, 2, FALSE)</f>
        <v>Office Supplies</v>
      </c>
      <c r="F962" s="4">
        <v>9648.0</v>
      </c>
      <c r="G962" s="9">
        <v>6282874.08</v>
      </c>
      <c r="H962" s="9">
        <v>1218060.0</v>
      </c>
    </row>
    <row r="963">
      <c r="A963" s="5">
        <v>41649.0</v>
      </c>
      <c r="B963" s="7" t="str">
        <f t="shared" si="1"/>
        <v>2014-01</v>
      </c>
      <c r="C963" s="7" t="s">
        <v>102</v>
      </c>
      <c r="D963" s="4">
        <v>2103.0</v>
      </c>
      <c r="E963" s="21" t="str">
        <f>VLOOKUP(D963, Products!$A$1:$B$13, 2, FALSE)</f>
        <v>Cereal</v>
      </c>
      <c r="F963" s="4">
        <v>1293.0</v>
      </c>
      <c r="G963" s="9">
        <v>265970.1</v>
      </c>
      <c r="H963" s="9">
        <v>114546.86999999997</v>
      </c>
    </row>
    <row r="964">
      <c r="A964" s="5">
        <v>42024.0</v>
      </c>
      <c r="B964" s="7" t="str">
        <f t="shared" si="1"/>
        <v>2015-01</v>
      </c>
      <c r="C964" s="7" t="s">
        <v>102</v>
      </c>
      <c r="D964" s="4">
        <v>8681.0</v>
      </c>
      <c r="E964" s="21" t="str">
        <f>VLOOKUP(D964, Products!$A$1:$B$13, 2, FALSE)</f>
        <v>Office Supplies</v>
      </c>
      <c r="F964" s="4">
        <v>567.0</v>
      </c>
      <c r="G964" s="9">
        <v>369236.07</v>
      </c>
      <c r="H964" s="9">
        <v>71583.75</v>
      </c>
    </row>
    <row r="965">
      <c r="A965" s="5">
        <v>42231.0</v>
      </c>
      <c r="B965" s="7" t="str">
        <f t="shared" si="1"/>
        <v>2015-08</v>
      </c>
      <c r="C965" s="7" t="s">
        <v>102</v>
      </c>
      <c r="D965" s="4">
        <v>2455.0</v>
      </c>
      <c r="E965" s="21" t="str">
        <f>VLOOKUP(D965, Products!$A$1:$B$13, 2, FALSE)</f>
        <v>Clothes</v>
      </c>
      <c r="F965" s="4">
        <v>3685.0</v>
      </c>
      <c r="G965" s="9">
        <v>402696.8</v>
      </c>
      <c r="H965" s="9">
        <v>270626.39999999997</v>
      </c>
    </row>
    <row r="966">
      <c r="A966" s="5">
        <v>41896.0</v>
      </c>
      <c r="B966" s="7" t="str">
        <f t="shared" si="1"/>
        <v>2014-09</v>
      </c>
      <c r="C966" s="7" t="s">
        <v>102</v>
      </c>
      <c r="D966" s="4">
        <v>3127.0</v>
      </c>
      <c r="E966" s="21" t="str">
        <f>VLOOKUP(D966, Products!$A$1:$B$13, 2, FALSE)</f>
        <v>Personal Care</v>
      </c>
      <c r="F966" s="4">
        <v>7162.0</v>
      </c>
      <c r="G966" s="9">
        <v>585350.26</v>
      </c>
      <c r="H966" s="9">
        <v>179479.71999999997</v>
      </c>
    </row>
    <row r="967">
      <c r="A967" s="5">
        <v>40901.0</v>
      </c>
      <c r="B967" s="7" t="str">
        <f t="shared" si="1"/>
        <v>2011-12</v>
      </c>
      <c r="C967" s="7" t="s">
        <v>102</v>
      </c>
      <c r="D967" s="4">
        <v>7331.0</v>
      </c>
      <c r="E967" s="21" t="str">
        <f>VLOOKUP(D967, Products!$A$1:$B$13, 2, FALSE)</f>
        <v>Baby Food</v>
      </c>
      <c r="F967" s="4">
        <v>6618.0</v>
      </c>
      <c r="G967" s="9">
        <v>1689443.04</v>
      </c>
      <c r="H967" s="9">
        <v>634401.4800000002</v>
      </c>
    </row>
    <row r="968">
      <c r="A968" s="5">
        <v>40859.0</v>
      </c>
      <c r="B968" s="7" t="str">
        <f t="shared" si="1"/>
        <v>2011-11</v>
      </c>
      <c r="C968" s="7" t="s">
        <v>102</v>
      </c>
      <c r="D968" s="4">
        <v>3127.0</v>
      </c>
      <c r="E968" s="21" t="str">
        <f>VLOOKUP(D968, Products!$A$1:$B$13, 2, FALSE)</f>
        <v>Personal Care</v>
      </c>
      <c r="F968" s="4">
        <v>344.0</v>
      </c>
      <c r="G968" s="9">
        <v>28115.120000000003</v>
      </c>
      <c r="H968" s="9">
        <v>8620.640000000003</v>
      </c>
    </row>
    <row r="969">
      <c r="A969" s="5">
        <v>41885.0</v>
      </c>
      <c r="B969" s="7" t="str">
        <f t="shared" si="1"/>
        <v>2014-09</v>
      </c>
      <c r="C969" s="7" t="s">
        <v>102</v>
      </c>
      <c r="D969" s="4">
        <v>8293.0</v>
      </c>
      <c r="E969" s="21" t="str">
        <f>VLOOKUP(D969, Products!$A$1:$B$13, 2, FALSE)</f>
        <v>Cosmetics</v>
      </c>
      <c r="F969" s="4">
        <v>9357.0</v>
      </c>
      <c r="G969" s="9">
        <v>4090880.4</v>
      </c>
      <c r="H969" s="9">
        <v>1626901.5899999999</v>
      </c>
    </row>
    <row r="970">
      <c r="A970" s="5">
        <v>40832.0</v>
      </c>
      <c r="B970" s="7" t="str">
        <f t="shared" si="1"/>
        <v>2011-10</v>
      </c>
      <c r="C970" s="7" t="s">
        <v>102</v>
      </c>
      <c r="D970" s="4">
        <v>8681.0</v>
      </c>
      <c r="E970" s="21" t="str">
        <f>VLOOKUP(D970, Products!$A$1:$B$13, 2, FALSE)</f>
        <v>Office Supplies</v>
      </c>
      <c r="F970" s="4">
        <v>9270.0</v>
      </c>
      <c r="G970" s="9">
        <v>6036716.7</v>
      </c>
      <c r="H970" s="9">
        <v>1170337.5</v>
      </c>
    </row>
    <row r="971">
      <c r="A971" s="5">
        <v>41128.0</v>
      </c>
      <c r="B971" s="7" t="str">
        <f t="shared" si="1"/>
        <v>2012-08</v>
      </c>
      <c r="C971" s="7" t="s">
        <v>102</v>
      </c>
      <c r="D971" s="4">
        <v>1270.0</v>
      </c>
      <c r="E971" s="21" t="str">
        <f>VLOOKUP(D971, Products!$A$1:$B$13, 2, FALSE)</f>
        <v>Beverages</v>
      </c>
      <c r="F971" s="4">
        <v>1111.0</v>
      </c>
      <c r="G971" s="9">
        <v>52716.950000000004</v>
      </c>
      <c r="H971" s="9">
        <v>17398.260000000002</v>
      </c>
    </row>
    <row r="972">
      <c r="A972" s="5">
        <v>41750.0</v>
      </c>
      <c r="B972" s="7" t="str">
        <f t="shared" si="1"/>
        <v>2014-04</v>
      </c>
      <c r="C972" s="7" t="s">
        <v>102</v>
      </c>
      <c r="D972" s="4">
        <v>1270.0</v>
      </c>
      <c r="E972" s="21" t="str">
        <f>VLOOKUP(D972, Products!$A$1:$B$13, 2, FALSE)</f>
        <v>Beverages</v>
      </c>
      <c r="F972" s="4">
        <v>114.0</v>
      </c>
      <c r="G972" s="9">
        <v>5409.3</v>
      </c>
      <c r="H972" s="9">
        <v>1785.2400000000002</v>
      </c>
    </row>
    <row r="973">
      <c r="A973" s="5">
        <v>42828.0</v>
      </c>
      <c r="B973" s="7" t="str">
        <f t="shared" si="1"/>
        <v>2017-04</v>
      </c>
      <c r="C973" s="7" t="s">
        <v>102</v>
      </c>
      <c r="D973" s="4">
        <v>7940.0</v>
      </c>
      <c r="E973" s="21" t="str">
        <f>VLOOKUP(D973, Products!$A$1:$B$13, 2, FALSE)</f>
        <v>Household</v>
      </c>
      <c r="F973" s="4">
        <v>7416.0</v>
      </c>
      <c r="G973" s="9">
        <v>4955890.32</v>
      </c>
      <c r="H973" s="9">
        <v>1229053.6800000002</v>
      </c>
    </row>
    <row r="974">
      <c r="A974" s="5">
        <v>41357.0</v>
      </c>
      <c r="B974" s="7" t="str">
        <f t="shared" si="1"/>
        <v>2013-03</v>
      </c>
      <c r="C974" s="7" t="s">
        <v>102</v>
      </c>
      <c r="D974" s="4">
        <v>4594.0</v>
      </c>
      <c r="E974" s="21" t="str">
        <f>VLOOKUP(D974, Products!$A$1:$B$13, 2, FALSE)</f>
        <v>Fruits</v>
      </c>
      <c r="F974" s="4">
        <v>9127.0</v>
      </c>
      <c r="G974" s="9">
        <v>85154.91</v>
      </c>
      <c r="H974" s="9">
        <v>21996.070000000007</v>
      </c>
    </row>
    <row r="975">
      <c r="A975" s="5">
        <v>41348.0</v>
      </c>
      <c r="B975" s="7" t="str">
        <f t="shared" si="1"/>
        <v>2013-03</v>
      </c>
      <c r="C975" s="7" t="s">
        <v>102</v>
      </c>
      <c r="D975" s="4">
        <v>8681.0</v>
      </c>
      <c r="E975" s="21" t="str">
        <f>VLOOKUP(D975, Products!$A$1:$B$13, 2, FALSE)</f>
        <v>Office Supplies</v>
      </c>
      <c r="F975" s="4">
        <v>9766.0</v>
      </c>
      <c r="G975" s="9">
        <v>6359716.86</v>
      </c>
      <c r="H975" s="9">
        <v>1232957.5</v>
      </c>
    </row>
    <row r="976">
      <c r="A976" s="5">
        <v>42118.0</v>
      </c>
      <c r="B976" s="7" t="str">
        <f t="shared" si="1"/>
        <v>2015-04</v>
      </c>
      <c r="C976" s="7" t="s">
        <v>102</v>
      </c>
      <c r="D976" s="4">
        <v>3127.0</v>
      </c>
      <c r="E976" s="21" t="str">
        <f>VLOOKUP(D976, Products!$A$1:$B$13, 2, FALSE)</f>
        <v>Personal Care</v>
      </c>
      <c r="F976" s="4">
        <v>9689.0</v>
      </c>
      <c r="G976" s="9">
        <v>791881.9700000001</v>
      </c>
      <c r="H976" s="9">
        <v>242806.34000000008</v>
      </c>
    </row>
    <row r="977">
      <c r="A977" s="5">
        <v>40532.0</v>
      </c>
      <c r="B977" s="7" t="str">
        <f t="shared" si="1"/>
        <v>2010-12</v>
      </c>
      <c r="C977" s="7" t="s">
        <v>102</v>
      </c>
      <c r="D977" s="4">
        <v>8875.0</v>
      </c>
      <c r="E977" s="21" t="str">
        <f>VLOOKUP(D977, Products!$A$1:$B$13, 2, FALSE)</f>
        <v>Meat</v>
      </c>
      <c r="F977" s="4">
        <v>7392.0</v>
      </c>
      <c r="G977" s="9">
        <v>3118610.88</v>
      </c>
      <c r="H977" s="9">
        <v>422822.3999999999</v>
      </c>
    </row>
    <row r="978">
      <c r="A978" s="5">
        <v>42213.0</v>
      </c>
      <c r="B978" s="7" t="str">
        <f t="shared" si="1"/>
        <v>2015-07</v>
      </c>
      <c r="C978" s="7" t="s">
        <v>102</v>
      </c>
      <c r="D978" s="4">
        <v>8293.0</v>
      </c>
      <c r="E978" s="21" t="str">
        <f>VLOOKUP(D978, Products!$A$1:$B$13, 2, FALSE)</f>
        <v>Cosmetics</v>
      </c>
      <c r="F978" s="4">
        <v>391.0</v>
      </c>
      <c r="G978" s="9">
        <v>170945.19999999998</v>
      </c>
      <c r="H978" s="9">
        <v>67983.16999999998</v>
      </c>
    </row>
    <row r="979">
      <c r="A979" s="5">
        <v>41767.0</v>
      </c>
      <c r="B979" s="7" t="str">
        <f t="shared" si="1"/>
        <v>2014-05</v>
      </c>
      <c r="C979" s="7" t="s">
        <v>102</v>
      </c>
      <c r="D979" s="4">
        <v>2455.0</v>
      </c>
      <c r="E979" s="21" t="str">
        <f>VLOOKUP(D979, Products!$A$1:$B$13, 2, FALSE)</f>
        <v>Clothes</v>
      </c>
      <c r="F979" s="4">
        <v>9186.0</v>
      </c>
      <c r="G979" s="9">
        <v>1003846.08</v>
      </c>
      <c r="H979" s="9">
        <v>674619.8399999999</v>
      </c>
    </row>
    <row r="980">
      <c r="A980" s="5">
        <v>41557.0</v>
      </c>
      <c r="B980" s="7" t="str">
        <f t="shared" si="1"/>
        <v>2013-10</v>
      </c>
      <c r="C980" s="7" t="s">
        <v>102</v>
      </c>
      <c r="D980" s="4">
        <v>1270.0</v>
      </c>
      <c r="E980" s="21" t="str">
        <f>VLOOKUP(D980, Products!$A$1:$B$13, 2, FALSE)</f>
        <v>Beverages</v>
      </c>
      <c r="F980" s="4">
        <v>8685.0</v>
      </c>
      <c r="G980" s="9">
        <v>412103.25</v>
      </c>
      <c r="H980" s="9">
        <v>136007.10000000003</v>
      </c>
    </row>
    <row r="981">
      <c r="A981" s="5">
        <v>41279.0</v>
      </c>
      <c r="B981" s="7" t="str">
        <f t="shared" si="1"/>
        <v>2013-01</v>
      </c>
      <c r="C981" s="7" t="s">
        <v>102</v>
      </c>
      <c r="D981" s="4">
        <v>8969.0</v>
      </c>
      <c r="E981" s="21" t="str">
        <f>VLOOKUP(D981, Products!$A$1:$B$13, 2, FALSE)</f>
        <v>Snacks</v>
      </c>
      <c r="F981" s="4">
        <v>7846.0</v>
      </c>
      <c r="G981" s="9">
        <v>1197142.6800000002</v>
      </c>
      <c r="H981" s="9">
        <v>432628.4400000002</v>
      </c>
    </row>
    <row r="982">
      <c r="A982" s="5">
        <v>42631.0</v>
      </c>
      <c r="B982" s="7" t="str">
        <f t="shared" si="1"/>
        <v>2016-09</v>
      </c>
      <c r="C982" s="7" t="s">
        <v>102</v>
      </c>
      <c r="D982" s="4">
        <v>8969.0</v>
      </c>
      <c r="E982" s="21" t="str">
        <f>VLOOKUP(D982, Products!$A$1:$B$13, 2, FALSE)</f>
        <v>Snacks</v>
      </c>
      <c r="F982" s="4">
        <v>4021.0</v>
      </c>
      <c r="G982" s="9">
        <v>613524.18</v>
      </c>
      <c r="H982" s="9">
        <v>221717.94000000006</v>
      </c>
    </row>
    <row r="983">
      <c r="A983" s="5">
        <v>41089.0</v>
      </c>
      <c r="B983" s="7" t="str">
        <f t="shared" si="1"/>
        <v>2012-06</v>
      </c>
      <c r="C983" s="7" t="s">
        <v>102</v>
      </c>
      <c r="D983" s="4">
        <v>2103.0</v>
      </c>
      <c r="E983" s="21" t="str">
        <f>VLOOKUP(D983, Products!$A$1:$B$13, 2, FALSE)</f>
        <v>Cereal</v>
      </c>
      <c r="F983" s="4">
        <v>651.0</v>
      </c>
      <c r="G983" s="9">
        <v>133910.69999999998</v>
      </c>
      <c r="H983" s="9">
        <v>57672.08999999998</v>
      </c>
    </row>
    <row r="984">
      <c r="A984" s="5">
        <v>40441.0</v>
      </c>
      <c r="B984" s="7" t="str">
        <f t="shared" si="1"/>
        <v>2010-09</v>
      </c>
      <c r="C984" s="7" t="s">
        <v>102</v>
      </c>
      <c r="D984" s="4">
        <v>7331.0</v>
      </c>
      <c r="E984" s="21" t="str">
        <f>VLOOKUP(D984, Products!$A$1:$B$13, 2, FALSE)</f>
        <v>Baby Food</v>
      </c>
      <c r="F984" s="4">
        <v>574.0</v>
      </c>
      <c r="G984" s="9">
        <v>146530.72</v>
      </c>
      <c r="H984" s="9">
        <v>55023.640000000014</v>
      </c>
    </row>
    <row r="985">
      <c r="A985" s="5">
        <v>41047.0</v>
      </c>
      <c r="B985" s="7" t="str">
        <f t="shared" si="1"/>
        <v>2012-05</v>
      </c>
      <c r="C985" s="7" t="s">
        <v>104</v>
      </c>
      <c r="D985" s="4">
        <v>2103.0</v>
      </c>
      <c r="E985" s="21" t="str">
        <f>VLOOKUP(D985, Products!$A$1:$B$13, 2, FALSE)</f>
        <v>Cereal</v>
      </c>
      <c r="F985" s="4">
        <v>2447.0</v>
      </c>
      <c r="G985" s="9">
        <v>503347.89999999997</v>
      </c>
      <c r="H985" s="9">
        <v>216779.72999999998</v>
      </c>
    </row>
    <row r="986">
      <c r="A986" s="5">
        <v>41036.0</v>
      </c>
      <c r="B986" s="7" t="str">
        <f t="shared" si="1"/>
        <v>2012-05</v>
      </c>
      <c r="C986" s="7" t="s">
        <v>104</v>
      </c>
      <c r="D986" s="4">
        <v>2455.0</v>
      </c>
      <c r="E986" s="21" t="str">
        <f>VLOOKUP(D986, Products!$A$1:$B$13, 2, FALSE)</f>
        <v>Clothes</v>
      </c>
      <c r="F986" s="4">
        <v>8503.0</v>
      </c>
      <c r="G986" s="9">
        <v>929207.84</v>
      </c>
      <c r="H986" s="9">
        <v>624460.32</v>
      </c>
    </row>
    <row r="987">
      <c r="A987" s="5">
        <v>40473.0</v>
      </c>
      <c r="B987" s="7" t="str">
        <f t="shared" si="1"/>
        <v>2010-10</v>
      </c>
      <c r="C987" s="7" t="s">
        <v>104</v>
      </c>
      <c r="D987" s="4">
        <v>8875.0</v>
      </c>
      <c r="E987" s="21" t="str">
        <f>VLOOKUP(D987, Products!$A$1:$B$13, 2, FALSE)</f>
        <v>Meat</v>
      </c>
      <c r="F987" s="4">
        <v>3627.0</v>
      </c>
      <c r="G987" s="9">
        <v>1530195.03</v>
      </c>
      <c r="H987" s="9">
        <v>207464.40000000014</v>
      </c>
    </row>
    <row r="988">
      <c r="A988" s="5">
        <v>40914.0</v>
      </c>
      <c r="B988" s="7" t="str">
        <f t="shared" si="1"/>
        <v>2012-01</v>
      </c>
      <c r="C988" s="7" t="s">
        <v>104</v>
      </c>
      <c r="D988" s="4">
        <v>3127.0</v>
      </c>
      <c r="E988" s="21" t="str">
        <f>VLOOKUP(D988, Products!$A$1:$B$13, 2, FALSE)</f>
        <v>Personal Care</v>
      </c>
      <c r="F988" s="4">
        <v>4796.0</v>
      </c>
      <c r="G988" s="9">
        <v>391977.08</v>
      </c>
      <c r="H988" s="9">
        <v>120187.76000000001</v>
      </c>
    </row>
    <row r="989">
      <c r="A989" s="5">
        <v>41283.0</v>
      </c>
      <c r="B989" s="7" t="str">
        <f t="shared" si="1"/>
        <v>2013-01</v>
      </c>
      <c r="C989" s="7" t="s">
        <v>104</v>
      </c>
      <c r="D989" s="4">
        <v>8969.0</v>
      </c>
      <c r="E989" s="21" t="str">
        <f>VLOOKUP(D989, Products!$A$1:$B$13, 2, FALSE)</f>
        <v>Snacks</v>
      </c>
      <c r="F989" s="4">
        <v>6302.0</v>
      </c>
      <c r="G989" s="9">
        <v>961559.16</v>
      </c>
      <c r="H989" s="9">
        <v>347492.28</v>
      </c>
    </row>
    <row r="990">
      <c r="A990" s="5">
        <v>41243.0</v>
      </c>
      <c r="B990" s="7" t="str">
        <f t="shared" si="1"/>
        <v>2012-11</v>
      </c>
      <c r="C990" s="7" t="s">
        <v>104</v>
      </c>
      <c r="D990" s="4">
        <v>8293.0</v>
      </c>
      <c r="E990" s="21" t="str">
        <f>VLOOKUP(D990, Products!$A$1:$B$13, 2, FALSE)</f>
        <v>Cosmetics</v>
      </c>
      <c r="F990" s="4">
        <v>1620.0</v>
      </c>
      <c r="G990" s="9">
        <v>708264.0</v>
      </c>
      <c r="H990" s="9">
        <v>281669.4</v>
      </c>
    </row>
    <row r="991">
      <c r="A991" s="5">
        <v>42568.0</v>
      </c>
      <c r="B991" s="7" t="str">
        <f t="shared" si="1"/>
        <v>2016-07</v>
      </c>
      <c r="C991" s="7" t="s">
        <v>104</v>
      </c>
      <c r="D991" s="4">
        <v>3127.0</v>
      </c>
      <c r="E991" s="21" t="str">
        <f>VLOOKUP(D991, Products!$A$1:$B$13, 2, FALSE)</f>
        <v>Personal Care</v>
      </c>
      <c r="F991" s="4">
        <v>8651.0</v>
      </c>
      <c r="G991" s="9">
        <v>707046.23</v>
      </c>
      <c r="H991" s="9">
        <v>216794.05999999994</v>
      </c>
    </row>
    <row r="992">
      <c r="A992" s="5">
        <v>42798.0</v>
      </c>
      <c r="B992" s="7" t="str">
        <f t="shared" si="1"/>
        <v>2017-03</v>
      </c>
      <c r="C992" s="7" t="s">
        <v>104</v>
      </c>
      <c r="D992" s="4">
        <v>8681.0</v>
      </c>
      <c r="E992" s="21" t="str">
        <f>VLOOKUP(D992, Products!$A$1:$B$13, 2, FALSE)</f>
        <v>Office Supplies</v>
      </c>
      <c r="F992" s="4">
        <v>8597.0</v>
      </c>
      <c r="G992" s="9">
        <v>5598452.37</v>
      </c>
      <c r="H992" s="9">
        <v>1085371.25</v>
      </c>
    </row>
    <row r="993">
      <c r="A993" s="5">
        <v>42670.0</v>
      </c>
      <c r="B993" s="7" t="str">
        <f t="shared" si="1"/>
        <v>2016-10</v>
      </c>
      <c r="C993" s="7" t="s">
        <v>104</v>
      </c>
      <c r="D993" s="4">
        <v>8293.0</v>
      </c>
      <c r="E993" s="21" t="str">
        <f>VLOOKUP(D993, Products!$A$1:$B$13, 2, FALSE)</f>
        <v>Cosmetics</v>
      </c>
      <c r="F993" s="4">
        <v>7122.0</v>
      </c>
      <c r="G993" s="9">
        <v>3113738.4</v>
      </c>
      <c r="H993" s="9">
        <v>1238302.1400000001</v>
      </c>
    </row>
    <row r="994">
      <c r="A994" s="5">
        <v>40325.0</v>
      </c>
      <c r="B994" s="7" t="str">
        <f t="shared" si="1"/>
        <v>2010-05</v>
      </c>
      <c r="C994" s="7" t="s">
        <v>104</v>
      </c>
      <c r="D994" s="4">
        <v>3127.0</v>
      </c>
      <c r="E994" s="21" t="str">
        <f>VLOOKUP(D994, Products!$A$1:$B$13, 2, FALSE)</f>
        <v>Personal Care</v>
      </c>
      <c r="F994" s="4">
        <v>6916.0</v>
      </c>
      <c r="G994" s="9">
        <v>565244.68</v>
      </c>
      <c r="H994" s="9">
        <v>173314.96000000002</v>
      </c>
    </row>
    <row r="995">
      <c r="A995" s="5">
        <v>41196.0</v>
      </c>
      <c r="B995" s="7" t="str">
        <f t="shared" si="1"/>
        <v>2012-10</v>
      </c>
      <c r="C995" s="7" t="s">
        <v>104</v>
      </c>
      <c r="D995" s="4">
        <v>5988.0</v>
      </c>
      <c r="E995" s="21" t="str">
        <f>VLOOKUP(D995, Products!$A$1:$B$13, 2, FALSE)</f>
        <v>Vegetables</v>
      </c>
      <c r="F995" s="4">
        <v>5310.0</v>
      </c>
      <c r="G995" s="9">
        <v>818058.6</v>
      </c>
      <c r="H995" s="9">
        <v>335220.29999999993</v>
      </c>
    </row>
    <row r="996">
      <c r="A996" s="5">
        <v>42548.0</v>
      </c>
      <c r="B996" s="7" t="str">
        <f t="shared" si="1"/>
        <v>2016-06</v>
      </c>
      <c r="C996" s="7" t="s">
        <v>104</v>
      </c>
      <c r="D996" s="4">
        <v>5988.0</v>
      </c>
      <c r="E996" s="21" t="str">
        <f>VLOOKUP(D996, Products!$A$1:$B$13, 2, FALSE)</f>
        <v>Vegetables</v>
      </c>
      <c r="F996" s="4">
        <v>1485.0</v>
      </c>
      <c r="G996" s="9">
        <v>228779.1</v>
      </c>
      <c r="H996" s="9">
        <v>93748.04999999999</v>
      </c>
    </row>
    <row r="997">
      <c r="A997" s="5">
        <v>41547.0</v>
      </c>
      <c r="B997" s="7" t="str">
        <f t="shared" si="1"/>
        <v>2013-09</v>
      </c>
      <c r="C997" s="7" t="s">
        <v>104</v>
      </c>
      <c r="D997" s="4">
        <v>5988.0</v>
      </c>
      <c r="E997" s="21" t="str">
        <f>VLOOKUP(D997, Products!$A$1:$B$13, 2, FALSE)</f>
        <v>Vegetables</v>
      </c>
      <c r="F997" s="4">
        <v>5102.0</v>
      </c>
      <c r="G997" s="9">
        <v>786014.12</v>
      </c>
      <c r="H997" s="9">
        <v>322089.25999999995</v>
      </c>
    </row>
    <row r="998">
      <c r="A998" s="5">
        <v>42524.0</v>
      </c>
      <c r="B998" s="7" t="str">
        <f t="shared" si="1"/>
        <v>2016-06</v>
      </c>
      <c r="C998" s="7" t="s">
        <v>104</v>
      </c>
      <c r="D998" s="4">
        <v>7331.0</v>
      </c>
      <c r="E998" s="21" t="str">
        <f>VLOOKUP(D998, Products!$A$1:$B$13, 2, FALSE)</f>
        <v>Baby Food</v>
      </c>
      <c r="F998" s="4">
        <v>2004.0</v>
      </c>
      <c r="G998" s="9">
        <v>511581.12</v>
      </c>
      <c r="H998" s="9">
        <v>192103.44</v>
      </c>
    </row>
    <row r="999">
      <c r="A999" s="5">
        <v>40446.0</v>
      </c>
      <c r="B999" s="7" t="str">
        <f t="shared" si="1"/>
        <v>2010-09</v>
      </c>
      <c r="C999" s="7" t="s">
        <v>104</v>
      </c>
      <c r="D999" s="4">
        <v>3127.0</v>
      </c>
      <c r="E999" s="21" t="str">
        <f>VLOOKUP(D999, Products!$A$1:$B$13, 2, FALSE)</f>
        <v>Personal Care</v>
      </c>
      <c r="F999" s="4">
        <v>2902.0</v>
      </c>
      <c r="G999" s="9">
        <v>237180.46000000002</v>
      </c>
      <c r="H999" s="9">
        <v>72724.12000000002</v>
      </c>
    </row>
    <row r="1000">
      <c r="A1000" s="5">
        <v>41873.0</v>
      </c>
      <c r="B1000" s="7" t="str">
        <f t="shared" si="1"/>
        <v>2014-08</v>
      </c>
      <c r="C1000" s="7" t="s">
        <v>104</v>
      </c>
      <c r="D1000" s="4">
        <v>8293.0</v>
      </c>
      <c r="E1000" s="21" t="str">
        <f>VLOOKUP(D1000, Products!$A$1:$B$13, 2, FALSE)</f>
        <v>Cosmetics</v>
      </c>
      <c r="F1000" s="4">
        <v>334.0</v>
      </c>
      <c r="G1000" s="9">
        <v>146024.8</v>
      </c>
      <c r="H1000" s="9">
        <v>58072.57999999999</v>
      </c>
    </row>
    <row r="1001">
      <c r="A1001" s="5">
        <v>40991.0</v>
      </c>
      <c r="B1001" s="7" t="str">
        <f t="shared" si="1"/>
        <v>2012-03</v>
      </c>
      <c r="C1001" s="7" t="s">
        <v>104</v>
      </c>
      <c r="D1001" s="4">
        <v>8875.0</v>
      </c>
      <c r="E1001" s="21" t="str">
        <f>VLOOKUP(D1001, Products!$A$1:$B$13, 2, FALSE)</f>
        <v>Meat</v>
      </c>
      <c r="F1001" s="4">
        <v>6065.0</v>
      </c>
      <c r="G1001" s="9">
        <v>2558762.85</v>
      </c>
      <c r="H1001" s="9">
        <v>346918.0</v>
      </c>
    </row>
    <row r="1002">
      <c r="A1002" s="5">
        <v>41485.0</v>
      </c>
      <c r="B1002" s="7" t="str">
        <f t="shared" si="1"/>
        <v>2013-07</v>
      </c>
      <c r="C1002" s="7" t="s">
        <v>104</v>
      </c>
      <c r="D1002" s="4">
        <v>2455.0</v>
      </c>
      <c r="E1002" s="21" t="str">
        <f>VLOOKUP(D1002, Products!$A$1:$B$13, 2, FALSE)</f>
        <v>Clothes</v>
      </c>
      <c r="F1002" s="4">
        <v>5523.0</v>
      </c>
      <c r="G1002" s="9">
        <v>603553.4400000001</v>
      </c>
      <c r="H1002" s="9">
        <v>405609.12000000005</v>
      </c>
    </row>
    <row r="1003">
      <c r="A1003" s="5">
        <v>42938.0</v>
      </c>
      <c r="B1003" s="7" t="str">
        <f t="shared" si="1"/>
        <v>2017-07</v>
      </c>
      <c r="C1003" s="7" t="s">
        <v>104</v>
      </c>
      <c r="D1003" s="4">
        <v>8969.0</v>
      </c>
      <c r="E1003" s="21" t="str">
        <f>VLOOKUP(D1003, Products!$A$1:$B$13, 2, FALSE)</f>
        <v>Snacks</v>
      </c>
      <c r="F1003" s="4">
        <v>2099.0</v>
      </c>
      <c r="G1003" s="9">
        <v>320265.42000000004</v>
      </c>
      <c r="H1003" s="9">
        <v>115738.86000000004</v>
      </c>
    </row>
    <row r="1004">
      <c r="A1004" s="5">
        <v>40958.0</v>
      </c>
      <c r="B1004" s="7" t="str">
        <f t="shared" si="1"/>
        <v>2012-02</v>
      </c>
      <c r="C1004" s="7" t="s">
        <v>104</v>
      </c>
      <c r="D1004" s="4">
        <v>5988.0</v>
      </c>
      <c r="E1004" s="21" t="str">
        <f>VLOOKUP(D1004, Products!$A$1:$B$13, 2, FALSE)</f>
        <v>Vegetables</v>
      </c>
      <c r="F1004" s="4">
        <v>7222.0</v>
      </c>
      <c r="G1004" s="9">
        <v>1112621.32</v>
      </c>
      <c r="H1004" s="9">
        <v>455924.86</v>
      </c>
    </row>
    <row r="1005">
      <c r="A1005" s="5">
        <v>42665.0</v>
      </c>
      <c r="B1005" s="7" t="str">
        <f t="shared" si="1"/>
        <v>2016-10</v>
      </c>
      <c r="C1005" s="7" t="s">
        <v>104</v>
      </c>
      <c r="D1005" s="4">
        <v>2103.0</v>
      </c>
      <c r="E1005" s="21" t="str">
        <f>VLOOKUP(D1005, Products!$A$1:$B$13, 2, FALSE)</f>
        <v>Cereal</v>
      </c>
      <c r="F1005" s="4">
        <v>1296.0</v>
      </c>
      <c r="G1005" s="9">
        <v>266587.2</v>
      </c>
      <c r="H1005" s="9">
        <v>114812.64000000001</v>
      </c>
    </row>
    <row r="1006">
      <c r="A1006" s="5">
        <v>41112.0</v>
      </c>
      <c r="B1006" s="7" t="str">
        <f t="shared" si="1"/>
        <v>2012-07</v>
      </c>
      <c r="C1006" s="7" t="s">
        <v>104</v>
      </c>
      <c r="D1006" s="4">
        <v>2103.0</v>
      </c>
      <c r="E1006" s="21" t="str">
        <f>VLOOKUP(D1006, Products!$A$1:$B$13, 2, FALSE)</f>
        <v>Cereal</v>
      </c>
      <c r="F1006" s="4">
        <v>3981.0</v>
      </c>
      <c r="G1006" s="9">
        <v>818891.7</v>
      </c>
      <c r="H1006" s="9">
        <v>352676.79</v>
      </c>
    </row>
    <row r="1007">
      <c r="A1007" s="5">
        <v>42391.0</v>
      </c>
      <c r="B1007" s="7" t="str">
        <f t="shared" si="1"/>
        <v>2016-01</v>
      </c>
      <c r="C1007" s="7" t="s">
        <v>104</v>
      </c>
      <c r="D1007" s="4">
        <v>5988.0</v>
      </c>
      <c r="E1007" s="21" t="str">
        <f>VLOOKUP(D1007, Products!$A$1:$B$13, 2, FALSE)</f>
        <v>Vegetables</v>
      </c>
      <c r="F1007" s="4">
        <v>492.0</v>
      </c>
      <c r="G1007" s="9">
        <v>75797.52</v>
      </c>
      <c r="H1007" s="9">
        <v>31059.96</v>
      </c>
    </row>
    <row r="1008">
      <c r="A1008" s="5">
        <v>40589.0</v>
      </c>
      <c r="B1008" s="7" t="str">
        <f t="shared" si="1"/>
        <v>2011-02</v>
      </c>
      <c r="C1008" s="7" t="s">
        <v>104</v>
      </c>
      <c r="D1008" s="4">
        <v>7331.0</v>
      </c>
      <c r="E1008" s="21" t="str">
        <f>VLOOKUP(D1008, Products!$A$1:$B$13, 2, FALSE)</f>
        <v>Baby Food</v>
      </c>
      <c r="F1008" s="4">
        <v>1856.0</v>
      </c>
      <c r="G1008" s="9">
        <v>473799.68</v>
      </c>
      <c r="H1008" s="9">
        <v>177916.16000000003</v>
      </c>
    </row>
    <row r="1009">
      <c r="A1009" s="5">
        <v>41767.0</v>
      </c>
      <c r="B1009" s="7" t="str">
        <f t="shared" si="1"/>
        <v>2014-05</v>
      </c>
      <c r="C1009" s="7" t="s">
        <v>104</v>
      </c>
      <c r="D1009" s="4">
        <v>2103.0</v>
      </c>
      <c r="E1009" s="21" t="str">
        <f>VLOOKUP(D1009, Products!$A$1:$B$13, 2, FALSE)</f>
        <v>Cereal</v>
      </c>
      <c r="F1009" s="4">
        <v>7967.0</v>
      </c>
      <c r="G1009" s="9">
        <v>1638811.9</v>
      </c>
      <c r="H1009" s="9">
        <v>705796.5299999999</v>
      </c>
    </row>
    <row r="1010">
      <c r="A1010" s="5">
        <v>41769.0</v>
      </c>
      <c r="B1010" s="7" t="str">
        <f t="shared" si="1"/>
        <v>2014-05</v>
      </c>
      <c r="C1010" s="7" t="s">
        <v>104</v>
      </c>
      <c r="D1010" s="4">
        <v>1270.0</v>
      </c>
      <c r="E1010" s="21" t="str">
        <f>VLOOKUP(D1010, Products!$A$1:$B$13, 2, FALSE)</f>
        <v>Beverages</v>
      </c>
      <c r="F1010" s="4">
        <v>9559.0</v>
      </c>
      <c r="G1010" s="9">
        <v>453574.55000000005</v>
      </c>
      <c r="H1010" s="9">
        <v>149693.94000000006</v>
      </c>
    </row>
    <row r="1011">
      <c r="A1011" s="5">
        <v>42513.0</v>
      </c>
      <c r="B1011" s="7" t="str">
        <f t="shared" si="1"/>
        <v>2016-05</v>
      </c>
      <c r="C1011" s="7" t="s">
        <v>104</v>
      </c>
      <c r="D1011" s="4">
        <v>8875.0</v>
      </c>
      <c r="E1011" s="21" t="str">
        <f>VLOOKUP(D1011, Products!$A$1:$B$13, 2, FALSE)</f>
        <v>Meat</v>
      </c>
      <c r="F1011" s="4">
        <v>339.0</v>
      </c>
      <c r="G1011" s="9">
        <v>143020.71</v>
      </c>
      <c r="H1011" s="9">
        <v>19390.79999999999</v>
      </c>
    </row>
    <row r="1012">
      <c r="A1012" s="5">
        <v>42276.0</v>
      </c>
      <c r="B1012" s="7" t="str">
        <f t="shared" si="1"/>
        <v>2015-09</v>
      </c>
      <c r="C1012" s="7" t="s">
        <v>104</v>
      </c>
      <c r="D1012" s="4">
        <v>3127.0</v>
      </c>
      <c r="E1012" s="21" t="str">
        <f>VLOOKUP(D1012, Products!$A$1:$B$13, 2, FALSE)</f>
        <v>Personal Care</v>
      </c>
      <c r="F1012" s="4">
        <v>2624.0</v>
      </c>
      <c r="G1012" s="9">
        <v>214459.52000000002</v>
      </c>
      <c r="H1012" s="9">
        <v>65757.44</v>
      </c>
    </row>
    <row r="1013">
      <c r="A1013" s="5">
        <v>41200.0</v>
      </c>
      <c r="B1013" s="7" t="str">
        <f t="shared" si="1"/>
        <v>2012-10</v>
      </c>
      <c r="C1013" s="7" t="s">
        <v>104</v>
      </c>
      <c r="D1013" s="4">
        <v>7331.0</v>
      </c>
      <c r="E1013" s="21" t="str">
        <f>VLOOKUP(D1013, Products!$A$1:$B$13, 2, FALSE)</f>
        <v>Baby Food</v>
      </c>
      <c r="F1013" s="4">
        <v>4985.0</v>
      </c>
      <c r="G1013" s="9">
        <v>1272570.8</v>
      </c>
      <c r="H1013" s="9">
        <v>477862.1000000001</v>
      </c>
    </row>
    <row r="1014">
      <c r="A1014" s="5">
        <v>42631.0</v>
      </c>
      <c r="B1014" s="7" t="str">
        <f t="shared" si="1"/>
        <v>2016-09</v>
      </c>
      <c r="C1014" s="7" t="s">
        <v>104</v>
      </c>
      <c r="D1014" s="4">
        <v>4594.0</v>
      </c>
      <c r="E1014" s="21" t="str">
        <f>VLOOKUP(D1014, Products!$A$1:$B$13, 2, FALSE)</f>
        <v>Fruits</v>
      </c>
      <c r="F1014" s="4">
        <v>6662.0</v>
      </c>
      <c r="G1014" s="9">
        <v>62156.46</v>
      </c>
      <c r="H1014" s="9">
        <v>16055.419999999998</v>
      </c>
    </row>
    <row r="1015">
      <c r="A1015" s="5">
        <v>42739.0</v>
      </c>
      <c r="B1015" s="7" t="str">
        <f t="shared" si="1"/>
        <v>2017-01</v>
      </c>
      <c r="C1015" s="7" t="s">
        <v>104</v>
      </c>
      <c r="D1015" s="4">
        <v>8969.0</v>
      </c>
      <c r="E1015" s="21" t="str">
        <f>VLOOKUP(D1015, Products!$A$1:$B$13, 2, FALSE)</f>
        <v>Snacks</v>
      </c>
      <c r="F1015" s="4">
        <v>2902.0</v>
      </c>
      <c r="G1015" s="9">
        <v>442787.16000000003</v>
      </c>
      <c r="H1015" s="9">
        <v>160016.28000000003</v>
      </c>
    </row>
    <row r="1016">
      <c r="A1016" s="5">
        <v>42926.0</v>
      </c>
      <c r="B1016" s="7" t="str">
        <f t="shared" si="1"/>
        <v>2017-07</v>
      </c>
      <c r="C1016" s="7" t="s">
        <v>104</v>
      </c>
      <c r="D1016" s="4">
        <v>4594.0</v>
      </c>
      <c r="E1016" s="21" t="str">
        <f>VLOOKUP(D1016, Products!$A$1:$B$13, 2, FALSE)</f>
        <v>Fruits</v>
      </c>
      <c r="F1016" s="4">
        <v>6574.0</v>
      </c>
      <c r="G1016" s="9">
        <v>61335.42</v>
      </c>
      <c r="H1016" s="9">
        <v>15843.339999999997</v>
      </c>
    </row>
    <row r="1017">
      <c r="A1017" s="5">
        <v>40910.0</v>
      </c>
      <c r="B1017" s="7" t="str">
        <f t="shared" si="1"/>
        <v>2012-01</v>
      </c>
      <c r="C1017" s="7" t="s">
        <v>104</v>
      </c>
      <c r="D1017" s="4">
        <v>1270.0</v>
      </c>
      <c r="E1017" s="21" t="str">
        <f>VLOOKUP(D1017, Products!$A$1:$B$13, 2, FALSE)</f>
        <v>Beverages</v>
      </c>
      <c r="F1017" s="4">
        <v>5122.0</v>
      </c>
      <c r="G1017" s="9">
        <v>243038.90000000002</v>
      </c>
      <c r="H1017" s="9">
        <v>80210.52000000002</v>
      </c>
    </row>
    <row r="1018">
      <c r="A1018" s="5">
        <v>42347.0</v>
      </c>
      <c r="B1018" s="7" t="str">
        <f t="shared" si="1"/>
        <v>2015-12</v>
      </c>
      <c r="C1018" s="7" t="s">
        <v>104</v>
      </c>
      <c r="D1018" s="4">
        <v>7940.0</v>
      </c>
      <c r="E1018" s="21" t="str">
        <f>VLOOKUP(D1018, Products!$A$1:$B$13, 2, FALSE)</f>
        <v>Household</v>
      </c>
      <c r="F1018" s="4">
        <v>9985.0</v>
      </c>
      <c r="G1018" s="9">
        <v>6672675.95</v>
      </c>
      <c r="H1018" s="9">
        <v>1654814.0499999998</v>
      </c>
    </row>
    <row r="1019">
      <c r="A1019" s="5">
        <v>42501.0</v>
      </c>
      <c r="B1019" s="7" t="str">
        <f t="shared" si="1"/>
        <v>2016-05</v>
      </c>
      <c r="C1019" s="7" t="s">
        <v>104</v>
      </c>
      <c r="D1019" s="4">
        <v>8681.0</v>
      </c>
      <c r="E1019" s="21" t="str">
        <f>VLOOKUP(D1019, Products!$A$1:$B$13, 2, FALSE)</f>
        <v>Office Supplies</v>
      </c>
      <c r="F1019" s="4">
        <v>6744.0</v>
      </c>
      <c r="G1019" s="9">
        <v>4391760.24</v>
      </c>
      <c r="H1019" s="9">
        <v>851430.0</v>
      </c>
    </row>
    <row r="1020">
      <c r="A1020" s="5">
        <v>41863.0</v>
      </c>
      <c r="B1020" s="7" t="str">
        <f t="shared" si="1"/>
        <v>2014-08</v>
      </c>
      <c r="C1020" s="7" t="s">
        <v>104</v>
      </c>
      <c r="D1020" s="4">
        <v>7940.0</v>
      </c>
      <c r="E1020" s="21" t="str">
        <f>VLOOKUP(D1020, Products!$A$1:$B$13, 2, FALSE)</f>
        <v>Household</v>
      </c>
      <c r="F1020" s="4">
        <v>611.0</v>
      </c>
      <c r="G1020" s="9">
        <v>408312.97</v>
      </c>
      <c r="H1020" s="9">
        <v>101261.02999999997</v>
      </c>
    </row>
    <row r="1021">
      <c r="A1021" s="5">
        <v>40476.0</v>
      </c>
      <c r="B1021" s="7" t="str">
        <f t="shared" si="1"/>
        <v>2010-10</v>
      </c>
      <c r="C1021" s="7" t="s">
        <v>104</v>
      </c>
      <c r="D1021" s="4">
        <v>4594.0</v>
      </c>
      <c r="E1021" s="21" t="str">
        <f>VLOOKUP(D1021, Products!$A$1:$B$13, 2, FALSE)</f>
        <v>Fruits</v>
      </c>
      <c r="F1021" s="4">
        <v>5930.0</v>
      </c>
      <c r="G1021" s="9">
        <v>55326.9</v>
      </c>
      <c r="H1021" s="9">
        <v>14291.300000000003</v>
      </c>
    </row>
    <row r="1022">
      <c r="A1022" s="5">
        <v>41583.0</v>
      </c>
      <c r="B1022" s="7" t="str">
        <f t="shared" si="1"/>
        <v>2013-11</v>
      </c>
      <c r="C1022" s="7" t="s">
        <v>104</v>
      </c>
      <c r="D1022" s="4">
        <v>8681.0</v>
      </c>
      <c r="E1022" s="21" t="str">
        <f>VLOOKUP(D1022, Products!$A$1:$B$13, 2, FALSE)</f>
        <v>Office Supplies</v>
      </c>
      <c r="F1022" s="4">
        <v>3969.0</v>
      </c>
      <c r="G1022" s="9">
        <v>2584652.49</v>
      </c>
      <c r="H1022" s="9">
        <v>501086.25</v>
      </c>
    </row>
    <row r="1023">
      <c r="A1023" s="5">
        <v>41742.0</v>
      </c>
      <c r="B1023" s="7" t="str">
        <f t="shared" si="1"/>
        <v>2014-04</v>
      </c>
      <c r="C1023" s="7" t="s">
        <v>104</v>
      </c>
      <c r="D1023" s="4">
        <v>8681.0</v>
      </c>
      <c r="E1023" s="21" t="str">
        <f>VLOOKUP(D1023, Products!$A$1:$B$13, 2, FALSE)</f>
        <v>Office Supplies</v>
      </c>
      <c r="F1023" s="4">
        <v>6905.0</v>
      </c>
      <c r="G1023" s="9">
        <v>4496605.05</v>
      </c>
      <c r="H1023" s="9">
        <v>871756.2499999995</v>
      </c>
    </row>
    <row r="1024">
      <c r="A1024" s="5">
        <v>40846.0</v>
      </c>
      <c r="B1024" s="7" t="str">
        <f t="shared" si="1"/>
        <v>2011-10</v>
      </c>
      <c r="C1024" s="7" t="s">
        <v>104</v>
      </c>
      <c r="D1024" s="4">
        <v>2455.0</v>
      </c>
      <c r="E1024" s="21" t="str">
        <f>VLOOKUP(D1024, Products!$A$1:$B$13, 2, FALSE)</f>
        <v>Clothes</v>
      </c>
      <c r="F1024" s="4">
        <v>7098.0</v>
      </c>
      <c r="G1024" s="9">
        <v>775669.4400000001</v>
      </c>
      <c r="H1024" s="9">
        <v>521277.12</v>
      </c>
    </row>
    <row r="1025">
      <c r="A1025" s="5">
        <v>42593.0</v>
      </c>
      <c r="B1025" s="7" t="str">
        <f t="shared" si="1"/>
        <v>2016-08</v>
      </c>
      <c r="C1025" s="7" t="s">
        <v>107</v>
      </c>
      <c r="D1025" s="4">
        <v>2103.0</v>
      </c>
      <c r="E1025" s="21" t="str">
        <f>VLOOKUP(D1025, Products!$A$1:$B$13, 2, FALSE)</f>
        <v>Cereal</v>
      </c>
      <c r="F1025" s="4">
        <v>1993.0</v>
      </c>
      <c r="G1025" s="9">
        <v>409960.1</v>
      </c>
      <c r="H1025" s="9">
        <v>176559.86999999997</v>
      </c>
    </row>
    <row r="1026">
      <c r="A1026" s="5">
        <v>41132.0</v>
      </c>
      <c r="B1026" s="7" t="str">
        <f t="shared" si="1"/>
        <v>2012-08</v>
      </c>
      <c r="C1026" s="7" t="s">
        <v>107</v>
      </c>
      <c r="D1026" s="4">
        <v>1270.0</v>
      </c>
      <c r="E1026" s="21" t="str">
        <f>VLOOKUP(D1026, Products!$A$1:$B$13, 2, FALSE)</f>
        <v>Beverages</v>
      </c>
      <c r="F1026" s="4">
        <v>7648.0</v>
      </c>
      <c r="G1026" s="9">
        <v>362897.60000000003</v>
      </c>
      <c r="H1026" s="9">
        <v>119767.68000000005</v>
      </c>
    </row>
    <row r="1027">
      <c r="A1027" s="5">
        <v>41875.0</v>
      </c>
      <c r="B1027" s="7" t="str">
        <f t="shared" si="1"/>
        <v>2014-08</v>
      </c>
      <c r="C1027" s="7" t="s">
        <v>107</v>
      </c>
      <c r="D1027" s="4">
        <v>8681.0</v>
      </c>
      <c r="E1027" s="21" t="str">
        <f>VLOOKUP(D1027, Products!$A$1:$B$13, 2, FALSE)</f>
        <v>Office Supplies</v>
      </c>
      <c r="F1027" s="4">
        <v>4568.0</v>
      </c>
      <c r="G1027" s="9">
        <v>2974727.2800000003</v>
      </c>
      <c r="H1027" s="9">
        <v>576710.0</v>
      </c>
    </row>
    <row r="1028">
      <c r="A1028" s="5">
        <v>41869.0</v>
      </c>
      <c r="B1028" s="7" t="str">
        <f t="shared" si="1"/>
        <v>2014-08</v>
      </c>
      <c r="C1028" s="7" t="s">
        <v>107</v>
      </c>
      <c r="D1028" s="4">
        <v>8969.0</v>
      </c>
      <c r="E1028" s="21" t="str">
        <f>VLOOKUP(D1028, Products!$A$1:$B$13, 2, FALSE)</f>
        <v>Snacks</v>
      </c>
      <c r="F1028" s="4">
        <v>4869.0</v>
      </c>
      <c r="G1028" s="9">
        <v>742912.02</v>
      </c>
      <c r="H1028" s="9">
        <v>268476.66000000003</v>
      </c>
    </row>
    <row r="1029">
      <c r="A1029" s="5">
        <v>41540.0</v>
      </c>
      <c r="B1029" s="7" t="str">
        <f t="shared" si="1"/>
        <v>2013-09</v>
      </c>
      <c r="C1029" s="7" t="s">
        <v>107</v>
      </c>
      <c r="D1029" s="4">
        <v>7940.0</v>
      </c>
      <c r="E1029" s="21" t="str">
        <f>VLOOKUP(D1029, Products!$A$1:$B$13, 2, FALSE)</f>
        <v>Household</v>
      </c>
      <c r="F1029" s="4">
        <v>6115.0</v>
      </c>
      <c r="G1029" s="9">
        <v>4086471.05</v>
      </c>
      <c r="H1029" s="9">
        <v>1013438.9499999997</v>
      </c>
    </row>
    <row r="1030">
      <c r="A1030" s="5">
        <v>41882.0</v>
      </c>
      <c r="B1030" s="7" t="str">
        <f t="shared" si="1"/>
        <v>2014-08</v>
      </c>
      <c r="C1030" s="7" t="s">
        <v>107</v>
      </c>
      <c r="D1030" s="4">
        <v>5988.0</v>
      </c>
      <c r="E1030" s="21" t="str">
        <f>VLOOKUP(D1030, Products!$A$1:$B$13, 2, FALSE)</f>
        <v>Vegetables</v>
      </c>
      <c r="F1030" s="4">
        <v>8476.0</v>
      </c>
      <c r="G1030" s="9">
        <v>1305812.56</v>
      </c>
      <c r="H1030" s="9">
        <v>535089.88</v>
      </c>
    </row>
    <row r="1031">
      <c r="A1031" s="5">
        <v>41720.0</v>
      </c>
      <c r="B1031" s="7" t="str">
        <f t="shared" si="1"/>
        <v>2014-03</v>
      </c>
      <c r="C1031" s="7" t="s">
        <v>107</v>
      </c>
      <c r="D1031" s="4">
        <v>7331.0</v>
      </c>
      <c r="E1031" s="21" t="str">
        <f>VLOOKUP(D1031, Products!$A$1:$B$13, 2, FALSE)</f>
        <v>Baby Food</v>
      </c>
      <c r="F1031" s="4">
        <v>2018.0</v>
      </c>
      <c r="G1031" s="9">
        <v>515155.04</v>
      </c>
      <c r="H1031" s="9">
        <v>193445.47999999998</v>
      </c>
    </row>
    <row r="1032">
      <c r="A1032" s="5">
        <v>41266.0</v>
      </c>
      <c r="B1032" s="7" t="str">
        <f t="shared" si="1"/>
        <v>2012-12</v>
      </c>
      <c r="C1032" s="7" t="s">
        <v>107</v>
      </c>
      <c r="D1032" s="4">
        <v>1270.0</v>
      </c>
      <c r="E1032" s="21" t="str">
        <f>VLOOKUP(D1032, Products!$A$1:$B$13, 2, FALSE)</f>
        <v>Beverages</v>
      </c>
      <c r="F1032" s="4">
        <v>5312.0</v>
      </c>
      <c r="G1032" s="9">
        <v>252054.40000000002</v>
      </c>
      <c r="H1032" s="9">
        <v>83185.92000000004</v>
      </c>
    </row>
    <row r="1033">
      <c r="A1033" s="5">
        <v>40993.0</v>
      </c>
      <c r="B1033" s="7" t="str">
        <f t="shared" si="1"/>
        <v>2012-03</v>
      </c>
      <c r="C1033" s="7" t="s">
        <v>107</v>
      </c>
      <c r="D1033" s="4">
        <v>8293.0</v>
      </c>
      <c r="E1033" s="21" t="str">
        <f>VLOOKUP(D1033, Products!$A$1:$B$13, 2, FALSE)</f>
        <v>Cosmetics</v>
      </c>
      <c r="F1033" s="4">
        <v>4508.0</v>
      </c>
      <c r="G1033" s="9">
        <v>1970897.5999999999</v>
      </c>
      <c r="H1033" s="9">
        <v>783805.96</v>
      </c>
    </row>
    <row r="1034">
      <c r="A1034" s="5">
        <v>40898.0</v>
      </c>
      <c r="B1034" s="7" t="str">
        <f t="shared" si="1"/>
        <v>2011-12</v>
      </c>
      <c r="C1034" s="7" t="s">
        <v>107</v>
      </c>
      <c r="D1034" s="4">
        <v>8875.0</v>
      </c>
      <c r="E1034" s="21" t="str">
        <f>VLOOKUP(D1034, Products!$A$1:$B$13, 2, FALSE)</f>
        <v>Meat</v>
      </c>
      <c r="F1034" s="4">
        <v>9946.0</v>
      </c>
      <c r="G1034" s="9">
        <v>4196117.9399999995</v>
      </c>
      <c r="H1034" s="9">
        <v>568911.1999999997</v>
      </c>
    </row>
    <row r="1035">
      <c r="A1035" s="5">
        <v>40719.0</v>
      </c>
      <c r="B1035" s="7" t="str">
        <f t="shared" si="1"/>
        <v>2011-06</v>
      </c>
      <c r="C1035" s="7" t="s">
        <v>107</v>
      </c>
      <c r="D1035" s="4">
        <v>5988.0</v>
      </c>
      <c r="E1035" s="21" t="str">
        <f>VLOOKUP(D1035, Products!$A$1:$B$13, 2, FALSE)</f>
        <v>Vegetables</v>
      </c>
      <c r="F1035" s="4">
        <v>3705.0</v>
      </c>
      <c r="G1035" s="9">
        <v>570792.3</v>
      </c>
      <c r="H1035" s="9">
        <v>233896.65000000002</v>
      </c>
    </row>
    <row r="1036">
      <c r="A1036" s="5">
        <v>40190.0</v>
      </c>
      <c r="B1036" s="7" t="str">
        <f t="shared" si="1"/>
        <v>2010-01</v>
      </c>
      <c r="C1036" s="7" t="s">
        <v>107</v>
      </c>
      <c r="D1036" s="4">
        <v>2455.0</v>
      </c>
      <c r="E1036" s="21" t="str">
        <f>VLOOKUP(D1036, Products!$A$1:$B$13, 2, FALSE)</f>
        <v>Clothes</v>
      </c>
      <c r="F1036" s="4">
        <v>5742.0</v>
      </c>
      <c r="G1036" s="9">
        <v>627485.76</v>
      </c>
      <c r="H1036" s="9">
        <v>421692.48</v>
      </c>
    </row>
    <row r="1037">
      <c r="A1037" s="5">
        <v>40463.0</v>
      </c>
      <c r="B1037" s="7" t="str">
        <f t="shared" si="1"/>
        <v>2010-10</v>
      </c>
      <c r="C1037" s="7" t="s">
        <v>107</v>
      </c>
      <c r="D1037" s="4">
        <v>1270.0</v>
      </c>
      <c r="E1037" s="21" t="str">
        <f>VLOOKUP(D1037, Products!$A$1:$B$13, 2, FALSE)</f>
        <v>Beverages</v>
      </c>
      <c r="F1037" s="4">
        <v>4615.0</v>
      </c>
      <c r="G1037" s="9">
        <v>218981.75</v>
      </c>
      <c r="H1037" s="9">
        <v>72270.9</v>
      </c>
    </row>
    <row r="1038">
      <c r="A1038" s="5">
        <v>42795.0</v>
      </c>
      <c r="B1038" s="7" t="str">
        <f t="shared" si="1"/>
        <v>2017-03</v>
      </c>
      <c r="C1038" s="7" t="s">
        <v>107</v>
      </c>
      <c r="D1038" s="4">
        <v>8681.0</v>
      </c>
      <c r="E1038" s="21" t="str">
        <f>VLOOKUP(D1038, Products!$A$1:$B$13, 2, FALSE)</f>
        <v>Office Supplies</v>
      </c>
      <c r="F1038" s="4">
        <v>9284.0</v>
      </c>
      <c r="G1038" s="9">
        <v>6045833.640000001</v>
      </c>
      <c r="H1038" s="9">
        <v>1172105.0</v>
      </c>
    </row>
    <row r="1039">
      <c r="A1039" s="5">
        <v>40897.0</v>
      </c>
      <c r="B1039" s="7" t="str">
        <f t="shared" si="1"/>
        <v>2011-12</v>
      </c>
      <c r="C1039" s="7" t="s">
        <v>107</v>
      </c>
      <c r="D1039" s="4">
        <v>1270.0</v>
      </c>
      <c r="E1039" s="21" t="str">
        <f>VLOOKUP(D1039, Products!$A$1:$B$13, 2, FALSE)</f>
        <v>Beverages</v>
      </c>
      <c r="F1039" s="4">
        <v>8016.0</v>
      </c>
      <c r="G1039" s="9">
        <v>380359.2</v>
      </c>
      <c r="H1039" s="9">
        <v>125530.56000000003</v>
      </c>
    </row>
    <row r="1040">
      <c r="A1040" s="5">
        <v>41440.0</v>
      </c>
      <c r="B1040" s="7" t="str">
        <f t="shared" si="1"/>
        <v>2013-06</v>
      </c>
      <c r="C1040" s="7" t="s">
        <v>107</v>
      </c>
      <c r="D1040" s="4">
        <v>2103.0</v>
      </c>
      <c r="E1040" s="21" t="str">
        <f>VLOOKUP(D1040, Products!$A$1:$B$13, 2, FALSE)</f>
        <v>Cereal</v>
      </c>
      <c r="F1040" s="4">
        <v>9586.0</v>
      </c>
      <c r="G1040" s="9">
        <v>1971840.2</v>
      </c>
      <c r="H1040" s="9">
        <v>849223.74</v>
      </c>
    </row>
    <row r="1041">
      <c r="A1041" s="5">
        <v>40282.0</v>
      </c>
      <c r="B1041" s="7" t="str">
        <f t="shared" si="1"/>
        <v>2010-04</v>
      </c>
      <c r="C1041" s="7" t="s">
        <v>107</v>
      </c>
      <c r="D1041" s="4">
        <v>8875.0</v>
      </c>
      <c r="E1041" s="21" t="str">
        <f>VLOOKUP(D1041, Products!$A$1:$B$13, 2, FALSE)</f>
        <v>Meat</v>
      </c>
      <c r="F1041" s="4">
        <v>4852.0</v>
      </c>
      <c r="G1041" s="9">
        <v>2047010.28</v>
      </c>
      <c r="H1041" s="9">
        <v>277534.40000000014</v>
      </c>
    </row>
    <row r="1042">
      <c r="A1042" s="5">
        <v>40719.0</v>
      </c>
      <c r="B1042" s="7" t="str">
        <f t="shared" si="1"/>
        <v>2011-06</v>
      </c>
      <c r="C1042" s="7" t="s">
        <v>107</v>
      </c>
      <c r="D1042" s="4">
        <v>2455.0</v>
      </c>
      <c r="E1042" s="21" t="str">
        <f>VLOOKUP(D1042, Products!$A$1:$B$13, 2, FALSE)</f>
        <v>Clothes</v>
      </c>
      <c r="F1042" s="4">
        <v>7915.0</v>
      </c>
      <c r="G1042" s="9">
        <v>864951.2</v>
      </c>
      <c r="H1042" s="9">
        <v>581277.5999999999</v>
      </c>
    </row>
    <row r="1043">
      <c r="A1043" s="5">
        <v>41330.0</v>
      </c>
      <c r="B1043" s="7" t="str">
        <f t="shared" si="1"/>
        <v>2013-02</v>
      </c>
      <c r="C1043" s="7" t="s">
        <v>107</v>
      </c>
      <c r="D1043" s="4">
        <v>5988.0</v>
      </c>
      <c r="E1043" s="21" t="str">
        <f>VLOOKUP(D1043, Products!$A$1:$B$13, 2, FALSE)</f>
        <v>Vegetables</v>
      </c>
      <c r="F1043" s="4">
        <v>2973.0</v>
      </c>
      <c r="G1043" s="9">
        <v>458020.38</v>
      </c>
      <c r="H1043" s="9">
        <v>187685.49</v>
      </c>
    </row>
    <row r="1044">
      <c r="A1044" s="5">
        <v>41155.0</v>
      </c>
      <c r="B1044" s="7" t="str">
        <f t="shared" si="1"/>
        <v>2012-09</v>
      </c>
      <c r="C1044" s="7" t="s">
        <v>107</v>
      </c>
      <c r="D1044" s="4">
        <v>1270.0</v>
      </c>
      <c r="E1044" s="21" t="str">
        <f>VLOOKUP(D1044, Products!$A$1:$B$13, 2, FALSE)</f>
        <v>Beverages</v>
      </c>
      <c r="F1044" s="4">
        <v>978.0</v>
      </c>
      <c r="G1044" s="9">
        <v>46406.100000000006</v>
      </c>
      <c r="H1044" s="9">
        <v>15315.480000000007</v>
      </c>
    </row>
    <row r="1045">
      <c r="A1045" s="5">
        <v>41691.0</v>
      </c>
      <c r="B1045" s="7" t="str">
        <f t="shared" si="1"/>
        <v>2014-02</v>
      </c>
      <c r="C1045" s="7" t="s">
        <v>107</v>
      </c>
      <c r="D1045" s="4">
        <v>7331.0</v>
      </c>
      <c r="E1045" s="21" t="str">
        <f>VLOOKUP(D1045, Products!$A$1:$B$13, 2, FALSE)</f>
        <v>Baby Food</v>
      </c>
      <c r="F1045" s="4">
        <v>4780.0</v>
      </c>
      <c r="G1045" s="9">
        <v>1220238.4</v>
      </c>
      <c r="H1045" s="9">
        <v>458210.79999999993</v>
      </c>
    </row>
    <row r="1046">
      <c r="A1046" s="5">
        <v>42155.0</v>
      </c>
      <c r="B1046" s="7" t="str">
        <f t="shared" si="1"/>
        <v>2015-05</v>
      </c>
      <c r="C1046" s="7" t="s">
        <v>107</v>
      </c>
      <c r="D1046" s="4">
        <v>8681.0</v>
      </c>
      <c r="E1046" s="21" t="str">
        <f>VLOOKUP(D1046, Products!$A$1:$B$13, 2, FALSE)</f>
        <v>Office Supplies</v>
      </c>
      <c r="F1046" s="4">
        <v>8918.0</v>
      </c>
      <c r="G1046" s="9">
        <v>5807490.78</v>
      </c>
      <c r="H1046" s="9">
        <v>1125897.5</v>
      </c>
    </row>
    <row r="1047">
      <c r="A1047" s="5">
        <v>42273.0</v>
      </c>
      <c r="B1047" s="7" t="str">
        <f t="shared" si="1"/>
        <v>2015-09</v>
      </c>
      <c r="C1047" s="7" t="s">
        <v>107</v>
      </c>
      <c r="D1047" s="4">
        <v>4594.0</v>
      </c>
      <c r="E1047" s="21" t="str">
        <f>VLOOKUP(D1047, Products!$A$1:$B$13, 2, FALSE)</f>
        <v>Fruits</v>
      </c>
      <c r="F1047" s="4">
        <v>9102.0</v>
      </c>
      <c r="G1047" s="9">
        <v>84921.66</v>
      </c>
      <c r="H1047" s="9">
        <v>21935.820000000007</v>
      </c>
    </row>
    <row r="1048">
      <c r="A1048" s="5">
        <v>42079.0</v>
      </c>
      <c r="B1048" s="7" t="str">
        <f t="shared" si="1"/>
        <v>2015-03</v>
      </c>
      <c r="C1048" s="7" t="s">
        <v>107</v>
      </c>
      <c r="D1048" s="4">
        <v>5988.0</v>
      </c>
      <c r="E1048" s="21" t="str">
        <f>VLOOKUP(D1048, Products!$A$1:$B$13, 2, FALSE)</f>
        <v>Vegetables</v>
      </c>
      <c r="F1048" s="4">
        <v>5731.0</v>
      </c>
      <c r="G1048" s="9">
        <v>882917.86</v>
      </c>
      <c r="H1048" s="9">
        <v>361798.02999999997</v>
      </c>
    </row>
    <row r="1049">
      <c r="A1049" s="5">
        <v>41596.0</v>
      </c>
      <c r="B1049" s="7" t="str">
        <f t="shared" si="1"/>
        <v>2013-11</v>
      </c>
      <c r="C1049" s="7" t="s">
        <v>107</v>
      </c>
      <c r="D1049" s="4">
        <v>8969.0</v>
      </c>
      <c r="E1049" s="21" t="str">
        <f>VLOOKUP(D1049, Products!$A$1:$B$13, 2, FALSE)</f>
        <v>Snacks</v>
      </c>
      <c r="F1049" s="4">
        <v>8288.0</v>
      </c>
      <c r="G1049" s="9">
        <v>1264583.04</v>
      </c>
      <c r="H1049" s="9">
        <v>457000.32000000007</v>
      </c>
    </row>
    <row r="1050">
      <c r="A1050" s="5">
        <v>41720.0</v>
      </c>
      <c r="B1050" s="7" t="str">
        <f t="shared" si="1"/>
        <v>2014-03</v>
      </c>
      <c r="C1050" s="7" t="s">
        <v>107</v>
      </c>
      <c r="D1050" s="4">
        <v>5988.0</v>
      </c>
      <c r="E1050" s="21" t="str">
        <f>VLOOKUP(D1050, Products!$A$1:$B$13, 2, FALSE)</f>
        <v>Vegetables</v>
      </c>
      <c r="F1050" s="4">
        <v>1657.0</v>
      </c>
      <c r="G1050" s="9">
        <v>255277.42</v>
      </c>
      <c r="H1050" s="9">
        <v>104606.41</v>
      </c>
    </row>
    <row r="1051">
      <c r="A1051" s="5">
        <v>42703.0</v>
      </c>
      <c r="B1051" s="7" t="str">
        <f t="shared" si="1"/>
        <v>2016-11</v>
      </c>
      <c r="C1051" s="7" t="s">
        <v>107</v>
      </c>
      <c r="D1051" s="4">
        <v>1270.0</v>
      </c>
      <c r="E1051" s="21" t="str">
        <f>VLOOKUP(D1051, Products!$A$1:$B$13, 2, FALSE)</f>
        <v>Beverages</v>
      </c>
      <c r="F1051" s="4">
        <v>2466.0</v>
      </c>
      <c r="G1051" s="9">
        <v>117011.70000000001</v>
      </c>
      <c r="H1051" s="9">
        <v>38617.56000000001</v>
      </c>
    </row>
    <row r="1052">
      <c r="A1052" s="5">
        <v>41578.0</v>
      </c>
      <c r="B1052" s="7" t="str">
        <f t="shared" si="1"/>
        <v>2013-10</v>
      </c>
      <c r="C1052" s="7" t="s">
        <v>107</v>
      </c>
      <c r="D1052" s="4">
        <v>5988.0</v>
      </c>
      <c r="E1052" s="21" t="str">
        <f>VLOOKUP(D1052, Products!$A$1:$B$13, 2, FALSE)</f>
        <v>Vegetables</v>
      </c>
      <c r="F1052" s="4">
        <v>8854.0</v>
      </c>
      <c r="G1052" s="9">
        <v>1364047.24</v>
      </c>
      <c r="H1052" s="9">
        <v>558953.0199999999</v>
      </c>
    </row>
    <row r="1053">
      <c r="A1053" s="5">
        <v>40610.0</v>
      </c>
      <c r="B1053" s="7" t="str">
        <f t="shared" si="1"/>
        <v>2011-03</v>
      </c>
      <c r="C1053" s="7" t="s">
        <v>107</v>
      </c>
      <c r="D1053" s="4">
        <v>5988.0</v>
      </c>
      <c r="E1053" s="21" t="str">
        <f>VLOOKUP(D1053, Products!$A$1:$B$13, 2, FALSE)</f>
        <v>Vegetables</v>
      </c>
      <c r="F1053" s="4">
        <v>7454.0</v>
      </c>
      <c r="G1053" s="9">
        <v>1148363.24</v>
      </c>
      <c r="H1053" s="9">
        <v>470571.0199999999</v>
      </c>
    </row>
    <row r="1054">
      <c r="A1054" s="5">
        <v>42078.0</v>
      </c>
      <c r="B1054" s="7" t="str">
        <f t="shared" si="1"/>
        <v>2015-03</v>
      </c>
      <c r="C1054" s="7" t="s">
        <v>109</v>
      </c>
      <c r="D1054" s="4">
        <v>8681.0</v>
      </c>
      <c r="E1054" s="21" t="str">
        <f>VLOOKUP(D1054, Products!$A$1:$B$13, 2, FALSE)</f>
        <v>Office Supplies</v>
      </c>
      <c r="F1054" s="4">
        <v>2220.0</v>
      </c>
      <c r="G1054" s="9">
        <v>1445686.2000000002</v>
      </c>
      <c r="H1054" s="9">
        <v>280275.0</v>
      </c>
    </row>
    <row r="1055">
      <c r="A1055" s="5">
        <v>40874.0</v>
      </c>
      <c r="B1055" s="7" t="str">
        <f t="shared" si="1"/>
        <v>2011-11</v>
      </c>
      <c r="C1055" s="7" t="s">
        <v>109</v>
      </c>
      <c r="D1055" s="4">
        <v>8293.0</v>
      </c>
      <c r="E1055" s="21" t="str">
        <f>VLOOKUP(D1055, Products!$A$1:$B$13, 2, FALSE)</f>
        <v>Cosmetics</v>
      </c>
      <c r="F1055" s="4">
        <v>5036.0</v>
      </c>
      <c r="G1055" s="9">
        <v>2201739.1999999997</v>
      </c>
      <c r="H1055" s="9">
        <v>875609.3199999998</v>
      </c>
    </row>
    <row r="1056">
      <c r="A1056" s="5">
        <v>40238.0</v>
      </c>
      <c r="B1056" s="7" t="str">
        <f t="shared" si="1"/>
        <v>2010-03</v>
      </c>
      <c r="C1056" s="7" t="s">
        <v>109</v>
      </c>
      <c r="D1056" s="4">
        <v>8293.0</v>
      </c>
      <c r="E1056" s="21" t="str">
        <f>VLOOKUP(D1056, Products!$A$1:$B$13, 2, FALSE)</f>
        <v>Cosmetics</v>
      </c>
      <c r="F1056" s="4">
        <v>496.0</v>
      </c>
      <c r="G1056" s="9">
        <v>216851.19999999998</v>
      </c>
      <c r="H1056" s="9">
        <v>86239.51999999999</v>
      </c>
    </row>
    <row r="1057">
      <c r="A1057" s="5">
        <v>40959.0</v>
      </c>
      <c r="B1057" s="7" t="str">
        <f t="shared" si="1"/>
        <v>2012-02</v>
      </c>
      <c r="C1057" s="7" t="s">
        <v>109</v>
      </c>
      <c r="D1057" s="4">
        <v>8681.0</v>
      </c>
      <c r="E1057" s="21" t="str">
        <f>VLOOKUP(D1057, Products!$A$1:$B$13, 2, FALSE)</f>
        <v>Office Supplies</v>
      </c>
      <c r="F1057" s="4">
        <v>8307.0</v>
      </c>
      <c r="G1057" s="9">
        <v>5409601.470000001</v>
      </c>
      <c r="H1057" s="9">
        <v>1048758.75</v>
      </c>
    </row>
    <row r="1058">
      <c r="A1058" s="5">
        <v>42018.0</v>
      </c>
      <c r="B1058" s="7" t="str">
        <f t="shared" si="1"/>
        <v>2015-01</v>
      </c>
      <c r="C1058" s="7" t="s">
        <v>109</v>
      </c>
      <c r="D1058" s="4">
        <v>2103.0</v>
      </c>
      <c r="E1058" s="21" t="str">
        <f>VLOOKUP(D1058, Products!$A$1:$B$13, 2, FALSE)</f>
        <v>Cereal</v>
      </c>
      <c r="F1058" s="4">
        <v>2303.0</v>
      </c>
      <c r="G1058" s="9">
        <v>473727.1</v>
      </c>
      <c r="H1058" s="9">
        <v>204022.76999999996</v>
      </c>
    </row>
    <row r="1059">
      <c r="A1059" s="5">
        <v>41034.0</v>
      </c>
      <c r="B1059" s="7" t="str">
        <f t="shared" si="1"/>
        <v>2012-05</v>
      </c>
      <c r="C1059" s="7" t="s">
        <v>109</v>
      </c>
      <c r="D1059" s="4">
        <v>8681.0</v>
      </c>
      <c r="E1059" s="21" t="str">
        <f>VLOOKUP(D1059, Products!$A$1:$B$13, 2, FALSE)</f>
        <v>Office Supplies</v>
      </c>
      <c r="F1059" s="4">
        <v>7633.0</v>
      </c>
      <c r="G1059" s="9">
        <v>4970685.930000001</v>
      </c>
      <c r="H1059" s="9">
        <v>963666.2500000005</v>
      </c>
    </row>
    <row r="1060">
      <c r="A1060" s="5">
        <v>41813.0</v>
      </c>
      <c r="B1060" s="7" t="str">
        <f t="shared" si="1"/>
        <v>2014-06</v>
      </c>
      <c r="C1060" s="7" t="s">
        <v>109</v>
      </c>
      <c r="D1060" s="4">
        <v>8681.0</v>
      </c>
      <c r="E1060" s="21" t="str">
        <f>VLOOKUP(D1060, Products!$A$1:$B$13, 2, FALSE)</f>
        <v>Office Supplies</v>
      </c>
      <c r="F1060" s="4">
        <v>6918.0</v>
      </c>
      <c r="G1060" s="9">
        <v>4505070.78</v>
      </c>
      <c r="H1060" s="9">
        <v>873397.5</v>
      </c>
    </row>
    <row r="1061">
      <c r="A1061" s="5">
        <v>42133.0</v>
      </c>
      <c r="B1061" s="7" t="str">
        <f t="shared" si="1"/>
        <v>2015-05</v>
      </c>
      <c r="C1061" s="7" t="s">
        <v>109</v>
      </c>
      <c r="D1061" s="4">
        <v>2455.0</v>
      </c>
      <c r="E1061" s="21" t="str">
        <f>VLOOKUP(D1061, Products!$A$1:$B$13, 2, FALSE)</f>
        <v>Clothes</v>
      </c>
      <c r="F1061" s="4">
        <v>6311.0</v>
      </c>
      <c r="G1061" s="9">
        <v>689666.08</v>
      </c>
      <c r="H1061" s="9">
        <v>463479.83999999997</v>
      </c>
    </row>
    <row r="1062">
      <c r="A1062" s="5">
        <v>41570.0</v>
      </c>
      <c r="B1062" s="7" t="str">
        <f t="shared" si="1"/>
        <v>2013-10</v>
      </c>
      <c r="C1062" s="7" t="s">
        <v>109</v>
      </c>
      <c r="D1062" s="4">
        <v>1270.0</v>
      </c>
      <c r="E1062" s="21" t="str">
        <f>VLOOKUP(D1062, Products!$A$1:$B$13, 2, FALSE)</f>
        <v>Beverages</v>
      </c>
      <c r="F1062" s="4">
        <v>9505.0</v>
      </c>
      <c r="G1062" s="9">
        <v>451012.25</v>
      </c>
      <c r="H1062" s="9">
        <v>148848.3</v>
      </c>
    </row>
    <row r="1063">
      <c r="A1063" s="5">
        <v>41557.0</v>
      </c>
      <c r="B1063" s="7" t="str">
        <f t="shared" si="1"/>
        <v>2013-10</v>
      </c>
      <c r="C1063" s="7" t="s">
        <v>109</v>
      </c>
      <c r="D1063" s="4">
        <v>8969.0</v>
      </c>
      <c r="E1063" s="21" t="str">
        <f>VLOOKUP(D1063, Products!$A$1:$B$13, 2, FALSE)</f>
        <v>Snacks</v>
      </c>
      <c r="F1063" s="4">
        <v>3968.0</v>
      </c>
      <c r="G1063" s="9">
        <v>605437.4400000001</v>
      </c>
      <c r="H1063" s="9">
        <v>218795.52000000008</v>
      </c>
    </row>
    <row r="1064">
      <c r="A1064" s="5">
        <v>41579.0</v>
      </c>
      <c r="B1064" s="7" t="str">
        <f t="shared" si="1"/>
        <v>2013-11</v>
      </c>
      <c r="C1064" s="7" t="s">
        <v>109</v>
      </c>
      <c r="D1064" s="4">
        <v>8293.0</v>
      </c>
      <c r="E1064" s="21" t="str">
        <f>VLOOKUP(D1064, Products!$A$1:$B$13, 2, FALSE)</f>
        <v>Cosmetics</v>
      </c>
      <c r="F1064" s="4">
        <v>6936.0</v>
      </c>
      <c r="G1064" s="9">
        <v>3032419.1999999997</v>
      </c>
      <c r="H1064" s="9">
        <v>1205962.3199999998</v>
      </c>
    </row>
    <row r="1065">
      <c r="A1065" s="5">
        <v>41135.0</v>
      </c>
      <c r="B1065" s="7" t="str">
        <f t="shared" si="1"/>
        <v>2012-08</v>
      </c>
      <c r="C1065" s="7" t="s">
        <v>109</v>
      </c>
      <c r="D1065" s="4">
        <v>4594.0</v>
      </c>
      <c r="E1065" s="21" t="str">
        <f>VLOOKUP(D1065, Products!$A$1:$B$13, 2, FALSE)</f>
        <v>Fruits</v>
      </c>
      <c r="F1065" s="4">
        <v>314.0</v>
      </c>
      <c r="G1065" s="9">
        <v>2929.62</v>
      </c>
      <c r="H1065" s="9">
        <v>756.7399999999998</v>
      </c>
    </row>
    <row r="1066">
      <c r="A1066" s="5">
        <v>41941.0</v>
      </c>
      <c r="B1066" s="7" t="str">
        <f t="shared" si="1"/>
        <v>2014-10</v>
      </c>
      <c r="C1066" s="7" t="s">
        <v>109</v>
      </c>
      <c r="D1066" s="4">
        <v>1270.0</v>
      </c>
      <c r="E1066" s="21" t="str">
        <f>VLOOKUP(D1066, Products!$A$1:$B$13, 2, FALSE)</f>
        <v>Beverages</v>
      </c>
      <c r="F1066" s="4">
        <v>8743.0</v>
      </c>
      <c r="G1066" s="9">
        <v>414855.35000000003</v>
      </c>
      <c r="H1066" s="9">
        <v>136915.38000000006</v>
      </c>
    </row>
    <row r="1067">
      <c r="A1067" s="5">
        <v>42249.0</v>
      </c>
      <c r="B1067" s="7" t="str">
        <f t="shared" si="1"/>
        <v>2015-09</v>
      </c>
      <c r="C1067" s="7" t="s">
        <v>109</v>
      </c>
      <c r="D1067" s="4">
        <v>1270.0</v>
      </c>
      <c r="E1067" s="21" t="str">
        <f>VLOOKUP(D1067, Products!$A$1:$B$13, 2, FALSE)</f>
        <v>Beverages</v>
      </c>
      <c r="F1067" s="4">
        <v>4191.0</v>
      </c>
      <c r="G1067" s="9">
        <v>198862.95</v>
      </c>
      <c r="H1067" s="9">
        <v>65631.06000000003</v>
      </c>
    </row>
    <row r="1068">
      <c r="A1068" s="5">
        <v>42262.0</v>
      </c>
      <c r="B1068" s="7" t="str">
        <f t="shared" si="1"/>
        <v>2015-09</v>
      </c>
      <c r="C1068" s="7" t="s">
        <v>109</v>
      </c>
      <c r="D1068" s="4">
        <v>1270.0</v>
      </c>
      <c r="E1068" s="21" t="str">
        <f>VLOOKUP(D1068, Products!$A$1:$B$13, 2, FALSE)</f>
        <v>Beverages</v>
      </c>
      <c r="F1068" s="4">
        <v>5868.0</v>
      </c>
      <c r="G1068" s="9">
        <v>278436.60000000003</v>
      </c>
      <c r="H1068" s="9">
        <v>91892.88000000003</v>
      </c>
    </row>
    <row r="1069">
      <c r="A1069" s="5">
        <v>42690.0</v>
      </c>
      <c r="B1069" s="7" t="str">
        <f t="shared" si="1"/>
        <v>2016-11</v>
      </c>
      <c r="C1069" s="7" t="s">
        <v>109</v>
      </c>
      <c r="D1069" s="4">
        <v>8969.0</v>
      </c>
      <c r="E1069" s="21" t="str">
        <f>VLOOKUP(D1069, Products!$A$1:$B$13, 2, FALSE)</f>
        <v>Snacks</v>
      </c>
      <c r="F1069" s="4">
        <v>1500.0</v>
      </c>
      <c r="G1069" s="9">
        <v>228870.00000000003</v>
      </c>
      <c r="H1069" s="9">
        <v>82710.00000000003</v>
      </c>
    </row>
    <row r="1070">
      <c r="A1070" s="5">
        <v>42154.0</v>
      </c>
      <c r="B1070" s="7" t="str">
        <f t="shared" si="1"/>
        <v>2015-05</v>
      </c>
      <c r="C1070" s="7" t="s">
        <v>109</v>
      </c>
      <c r="D1070" s="4">
        <v>8293.0</v>
      </c>
      <c r="E1070" s="21" t="str">
        <f>VLOOKUP(D1070, Products!$A$1:$B$13, 2, FALSE)</f>
        <v>Cosmetics</v>
      </c>
      <c r="F1070" s="4">
        <v>5769.0</v>
      </c>
      <c r="G1070" s="9">
        <v>2522206.8</v>
      </c>
      <c r="H1070" s="9">
        <v>1003056.0299999998</v>
      </c>
    </row>
    <row r="1071">
      <c r="A1071" s="5">
        <v>40229.0</v>
      </c>
      <c r="B1071" s="7" t="str">
        <f t="shared" si="1"/>
        <v>2010-02</v>
      </c>
      <c r="C1071" s="7" t="s">
        <v>109</v>
      </c>
      <c r="D1071" s="4">
        <v>7940.0</v>
      </c>
      <c r="E1071" s="21" t="str">
        <f>VLOOKUP(D1071, Products!$A$1:$B$13, 2, FALSE)</f>
        <v>Household</v>
      </c>
      <c r="F1071" s="4">
        <v>773.0</v>
      </c>
      <c r="G1071" s="9">
        <v>516572.70999999996</v>
      </c>
      <c r="H1071" s="9">
        <v>128109.28999999992</v>
      </c>
    </row>
    <row r="1072">
      <c r="A1072" s="5">
        <v>40239.0</v>
      </c>
      <c r="B1072" s="7" t="str">
        <f t="shared" si="1"/>
        <v>2010-03</v>
      </c>
      <c r="C1072" s="7" t="s">
        <v>109</v>
      </c>
      <c r="D1072" s="4">
        <v>8681.0</v>
      </c>
      <c r="E1072" s="21" t="str">
        <f>VLOOKUP(D1072, Products!$A$1:$B$13, 2, FALSE)</f>
        <v>Office Supplies</v>
      </c>
      <c r="F1072" s="4">
        <v>2787.0</v>
      </c>
      <c r="G1072" s="9">
        <v>1814922.27</v>
      </c>
      <c r="H1072" s="9">
        <v>351858.75</v>
      </c>
    </row>
    <row r="1073">
      <c r="A1073" s="5">
        <v>42363.0</v>
      </c>
      <c r="B1073" s="7" t="str">
        <f t="shared" si="1"/>
        <v>2015-12</v>
      </c>
      <c r="C1073" s="7" t="s">
        <v>109</v>
      </c>
      <c r="D1073" s="4">
        <v>5988.0</v>
      </c>
      <c r="E1073" s="21" t="str">
        <f>VLOOKUP(D1073, Products!$A$1:$B$13, 2, FALSE)</f>
        <v>Vegetables</v>
      </c>
      <c r="F1073" s="4">
        <v>479.0</v>
      </c>
      <c r="G1073" s="9">
        <v>73794.74</v>
      </c>
      <c r="H1073" s="9">
        <v>30239.270000000004</v>
      </c>
    </row>
    <row r="1074">
      <c r="A1074" s="5">
        <v>42211.0</v>
      </c>
      <c r="B1074" s="7" t="str">
        <f t="shared" si="1"/>
        <v>2015-07</v>
      </c>
      <c r="C1074" s="7" t="s">
        <v>109</v>
      </c>
      <c r="D1074" s="4">
        <v>8969.0</v>
      </c>
      <c r="E1074" s="21" t="str">
        <f>VLOOKUP(D1074, Products!$A$1:$B$13, 2, FALSE)</f>
        <v>Snacks</v>
      </c>
      <c r="F1074" s="4">
        <v>3382.0</v>
      </c>
      <c r="G1074" s="9">
        <v>516025.56000000006</v>
      </c>
      <c r="H1074" s="9">
        <v>186483.48000000004</v>
      </c>
    </row>
    <row r="1075">
      <c r="A1075" s="5">
        <v>42886.0</v>
      </c>
      <c r="B1075" s="7" t="str">
        <f t="shared" si="1"/>
        <v>2017-05</v>
      </c>
      <c r="C1075" s="7" t="s">
        <v>109</v>
      </c>
      <c r="D1075" s="4">
        <v>1270.0</v>
      </c>
      <c r="E1075" s="21" t="str">
        <f>VLOOKUP(D1075, Products!$A$1:$B$13, 2, FALSE)</f>
        <v>Beverages</v>
      </c>
      <c r="F1075" s="4">
        <v>673.0</v>
      </c>
      <c r="G1075" s="9">
        <v>31933.850000000002</v>
      </c>
      <c r="H1075" s="9">
        <v>10539.180000000004</v>
      </c>
    </row>
    <row r="1076">
      <c r="A1076" s="5">
        <v>42452.0</v>
      </c>
      <c r="B1076" s="7" t="str">
        <f t="shared" si="1"/>
        <v>2016-03</v>
      </c>
      <c r="C1076" s="7" t="s">
        <v>109</v>
      </c>
      <c r="D1076" s="4">
        <v>8681.0</v>
      </c>
      <c r="E1076" s="21" t="str">
        <f>VLOOKUP(D1076, Products!$A$1:$B$13, 2, FALSE)</f>
        <v>Office Supplies</v>
      </c>
      <c r="F1076" s="4">
        <v>5342.0</v>
      </c>
      <c r="G1076" s="9">
        <v>3478763.8200000003</v>
      </c>
      <c r="H1076" s="9">
        <v>674427.5</v>
      </c>
    </row>
    <row r="1077">
      <c r="A1077" s="5">
        <v>42399.0</v>
      </c>
      <c r="B1077" s="7" t="str">
        <f t="shared" si="1"/>
        <v>2016-01</v>
      </c>
      <c r="C1077" s="7" t="s">
        <v>109</v>
      </c>
      <c r="D1077" s="4">
        <v>7940.0</v>
      </c>
      <c r="E1077" s="21" t="str">
        <f>VLOOKUP(D1077, Products!$A$1:$B$13, 2, FALSE)</f>
        <v>Household</v>
      </c>
      <c r="F1077" s="4">
        <v>5124.0</v>
      </c>
      <c r="G1077" s="9">
        <v>3424215.48</v>
      </c>
      <c r="H1077" s="9">
        <v>849200.52</v>
      </c>
    </row>
    <row r="1078">
      <c r="A1078" s="5">
        <v>40704.0</v>
      </c>
      <c r="B1078" s="7" t="str">
        <f t="shared" si="1"/>
        <v>2011-06</v>
      </c>
      <c r="C1078" s="7" t="s">
        <v>109</v>
      </c>
      <c r="D1078" s="4">
        <v>8969.0</v>
      </c>
      <c r="E1078" s="21" t="str">
        <f>VLOOKUP(D1078, Products!$A$1:$B$13, 2, FALSE)</f>
        <v>Snacks</v>
      </c>
      <c r="F1078" s="4">
        <v>2727.0</v>
      </c>
      <c r="G1078" s="9">
        <v>416085.66000000003</v>
      </c>
      <c r="H1078" s="9">
        <v>150366.78000000003</v>
      </c>
    </row>
    <row r="1079">
      <c r="A1079" s="5">
        <v>41073.0</v>
      </c>
      <c r="B1079" s="7" t="str">
        <f t="shared" si="1"/>
        <v>2012-06</v>
      </c>
      <c r="C1079" s="7" t="s">
        <v>109</v>
      </c>
      <c r="D1079" s="4">
        <v>8293.0</v>
      </c>
      <c r="E1079" s="21" t="str">
        <f>VLOOKUP(D1079, Products!$A$1:$B$13, 2, FALSE)</f>
        <v>Cosmetics</v>
      </c>
      <c r="F1079" s="4">
        <v>4233.0</v>
      </c>
      <c r="G1079" s="9">
        <v>1850667.5999999999</v>
      </c>
      <c r="H1079" s="9">
        <v>735991.71</v>
      </c>
    </row>
    <row r="1080">
      <c r="A1080" s="5">
        <v>41494.0</v>
      </c>
      <c r="B1080" s="7" t="str">
        <f t="shared" si="1"/>
        <v>2013-08</v>
      </c>
      <c r="C1080" s="7" t="s">
        <v>109</v>
      </c>
      <c r="D1080" s="4">
        <v>8875.0</v>
      </c>
      <c r="E1080" s="21" t="str">
        <f>VLOOKUP(D1080, Products!$A$1:$B$13, 2, FALSE)</f>
        <v>Meat</v>
      </c>
      <c r="F1080" s="4">
        <v>166.0</v>
      </c>
      <c r="G1080" s="9">
        <v>70033.73999999999</v>
      </c>
      <c r="H1080" s="9">
        <v>9495.19999999999</v>
      </c>
    </row>
    <row r="1081">
      <c r="A1081" s="5">
        <v>42727.0</v>
      </c>
      <c r="B1081" s="7" t="str">
        <f t="shared" si="1"/>
        <v>2016-12</v>
      </c>
      <c r="C1081" s="7" t="s">
        <v>109</v>
      </c>
      <c r="D1081" s="4">
        <v>3127.0</v>
      </c>
      <c r="E1081" s="21" t="str">
        <f>VLOOKUP(D1081, Products!$A$1:$B$13, 2, FALSE)</f>
        <v>Personal Care</v>
      </c>
      <c r="F1081" s="4">
        <v>6158.0</v>
      </c>
      <c r="G1081" s="9">
        <v>503293.34</v>
      </c>
      <c r="H1081" s="9">
        <v>154319.48000000004</v>
      </c>
    </row>
    <row r="1082">
      <c r="A1082" s="5">
        <v>41059.0</v>
      </c>
      <c r="B1082" s="7" t="str">
        <f t="shared" si="1"/>
        <v>2012-05</v>
      </c>
      <c r="C1082" s="7" t="s">
        <v>109</v>
      </c>
      <c r="D1082" s="4">
        <v>7331.0</v>
      </c>
      <c r="E1082" s="21" t="str">
        <f>VLOOKUP(D1082, Products!$A$1:$B$13, 2, FALSE)</f>
        <v>Baby Food</v>
      </c>
      <c r="F1082" s="4">
        <v>4835.0</v>
      </c>
      <c r="G1082" s="9">
        <v>1234278.8</v>
      </c>
      <c r="H1082" s="9">
        <v>463483.1000000001</v>
      </c>
    </row>
    <row r="1083">
      <c r="A1083" s="5">
        <v>42522.0</v>
      </c>
      <c r="B1083" s="7" t="str">
        <f t="shared" si="1"/>
        <v>2016-06</v>
      </c>
      <c r="C1083" s="7" t="s">
        <v>109</v>
      </c>
      <c r="D1083" s="4">
        <v>5988.0</v>
      </c>
      <c r="E1083" s="21" t="str">
        <f>VLOOKUP(D1083, Products!$A$1:$B$13, 2, FALSE)</f>
        <v>Vegetables</v>
      </c>
      <c r="F1083" s="4">
        <v>8843.0</v>
      </c>
      <c r="G1083" s="9">
        <v>1362352.58</v>
      </c>
      <c r="H1083" s="9">
        <v>558258.59</v>
      </c>
    </row>
    <row r="1084">
      <c r="A1084" s="5">
        <v>42523.0</v>
      </c>
      <c r="B1084" s="7" t="str">
        <f t="shared" si="1"/>
        <v>2016-06</v>
      </c>
      <c r="C1084" s="7" t="s">
        <v>111</v>
      </c>
      <c r="D1084" s="4">
        <v>2455.0</v>
      </c>
      <c r="E1084" s="21" t="str">
        <f>VLOOKUP(D1084, Products!$A$1:$B$13, 2, FALSE)</f>
        <v>Clothes</v>
      </c>
      <c r="F1084" s="4">
        <v>9566.0</v>
      </c>
      <c r="G1084" s="9">
        <v>1045372.48</v>
      </c>
      <c r="H1084" s="9">
        <v>702527.0399999999</v>
      </c>
    </row>
    <row r="1085">
      <c r="A1085" s="5">
        <v>42671.0</v>
      </c>
      <c r="B1085" s="7" t="str">
        <f t="shared" si="1"/>
        <v>2016-10</v>
      </c>
      <c r="C1085" s="7" t="s">
        <v>111</v>
      </c>
      <c r="D1085" s="4">
        <v>7331.0</v>
      </c>
      <c r="E1085" s="21" t="str">
        <f>VLOOKUP(D1085, Products!$A$1:$B$13, 2, FALSE)</f>
        <v>Baby Food</v>
      </c>
      <c r="F1085" s="4">
        <v>486.0</v>
      </c>
      <c r="G1085" s="9">
        <v>124066.08</v>
      </c>
      <c r="H1085" s="9">
        <v>46587.96000000001</v>
      </c>
    </row>
    <row r="1086">
      <c r="A1086" s="5">
        <v>41345.0</v>
      </c>
      <c r="B1086" s="7" t="str">
        <f t="shared" si="1"/>
        <v>2013-03</v>
      </c>
      <c r="C1086" s="7" t="s">
        <v>111</v>
      </c>
      <c r="D1086" s="4">
        <v>7331.0</v>
      </c>
      <c r="E1086" s="21" t="str">
        <f>VLOOKUP(D1086, Products!$A$1:$B$13, 2, FALSE)</f>
        <v>Baby Food</v>
      </c>
      <c r="F1086" s="4">
        <v>1525.0</v>
      </c>
      <c r="G1086" s="9">
        <v>389302.0</v>
      </c>
      <c r="H1086" s="9">
        <v>146186.50000000003</v>
      </c>
    </row>
    <row r="1087">
      <c r="A1087" s="5">
        <v>41667.0</v>
      </c>
      <c r="B1087" s="7" t="str">
        <f t="shared" si="1"/>
        <v>2014-01</v>
      </c>
      <c r="C1087" s="7" t="s">
        <v>111</v>
      </c>
      <c r="D1087" s="4">
        <v>8293.0</v>
      </c>
      <c r="E1087" s="21" t="str">
        <f>VLOOKUP(D1087, Products!$A$1:$B$13, 2, FALSE)</f>
        <v>Cosmetics</v>
      </c>
      <c r="F1087" s="4">
        <v>2511.0</v>
      </c>
      <c r="G1087" s="9">
        <v>1097809.2</v>
      </c>
      <c r="H1087" s="9">
        <v>436587.56999999995</v>
      </c>
    </row>
    <row r="1088">
      <c r="A1088" s="5">
        <v>41204.0</v>
      </c>
      <c r="B1088" s="7" t="str">
        <f t="shared" si="1"/>
        <v>2012-10</v>
      </c>
      <c r="C1088" s="7" t="s">
        <v>111</v>
      </c>
      <c r="D1088" s="4">
        <v>4594.0</v>
      </c>
      <c r="E1088" s="21" t="str">
        <f>VLOOKUP(D1088, Products!$A$1:$B$13, 2, FALSE)</f>
        <v>Fruits</v>
      </c>
      <c r="F1088" s="4">
        <v>6443.0</v>
      </c>
      <c r="G1088" s="9">
        <v>60113.19</v>
      </c>
      <c r="H1088" s="9">
        <v>15527.630000000005</v>
      </c>
    </row>
    <row r="1089">
      <c r="A1089" s="5">
        <v>41775.0</v>
      </c>
      <c r="B1089" s="7" t="str">
        <f t="shared" si="1"/>
        <v>2014-05</v>
      </c>
      <c r="C1089" s="7" t="s">
        <v>111</v>
      </c>
      <c r="D1089" s="4">
        <v>2455.0</v>
      </c>
      <c r="E1089" s="21" t="str">
        <f>VLOOKUP(D1089, Products!$A$1:$B$13, 2, FALSE)</f>
        <v>Clothes</v>
      </c>
      <c r="F1089" s="4">
        <v>8750.0</v>
      </c>
      <c r="G1089" s="9">
        <v>956200.0</v>
      </c>
      <c r="H1089" s="9">
        <v>642600.0</v>
      </c>
    </row>
    <row r="1090">
      <c r="A1090" s="5">
        <v>40335.0</v>
      </c>
      <c r="B1090" s="7" t="str">
        <f t="shared" si="1"/>
        <v>2010-06</v>
      </c>
      <c r="C1090" s="7" t="s">
        <v>111</v>
      </c>
      <c r="D1090" s="4">
        <v>3127.0</v>
      </c>
      <c r="E1090" s="21" t="str">
        <f>VLOOKUP(D1090, Products!$A$1:$B$13, 2, FALSE)</f>
        <v>Personal Care</v>
      </c>
      <c r="F1090" s="4">
        <v>3851.0</v>
      </c>
      <c r="G1090" s="9">
        <v>314742.23000000004</v>
      </c>
      <c r="H1090" s="9">
        <v>96506.06000000003</v>
      </c>
    </row>
    <row r="1091">
      <c r="A1091" s="5">
        <v>40577.0</v>
      </c>
      <c r="B1091" s="7" t="str">
        <f t="shared" si="1"/>
        <v>2011-02</v>
      </c>
      <c r="C1091" s="7" t="s">
        <v>111</v>
      </c>
      <c r="D1091" s="4">
        <v>1270.0</v>
      </c>
      <c r="E1091" s="21" t="str">
        <f>VLOOKUP(D1091, Products!$A$1:$B$13, 2, FALSE)</f>
        <v>Beverages</v>
      </c>
      <c r="F1091" s="4">
        <v>7404.0</v>
      </c>
      <c r="G1091" s="9">
        <v>351319.80000000005</v>
      </c>
      <c r="H1091" s="9">
        <v>115946.64000000004</v>
      </c>
    </row>
    <row r="1092">
      <c r="A1092" s="5">
        <v>42518.0</v>
      </c>
      <c r="B1092" s="7" t="str">
        <f t="shared" si="1"/>
        <v>2016-05</v>
      </c>
      <c r="C1092" s="7" t="s">
        <v>111</v>
      </c>
      <c r="D1092" s="4">
        <v>4594.0</v>
      </c>
      <c r="E1092" s="21" t="str">
        <f>VLOOKUP(D1092, Products!$A$1:$B$13, 2, FALSE)</f>
        <v>Fruits</v>
      </c>
      <c r="F1092" s="4">
        <v>5669.0</v>
      </c>
      <c r="G1092" s="9">
        <v>52891.77</v>
      </c>
      <c r="H1092" s="9">
        <v>13662.289999999994</v>
      </c>
    </row>
    <row r="1093">
      <c r="A1093" s="5">
        <v>41984.0</v>
      </c>
      <c r="B1093" s="7" t="str">
        <f t="shared" si="1"/>
        <v>2014-12</v>
      </c>
      <c r="C1093" s="7" t="s">
        <v>111</v>
      </c>
      <c r="D1093" s="4">
        <v>4594.0</v>
      </c>
      <c r="E1093" s="21" t="str">
        <f>VLOOKUP(D1093, Products!$A$1:$B$13, 2, FALSE)</f>
        <v>Fruits</v>
      </c>
      <c r="F1093" s="4">
        <v>7670.0</v>
      </c>
      <c r="G1093" s="9">
        <v>71561.1</v>
      </c>
      <c r="H1093" s="9">
        <v>18484.700000000004</v>
      </c>
    </row>
    <row r="1094">
      <c r="A1094" s="5">
        <v>40945.0</v>
      </c>
      <c r="B1094" s="7" t="str">
        <f t="shared" si="1"/>
        <v>2012-02</v>
      </c>
      <c r="C1094" s="7" t="s">
        <v>111</v>
      </c>
      <c r="D1094" s="4">
        <v>3127.0</v>
      </c>
      <c r="E1094" s="21" t="str">
        <f>VLOOKUP(D1094, Products!$A$1:$B$13, 2, FALSE)</f>
        <v>Personal Care</v>
      </c>
      <c r="F1094" s="4">
        <v>3119.0</v>
      </c>
      <c r="G1094" s="9">
        <v>254915.87000000002</v>
      </c>
      <c r="H1094" s="9">
        <v>78162.14000000001</v>
      </c>
    </row>
    <row r="1095">
      <c r="A1095" s="5">
        <v>40277.0</v>
      </c>
      <c r="B1095" s="7" t="str">
        <f t="shared" si="1"/>
        <v>2010-04</v>
      </c>
      <c r="C1095" s="7" t="s">
        <v>111</v>
      </c>
      <c r="D1095" s="4">
        <v>8681.0</v>
      </c>
      <c r="E1095" s="21" t="str">
        <f>VLOOKUP(D1095, Products!$A$1:$B$13, 2, FALSE)</f>
        <v>Office Supplies</v>
      </c>
      <c r="F1095" s="4">
        <v>9736.0</v>
      </c>
      <c r="G1095" s="9">
        <v>6340180.5600000005</v>
      </c>
      <c r="H1095" s="9">
        <v>1229170.0</v>
      </c>
    </row>
    <row r="1096">
      <c r="A1096" s="5">
        <v>41576.0</v>
      </c>
      <c r="B1096" s="7" t="str">
        <f t="shared" si="1"/>
        <v>2013-10</v>
      </c>
      <c r="C1096" s="7" t="s">
        <v>111</v>
      </c>
      <c r="D1096" s="4">
        <v>8293.0</v>
      </c>
      <c r="E1096" s="21" t="str">
        <f>VLOOKUP(D1096, Products!$A$1:$B$13, 2, FALSE)</f>
        <v>Cosmetics</v>
      </c>
      <c r="F1096" s="4">
        <v>7623.0</v>
      </c>
      <c r="G1096" s="9">
        <v>3332775.6</v>
      </c>
      <c r="H1096" s="9">
        <v>1325411.0100000002</v>
      </c>
    </row>
    <row r="1097">
      <c r="A1097" s="5">
        <v>41055.0</v>
      </c>
      <c r="B1097" s="7" t="str">
        <f t="shared" si="1"/>
        <v>2012-05</v>
      </c>
      <c r="C1097" s="7" t="s">
        <v>111</v>
      </c>
      <c r="D1097" s="4">
        <v>2455.0</v>
      </c>
      <c r="E1097" s="21" t="str">
        <f>VLOOKUP(D1097, Products!$A$1:$B$13, 2, FALSE)</f>
        <v>Clothes</v>
      </c>
      <c r="F1097" s="4">
        <v>3231.0</v>
      </c>
      <c r="G1097" s="9">
        <v>353083.68</v>
      </c>
      <c r="H1097" s="9">
        <v>237284.63999999998</v>
      </c>
    </row>
    <row r="1098">
      <c r="A1098" s="5">
        <v>41907.0</v>
      </c>
      <c r="B1098" s="7" t="str">
        <f t="shared" si="1"/>
        <v>2014-09</v>
      </c>
      <c r="C1098" s="7" t="s">
        <v>111</v>
      </c>
      <c r="D1098" s="4">
        <v>8875.0</v>
      </c>
      <c r="E1098" s="21" t="str">
        <f>VLOOKUP(D1098, Products!$A$1:$B$13, 2, FALSE)</f>
        <v>Meat</v>
      </c>
      <c r="F1098" s="4">
        <v>2180.0</v>
      </c>
      <c r="G1098" s="9">
        <v>919720.2</v>
      </c>
      <c r="H1098" s="9">
        <v>124696.0</v>
      </c>
    </row>
    <row r="1099">
      <c r="A1099" s="5">
        <v>40960.0</v>
      </c>
      <c r="B1099" s="7" t="str">
        <f t="shared" si="1"/>
        <v>2012-02</v>
      </c>
      <c r="C1099" s="7" t="s">
        <v>111</v>
      </c>
      <c r="D1099" s="4">
        <v>2103.0</v>
      </c>
      <c r="E1099" s="21" t="str">
        <f>VLOOKUP(D1099, Products!$A$1:$B$13, 2, FALSE)</f>
        <v>Cereal</v>
      </c>
      <c r="F1099" s="4">
        <v>8668.0</v>
      </c>
      <c r="G1099" s="9">
        <v>1783007.5999999999</v>
      </c>
      <c r="H1099" s="9">
        <v>767898.1199999999</v>
      </c>
    </row>
    <row r="1100">
      <c r="A1100" s="5">
        <v>41315.0</v>
      </c>
      <c r="B1100" s="7" t="str">
        <f t="shared" si="1"/>
        <v>2013-02</v>
      </c>
      <c r="C1100" s="7" t="s">
        <v>111</v>
      </c>
      <c r="D1100" s="4">
        <v>5988.0</v>
      </c>
      <c r="E1100" s="21" t="str">
        <f>VLOOKUP(D1100, Products!$A$1:$B$13, 2, FALSE)</f>
        <v>Vegetables</v>
      </c>
      <c r="F1100" s="4">
        <v>4637.0</v>
      </c>
      <c r="G1100" s="9">
        <v>714376.22</v>
      </c>
      <c r="H1100" s="9">
        <v>292733.80999999994</v>
      </c>
    </row>
    <row r="1101">
      <c r="A1101" s="5">
        <v>41966.0</v>
      </c>
      <c r="B1101" s="7" t="str">
        <f t="shared" si="1"/>
        <v>2014-11</v>
      </c>
      <c r="C1101" s="7" t="s">
        <v>111</v>
      </c>
      <c r="D1101" s="4">
        <v>3127.0</v>
      </c>
      <c r="E1101" s="21" t="str">
        <f>VLOOKUP(D1101, Products!$A$1:$B$13, 2, FALSE)</f>
        <v>Personal Care</v>
      </c>
      <c r="F1101" s="4">
        <v>4376.0</v>
      </c>
      <c r="G1101" s="9">
        <v>357650.48000000004</v>
      </c>
      <c r="H1101" s="9">
        <v>109662.56000000003</v>
      </c>
    </row>
    <row r="1102">
      <c r="A1102" s="5">
        <v>42777.0</v>
      </c>
      <c r="B1102" s="7" t="str">
        <f t="shared" si="1"/>
        <v>2017-02</v>
      </c>
      <c r="C1102" s="7" t="s">
        <v>111</v>
      </c>
      <c r="D1102" s="4">
        <v>7940.0</v>
      </c>
      <c r="E1102" s="21" t="str">
        <f>VLOOKUP(D1102, Products!$A$1:$B$13, 2, FALSE)</f>
        <v>Household</v>
      </c>
      <c r="F1102" s="4">
        <v>8644.0</v>
      </c>
      <c r="G1102" s="9">
        <v>5776525.88</v>
      </c>
      <c r="H1102" s="9">
        <v>1432570.12</v>
      </c>
    </row>
    <row r="1103">
      <c r="A1103" s="5">
        <v>40196.0</v>
      </c>
      <c r="B1103" s="7" t="str">
        <f t="shared" si="1"/>
        <v>2010-01</v>
      </c>
      <c r="C1103" s="7" t="s">
        <v>111</v>
      </c>
      <c r="D1103" s="4">
        <v>4594.0</v>
      </c>
      <c r="E1103" s="21" t="str">
        <f>VLOOKUP(D1103, Products!$A$1:$B$13, 2, FALSE)</f>
        <v>Fruits</v>
      </c>
      <c r="F1103" s="4">
        <v>723.0</v>
      </c>
      <c r="G1103" s="9">
        <v>6745.59</v>
      </c>
      <c r="H1103" s="9">
        <v>1742.4300000000003</v>
      </c>
    </row>
    <row r="1104">
      <c r="A1104" s="5">
        <v>41623.0</v>
      </c>
      <c r="B1104" s="7" t="str">
        <f t="shared" si="1"/>
        <v>2013-12</v>
      </c>
      <c r="C1104" s="7" t="s">
        <v>111</v>
      </c>
      <c r="D1104" s="4">
        <v>4594.0</v>
      </c>
      <c r="E1104" s="21" t="str">
        <f>VLOOKUP(D1104, Products!$A$1:$B$13, 2, FALSE)</f>
        <v>Fruits</v>
      </c>
      <c r="F1104" s="4">
        <v>6225.0</v>
      </c>
      <c r="G1104" s="9">
        <v>58079.25</v>
      </c>
      <c r="H1104" s="9">
        <v>15002.25</v>
      </c>
    </row>
    <row r="1105">
      <c r="A1105" s="5">
        <v>40254.0</v>
      </c>
      <c r="B1105" s="7" t="str">
        <f t="shared" si="1"/>
        <v>2010-03</v>
      </c>
      <c r="C1105" s="7" t="s">
        <v>111</v>
      </c>
      <c r="D1105" s="4">
        <v>1270.0</v>
      </c>
      <c r="E1105" s="21" t="str">
        <f>VLOOKUP(D1105, Products!$A$1:$B$13, 2, FALSE)</f>
        <v>Beverages</v>
      </c>
      <c r="F1105" s="4">
        <v>8337.0</v>
      </c>
      <c r="G1105" s="9">
        <v>395590.65</v>
      </c>
      <c r="H1105" s="9">
        <v>130557.42000000004</v>
      </c>
    </row>
    <row r="1106">
      <c r="A1106" s="5">
        <v>41892.0</v>
      </c>
      <c r="B1106" s="7" t="str">
        <f t="shared" si="1"/>
        <v>2014-09</v>
      </c>
      <c r="C1106" s="7" t="s">
        <v>111</v>
      </c>
      <c r="D1106" s="4">
        <v>7940.0</v>
      </c>
      <c r="E1106" s="21" t="str">
        <f>VLOOKUP(D1106, Products!$A$1:$B$13, 2, FALSE)</f>
        <v>Household</v>
      </c>
      <c r="F1106" s="4">
        <v>6992.0</v>
      </c>
      <c r="G1106" s="9">
        <v>4672543.84</v>
      </c>
      <c r="H1106" s="9">
        <v>1158784.1599999997</v>
      </c>
    </row>
    <row r="1107">
      <c r="A1107" s="5">
        <v>42287.0</v>
      </c>
      <c r="B1107" s="7" t="str">
        <f t="shared" si="1"/>
        <v>2015-10</v>
      </c>
      <c r="C1107" s="7" t="s">
        <v>111</v>
      </c>
      <c r="D1107" s="4">
        <v>8875.0</v>
      </c>
      <c r="E1107" s="21" t="str">
        <f>VLOOKUP(D1107, Products!$A$1:$B$13, 2, FALSE)</f>
        <v>Meat</v>
      </c>
      <c r="F1107" s="4">
        <v>7642.0</v>
      </c>
      <c r="G1107" s="9">
        <v>3224083.38</v>
      </c>
      <c r="H1107" s="9">
        <v>437122.3999999999</v>
      </c>
    </row>
    <row r="1108">
      <c r="A1108" s="5">
        <v>41385.0</v>
      </c>
      <c r="B1108" s="7" t="str">
        <f t="shared" si="1"/>
        <v>2013-04</v>
      </c>
      <c r="C1108" s="7" t="s">
        <v>111</v>
      </c>
      <c r="D1108" s="4">
        <v>5988.0</v>
      </c>
      <c r="E1108" s="21" t="str">
        <f>VLOOKUP(D1108, Products!$A$1:$B$13, 2, FALSE)</f>
        <v>Vegetables</v>
      </c>
      <c r="F1108" s="4">
        <v>1997.0</v>
      </c>
      <c r="G1108" s="9">
        <v>307657.82</v>
      </c>
      <c r="H1108" s="9">
        <v>126070.60999999999</v>
      </c>
    </row>
    <row r="1109">
      <c r="A1109" s="5">
        <v>42759.0</v>
      </c>
      <c r="B1109" s="7" t="str">
        <f t="shared" si="1"/>
        <v>2017-01</v>
      </c>
      <c r="C1109" s="7" t="s">
        <v>111</v>
      </c>
      <c r="D1109" s="4">
        <v>8293.0</v>
      </c>
      <c r="E1109" s="21" t="str">
        <f>VLOOKUP(D1109, Products!$A$1:$B$13, 2, FALSE)</f>
        <v>Cosmetics</v>
      </c>
      <c r="F1109" s="4">
        <v>9210.0</v>
      </c>
      <c r="G1109" s="9">
        <v>4026612.0</v>
      </c>
      <c r="H1109" s="9">
        <v>1601342.7000000002</v>
      </c>
    </row>
    <row r="1110">
      <c r="A1110" s="5">
        <v>41112.0</v>
      </c>
      <c r="B1110" s="7" t="str">
        <f t="shared" si="1"/>
        <v>2012-07</v>
      </c>
      <c r="C1110" s="7" t="s">
        <v>111</v>
      </c>
      <c r="D1110" s="4">
        <v>2103.0</v>
      </c>
      <c r="E1110" s="21" t="str">
        <f>VLOOKUP(D1110, Products!$A$1:$B$13, 2, FALSE)</f>
        <v>Cereal</v>
      </c>
      <c r="F1110" s="4">
        <v>9264.0</v>
      </c>
      <c r="G1110" s="9">
        <v>1905604.7999999998</v>
      </c>
      <c r="H1110" s="9">
        <v>820697.7599999998</v>
      </c>
    </row>
    <row r="1111">
      <c r="A1111" s="5">
        <v>40859.0</v>
      </c>
      <c r="B1111" s="7" t="str">
        <f t="shared" si="1"/>
        <v>2011-11</v>
      </c>
      <c r="C1111" s="7" t="s">
        <v>113</v>
      </c>
      <c r="D1111" s="4">
        <v>5988.0</v>
      </c>
      <c r="E1111" s="21" t="str">
        <f>VLOOKUP(D1111, Products!$A$1:$B$13, 2, FALSE)</f>
        <v>Vegetables</v>
      </c>
      <c r="F1111" s="4">
        <v>4419.0</v>
      </c>
      <c r="G1111" s="9">
        <v>680791.14</v>
      </c>
      <c r="H1111" s="9">
        <v>278971.47</v>
      </c>
    </row>
    <row r="1112">
      <c r="A1112" s="5">
        <v>41779.0</v>
      </c>
      <c r="B1112" s="7" t="str">
        <f t="shared" si="1"/>
        <v>2014-05</v>
      </c>
      <c r="C1112" s="7" t="s">
        <v>113</v>
      </c>
      <c r="D1112" s="4">
        <v>8875.0</v>
      </c>
      <c r="E1112" s="21" t="str">
        <f>VLOOKUP(D1112, Products!$A$1:$B$13, 2, FALSE)</f>
        <v>Meat</v>
      </c>
      <c r="G1112" s="9">
        <v>0.0</v>
      </c>
      <c r="H1112" s="9">
        <v>0.0</v>
      </c>
    </row>
    <row r="1113">
      <c r="A1113" s="5">
        <v>41249.0</v>
      </c>
      <c r="B1113" s="7" t="str">
        <f t="shared" si="1"/>
        <v>2012-12</v>
      </c>
      <c r="C1113" s="7" t="s">
        <v>113</v>
      </c>
      <c r="D1113" s="4">
        <v>4594.0</v>
      </c>
      <c r="E1113" s="21" t="str">
        <f>VLOOKUP(D1113, Products!$A$1:$B$13, 2, FALSE)</f>
        <v>Fruits</v>
      </c>
      <c r="F1113" s="4">
        <v>3103.0</v>
      </c>
      <c r="G1113" s="9">
        <v>28950.99</v>
      </c>
      <c r="H1113" s="9">
        <v>7478.230000000003</v>
      </c>
    </row>
    <row r="1114">
      <c r="A1114" s="5">
        <v>40647.0</v>
      </c>
      <c r="B1114" s="7" t="str">
        <f t="shared" si="1"/>
        <v>2011-04</v>
      </c>
      <c r="C1114" s="7" t="s">
        <v>113</v>
      </c>
      <c r="D1114" s="4">
        <v>5988.0</v>
      </c>
      <c r="E1114" s="21" t="str">
        <f>VLOOKUP(D1114, Products!$A$1:$B$13, 2, FALSE)</f>
        <v>Vegetables</v>
      </c>
      <c r="F1114" s="4">
        <v>3545.0</v>
      </c>
      <c r="G1114" s="9">
        <v>546142.7</v>
      </c>
      <c r="H1114" s="9">
        <v>223795.84999999992</v>
      </c>
    </row>
    <row r="1115">
      <c r="A1115" s="5">
        <v>41022.0</v>
      </c>
      <c r="B1115" s="7" t="str">
        <f t="shared" si="1"/>
        <v>2012-04</v>
      </c>
      <c r="C1115" s="7" t="s">
        <v>113</v>
      </c>
      <c r="D1115" s="4">
        <v>7940.0</v>
      </c>
      <c r="E1115" s="21" t="str">
        <f>VLOOKUP(D1115, Products!$A$1:$B$13, 2, FALSE)</f>
        <v>Household</v>
      </c>
      <c r="F1115" s="4">
        <v>2819.0</v>
      </c>
      <c r="G1115" s="9">
        <v>1883853.13</v>
      </c>
      <c r="H1115" s="9">
        <v>467192.8699999999</v>
      </c>
    </row>
    <row r="1116">
      <c r="A1116" s="5">
        <v>42785.0</v>
      </c>
      <c r="B1116" s="7" t="str">
        <f t="shared" si="1"/>
        <v>2017-02</v>
      </c>
      <c r="C1116" s="7" t="s">
        <v>113</v>
      </c>
      <c r="D1116" s="4">
        <v>8969.0</v>
      </c>
      <c r="E1116" s="21" t="str">
        <f>VLOOKUP(D1116, Products!$A$1:$B$13, 2, FALSE)</f>
        <v>Snacks</v>
      </c>
      <c r="F1116" s="4">
        <v>4844.0</v>
      </c>
      <c r="G1116" s="9">
        <v>739097.52</v>
      </c>
      <c r="H1116" s="9">
        <v>267098.16000000003</v>
      </c>
    </row>
    <row r="1117">
      <c r="A1117" s="5">
        <v>41137.0</v>
      </c>
      <c r="B1117" s="7" t="str">
        <f t="shared" si="1"/>
        <v>2012-08</v>
      </c>
      <c r="C1117" s="7" t="s">
        <v>113</v>
      </c>
      <c r="D1117" s="4">
        <v>2455.0</v>
      </c>
      <c r="E1117" s="21" t="str">
        <f>VLOOKUP(D1117, Products!$A$1:$B$13, 2, FALSE)</f>
        <v>Clothes</v>
      </c>
      <c r="F1117" s="4">
        <v>4897.0</v>
      </c>
      <c r="G1117" s="9">
        <v>535144.16</v>
      </c>
      <c r="H1117" s="9">
        <v>359635.68000000005</v>
      </c>
    </row>
    <row r="1118">
      <c r="A1118" s="5">
        <v>40528.0</v>
      </c>
      <c r="B1118" s="7" t="str">
        <f t="shared" si="1"/>
        <v>2010-12</v>
      </c>
      <c r="C1118" s="7" t="s">
        <v>113</v>
      </c>
      <c r="D1118" s="4">
        <v>5988.0</v>
      </c>
      <c r="E1118" s="21" t="str">
        <f>VLOOKUP(D1118, Products!$A$1:$B$13, 2, FALSE)</f>
        <v>Vegetables</v>
      </c>
      <c r="F1118" s="4">
        <v>9501.0</v>
      </c>
      <c r="G1118" s="9">
        <v>1463724.06</v>
      </c>
      <c r="H1118" s="9">
        <v>599798.13</v>
      </c>
    </row>
    <row r="1119">
      <c r="A1119" s="5">
        <v>42738.0</v>
      </c>
      <c r="B1119" s="7" t="str">
        <f t="shared" si="1"/>
        <v>2017-01</v>
      </c>
      <c r="C1119" s="7" t="s">
        <v>113</v>
      </c>
      <c r="D1119" s="4">
        <v>8293.0</v>
      </c>
      <c r="E1119" s="21" t="str">
        <f>VLOOKUP(D1119, Products!$A$1:$B$13, 2, FALSE)</f>
        <v>Cosmetics</v>
      </c>
      <c r="F1119" s="4">
        <v>2394.0</v>
      </c>
      <c r="G1119" s="9">
        <v>1046656.7999999999</v>
      </c>
      <c r="H1119" s="9">
        <v>416244.7799999999</v>
      </c>
    </row>
    <row r="1120">
      <c r="A1120" s="5">
        <v>42008.0</v>
      </c>
      <c r="B1120" s="7" t="str">
        <f t="shared" si="1"/>
        <v>2015-01</v>
      </c>
      <c r="C1120" s="7" t="s">
        <v>113</v>
      </c>
      <c r="D1120" s="4">
        <v>2103.0</v>
      </c>
      <c r="E1120" s="21" t="str">
        <f>VLOOKUP(D1120, Products!$A$1:$B$13, 2, FALSE)</f>
        <v>Cereal</v>
      </c>
      <c r="F1120" s="4">
        <v>5222.0</v>
      </c>
      <c r="G1120" s="9">
        <v>1074165.4</v>
      </c>
      <c r="H1120" s="9">
        <v>462616.97999999986</v>
      </c>
    </row>
    <row r="1121">
      <c r="A1121" s="5">
        <v>42156.0</v>
      </c>
      <c r="B1121" s="7" t="str">
        <f t="shared" si="1"/>
        <v>2015-06</v>
      </c>
      <c r="C1121" s="7" t="s">
        <v>113</v>
      </c>
      <c r="D1121" s="4">
        <v>5988.0</v>
      </c>
      <c r="E1121" s="21" t="str">
        <f>VLOOKUP(D1121, Products!$A$1:$B$13, 2, FALSE)</f>
        <v>Vegetables</v>
      </c>
      <c r="F1121" s="4">
        <v>6142.0</v>
      </c>
      <c r="G1121" s="9">
        <v>946236.52</v>
      </c>
      <c r="H1121" s="9">
        <v>387744.45999999996</v>
      </c>
    </row>
    <row r="1122">
      <c r="A1122" s="5">
        <v>40876.0</v>
      </c>
      <c r="B1122" s="7" t="str">
        <f t="shared" si="1"/>
        <v>2011-11</v>
      </c>
      <c r="C1122" s="7" t="s">
        <v>113</v>
      </c>
      <c r="D1122" s="4">
        <v>8875.0</v>
      </c>
      <c r="E1122" s="21" t="str">
        <f>VLOOKUP(D1122, Products!$A$1:$B$13, 2, FALSE)</f>
        <v>Meat</v>
      </c>
      <c r="F1122" s="4">
        <v>7701.0</v>
      </c>
      <c r="G1122" s="9">
        <v>3248974.8899999997</v>
      </c>
      <c r="H1122" s="9">
        <v>440497.1999999997</v>
      </c>
    </row>
    <row r="1123">
      <c r="A1123" s="5">
        <v>42301.0</v>
      </c>
      <c r="B1123" s="7" t="str">
        <f t="shared" si="1"/>
        <v>2015-10</v>
      </c>
      <c r="C1123" s="7" t="s">
        <v>113</v>
      </c>
      <c r="D1123" s="4">
        <v>4594.0</v>
      </c>
      <c r="E1123" s="21" t="str">
        <f>VLOOKUP(D1123, Products!$A$1:$B$13, 2, FALSE)</f>
        <v>Fruits</v>
      </c>
      <c r="F1123" s="4">
        <v>3540.0</v>
      </c>
      <c r="G1123" s="9">
        <v>33028.2</v>
      </c>
      <c r="H1123" s="9">
        <v>8531.399999999998</v>
      </c>
    </row>
    <row r="1124">
      <c r="A1124" s="5">
        <v>41593.0</v>
      </c>
      <c r="B1124" s="7" t="str">
        <f t="shared" si="1"/>
        <v>2013-11</v>
      </c>
      <c r="C1124" s="7" t="s">
        <v>113</v>
      </c>
      <c r="D1124" s="4">
        <v>8875.0</v>
      </c>
      <c r="E1124" s="21" t="str">
        <f>VLOOKUP(D1124, Products!$A$1:$B$13, 2, FALSE)</f>
        <v>Meat</v>
      </c>
      <c r="F1124" s="4">
        <v>9336.0</v>
      </c>
      <c r="G1124" s="9">
        <v>3938765.04</v>
      </c>
      <c r="H1124" s="9">
        <v>534019.2000000002</v>
      </c>
    </row>
    <row r="1125">
      <c r="A1125" s="5">
        <v>41366.0</v>
      </c>
      <c r="B1125" s="7" t="str">
        <f t="shared" si="1"/>
        <v>2013-04</v>
      </c>
      <c r="C1125" s="7" t="s">
        <v>113</v>
      </c>
      <c r="D1125" s="4">
        <v>8875.0</v>
      </c>
      <c r="E1125" s="21" t="str">
        <f>VLOOKUP(D1125, Products!$A$1:$B$13, 2, FALSE)</f>
        <v>Meat</v>
      </c>
      <c r="F1125" s="4">
        <v>983.0</v>
      </c>
      <c r="G1125" s="9">
        <v>414717.87</v>
      </c>
      <c r="H1125" s="9">
        <v>56227.59999999998</v>
      </c>
    </row>
    <row r="1126">
      <c r="A1126" s="5">
        <v>42685.0</v>
      </c>
      <c r="B1126" s="7" t="str">
        <f t="shared" si="1"/>
        <v>2016-11</v>
      </c>
      <c r="C1126" s="7" t="s">
        <v>113</v>
      </c>
      <c r="D1126" s="4">
        <v>8969.0</v>
      </c>
      <c r="E1126" s="21" t="str">
        <f>VLOOKUP(D1126, Products!$A$1:$B$13, 2, FALSE)</f>
        <v>Snacks</v>
      </c>
      <c r="F1126" s="4">
        <v>245.0</v>
      </c>
      <c r="G1126" s="9">
        <v>37382.100000000006</v>
      </c>
      <c r="H1126" s="9">
        <v>13509.300000000007</v>
      </c>
    </row>
    <row r="1127">
      <c r="A1127" s="5">
        <v>42918.0</v>
      </c>
      <c r="B1127" s="7" t="str">
        <f t="shared" si="1"/>
        <v>2017-07</v>
      </c>
      <c r="C1127" s="7" t="s">
        <v>113</v>
      </c>
      <c r="D1127" s="4">
        <v>8681.0</v>
      </c>
      <c r="E1127" s="21" t="str">
        <f>VLOOKUP(D1127, Products!$A$1:$B$13, 2, FALSE)</f>
        <v>Office Supplies</v>
      </c>
      <c r="F1127" s="4">
        <v>4437.0</v>
      </c>
      <c r="G1127" s="9">
        <v>2889418.77</v>
      </c>
      <c r="H1127" s="9">
        <v>560171.25</v>
      </c>
    </row>
    <row r="1128">
      <c r="A1128" s="5">
        <v>40882.0</v>
      </c>
      <c r="B1128" s="7" t="str">
        <f t="shared" si="1"/>
        <v>2011-12</v>
      </c>
      <c r="C1128" s="7" t="s">
        <v>113</v>
      </c>
      <c r="D1128" s="4">
        <v>1270.0</v>
      </c>
      <c r="E1128" s="21" t="str">
        <f>VLOOKUP(D1128, Products!$A$1:$B$13, 2, FALSE)</f>
        <v>Beverages</v>
      </c>
      <c r="F1128" s="4">
        <v>9679.0</v>
      </c>
      <c r="G1128" s="9">
        <v>459268.55000000005</v>
      </c>
      <c r="H1128" s="9">
        <v>151573.14000000007</v>
      </c>
    </row>
    <row r="1129">
      <c r="A1129" s="5">
        <v>42825.0</v>
      </c>
      <c r="B1129" s="7" t="str">
        <f t="shared" si="1"/>
        <v>2017-03</v>
      </c>
      <c r="C1129" s="7" t="s">
        <v>113</v>
      </c>
      <c r="D1129" s="4">
        <v>5988.0</v>
      </c>
      <c r="E1129" s="21" t="str">
        <f>VLOOKUP(D1129, Products!$A$1:$B$13, 2, FALSE)</f>
        <v>Vegetables</v>
      </c>
      <c r="F1129" s="4">
        <v>3747.0</v>
      </c>
      <c r="G1129" s="9">
        <v>577262.8200000001</v>
      </c>
      <c r="H1129" s="9">
        <v>236548.11000000004</v>
      </c>
    </row>
    <row r="1130">
      <c r="A1130" s="5">
        <v>40404.0</v>
      </c>
      <c r="B1130" s="7" t="str">
        <f t="shared" si="1"/>
        <v>2010-08</v>
      </c>
      <c r="C1130" s="7" t="s">
        <v>113</v>
      </c>
      <c r="D1130" s="4">
        <v>2455.0</v>
      </c>
      <c r="E1130" s="21" t="str">
        <f>VLOOKUP(D1130, Products!$A$1:$B$13, 2, FALSE)</f>
        <v>Clothes</v>
      </c>
      <c r="F1130" s="4">
        <v>7701.0</v>
      </c>
      <c r="G1130" s="9">
        <v>841565.28</v>
      </c>
      <c r="H1130" s="9">
        <v>565561.44</v>
      </c>
    </row>
    <row r="1131">
      <c r="A1131" s="5">
        <v>40825.0</v>
      </c>
      <c r="B1131" s="7" t="str">
        <f t="shared" si="1"/>
        <v>2011-10</v>
      </c>
      <c r="C1131" s="7" t="s">
        <v>113</v>
      </c>
      <c r="D1131" s="4">
        <v>4594.0</v>
      </c>
      <c r="E1131" s="21" t="str">
        <f>VLOOKUP(D1131, Products!$A$1:$B$13, 2, FALSE)</f>
        <v>Fruits</v>
      </c>
      <c r="F1131" s="4">
        <v>7495.0</v>
      </c>
      <c r="G1131" s="9">
        <v>69928.35</v>
      </c>
      <c r="H1131" s="9">
        <v>18062.950000000004</v>
      </c>
    </row>
    <row r="1132">
      <c r="A1132" s="5">
        <v>40516.0</v>
      </c>
      <c r="B1132" s="7" t="str">
        <f t="shared" si="1"/>
        <v>2010-12</v>
      </c>
      <c r="C1132" s="7" t="s">
        <v>113</v>
      </c>
      <c r="D1132" s="4">
        <v>2103.0</v>
      </c>
      <c r="E1132" s="21" t="str">
        <f>VLOOKUP(D1132, Products!$A$1:$B$13, 2, FALSE)</f>
        <v>Cereal</v>
      </c>
      <c r="F1132" s="4">
        <v>8186.0</v>
      </c>
      <c r="G1132" s="9">
        <v>1683860.2</v>
      </c>
      <c r="H1132" s="9">
        <v>725197.74</v>
      </c>
    </row>
    <row r="1133">
      <c r="A1133" s="5">
        <v>40838.0</v>
      </c>
      <c r="B1133" s="7" t="str">
        <f t="shared" si="1"/>
        <v>2011-10</v>
      </c>
      <c r="C1133" s="7" t="s">
        <v>113</v>
      </c>
      <c r="D1133" s="4">
        <v>4594.0</v>
      </c>
      <c r="E1133" s="21" t="str">
        <f>VLOOKUP(D1133, Products!$A$1:$B$13, 2, FALSE)</f>
        <v>Fruits</v>
      </c>
      <c r="F1133" s="4">
        <v>9172.0</v>
      </c>
      <c r="G1133" s="9">
        <v>85574.76</v>
      </c>
      <c r="H1133" s="9">
        <v>22104.519999999997</v>
      </c>
    </row>
    <row r="1134">
      <c r="A1134" s="5">
        <v>40604.0</v>
      </c>
      <c r="B1134" s="7" t="str">
        <f t="shared" si="1"/>
        <v>2011-03</v>
      </c>
      <c r="C1134" s="7" t="s">
        <v>113</v>
      </c>
      <c r="D1134" s="4">
        <v>8293.0</v>
      </c>
      <c r="E1134" s="21" t="str">
        <f>VLOOKUP(D1134, Products!$A$1:$B$13, 2, FALSE)</f>
        <v>Cosmetics</v>
      </c>
      <c r="F1134" s="4">
        <v>3050.0</v>
      </c>
      <c r="G1134" s="9">
        <v>1333460.0</v>
      </c>
      <c r="H1134" s="9">
        <v>530303.5</v>
      </c>
    </row>
    <row r="1135">
      <c r="A1135" s="5">
        <v>41616.0</v>
      </c>
      <c r="B1135" s="7" t="str">
        <f t="shared" si="1"/>
        <v>2013-12</v>
      </c>
      <c r="C1135" s="7" t="s">
        <v>113</v>
      </c>
      <c r="D1135" s="4">
        <v>3127.0</v>
      </c>
      <c r="E1135" s="21" t="str">
        <f>VLOOKUP(D1135, Products!$A$1:$B$13, 2, FALSE)</f>
        <v>Personal Care</v>
      </c>
      <c r="F1135" s="4">
        <v>2666.0</v>
      </c>
      <c r="G1135" s="9">
        <v>217892.18000000002</v>
      </c>
      <c r="H1135" s="9">
        <v>66809.96000000002</v>
      </c>
    </row>
    <row r="1136">
      <c r="A1136" s="5">
        <v>40685.0</v>
      </c>
      <c r="B1136" s="7" t="str">
        <f t="shared" si="1"/>
        <v>2011-05</v>
      </c>
      <c r="C1136" s="7" t="s">
        <v>113</v>
      </c>
      <c r="D1136" s="4">
        <v>7331.0</v>
      </c>
      <c r="E1136" s="21" t="str">
        <f>VLOOKUP(D1136, Products!$A$1:$B$13, 2, FALSE)</f>
        <v>Baby Food</v>
      </c>
      <c r="F1136" s="4">
        <v>6285.0</v>
      </c>
      <c r="G1136" s="9">
        <v>1604434.8</v>
      </c>
      <c r="H1136" s="9">
        <v>602480.1000000001</v>
      </c>
    </row>
    <row r="1137">
      <c r="A1137" s="5">
        <v>41278.0</v>
      </c>
      <c r="B1137" s="7" t="str">
        <f t="shared" si="1"/>
        <v>2013-01</v>
      </c>
      <c r="C1137" s="7" t="s">
        <v>115</v>
      </c>
      <c r="D1137" s="4">
        <v>8875.0</v>
      </c>
      <c r="E1137" s="21" t="str">
        <f>VLOOKUP(D1137, Products!$A$1:$B$13, 2, FALSE)</f>
        <v>Meat</v>
      </c>
      <c r="F1137" s="4">
        <v>691.0</v>
      </c>
      <c r="G1137" s="9">
        <v>291525.99</v>
      </c>
      <c r="H1137" s="9">
        <v>39525.19999999998</v>
      </c>
    </row>
    <row r="1138">
      <c r="A1138" s="5">
        <v>40777.0</v>
      </c>
      <c r="B1138" s="7" t="str">
        <f t="shared" si="1"/>
        <v>2011-08</v>
      </c>
      <c r="C1138" s="7" t="s">
        <v>115</v>
      </c>
      <c r="D1138" s="4">
        <v>4594.0</v>
      </c>
      <c r="E1138" s="21" t="str">
        <f>VLOOKUP(D1138, Products!$A$1:$B$13, 2, FALSE)</f>
        <v>Fruits</v>
      </c>
      <c r="F1138" s="4">
        <v>3464.0</v>
      </c>
      <c r="G1138" s="9">
        <v>32319.12</v>
      </c>
      <c r="H1138" s="9">
        <v>8348.239999999998</v>
      </c>
    </row>
    <row r="1139">
      <c r="A1139" s="5">
        <v>41057.0</v>
      </c>
      <c r="B1139" s="7" t="str">
        <f t="shared" si="1"/>
        <v>2012-05</v>
      </c>
      <c r="C1139" s="7" t="s">
        <v>115</v>
      </c>
      <c r="D1139" s="4">
        <v>8969.0</v>
      </c>
      <c r="E1139" s="21" t="str">
        <f>VLOOKUP(D1139, Products!$A$1:$B$13, 2, FALSE)</f>
        <v>Snacks</v>
      </c>
      <c r="F1139" s="4">
        <v>4316.0</v>
      </c>
      <c r="G1139" s="9">
        <v>658535.28</v>
      </c>
      <c r="H1139" s="9">
        <v>237984.24000000005</v>
      </c>
    </row>
    <row r="1140">
      <c r="A1140" s="5">
        <v>42711.0</v>
      </c>
      <c r="B1140" s="7" t="str">
        <f t="shared" si="1"/>
        <v>2016-12</v>
      </c>
      <c r="C1140" s="7" t="s">
        <v>115</v>
      </c>
      <c r="D1140" s="4">
        <v>5988.0</v>
      </c>
      <c r="E1140" s="21" t="str">
        <f>VLOOKUP(D1140, Products!$A$1:$B$13, 2, FALSE)</f>
        <v>Vegetables</v>
      </c>
      <c r="F1140" s="4">
        <v>101.0</v>
      </c>
      <c r="G1140" s="9">
        <v>15560.06</v>
      </c>
      <c r="H1140" s="9">
        <v>6376.129999999999</v>
      </c>
    </row>
    <row r="1141">
      <c r="A1141" s="5">
        <v>40441.0</v>
      </c>
      <c r="B1141" s="7" t="str">
        <f t="shared" si="1"/>
        <v>2010-09</v>
      </c>
      <c r="C1141" s="7" t="s">
        <v>115</v>
      </c>
      <c r="D1141" s="4">
        <v>5988.0</v>
      </c>
      <c r="E1141" s="21" t="str">
        <f>VLOOKUP(D1141, Products!$A$1:$B$13, 2, FALSE)</f>
        <v>Vegetables</v>
      </c>
      <c r="F1141" s="4">
        <v>1151.0</v>
      </c>
      <c r="G1141" s="9">
        <v>177323.06</v>
      </c>
      <c r="H1141" s="9">
        <v>72662.62999999999</v>
      </c>
    </row>
    <row r="1142">
      <c r="A1142" s="5">
        <v>42471.0</v>
      </c>
      <c r="B1142" s="7" t="str">
        <f t="shared" si="1"/>
        <v>2016-04</v>
      </c>
      <c r="C1142" s="7" t="s">
        <v>115</v>
      </c>
      <c r="D1142" s="4">
        <v>4594.0</v>
      </c>
      <c r="E1142" s="21" t="str">
        <f>VLOOKUP(D1142, Products!$A$1:$B$13, 2, FALSE)</f>
        <v>Fruits</v>
      </c>
      <c r="F1142" s="4">
        <v>6210.0</v>
      </c>
      <c r="G1142" s="9">
        <v>57939.3</v>
      </c>
      <c r="H1142" s="9">
        <v>14966.100000000006</v>
      </c>
    </row>
    <row r="1143">
      <c r="A1143" s="5">
        <v>40194.0</v>
      </c>
      <c r="B1143" s="7" t="str">
        <f t="shared" si="1"/>
        <v>2010-01</v>
      </c>
      <c r="C1143" s="7" t="s">
        <v>115</v>
      </c>
      <c r="D1143" s="4">
        <v>8293.0</v>
      </c>
      <c r="E1143" s="21" t="str">
        <f>VLOOKUP(D1143, Products!$A$1:$B$13, 2, FALSE)</f>
        <v>Cosmetics</v>
      </c>
      <c r="F1143" s="4">
        <v>9492.0</v>
      </c>
      <c r="G1143" s="9">
        <v>4149902.4</v>
      </c>
      <c r="H1143" s="9">
        <v>1650374.04</v>
      </c>
    </row>
    <row r="1144">
      <c r="A1144" s="5">
        <v>40631.0</v>
      </c>
      <c r="B1144" s="7" t="str">
        <f t="shared" si="1"/>
        <v>2011-03</v>
      </c>
      <c r="C1144" s="7" t="s">
        <v>115</v>
      </c>
      <c r="D1144" s="4">
        <v>7331.0</v>
      </c>
      <c r="E1144" s="21" t="str">
        <f>VLOOKUP(D1144, Products!$A$1:$B$13, 2, FALSE)</f>
        <v>Baby Food</v>
      </c>
      <c r="F1144" s="4">
        <v>4486.0</v>
      </c>
      <c r="G1144" s="9">
        <v>1145186.08</v>
      </c>
      <c r="H1144" s="9">
        <v>430027.9600000001</v>
      </c>
    </row>
    <row r="1145">
      <c r="A1145" s="5">
        <v>42519.0</v>
      </c>
      <c r="B1145" s="7" t="str">
        <f t="shared" si="1"/>
        <v>2016-05</v>
      </c>
      <c r="C1145" s="7" t="s">
        <v>115</v>
      </c>
      <c r="D1145" s="4">
        <v>2103.0</v>
      </c>
      <c r="E1145" s="21" t="str">
        <f>VLOOKUP(D1145, Products!$A$1:$B$13, 2, FALSE)</f>
        <v>Cereal</v>
      </c>
      <c r="F1145" s="4">
        <v>4463.0</v>
      </c>
      <c r="G1145" s="9">
        <v>918039.1</v>
      </c>
      <c r="H1145" s="9">
        <v>395377.17</v>
      </c>
    </row>
    <row r="1146">
      <c r="A1146" s="5">
        <v>42022.0</v>
      </c>
      <c r="B1146" s="7" t="str">
        <f t="shared" si="1"/>
        <v>2015-01</v>
      </c>
      <c r="C1146" s="7" t="s">
        <v>115</v>
      </c>
      <c r="D1146" s="4">
        <v>8875.0</v>
      </c>
      <c r="E1146" s="21" t="str">
        <f>VLOOKUP(D1146, Products!$A$1:$B$13, 2, FALSE)</f>
        <v>Meat</v>
      </c>
      <c r="F1146" s="4">
        <v>1482.0</v>
      </c>
      <c r="G1146" s="9">
        <v>625240.98</v>
      </c>
      <c r="H1146" s="9">
        <v>84770.40000000002</v>
      </c>
    </row>
    <row r="1147">
      <c r="A1147" s="5">
        <v>41367.0</v>
      </c>
      <c r="B1147" s="7" t="str">
        <f t="shared" si="1"/>
        <v>2013-04</v>
      </c>
      <c r="C1147" s="7" t="s">
        <v>115</v>
      </c>
      <c r="D1147" s="4">
        <v>7331.0</v>
      </c>
      <c r="E1147" s="21" t="str">
        <f>VLOOKUP(D1147, Products!$A$1:$B$13, 2, FALSE)</f>
        <v>Baby Food</v>
      </c>
      <c r="F1147" s="4">
        <v>5566.0</v>
      </c>
      <c r="G1147" s="9">
        <v>1420888.48</v>
      </c>
      <c r="H1147" s="9">
        <v>533556.76</v>
      </c>
    </row>
    <row r="1148">
      <c r="A1148" s="5">
        <v>42018.0</v>
      </c>
      <c r="B1148" s="7" t="str">
        <f t="shared" si="1"/>
        <v>2015-01</v>
      </c>
      <c r="C1148" s="7" t="s">
        <v>115</v>
      </c>
      <c r="D1148" s="4">
        <v>4594.0</v>
      </c>
      <c r="E1148" s="21" t="str">
        <f>VLOOKUP(D1148, Products!$A$1:$B$13, 2, FALSE)</f>
        <v>Fruits</v>
      </c>
      <c r="F1148" s="4">
        <v>5306.0</v>
      </c>
      <c r="G1148" s="9">
        <v>49504.98</v>
      </c>
      <c r="H1148" s="9">
        <v>12787.460000000006</v>
      </c>
    </row>
    <row r="1149">
      <c r="A1149" s="5">
        <v>40324.0</v>
      </c>
      <c r="B1149" s="7" t="str">
        <f t="shared" si="1"/>
        <v>2010-05</v>
      </c>
      <c r="C1149" s="7" t="s">
        <v>115</v>
      </c>
      <c r="D1149" s="4">
        <v>7331.0</v>
      </c>
      <c r="E1149" s="21" t="str">
        <f>VLOOKUP(D1149, Products!$A$1:$B$13, 2, FALSE)</f>
        <v>Baby Food</v>
      </c>
      <c r="F1149" s="4">
        <v>4840.0</v>
      </c>
      <c r="G1149" s="9">
        <v>1235555.2</v>
      </c>
      <c r="H1149" s="9">
        <v>463962.4</v>
      </c>
    </row>
    <row r="1150">
      <c r="A1150" s="5">
        <v>41209.0</v>
      </c>
      <c r="B1150" s="7" t="str">
        <f t="shared" si="1"/>
        <v>2012-10</v>
      </c>
      <c r="C1150" s="7" t="s">
        <v>115</v>
      </c>
      <c r="D1150" s="4">
        <v>8969.0</v>
      </c>
      <c r="E1150" s="21" t="str">
        <f>VLOOKUP(D1150, Products!$A$1:$B$13, 2, FALSE)</f>
        <v>Snacks</v>
      </c>
      <c r="F1150" s="4">
        <v>8771.0</v>
      </c>
      <c r="G1150" s="9">
        <v>1338279.1800000002</v>
      </c>
      <c r="H1150" s="9">
        <v>483632.9400000002</v>
      </c>
    </row>
    <row r="1151">
      <c r="A1151" s="5">
        <v>40659.0</v>
      </c>
      <c r="B1151" s="7" t="str">
        <f t="shared" si="1"/>
        <v>2011-04</v>
      </c>
      <c r="C1151" s="7" t="s">
        <v>115</v>
      </c>
      <c r="D1151" s="4">
        <v>3127.0</v>
      </c>
      <c r="E1151" s="21" t="str">
        <f>VLOOKUP(D1151, Products!$A$1:$B$13, 2, FALSE)</f>
        <v>Personal Care</v>
      </c>
      <c r="F1151" s="4">
        <v>5572.0</v>
      </c>
      <c r="G1151" s="9">
        <v>455399.56</v>
      </c>
      <c r="H1151" s="9">
        <v>139634.32</v>
      </c>
    </row>
    <row r="1152">
      <c r="A1152" s="5">
        <v>41208.0</v>
      </c>
      <c r="B1152" s="7" t="str">
        <f t="shared" si="1"/>
        <v>2012-10</v>
      </c>
      <c r="C1152" s="7" t="s">
        <v>115</v>
      </c>
      <c r="D1152" s="4">
        <v>8293.0</v>
      </c>
      <c r="E1152" s="21" t="str">
        <f>VLOOKUP(D1152, Products!$A$1:$B$13, 2, FALSE)</f>
        <v>Cosmetics</v>
      </c>
      <c r="F1152" s="4">
        <v>2981.0</v>
      </c>
      <c r="G1152" s="9">
        <v>1303293.2</v>
      </c>
      <c r="H1152" s="9">
        <v>518306.47</v>
      </c>
    </row>
    <row r="1153">
      <c r="A1153" s="5">
        <v>40718.0</v>
      </c>
      <c r="B1153" s="7" t="str">
        <f t="shared" si="1"/>
        <v>2011-06</v>
      </c>
      <c r="C1153" s="7" t="s">
        <v>115</v>
      </c>
      <c r="D1153" s="4">
        <v>7940.0</v>
      </c>
      <c r="E1153" s="21" t="str">
        <f>VLOOKUP(D1153, Products!$A$1:$B$13, 2, FALSE)</f>
        <v>Household</v>
      </c>
      <c r="F1153" s="4">
        <v>7769.0</v>
      </c>
      <c r="G1153" s="9">
        <v>5191789.63</v>
      </c>
      <c r="H1153" s="9">
        <v>1287556.3699999996</v>
      </c>
    </row>
    <row r="1154">
      <c r="A1154" s="5">
        <v>41063.0</v>
      </c>
      <c r="B1154" s="7" t="str">
        <f t="shared" si="1"/>
        <v>2012-06</v>
      </c>
      <c r="C1154" s="7" t="s">
        <v>115</v>
      </c>
      <c r="D1154" s="4">
        <v>8293.0</v>
      </c>
      <c r="E1154" s="21" t="str">
        <f>VLOOKUP(D1154, Products!$A$1:$B$13, 2, FALSE)</f>
        <v>Cosmetics</v>
      </c>
      <c r="F1154" s="4">
        <v>1723.0</v>
      </c>
      <c r="G1154" s="9">
        <v>753295.6</v>
      </c>
      <c r="H1154" s="9">
        <v>299578.01</v>
      </c>
    </row>
    <row r="1155">
      <c r="A1155" s="5">
        <v>41510.0</v>
      </c>
      <c r="B1155" s="7" t="str">
        <f t="shared" si="1"/>
        <v>2013-08</v>
      </c>
      <c r="C1155" s="7" t="s">
        <v>115</v>
      </c>
      <c r="D1155" s="4">
        <v>8293.0</v>
      </c>
      <c r="E1155" s="21" t="str">
        <f>VLOOKUP(D1155, Products!$A$1:$B$13, 2, FALSE)</f>
        <v>Cosmetics</v>
      </c>
      <c r="F1155" s="4">
        <v>661.0</v>
      </c>
      <c r="G1155" s="9">
        <v>288989.2</v>
      </c>
      <c r="H1155" s="9">
        <v>114928.07000000004</v>
      </c>
    </row>
    <row r="1156">
      <c r="A1156" s="5">
        <v>40352.0</v>
      </c>
      <c r="B1156" s="7" t="str">
        <f t="shared" si="1"/>
        <v>2010-06</v>
      </c>
      <c r="C1156" s="7" t="s">
        <v>115</v>
      </c>
      <c r="D1156" s="4">
        <v>7940.0</v>
      </c>
      <c r="E1156" s="21" t="str">
        <f>VLOOKUP(D1156, Products!$A$1:$B$13, 2, FALSE)</f>
        <v>Household</v>
      </c>
      <c r="F1156" s="4">
        <v>5926.0</v>
      </c>
      <c r="G1156" s="9">
        <v>3960168.02</v>
      </c>
      <c r="H1156" s="9">
        <v>982115.98</v>
      </c>
    </row>
    <row r="1157">
      <c r="A1157" s="5">
        <v>40915.0</v>
      </c>
      <c r="B1157" s="7" t="str">
        <f t="shared" si="1"/>
        <v>2012-01</v>
      </c>
      <c r="C1157" s="7" t="s">
        <v>115</v>
      </c>
      <c r="D1157" s="4">
        <v>5988.0</v>
      </c>
      <c r="E1157" s="21" t="str">
        <f>VLOOKUP(D1157, Products!$A$1:$B$13, 2, FALSE)</f>
        <v>Vegetables</v>
      </c>
      <c r="F1157" s="4">
        <v>8872.0</v>
      </c>
      <c r="G1157" s="9">
        <v>1366820.32</v>
      </c>
      <c r="H1157" s="9">
        <v>560089.36</v>
      </c>
    </row>
    <row r="1158">
      <c r="A1158" s="5">
        <v>41201.0</v>
      </c>
      <c r="B1158" s="7" t="str">
        <f t="shared" si="1"/>
        <v>2012-10</v>
      </c>
      <c r="C1158" s="7" t="s">
        <v>115</v>
      </c>
      <c r="D1158" s="4">
        <v>2103.0</v>
      </c>
      <c r="E1158" s="21" t="str">
        <f>VLOOKUP(D1158, Products!$A$1:$B$13, 2, FALSE)</f>
        <v>Cereal</v>
      </c>
      <c r="F1158" s="4">
        <v>1352.0</v>
      </c>
      <c r="G1158" s="9">
        <v>278106.39999999997</v>
      </c>
      <c r="H1158" s="9">
        <v>119773.67999999996</v>
      </c>
    </row>
    <row r="1159">
      <c r="A1159" s="5">
        <v>40460.0</v>
      </c>
      <c r="B1159" s="7" t="str">
        <f t="shared" si="1"/>
        <v>2010-10</v>
      </c>
      <c r="C1159" s="7" t="s">
        <v>115</v>
      </c>
      <c r="D1159" s="4">
        <v>7940.0</v>
      </c>
      <c r="E1159" s="21" t="str">
        <f>VLOOKUP(D1159, Products!$A$1:$B$13, 2, FALSE)</f>
        <v>Household</v>
      </c>
      <c r="F1159" s="4">
        <v>235.0</v>
      </c>
      <c r="G1159" s="9">
        <v>157043.44999999998</v>
      </c>
      <c r="H1159" s="9">
        <v>38946.549999999974</v>
      </c>
    </row>
    <row r="1160">
      <c r="A1160" s="5">
        <v>40378.0</v>
      </c>
      <c r="B1160" s="7" t="str">
        <f t="shared" si="1"/>
        <v>2010-07</v>
      </c>
      <c r="C1160" s="7" t="s">
        <v>115</v>
      </c>
      <c r="D1160" s="4">
        <v>2103.0</v>
      </c>
      <c r="E1160" s="21" t="str">
        <f>VLOOKUP(D1160, Products!$A$1:$B$13, 2, FALSE)</f>
        <v>Cereal</v>
      </c>
      <c r="F1160" s="4">
        <v>1210.0</v>
      </c>
      <c r="G1160" s="9">
        <v>248897.0</v>
      </c>
      <c r="H1160" s="9">
        <v>107193.9</v>
      </c>
    </row>
    <row r="1161">
      <c r="A1161" s="5">
        <v>40680.0</v>
      </c>
      <c r="B1161" s="7" t="str">
        <f t="shared" si="1"/>
        <v>2011-05</v>
      </c>
      <c r="C1161" s="7" t="s">
        <v>115</v>
      </c>
      <c r="D1161" s="4">
        <v>3127.0</v>
      </c>
      <c r="E1161" s="21" t="str">
        <f>VLOOKUP(D1161, Products!$A$1:$B$13, 2, FALSE)</f>
        <v>Personal Care</v>
      </c>
      <c r="F1161" s="4">
        <v>6960.0</v>
      </c>
      <c r="G1161" s="9">
        <v>568840.8</v>
      </c>
      <c r="H1161" s="9">
        <v>174417.60000000003</v>
      </c>
    </row>
    <row r="1162">
      <c r="A1162" s="5">
        <v>42716.0</v>
      </c>
      <c r="B1162" s="7" t="str">
        <f t="shared" si="1"/>
        <v>2016-12</v>
      </c>
      <c r="C1162" s="7" t="s">
        <v>115</v>
      </c>
      <c r="D1162" s="4">
        <v>8875.0</v>
      </c>
      <c r="E1162" s="21" t="str">
        <f>VLOOKUP(D1162, Products!$A$1:$B$13, 2, FALSE)</f>
        <v>Meat</v>
      </c>
      <c r="F1162" s="4">
        <v>9787.0</v>
      </c>
      <c r="G1162" s="9">
        <v>4129037.4299999997</v>
      </c>
      <c r="H1162" s="9">
        <v>559816.3999999999</v>
      </c>
    </row>
    <row r="1163">
      <c r="A1163" s="5">
        <v>42919.0</v>
      </c>
      <c r="B1163" s="7" t="str">
        <f t="shared" si="1"/>
        <v>2017-07</v>
      </c>
      <c r="C1163" s="7" t="s">
        <v>115</v>
      </c>
      <c r="D1163" s="4">
        <v>8293.0</v>
      </c>
      <c r="E1163" s="21" t="str">
        <f>VLOOKUP(D1163, Products!$A$1:$B$13, 2, FALSE)</f>
        <v>Cosmetics</v>
      </c>
      <c r="F1163" s="4">
        <v>8659.0</v>
      </c>
      <c r="G1163" s="9">
        <v>3785714.8</v>
      </c>
      <c r="H1163" s="9">
        <v>1505540.33</v>
      </c>
    </row>
    <row r="1164">
      <c r="A1164" s="5">
        <v>41426.0</v>
      </c>
      <c r="B1164" s="7" t="str">
        <f t="shared" si="1"/>
        <v>2013-06</v>
      </c>
      <c r="C1164" s="7" t="s">
        <v>115</v>
      </c>
      <c r="D1164" s="4">
        <v>8969.0</v>
      </c>
      <c r="E1164" s="21" t="str">
        <f>VLOOKUP(D1164, Products!$A$1:$B$13, 2, FALSE)</f>
        <v>Snacks</v>
      </c>
      <c r="F1164" s="4">
        <v>5471.0</v>
      </c>
      <c r="G1164" s="9">
        <v>834765.18</v>
      </c>
      <c r="H1164" s="9">
        <v>301670.94000000006</v>
      </c>
    </row>
    <row r="1165">
      <c r="A1165" s="5">
        <v>42745.0</v>
      </c>
      <c r="B1165" s="7" t="str">
        <f t="shared" si="1"/>
        <v>2017-01</v>
      </c>
      <c r="C1165" s="7" t="s">
        <v>115</v>
      </c>
      <c r="D1165" s="4">
        <v>4594.0</v>
      </c>
      <c r="E1165" s="21" t="str">
        <f>VLOOKUP(D1165, Products!$A$1:$B$13, 2, FALSE)</f>
        <v>Fruits</v>
      </c>
      <c r="F1165" s="4">
        <v>4734.0</v>
      </c>
      <c r="G1165" s="9">
        <v>44168.22</v>
      </c>
      <c r="H1165" s="9">
        <v>11408.940000000002</v>
      </c>
    </row>
    <row r="1166">
      <c r="A1166" s="5">
        <v>40430.0</v>
      </c>
      <c r="B1166" s="7" t="str">
        <f t="shared" si="1"/>
        <v>2010-09</v>
      </c>
      <c r="C1166" s="7" t="s">
        <v>117</v>
      </c>
      <c r="D1166" s="4">
        <v>7331.0</v>
      </c>
      <c r="E1166" s="21" t="str">
        <f>VLOOKUP(D1166, Products!$A$1:$B$13, 2, FALSE)</f>
        <v>Baby Food</v>
      </c>
      <c r="F1166" s="4">
        <v>7918.0</v>
      </c>
      <c r="G1166" s="9">
        <v>2021307.04</v>
      </c>
      <c r="H1166" s="9">
        <v>759019.4800000002</v>
      </c>
    </row>
    <row r="1167">
      <c r="A1167" s="5">
        <v>41535.0</v>
      </c>
      <c r="B1167" s="7" t="str">
        <f t="shared" si="1"/>
        <v>2013-09</v>
      </c>
      <c r="C1167" s="7" t="s">
        <v>117</v>
      </c>
      <c r="D1167" s="4">
        <v>5988.0</v>
      </c>
      <c r="E1167" s="21" t="str">
        <f>VLOOKUP(D1167, Products!$A$1:$B$13, 2, FALSE)</f>
        <v>Vegetables</v>
      </c>
      <c r="F1167" s="4">
        <v>4364.0</v>
      </c>
      <c r="G1167" s="9">
        <v>672317.84</v>
      </c>
      <c r="H1167" s="9">
        <v>275499.31999999995</v>
      </c>
    </row>
    <row r="1168">
      <c r="A1168" s="5">
        <v>41798.0</v>
      </c>
      <c r="B1168" s="7" t="str">
        <f t="shared" si="1"/>
        <v>2014-06</v>
      </c>
      <c r="C1168" s="7" t="s">
        <v>117</v>
      </c>
      <c r="D1168" s="4">
        <v>4594.0</v>
      </c>
      <c r="E1168" s="21" t="str">
        <f>VLOOKUP(D1168, Products!$A$1:$B$13, 2, FALSE)</f>
        <v>Fruits</v>
      </c>
      <c r="F1168" s="4">
        <v>9293.0</v>
      </c>
      <c r="G1168" s="9">
        <v>86703.69</v>
      </c>
      <c r="H1168" s="9">
        <v>22396.130000000005</v>
      </c>
    </row>
    <row r="1169">
      <c r="A1169" s="5">
        <v>41719.0</v>
      </c>
      <c r="B1169" s="7" t="str">
        <f t="shared" si="1"/>
        <v>2014-03</v>
      </c>
      <c r="C1169" s="7" t="s">
        <v>117</v>
      </c>
      <c r="D1169" s="4">
        <v>8875.0</v>
      </c>
      <c r="E1169" s="21" t="str">
        <f>VLOOKUP(D1169, Products!$A$1:$B$13, 2, FALSE)</f>
        <v>Meat</v>
      </c>
      <c r="F1169" s="4">
        <v>1860.0</v>
      </c>
      <c r="G1169" s="9">
        <v>784715.4</v>
      </c>
      <c r="H1169" s="9">
        <v>106392.0</v>
      </c>
    </row>
    <row r="1170">
      <c r="A1170" s="5">
        <v>41716.0</v>
      </c>
      <c r="B1170" s="7" t="str">
        <f t="shared" si="1"/>
        <v>2014-03</v>
      </c>
      <c r="C1170" s="7" t="s">
        <v>117</v>
      </c>
      <c r="D1170" s="4">
        <v>8293.0</v>
      </c>
      <c r="E1170" s="21" t="str">
        <f>VLOOKUP(D1170, Products!$A$1:$B$13, 2, FALSE)</f>
        <v>Cosmetics</v>
      </c>
      <c r="F1170" s="4">
        <v>8337.0</v>
      </c>
      <c r="G1170" s="9">
        <v>3644936.4</v>
      </c>
      <c r="H1170" s="9">
        <v>1449554.19</v>
      </c>
    </row>
    <row r="1171">
      <c r="A1171" s="5">
        <v>40988.0</v>
      </c>
      <c r="B1171" s="7" t="str">
        <f t="shared" si="1"/>
        <v>2012-03</v>
      </c>
      <c r="C1171" s="7" t="s">
        <v>117</v>
      </c>
      <c r="D1171" s="4">
        <v>8969.0</v>
      </c>
      <c r="E1171" s="21" t="str">
        <f>VLOOKUP(D1171, Products!$A$1:$B$13, 2, FALSE)</f>
        <v>Snacks</v>
      </c>
      <c r="F1171" s="4">
        <v>2758.0</v>
      </c>
      <c r="G1171" s="9">
        <v>420815.64</v>
      </c>
      <c r="H1171" s="9">
        <v>152076.12</v>
      </c>
    </row>
    <row r="1172">
      <c r="A1172" s="5">
        <v>42936.0</v>
      </c>
      <c r="B1172" s="7" t="str">
        <f t="shared" si="1"/>
        <v>2017-07</v>
      </c>
      <c r="C1172" s="7" t="s">
        <v>117</v>
      </c>
      <c r="D1172" s="4">
        <v>8293.0</v>
      </c>
      <c r="E1172" s="21" t="str">
        <f>VLOOKUP(D1172, Products!$A$1:$B$13, 2, FALSE)</f>
        <v>Cosmetics</v>
      </c>
      <c r="F1172" s="4">
        <v>8792.0</v>
      </c>
      <c r="G1172" s="9">
        <v>3843862.4</v>
      </c>
      <c r="H1172" s="9">
        <v>1528665.04</v>
      </c>
    </row>
    <row r="1173">
      <c r="A1173" s="5">
        <v>42426.0</v>
      </c>
      <c r="B1173" s="7" t="str">
        <f t="shared" si="1"/>
        <v>2016-02</v>
      </c>
      <c r="C1173" s="7" t="s">
        <v>117</v>
      </c>
      <c r="D1173" s="4">
        <v>8293.0</v>
      </c>
      <c r="E1173" s="21" t="str">
        <f>VLOOKUP(D1173, Products!$A$1:$B$13, 2, FALSE)</f>
        <v>Cosmetics</v>
      </c>
      <c r="F1173" s="4">
        <v>2204.0</v>
      </c>
      <c r="G1173" s="9">
        <v>963588.7999999999</v>
      </c>
      <c r="H1173" s="9">
        <v>383209.48</v>
      </c>
    </row>
    <row r="1174">
      <c r="A1174" s="5">
        <v>41853.0</v>
      </c>
      <c r="B1174" s="7" t="str">
        <f t="shared" si="1"/>
        <v>2014-08</v>
      </c>
      <c r="C1174" s="7" t="s">
        <v>117</v>
      </c>
      <c r="D1174" s="4">
        <v>3127.0</v>
      </c>
      <c r="E1174" s="21" t="str">
        <f>VLOOKUP(D1174, Products!$A$1:$B$13, 2, FALSE)</f>
        <v>Personal Care</v>
      </c>
      <c r="F1174" s="4">
        <v>3383.0</v>
      </c>
      <c r="G1174" s="9">
        <v>276492.59</v>
      </c>
      <c r="H1174" s="9">
        <v>84777.98000000001</v>
      </c>
    </row>
    <row r="1175">
      <c r="A1175" s="5">
        <v>41892.0</v>
      </c>
      <c r="B1175" s="7" t="str">
        <f t="shared" si="1"/>
        <v>2014-09</v>
      </c>
      <c r="C1175" s="7" t="s">
        <v>117</v>
      </c>
      <c r="D1175" s="4">
        <v>8293.0</v>
      </c>
      <c r="E1175" s="21" t="str">
        <f>VLOOKUP(D1175, Products!$A$1:$B$13, 2, FALSE)</f>
        <v>Cosmetics</v>
      </c>
      <c r="F1175" s="4">
        <v>4205.0</v>
      </c>
      <c r="G1175" s="9">
        <v>1838426.0</v>
      </c>
      <c r="H1175" s="9">
        <v>731123.3500000001</v>
      </c>
    </row>
    <row r="1176">
      <c r="A1176" s="5">
        <v>41369.0</v>
      </c>
      <c r="B1176" s="7" t="str">
        <f t="shared" si="1"/>
        <v>2013-04</v>
      </c>
      <c r="C1176" s="7" t="s">
        <v>117</v>
      </c>
      <c r="D1176" s="4">
        <v>8681.0</v>
      </c>
      <c r="E1176" s="21" t="str">
        <f>VLOOKUP(D1176, Products!$A$1:$B$13, 2, FALSE)</f>
        <v>Office Supplies</v>
      </c>
      <c r="F1176" s="4">
        <v>150.0</v>
      </c>
      <c r="G1176" s="9">
        <v>97681.5</v>
      </c>
      <c r="H1176" s="9">
        <v>18937.5</v>
      </c>
    </row>
    <row r="1177">
      <c r="A1177" s="5">
        <v>40989.0</v>
      </c>
      <c r="B1177" s="7" t="str">
        <f t="shared" si="1"/>
        <v>2012-03</v>
      </c>
      <c r="C1177" s="7" t="s">
        <v>117</v>
      </c>
      <c r="D1177" s="4">
        <v>4594.0</v>
      </c>
      <c r="E1177" s="21" t="str">
        <f>VLOOKUP(D1177, Products!$A$1:$B$13, 2, FALSE)</f>
        <v>Fruits</v>
      </c>
      <c r="F1177" s="4">
        <v>8910.0</v>
      </c>
      <c r="G1177" s="9">
        <v>83130.3</v>
      </c>
      <c r="H1177" s="9">
        <v>21473.100000000006</v>
      </c>
    </row>
    <row r="1178">
      <c r="A1178" s="5">
        <v>42295.0</v>
      </c>
      <c r="B1178" s="7" t="str">
        <f t="shared" si="1"/>
        <v>2015-10</v>
      </c>
      <c r="C1178" s="7" t="s">
        <v>117</v>
      </c>
      <c r="D1178" s="4">
        <v>2103.0</v>
      </c>
      <c r="E1178" s="21" t="str">
        <f>VLOOKUP(D1178, Products!$A$1:$B$13, 2, FALSE)</f>
        <v>Cereal</v>
      </c>
      <c r="F1178" s="4">
        <v>4565.0</v>
      </c>
      <c r="G1178" s="9">
        <v>939020.5</v>
      </c>
      <c r="H1178" s="9">
        <v>404413.35</v>
      </c>
    </row>
    <row r="1179">
      <c r="A1179" s="5">
        <v>41025.0</v>
      </c>
      <c r="B1179" s="7" t="str">
        <f t="shared" si="1"/>
        <v>2012-04</v>
      </c>
      <c r="C1179" s="7" t="s">
        <v>117</v>
      </c>
      <c r="D1179" s="4">
        <v>8875.0</v>
      </c>
      <c r="E1179" s="21" t="str">
        <f>VLOOKUP(D1179, Products!$A$1:$B$13, 2, FALSE)</f>
        <v>Meat</v>
      </c>
      <c r="F1179" s="4">
        <v>3555.0</v>
      </c>
      <c r="G1179" s="9">
        <v>1499818.95</v>
      </c>
      <c r="H1179" s="9">
        <v>203346.0</v>
      </c>
    </row>
    <row r="1180">
      <c r="A1180" s="5">
        <v>41748.0</v>
      </c>
      <c r="B1180" s="7" t="str">
        <f t="shared" si="1"/>
        <v>2014-04</v>
      </c>
      <c r="C1180" s="7" t="s">
        <v>117</v>
      </c>
      <c r="D1180" s="4">
        <v>3127.0</v>
      </c>
      <c r="E1180" s="21" t="str">
        <f>VLOOKUP(D1180, Products!$A$1:$B$13, 2, FALSE)</f>
        <v>Personal Care</v>
      </c>
      <c r="F1180" s="4">
        <v>2958.0</v>
      </c>
      <c r="G1180" s="9">
        <v>241757.34000000003</v>
      </c>
      <c r="H1180" s="9">
        <v>74127.48000000001</v>
      </c>
    </row>
    <row r="1181">
      <c r="A1181" s="5">
        <v>41186.0</v>
      </c>
      <c r="B1181" s="7" t="str">
        <f t="shared" si="1"/>
        <v>2012-10</v>
      </c>
      <c r="C1181" s="7" t="s">
        <v>117</v>
      </c>
      <c r="D1181" s="4">
        <v>5988.0</v>
      </c>
      <c r="E1181" s="21" t="str">
        <f>VLOOKUP(D1181, Products!$A$1:$B$13, 2, FALSE)</f>
        <v>Vegetables</v>
      </c>
      <c r="F1181" s="4">
        <v>8082.0</v>
      </c>
      <c r="G1181" s="9">
        <v>1245112.92</v>
      </c>
      <c r="H1181" s="9">
        <v>510216.6599999999</v>
      </c>
    </row>
    <row r="1182">
      <c r="A1182" s="5">
        <v>42337.0</v>
      </c>
      <c r="B1182" s="7" t="str">
        <f t="shared" si="1"/>
        <v>2015-11</v>
      </c>
      <c r="C1182" s="7" t="s">
        <v>117</v>
      </c>
      <c r="D1182" s="4">
        <v>4594.0</v>
      </c>
      <c r="E1182" s="21" t="str">
        <f>VLOOKUP(D1182, Products!$A$1:$B$13, 2, FALSE)</f>
        <v>Fruits</v>
      </c>
      <c r="F1182" s="4">
        <v>3118.0</v>
      </c>
      <c r="G1182" s="9">
        <v>29090.94</v>
      </c>
      <c r="H1182" s="9">
        <v>7514.379999999997</v>
      </c>
    </row>
    <row r="1183">
      <c r="A1183" s="5">
        <v>41005.0</v>
      </c>
      <c r="B1183" s="7" t="str">
        <f t="shared" si="1"/>
        <v>2012-04</v>
      </c>
      <c r="C1183" s="7" t="s">
        <v>117</v>
      </c>
      <c r="D1183" s="4">
        <v>8969.0</v>
      </c>
      <c r="E1183" s="21" t="str">
        <f>VLOOKUP(D1183, Products!$A$1:$B$13, 2, FALSE)</f>
        <v>Snacks</v>
      </c>
      <c r="F1183" s="4">
        <v>8319.0</v>
      </c>
      <c r="G1183" s="9">
        <v>1269313.02</v>
      </c>
      <c r="H1183" s="9">
        <v>458709.66000000003</v>
      </c>
    </row>
    <row r="1184">
      <c r="A1184" s="5">
        <v>42182.0</v>
      </c>
      <c r="B1184" s="7" t="str">
        <f t="shared" si="1"/>
        <v>2015-06</v>
      </c>
      <c r="C1184" s="7" t="s">
        <v>117</v>
      </c>
      <c r="D1184" s="4">
        <v>7331.0</v>
      </c>
      <c r="E1184" s="21" t="str">
        <f>VLOOKUP(D1184, Products!$A$1:$B$13, 2, FALSE)</f>
        <v>Baby Food</v>
      </c>
      <c r="F1184" s="4">
        <v>4429.0</v>
      </c>
      <c r="G1184" s="9">
        <v>1130635.12</v>
      </c>
      <c r="H1184" s="9">
        <v>424563.9400000002</v>
      </c>
    </row>
    <row r="1185">
      <c r="A1185" s="5">
        <v>40208.0</v>
      </c>
      <c r="B1185" s="7" t="str">
        <f t="shared" si="1"/>
        <v>2010-01</v>
      </c>
      <c r="C1185" s="7" t="s">
        <v>117</v>
      </c>
      <c r="D1185" s="4">
        <v>1270.0</v>
      </c>
      <c r="E1185" s="21" t="str">
        <f>VLOOKUP(D1185, Products!$A$1:$B$13, 2, FALSE)</f>
        <v>Beverages</v>
      </c>
      <c r="F1185" s="4">
        <v>5391.0</v>
      </c>
      <c r="G1185" s="9">
        <v>255802.95</v>
      </c>
      <c r="H1185" s="9">
        <v>84423.06000000003</v>
      </c>
    </row>
    <row r="1186">
      <c r="A1186" s="5">
        <v>42109.0</v>
      </c>
      <c r="B1186" s="7" t="str">
        <f t="shared" si="1"/>
        <v>2015-04</v>
      </c>
      <c r="C1186" s="7" t="s">
        <v>117</v>
      </c>
      <c r="D1186" s="4">
        <v>8293.0</v>
      </c>
      <c r="E1186" s="21" t="str">
        <f>VLOOKUP(D1186, Products!$A$1:$B$13, 2, FALSE)</f>
        <v>Cosmetics</v>
      </c>
      <c r="F1186" s="4">
        <v>905.0</v>
      </c>
      <c r="G1186" s="9">
        <v>395666.0</v>
      </c>
      <c r="H1186" s="9">
        <v>157352.35</v>
      </c>
    </row>
    <row r="1187">
      <c r="A1187" s="5">
        <v>42658.0</v>
      </c>
      <c r="B1187" s="7" t="str">
        <f t="shared" si="1"/>
        <v>2016-10</v>
      </c>
      <c r="C1187" s="7" t="s">
        <v>117</v>
      </c>
      <c r="D1187" s="4">
        <v>5988.0</v>
      </c>
      <c r="E1187" s="21" t="str">
        <f>VLOOKUP(D1187, Products!$A$1:$B$13, 2, FALSE)</f>
        <v>Vegetables</v>
      </c>
      <c r="F1187" s="4">
        <v>244.0</v>
      </c>
      <c r="G1187" s="9">
        <v>37590.64</v>
      </c>
      <c r="H1187" s="9">
        <v>15403.719999999998</v>
      </c>
    </row>
    <row r="1188">
      <c r="A1188" s="5">
        <v>42829.0</v>
      </c>
      <c r="B1188" s="7" t="str">
        <f t="shared" si="1"/>
        <v>2017-04</v>
      </c>
      <c r="C1188" s="7" t="s">
        <v>117</v>
      </c>
      <c r="D1188" s="4">
        <v>1270.0</v>
      </c>
      <c r="E1188" s="21" t="str">
        <f>VLOOKUP(D1188, Products!$A$1:$B$13, 2, FALSE)</f>
        <v>Beverages</v>
      </c>
      <c r="F1188" s="4">
        <v>4133.0</v>
      </c>
      <c r="G1188" s="9">
        <v>196110.85</v>
      </c>
      <c r="H1188" s="9">
        <v>64722.78</v>
      </c>
    </row>
    <row r="1189">
      <c r="A1189" s="5">
        <v>41862.0</v>
      </c>
      <c r="B1189" s="7" t="str">
        <f t="shared" si="1"/>
        <v>2014-08</v>
      </c>
      <c r="C1189" s="7" t="s">
        <v>117</v>
      </c>
      <c r="D1189" s="4">
        <v>7331.0</v>
      </c>
      <c r="E1189" s="21" t="str">
        <f>VLOOKUP(D1189, Products!$A$1:$B$13, 2, FALSE)</f>
        <v>Baby Food</v>
      </c>
      <c r="F1189" s="4">
        <v>9246.0</v>
      </c>
      <c r="G1189" s="9">
        <v>2360318.88</v>
      </c>
      <c r="H1189" s="9">
        <v>886321.56</v>
      </c>
    </row>
    <row r="1190">
      <c r="A1190" s="5">
        <v>42204.0</v>
      </c>
      <c r="B1190" s="7" t="str">
        <f t="shared" si="1"/>
        <v>2015-07</v>
      </c>
      <c r="C1190" s="7" t="s">
        <v>117</v>
      </c>
      <c r="D1190" s="4">
        <v>7940.0</v>
      </c>
      <c r="E1190" s="21" t="str">
        <f>VLOOKUP(D1190, Products!$A$1:$B$13, 2, FALSE)</f>
        <v>Household</v>
      </c>
      <c r="F1190" s="4">
        <v>1607.0</v>
      </c>
      <c r="G1190" s="9">
        <v>1073909.89</v>
      </c>
      <c r="H1190" s="9">
        <v>266328.10999999987</v>
      </c>
    </row>
    <row r="1191">
      <c r="A1191" s="5">
        <v>41020.0</v>
      </c>
      <c r="B1191" s="7" t="str">
        <f t="shared" si="1"/>
        <v>2012-04</v>
      </c>
      <c r="C1191" s="7" t="s">
        <v>117</v>
      </c>
      <c r="D1191" s="4">
        <v>8875.0</v>
      </c>
      <c r="E1191" s="21" t="str">
        <f>VLOOKUP(D1191, Products!$A$1:$B$13, 2, FALSE)</f>
        <v>Meat</v>
      </c>
      <c r="F1191" s="4">
        <v>7728.0</v>
      </c>
      <c r="G1191" s="9">
        <v>3260365.92</v>
      </c>
      <c r="H1191" s="9">
        <v>442041.6000000001</v>
      </c>
    </row>
    <row r="1192">
      <c r="A1192" s="5">
        <v>40684.0</v>
      </c>
      <c r="B1192" s="7" t="str">
        <f t="shared" si="1"/>
        <v>2011-05</v>
      </c>
      <c r="C1192" s="7" t="s">
        <v>117</v>
      </c>
      <c r="D1192" s="4">
        <v>2455.0</v>
      </c>
      <c r="E1192" s="21" t="str">
        <f>VLOOKUP(D1192, Products!$A$1:$B$13, 2, FALSE)</f>
        <v>Clothes</v>
      </c>
      <c r="F1192" s="4">
        <v>9275.0</v>
      </c>
      <c r="G1192" s="9">
        <v>1013572.0</v>
      </c>
      <c r="H1192" s="9">
        <v>681156.0</v>
      </c>
    </row>
    <row r="1193">
      <c r="A1193" s="5">
        <v>40355.0</v>
      </c>
      <c r="B1193" s="7" t="str">
        <f t="shared" si="1"/>
        <v>2010-06</v>
      </c>
      <c r="C1193" s="7" t="s">
        <v>117</v>
      </c>
      <c r="D1193" s="4">
        <v>7331.0</v>
      </c>
      <c r="E1193" s="21" t="str">
        <f>VLOOKUP(D1193, Products!$A$1:$B$13, 2, FALSE)</f>
        <v>Baby Food</v>
      </c>
      <c r="F1193" s="4">
        <v>8591.0</v>
      </c>
      <c r="G1193" s="9">
        <v>2193110.48</v>
      </c>
      <c r="H1193" s="9">
        <v>823533.26</v>
      </c>
    </row>
    <row r="1194">
      <c r="A1194" s="5">
        <v>42342.0</v>
      </c>
      <c r="B1194" s="7" t="str">
        <f t="shared" si="1"/>
        <v>2015-12</v>
      </c>
      <c r="C1194" s="7" t="s">
        <v>119</v>
      </c>
      <c r="D1194" s="4">
        <v>8681.0</v>
      </c>
      <c r="E1194" s="21" t="str">
        <f>VLOOKUP(D1194, Products!$A$1:$B$13, 2, FALSE)</f>
        <v>Office Supplies</v>
      </c>
      <c r="F1194" s="4">
        <v>7376.0</v>
      </c>
      <c r="G1194" s="9">
        <v>4803324.96</v>
      </c>
      <c r="H1194" s="9">
        <v>931219.9999999995</v>
      </c>
    </row>
    <row r="1195">
      <c r="A1195" s="5">
        <v>41828.0</v>
      </c>
      <c r="B1195" s="7" t="str">
        <f t="shared" si="1"/>
        <v>2014-07</v>
      </c>
      <c r="C1195" s="7" t="s">
        <v>119</v>
      </c>
      <c r="D1195" s="4">
        <v>8293.0</v>
      </c>
      <c r="E1195" s="21" t="str">
        <f>VLOOKUP(D1195, Products!$A$1:$B$13, 2, FALSE)</f>
        <v>Cosmetics</v>
      </c>
      <c r="F1195" s="4">
        <v>4613.0</v>
      </c>
      <c r="G1195" s="9">
        <v>2016803.5999999999</v>
      </c>
      <c r="H1195" s="9">
        <v>802062.3099999998</v>
      </c>
    </row>
    <row r="1196">
      <c r="A1196" s="5">
        <v>42858.0</v>
      </c>
      <c r="B1196" s="7" t="str">
        <f t="shared" si="1"/>
        <v>2017-05</v>
      </c>
      <c r="C1196" s="7" t="s">
        <v>119</v>
      </c>
      <c r="D1196" s="4">
        <v>8681.0</v>
      </c>
      <c r="E1196" s="21" t="str">
        <f>VLOOKUP(D1196, Products!$A$1:$B$13, 2, FALSE)</f>
        <v>Office Supplies</v>
      </c>
      <c r="F1196" s="4">
        <v>7872.0</v>
      </c>
      <c r="G1196" s="9">
        <v>5126325.12</v>
      </c>
      <c r="H1196" s="9">
        <v>993840.0</v>
      </c>
    </row>
    <row r="1197">
      <c r="A1197" s="5">
        <v>41799.0</v>
      </c>
      <c r="B1197" s="7" t="str">
        <f t="shared" si="1"/>
        <v>2014-06</v>
      </c>
      <c r="C1197" s="7" t="s">
        <v>119</v>
      </c>
      <c r="D1197" s="4">
        <v>8293.0</v>
      </c>
      <c r="E1197" s="21" t="str">
        <f>VLOOKUP(D1197, Products!$A$1:$B$13, 2, FALSE)</f>
        <v>Cosmetics</v>
      </c>
      <c r="F1197" s="4">
        <v>1946.0</v>
      </c>
      <c r="G1197" s="9">
        <v>850791.2</v>
      </c>
      <c r="H1197" s="9">
        <v>338351.01999999996</v>
      </c>
    </row>
    <row r="1198">
      <c r="A1198" s="5">
        <v>40937.0</v>
      </c>
      <c r="B1198" s="7" t="str">
        <f t="shared" si="1"/>
        <v>2012-01</v>
      </c>
      <c r="C1198" s="7" t="s">
        <v>119</v>
      </c>
      <c r="D1198" s="4">
        <v>8293.0</v>
      </c>
      <c r="E1198" s="21" t="str">
        <f>VLOOKUP(D1198, Products!$A$1:$B$13, 2, FALSE)</f>
        <v>Cosmetics</v>
      </c>
      <c r="F1198" s="4">
        <v>9053.0</v>
      </c>
      <c r="G1198" s="9">
        <v>3957971.6</v>
      </c>
      <c r="H1198" s="9">
        <v>1574045.1100000003</v>
      </c>
    </row>
    <row r="1199">
      <c r="A1199" s="5">
        <v>41808.0</v>
      </c>
      <c r="B1199" s="7" t="str">
        <f t="shared" si="1"/>
        <v>2014-06</v>
      </c>
      <c r="C1199" s="7" t="s">
        <v>119</v>
      </c>
      <c r="D1199" s="4">
        <v>8875.0</v>
      </c>
      <c r="E1199" s="21" t="str">
        <f>VLOOKUP(D1199, Products!$A$1:$B$13, 2, FALSE)</f>
        <v>Meat</v>
      </c>
      <c r="F1199" s="4">
        <v>9377.0</v>
      </c>
      <c r="G1199" s="9">
        <v>3956062.53</v>
      </c>
      <c r="H1199" s="9">
        <v>536364.3999999999</v>
      </c>
    </row>
    <row r="1200">
      <c r="A1200" s="5">
        <v>40561.0</v>
      </c>
      <c r="B1200" s="7" t="str">
        <f t="shared" si="1"/>
        <v>2011-01</v>
      </c>
      <c r="C1200" s="7" t="s">
        <v>119</v>
      </c>
      <c r="D1200" s="4">
        <v>8293.0</v>
      </c>
      <c r="E1200" s="21" t="str">
        <f>VLOOKUP(D1200, Products!$A$1:$B$13, 2, FALSE)</f>
        <v>Cosmetics</v>
      </c>
      <c r="F1200" s="4">
        <v>3988.0</v>
      </c>
      <c r="G1200" s="9">
        <v>1743553.5999999999</v>
      </c>
      <c r="H1200" s="9">
        <v>693393.5599999998</v>
      </c>
    </row>
    <row r="1201">
      <c r="A1201" s="5">
        <v>41689.0</v>
      </c>
      <c r="B1201" s="7" t="str">
        <f t="shared" si="1"/>
        <v>2014-02</v>
      </c>
      <c r="C1201" s="7" t="s">
        <v>119</v>
      </c>
      <c r="D1201" s="4">
        <v>1270.0</v>
      </c>
      <c r="E1201" s="21" t="str">
        <f>VLOOKUP(D1201, Products!$A$1:$B$13, 2, FALSE)</f>
        <v>Beverages</v>
      </c>
      <c r="F1201" s="4">
        <v>3403.0</v>
      </c>
      <c r="G1201" s="9">
        <v>161472.35</v>
      </c>
      <c r="H1201" s="9">
        <v>53290.98000000001</v>
      </c>
    </row>
    <row r="1202">
      <c r="A1202" s="5">
        <v>40623.0</v>
      </c>
      <c r="B1202" s="7" t="str">
        <f t="shared" si="1"/>
        <v>2011-03</v>
      </c>
      <c r="C1202" s="7" t="s">
        <v>119</v>
      </c>
      <c r="D1202" s="4">
        <v>2103.0</v>
      </c>
      <c r="E1202" s="21" t="str">
        <f>VLOOKUP(D1202, Products!$A$1:$B$13, 2, FALSE)</f>
        <v>Cereal</v>
      </c>
      <c r="F1202" s="4">
        <v>7778.0</v>
      </c>
      <c r="G1202" s="9">
        <v>1599934.5999999999</v>
      </c>
      <c r="H1202" s="9">
        <v>689053.0199999999</v>
      </c>
    </row>
    <row r="1203">
      <c r="A1203" s="5">
        <v>40853.0</v>
      </c>
      <c r="B1203" s="7" t="str">
        <f t="shared" si="1"/>
        <v>2011-11</v>
      </c>
      <c r="C1203" s="7" t="s">
        <v>119</v>
      </c>
      <c r="D1203" s="4">
        <v>5988.0</v>
      </c>
      <c r="E1203" s="21" t="str">
        <f>VLOOKUP(D1203, Products!$A$1:$B$13, 2, FALSE)</f>
        <v>Vegetables</v>
      </c>
      <c r="F1203" s="4">
        <v>5794.0</v>
      </c>
      <c r="G1203" s="9">
        <v>892623.64</v>
      </c>
      <c r="H1203" s="9">
        <v>365775.22</v>
      </c>
    </row>
    <row r="1204">
      <c r="A1204" s="5">
        <v>42842.0</v>
      </c>
      <c r="B1204" s="7" t="str">
        <f t="shared" si="1"/>
        <v>2017-04</v>
      </c>
      <c r="C1204" s="7" t="s">
        <v>119</v>
      </c>
      <c r="D1204" s="4">
        <v>3127.0</v>
      </c>
      <c r="E1204" s="21" t="str">
        <f>VLOOKUP(D1204, Products!$A$1:$B$13, 2, FALSE)</f>
        <v>Personal Care</v>
      </c>
      <c r="F1204" s="4">
        <v>6171.0</v>
      </c>
      <c r="G1204" s="9">
        <v>504355.83</v>
      </c>
      <c r="H1204" s="9">
        <v>154645.26</v>
      </c>
    </row>
    <row r="1205">
      <c r="A1205" s="5">
        <v>42352.0</v>
      </c>
      <c r="B1205" s="7" t="str">
        <f t="shared" si="1"/>
        <v>2015-12</v>
      </c>
      <c r="C1205" s="7" t="s">
        <v>119</v>
      </c>
      <c r="D1205" s="4">
        <v>2103.0</v>
      </c>
      <c r="E1205" s="21" t="str">
        <f>VLOOKUP(D1205, Products!$A$1:$B$13, 2, FALSE)</f>
        <v>Cereal</v>
      </c>
      <c r="F1205" s="4">
        <v>959.0</v>
      </c>
      <c r="G1205" s="9">
        <v>197266.3</v>
      </c>
      <c r="H1205" s="9">
        <v>84957.80999999998</v>
      </c>
    </row>
    <row r="1206">
      <c r="A1206" s="5">
        <v>41743.0</v>
      </c>
      <c r="B1206" s="7" t="str">
        <f t="shared" si="1"/>
        <v>2014-04</v>
      </c>
      <c r="C1206" s="7" t="s">
        <v>119</v>
      </c>
      <c r="D1206" s="4">
        <v>2103.0</v>
      </c>
      <c r="E1206" s="21" t="str">
        <f>VLOOKUP(D1206, Products!$A$1:$B$13, 2, FALSE)</f>
        <v>Cereal</v>
      </c>
      <c r="F1206" s="4">
        <v>3633.0</v>
      </c>
      <c r="G1206" s="9">
        <v>747308.1</v>
      </c>
      <c r="H1206" s="9">
        <v>321847.47</v>
      </c>
    </row>
    <row r="1207">
      <c r="A1207" s="5">
        <v>42914.0</v>
      </c>
      <c r="B1207" s="7" t="str">
        <f t="shared" si="1"/>
        <v>2017-06</v>
      </c>
      <c r="C1207" s="7" t="s">
        <v>119</v>
      </c>
      <c r="D1207" s="4">
        <v>8293.0</v>
      </c>
      <c r="E1207" s="21" t="str">
        <f>VLOOKUP(D1207, Products!$A$1:$B$13, 2, FALSE)</f>
        <v>Cosmetics</v>
      </c>
      <c r="F1207" s="4">
        <v>1975.0</v>
      </c>
      <c r="G1207" s="9">
        <v>863470.0</v>
      </c>
      <c r="H1207" s="9">
        <v>343393.25000000006</v>
      </c>
    </row>
    <row r="1208">
      <c r="A1208" s="5">
        <v>40826.0</v>
      </c>
      <c r="B1208" s="7" t="str">
        <f t="shared" si="1"/>
        <v>2011-10</v>
      </c>
      <c r="C1208" s="7" t="s">
        <v>119</v>
      </c>
      <c r="D1208" s="4">
        <v>2103.0</v>
      </c>
      <c r="E1208" s="21" t="str">
        <f>VLOOKUP(D1208, Products!$A$1:$B$13, 2, FALSE)</f>
        <v>Cereal</v>
      </c>
      <c r="F1208" s="4">
        <v>859.0</v>
      </c>
      <c r="G1208" s="9">
        <v>176696.3</v>
      </c>
      <c r="H1208" s="9">
        <v>76098.80999999998</v>
      </c>
    </row>
    <row r="1209">
      <c r="A1209" s="5">
        <v>42394.0</v>
      </c>
      <c r="B1209" s="7" t="str">
        <f t="shared" si="1"/>
        <v>2016-01</v>
      </c>
      <c r="C1209" s="7" t="s">
        <v>119</v>
      </c>
      <c r="D1209" s="4">
        <v>8969.0</v>
      </c>
      <c r="E1209" s="21" t="str">
        <f>VLOOKUP(D1209, Products!$A$1:$B$13, 2, FALSE)</f>
        <v>Snacks</v>
      </c>
      <c r="F1209" s="4">
        <v>1443.0</v>
      </c>
      <c r="G1209" s="9">
        <v>220172.94000000003</v>
      </c>
      <c r="H1209" s="9">
        <v>79567.02000000005</v>
      </c>
    </row>
    <row r="1210">
      <c r="A1210" s="5">
        <v>41227.0</v>
      </c>
      <c r="B1210" s="7" t="str">
        <f t="shared" si="1"/>
        <v>2012-11</v>
      </c>
      <c r="C1210" s="7" t="s">
        <v>119</v>
      </c>
      <c r="D1210" s="4">
        <v>8681.0</v>
      </c>
      <c r="E1210" s="21" t="str">
        <f>VLOOKUP(D1210, Products!$A$1:$B$13, 2, FALSE)</f>
        <v>Office Supplies</v>
      </c>
      <c r="F1210" s="4">
        <v>7347.0</v>
      </c>
      <c r="G1210" s="9">
        <v>4784439.87</v>
      </c>
      <c r="H1210" s="9">
        <v>927558.75</v>
      </c>
    </row>
    <row r="1211">
      <c r="A1211" s="5">
        <v>41128.0</v>
      </c>
      <c r="B1211" s="7" t="str">
        <f t="shared" si="1"/>
        <v>2012-08</v>
      </c>
      <c r="C1211" s="7" t="s">
        <v>119</v>
      </c>
      <c r="D1211" s="4">
        <v>2103.0</v>
      </c>
      <c r="E1211" s="21" t="str">
        <f>VLOOKUP(D1211, Products!$A$1:$B$13, 2, FALSE)</f>
        <v>Cereal</v>
      </c>
      <c r="F1211" s="4">
        <v>8539.0</v>
      </c>
      <c r="G1211" s="9">
        <v>1756472.2999999998</v>
      </c>
      <c r="H1211" s="9">
        <v>756470.0099999998</v>
      </c>
    </row>
    <row r="1212">
      <c r="A1212" s="5">
        <v>42440.0</v>
      </c>
      <c r="B1212" s="7" t="str">
        <f t="shared" si="1"/>
        <v>2016-03</v>
      </c>
      <c r="C1212" s="7" t="s">
        <v>119</v>
      </c>
      <c r="D1212" s="4">
        <v>8681.0</v>
      </c>
      <c r="E1212" s="21" t="str">
        <f>VLOOKUP(D1212, Products!$A$1:$B$13, 2, FALSE)</f>
        <v>Office Supplies</v>
      </c>
      <c r="F1212" s="4">
        <v>33.0</v>
      </c>
      <c r="G1212" s="9">
        <v>21489.93</v>
      </c>
      <c r="H1212" s="9">
        <v>4166.25</v>
      </c>
    </row>
    <row r="1213">
      <c r="A1213" s="5">
        <v>42087.0</v>
      </c>
      <c r="B1213" s="7" t="str">
        <f t="shared" si="1"/>
        <v>2015-03</v>
      </c>
      <c r="C1213" s="7" t="s">
        <v>119</v>
      </c>
      <c r="D1213" s="4">
        <v>1270.0</v>
      </c>
      <c r="E1213" s="21" t="str">
        <f>VLOOKUP(D1213, Products!$A$1:$B$13, 2, FALSE)</f>
        <v>Beverages</v>
      </c>
      <c r="F1213" s="4">
        <v>1797.0</v>
      </c>
      <c r="G1213" s="9">
        <v>85267.65000000001</v>
      </c>
      <c r="H1213" s="9">
        <v>28141.02000000001</v>
      </c>
    </row>
    <row r="1214">
      <c r="A1214" s="5">
        <v>41141.0</v>
      </c>
      <c r="B1214" s="7" t="str">
        <f t="shared" si="1"/>
        <v>2012-08</v>
      </c>
      <c r="C1214" s="7" t="s">
        <v>119</v>
      </c>
      <c r="D1214" s="4">
        <v>8875.0</v>
      </c>
      <c r="E1214" s="21" t="str">
        <f>VLOOKUP(D1214, Products!$A$1:$B$13, 2, FALSE)</f>
        <v>Meat</v>
      </c>
      <c r="F1214" s="4">
        <v>8286.0</v>
      </c>
      <c r="G1214" s="9">
        <v>3495780.54</v>
      </c>
      <c r="H1214" s="9">
        <v>473959.2000000002</v>
      </c>
    </row>
    <row r="1215">
      <c r="A1215" s="5">
        <v>40387.0</v>
      </c>
      <c r="B1215" s="7" t="str">
        <f t="shared" si="1"/>
        <v>2010-07</v>
      </c>
      <c r="C1215" s="7" t="s">
        <v>119</v>
      </c>
      <c r="D1215" s="4">
        <v>7940.0</v>
      </c>
      <c r="E1215" s="21" t="str">
        <f>VLOOKUP(D1215, Products!$A$1:$B$13, 2, FALSE)</f>
        <v>Household</v>
      </c>
      <c r="F1215" s="4">
        <v>3562.0</v>
      </c>
      <c r="G1215" s="9">
        <v>2380377.7399999998</v>
      </c>
      <c r="H1215" s="9">
        <v>590330.2599999998</v>
      </c>
    </row>
    <row r="1216">
      <c r="A1216" s="5">
        <v>40587.0</v>
      </c>
      <c r="B1216" s="7" t="str">
        <f t="shared" si="1"/>
        <v>2011-02</v>
      </c>
      <c r="C1216" s="7" t="s">
        <v>119</v>
      </c>
      <c r="D1216" s="4">
        <v>2103.0</v>
      </c>
      <c r="E1216" s="21" t="str">
        <f>VLOOKUP(D1216, Products!$A$1:$B$13, 2, FALSE)</f>
        <v>Cereal</v>
      </c>
      <c r="F1216" s="4">
        <v>2771.0</v>
      </c>
      <c r="G1216" s="9">
        <v>569994.7</v>
      </c>
      <c r="H1216" s="9">
        <v>245482.88999999996</v>
      </c>
    </row>
    <row r="1217">
      <c r="A1217" s="5">
        <v>42640.0</v>
      </c>
      <c r="B1217" s="7" t="str">
        <f t="shared" si="1"/>
        <v>2016-09</v>
      </c>
      <c r="C1217" s="7" t="s">
        <v>119</v>
      </c>
      <c r="D1217" s="4">
        <v>2455.0</v>
      </c>
      <c r="E1217" s="21" t="str">
        <f>VLOOKUP(D1217, Products!$A$1:$B$13, 2, FALSE)</f>
        <v>Clothes</v>
      </c>
      <c r="F1217" s="4">
        <v>5382.0</v>
      </c>
      <c r="G1217" s="9">
        <v>588144.96</v>
      </c>
      <c r="H1217" s="9">
        <v>395254.07999999996</v>
      </c>
    </row>
    <row r="1218">
      <c r="A1218" s="5">
        <v>40600.0</v>
      </c>
      <c r="B1218" s="7" t="str">
        <f t="shared" si="1"/>
        <v>2011-02</v>
      </c>
      <c r="C1218" s="7" t="s">
        <v>119</v>
      </c>
      <c r="D1218" s="4">
        <v>3127.0</v>
      </c>
      <c r="E1218" s="21" t="str">
        <f>VLOOKUP(D1218, Products!$A$1:$B$13, 2, FALSE)</f>
        <v>Personal Care</v>
      </c>
      <c r="F1218" s="4">
        <v>6378.0</v>
      </c>
      <c r="G1218" s="9">
        <v>521273.94</v>
      </c>
      <c r="H1218" s="9">
        <v>159832.68</v>
      </c>
    </row>
    <row r="1219">
      <c r="A1219" s="5">
        <v>40565.0</v>
      </c>
      <c r="B1219" s="7" t="str">
        <f t="shared" si="1"/>
        <v>2011-01</v>
      </c>
      <c r="C1219" s="7" t="s">
        <v>119</v>
      </c>
      <c r="D1219" s="4">
        <v>8293.0</v>
      </c>
      <c r="E1219" s="21" t="str">
        <f>VLOOKUP(D1219, Products!$A$1:$B$13, 2, FALSE)</f>
        <v>Cosmetics</v>
      </c>
      <c r="F1219" s="4">
        <v>7873.0</v>
      </c>
      <c r="G1219" s="9">
        <v>3442075.6</v>
      </c>
      <c r="H1219" s="9">
        <v>1368878.5100000002</v>
      </c>
    </row>
    <row r="1220">
      <c r="A1220" s="5">
        <v>42850.0</v>
      </c>
      <c r="B1220" s="7" t="str">
        <f t="shared" si="1"/>
        <v>2017-04</v>
      </c>
      <c r="C1220" s="7" t="s">
        <v>119</v>
      </c>
      <c r="D1220" s="4">
        <v>8875.0</v>
      </c>
      <c r="E1220" s="21" t="str">
        <f>VLOOKUP(D1220, Products!$A$1:$B$13, 2, FALSE)</f>
        <v>Meat</v>
      </c>
      <c r="F1220" s="4">
        <v>2022.0</v>
      </c>
      <c r="G1220" s="9">
        <v>853061.58</v>
      </c>
      <c r="H1220" s="9">
        <v>115658.3999999999</v>
      </c>
    </row>
    <row r="1221">
      <c r="A1221" s="5">
        <v>42074.0</v>
      </c>
      <c r="B1221" s="7" t="str">
        <f t="shared" si="1"/>
        <v>2015-03</v>
      </c>
      <c r="C1221" s="7" t="s">
        <v>119</v>
      </c>
      <c r="D1221" s="4">
        <v>2455.0</v>
      </c>
      <c r="E1221" s="21" t="str">
        <f>VLOOKUP(D1221, Products!$A$1:$B$13, 2, FALSE)</f>
        <v>Clothes</v>
      </c>
      <c r="F1221" s="4">
        <v>2400.0</v>
      </c>
      <c r="G1221" s="9">
        <v>262272.0</v>
      </c>
      <c r="H1221" s="9">
        <v>176256.0</v>
      </c>
    </row>
    <row r="1222">
      <c r="A1222" s="5">
        <v>42629.0</v>
      </c>
      <c r="B1222" s="7" t="str">
        <f t="shared" si="1"/>
        <v>2016-09</v>
      </c>
      <c r="C1222" s="7" t="s">
        <v>119</v>
      </c>
      <c r="D1222" s="4">
        <v>8681.0</v>
      </c>
      <c r="E1222" s="21" t="str">
        <f>VLOOKUP(D1222, Products!$A$1:$B$13, 2, FALSE)</f>
        <v>Office Supplies</v>
      </c>
      <c r="F1222" s="4">
        <v>7577.0</v>
      </c>
      <c r="G1222" s="9">
        <v>4934218.17</v>
      </c>
      <c r="H1222" s="9">
        <v>956596.2499999995</v>
      </c>
    </row>
    <row r="1223">
      <c r="A1223" s="5">
        <v>41764.0</v>
      </c>
      <c r="B1223" s="7" t="str">
        <f t="shared" si="1"/>
        <v>2014-05</v>
      </c>
      <c r="C1223" s="7" t="s">
        <v>119</v>
      </c>
      <c r="D1223" s="4">
        <v>7331.0</v>
      </c>
      <c r="E1223" s="21" t="str">
        <f>VLOOKUP(D1223, Products!$A$1:$B$13, 2, FALSE)</f>
        <v>Baby Food</v>
      </c>
      <c r="F1223" s="4">
        <v>1161.0</v>
      </c>
      <c r="G1223" s="9">
        <v>296380.08</v>
      </c>
      <c r="H1223" s="9">
        <v>111293.46000000002</v>
      </c>
    </row>
    <row r="1224">
      <c r="A1224" s="5">
        <v>42082.0</v>
      </c>
      <c r="B1224" s="7" t="str">
        <f t="shared" si="1"/>
        <v>2015-03</v>
      </c>
      <c r="C1224" s="7" t="s">
        <v>119</v>
      </c>
      <c r="D1224" s="4">
        <v>1270.0</v>
      </c>
      <c r="E1224" s="21" t="str">
        <f>VLOOKUP(D1224, Products!$A$1:$B$13, 2, FALSE)</f>
        <v>Beverages</v>
      </c>
      <c r="F1224" s="4">
        <v>5971.0</v>
      </c>
      <c r="G1224" s="9">
        <v>283323.95</v>
      </c>
      <c r="H1224" s="9">
        <v>93505.86000000002</v>
      </c>
    </row>
    <row r="1225">
      <c r="A1225" s="5">
        <v>41524.0</v>
      </c>
      <c r="B1225" s="7" t="str">
        <f t="shared" si="1"/>
        <v>2013-09</v>
      </c>
      <c r="C1225" s="7" t="s">
        <v>119</v>
      </c>
      <c r="D1225" s="4">
        <v>1270.0</v>
      </c>
      <c r="E1225" s="21" t="str">
        <f>VLOOKUP(D1225, Products!$A$1:$B$13, 2, FALSE)</f>
        <v>Beverages</v>
      </c>
      <c r="F1225" s="4">
        <v>7271.0</v>
      </c>
      <c r="G1225" s="9">
        <v>345008.95</v>
      </c>
      <c r="H1225" s="9">
        <v>113863.86000000002</v>
      </c>
    </row>
    <row r="1226">
      <c r="A1226" s="5">
        <v>40375.0</v>
      </c>
      <c r="B1226" s="7" t="str">
        <f t="shared" si="1"/>
        <v>2010-07</v>
      </c>
      <c r="C1226" s="7" t="s">
        <v>119</v>
      </c>
      <c r="D1226" s="4">
        <v>3127.0</v>
      </c>
      <c r="E1226" s="21" t="str">
        <f>VLOOKUP(D1226, Products!$A$1:$B$13, 2, FALSE)</f>
        <v>Personal Care</v>
      </c>
      <c r="F1226" s="4">
        <v>9967.0</v>
      </c>
      <c r="G1226" s="9">
        <v>814602.91</v>
      </c>
      <c r="H1226" s="9">
        <v>249773.02000000002</v>
      </c>
    </row>
    <row r="1227">
      <c r="A1227" s="5">
        <v>41360.0</v>
      </c>
      <c r="B1227" s="7" t="str">
        <f t="shared" si="1"/>
        <v>2013-03</v>
      </c>
      <c r="C1227" s="7" t="s">
        <v>121</v>
      </c>
      <c r="D1227" s="4">
        <v>4594.0</v>
      </c>
      <c r="E1227" s="21" t="str">
        <f>VLOOKUP(D1227, Products!$A$1:$B$13, 2, FALSE)</f>
        <v>Fruits</v>
      </c>
      <c r="F1227" s="4">
        <v>7290.0</v>
      </c>
      <c r="G1227" s="9">
        <v>68015.7</v>
      </c>
      <c r="H1227" s="9">
        <v>17568.899999999994</v>
      </c>
    </row>
    <row r="1228">
      <c r="A1228" s="5">
        <v>42833.0</v>
      </c>
      <c r="B1228" s="7" t="str">
        <f t="shared" si="1"/>
        <v>2017-04</v>
      </c>
      <c r="C1228" s="7" t="s">
        <v>121</v>
      </c>
      <c r="D1228" s="4">
        <v>1270.0</v>
      </c>
      <c r="E1228" s="21" t="str">
        <f>VLOOKUP(D1228, Products!$A$1:$B$13, 2, FALSE)</f>
        <v>Beverages</v>
      </c>
      <c r="F1228" s="4">
        <v>5242.0</v>
      </c>
      <c r="G1228" s="9">
        <v>248732.90000000002</v>
      </c>
      <c r="H1228" s="9">
        <v>82089.72000000003</v>
      </c>
    </row>
    <row r="1229">
      <c r="A1229" s="5">
        <v>41468.0</v>
      </c>
      <c r="B1229" s="7" t="str">
        <f t="shared" si="1"/>
        <v>2013-07</v>
      </c>
      <c r="C1229" s="7" t="s">
        <v>121</v>
      </c>
      <c r="D1229" s="4">
        <v>8969.0</v>
      </c>
      <c r="E1229" s="21" t="str">
        <f>VLOOKUP(D1229, Products!$A$1:$B$13, 2, FALSE)</f>
        <v>Snacks</v>
      </c>
      <c r="F1229" s="4">
        <v>3529.0</v>
      </c>
      <c r="G1229" s="9">
        <v>538454.8200000001</v>
      </c>
      <c r="H1229" s="9">
        <v>194589.06000000006</v>
      </c>
    </row>
    <row r="1230">
      <c r="A1230" s="5">
        <v>42687.0</v>
      </c>
      <c r="B1230" s="7" t="str">
        <f t="shared" si="1"/>
        <v>2016-11</v>
      </c>
      <c r="C1230" s="7" t="s">
        <v>121</v>
      </c>
      <c r="D1230" s="4">
        <v>2455.0</v>
      </c>
      <c r="E1230" s="21" t="str">
        <f>VLOOKUP(D1230, Products!$A$1:$B$13, 2, FALSE)</f>
        <v>Clothes</v>
      </c>
      <c r="F1230" s="4">
        <v>123.0</v>
      </c>
      <c r="G1230" s="9">
        <v>13441.44</v>
      </c>
      <c r="H1230" s="9">
        <v>9033.119999999999</v>
      </c>
    </row>
    <row r="1231">
      <c r="A1231" s="5">
        <v>40424.0</v>
      </c>
      <c r="B1231" s="7" t="str">
        <f t="shared" si="1"/>
        <v>2010-09</v>
      </c>
      <c r="C1231" s="7" t="s">
        <v>121</v>
      </c>
      <c r="D1231" s="4">
        <v>2455.0</v>
      </c>
      <c r="E1231" s="21" t="str">
        <f>VLOOKUP(D1231, Products!$A$1:$B$13, 2, FALSE)</f>
        <v>Clothes</v>
      </c>
      <c r="F1231" s="4">
        <v>8942.0</v>
      </c>
      <c r="G1231" s="9">
        <v>977181.76</v>
      </c>
      <c r="H1231" s="9">
        <v>656700.48</v>
      </c>
    </row>
    <row r="1232">
      <c r="A1232" s="5">
        <v>42026.0</v>
      </c>
      <c r="B1232" s="7" t="str">
        <f t="shared" si="1"/>
        <v>2015-01</v>
      </c>
      <c r="C1232" s="7" t="s">
        <v>121</v>
      </c>
      <c r="D1232" s="4">
        <v>3127.0</v>
      </c>
      <c r="E1232" s="21" t="str">
        <f>VLOOKUP(D1232, Products!$A$1:$B$13, 2, FALSE)</f>
        <v>Personal Care</v>
      </c>
      <c r="F1232" s="4">
        <v>4509.0</v>
      </c>
      <c r="G1232" s="9">
        <v>368520.57</v>
      </c>
      <c r="H1232" s="9">
        <v>112995.54000000001</v>
      </c>
    </row>
    <row r="1233">
      <c r="A1233" s="5">
        <v>41631.0</v>
      </c>
      <c r="B1233" s="7" t="str">
        <f t="shared" si="1"/>
        <v>2013-12</v>
      </c>
      <c r="C1233" s="7" t="s">
        <v>121</v>
      </c>
      <c r="D1233" s="4">
        <v>3127.0</v>
      </c>
      <c r="E1233" s="21" t="str">
        <f>VLOOKUP(D1233, Products!$A$1:$B$13, 2, FALSE)</f>
        <v>Personal Care</v>
      </c>
      <c r="F1233" s="4">
        <v>9999.0</v>
      </c>
      <c r="G1233" s="9">
        <v>817218.27</v>
      </c>
      <c r="H1233" s="9">
        <v>250574.93999999994</v>
      </c>
    </row>
    <row r="1234">
      <c r="A1234" s="5">
        <v>42581.0</v>
      </c>
      <c r="B1234" s="7" t="str">
        <f t="shared" si="1"/>
        <v>2016-07</v>
      </c>
      <c r="C1234" s="7" t="s">
        <v>121</v>
      </c>
      <c r="D1234" s="4">
        <v>7940.0</v>
      </c>
      <c r="E1234" s="21" t="str">
        <f>VLOOKUP(D1234, Products!$A$1:$B$13, 2, FALSE)</f>
        <v>Household</v>
      </c>
      <c r="F1234" s="4">
        <v>7756.0</v>
      </c>
      <c r="G1234" s="9">
        <v>5183102.12</v>
      </c>
      <c r="H1234" s="9">
        <v>1285401.88</v>
      </c>
    </row>
    <row r="1235">
      <c r="A1235" s="5">
        <v>41430.0</v>
      </c>
      <c r="B1235" s="7" t="str">
        <f t="shared" si="1"/>
        <v>2013-06</v>
      </c>
      <c r="C1235" s="7" t="s">
        <v>121</v>
      </c>
      <c r="D1235" s="4">
        <v>3127.0</v>
      </c>
      <c r="E1235" s="21" t="str">
        <f>VLOOKUP(D1235, Products!$A$1:$B$13, 2, FALSE)</f>
        <v>Personal Care</v>
      </c>
      <c r="F1235" s="4">
        <v>8860.0</v>
      </c>
      <c r="G1235" s="9">
        <v>724127.8</v>
      </c>
      <c r="H1235" s="9">
        <v>222031.60000000003</v>
      </c>
    </row>
    <row r="1236">
      <c r="A1236" s="5">
        <v>41077.0</v>
      </c>
      <c r="B1236" s="7" t="str">
        <f t="shared" si="1"/>
        <v>2012-06</v>
      </c>
      <c r="C1236" s="7" t="s">
        <v>121</v>
      </c>
      <c r="D1236" s="4">
        <v>3127.0</v>
      </c>
      <c r="E1236" s="21" t="str">
        <f>VLOOKUP(D1236, Products!$A$1:$B$13, 2, FALSE)</f>
        <v>Personal Care</v>
      </c>
      <c r="F1236" s="4">
        <v>2554.0</v>
      </c>
      <c r="G1236" s="9">
        <v>208738.42</v>
      </c>
      <c r="H1236" s="9">
        <v>64003.24000000002</v>
      </c>
    </row>
    <row r="1237">
      <c r="A1237" s="5">
        <v>40808.0</v>
      </c>
      <c r="B1237" s="7" t="str">
        <f t="shared" si="1"/>
        <v>2011-09</v>
      </c>
      <c r="C1237" s="7" t="s">
        <v>121</v>
      </c>
      <c r="D1237" s="4">
        <v>3127.0</v>
      </c>
      <c r="E1237" s="21" t="str">
        <f>VLOOKUP(D1237, Products!$A$1:$B$13, 2, FALSE)</f>
        <v>Personal Care</v>
      </c>
      <c r="F1237" s="4">
        <v>5997.0</v>
      </c>
      <c r="G1237" s="9">
        <v>490134.81</v>
      </c>
      <c r="H1237" s="9">
        <v>150284.82</v>
      </c>
    </row>
    <row r="1238">
      <c r="A1238" s="5">
        <v>42284.0</v>
      </c>
      <c r="B1238" s="7" t="str">
        <f t="shared" si="1"/>
        <v>2015-10</v>
      </c>
      <c r="C1238" s="7" t="s">
        <v>121</v>
      </c>
      <c r="D1238" s="4">
        <v>7331.0</v>
      </c>
      <c r="E1238" s="21" t="str">
        <f>VLOOKUP(D1238, Products!$A$1:$B$13, 2, FALSE)</f>
        <v>Baby Food</v>
      </c>
      <c r="F1238" s="4">
        <v>5541.0</v>
      </c>
      <c r="G1238" s="9">
        <v>1414506.48</v>
      </c>
      <c r="H1238" s="9">
        <v>531160.26</v>
      </c>
    </row>
    <row r="1239">
      <c r="A1239" s="5">
        <v>40991.0</v>
      </c>
      <c r="B1239" s="7" t="str">
        <f t="shared" si="1"/>
        <v>2012-03</v>
      </c>
      <c r="C1239" s="7" t="s">
        <v>121</v>
      </c>
      <c r="D1239" s="4">
        <v>7940.0</v>
      </c>
      <c r="E1239" s="21" t="str">
        <f>VLOOKUP(D1239, Products!$A$1:$B$13, 2, FALSE)</f>
        <v>Household</v>
      </c>
      <c r="F1239" s="4">
        <v>3493.0</v>
      </c>
      <c r="G1239" s="9">
        <v>2334267.11</v>
      </c>
      <c r="H1239" s="9">
        <v>578894.8899999999</v>
      </c>
    </row>
    <row r="1240">
      <c r="A1240" s="5">
        <v>41182.0</v>
      </c>
      <c r="B1240" s="7" t="str">
        <f t="shared" si="1"/>
        <v>2012-09</v>
      </c>
      <c r="C1240" s="7" t="s">
        <v>121</v>
      </c>
      <c r="D1240" s="4">
        <v>5988.0</v>
      </c>
      <c r="E1240" s="21" t="str">
        <f>VLOOKUP(D1240, Products!$A$1:$B$13, 2, FALSE)</f>
        <v>Vegetables</v>
      </c>
      <c r="F1240" s="4">
        <v>3341.0</v>
      </c>
      <c r="G1240" s="9">
        <v>514714.46</v>
      </c>
      <c r="H1240" s="9">
        <v>210917.33000000002</v>
      </c>
    </row>
    <row r="1241">
      <c r="A1241" s="5">
        <v>42188.0</v>
      </c>
      <c r="B1241" s="7" t="str">
        <f t="shared" si="1"/>
        <v>2015-07</v>
      </c>
      <c r="C1241" s="7" t="s">
        <v>121</v>
      </c>
      <c r="D1241" s="4">
        <v>8681.0</v>
      </c>
      <c r="E1241" s="21" t="str">
        <f>VLOOKUP(D1241, Products!$A$1:$B$13, 2, FALSE)</f>
        <v>Office Supplies</v>
      </c>
      <c r="F1241" s="4">
        <v>979.0</v>
      </c>
      <c r="G1241" s="9">
        <v>637534.5900000001</v>
      </c>
      <c r="H1241" s="9">
        <v>123598.75000000006</v>
      </c>
    </row>
    <row r="1242">
      <c r="A1242" s="5">
        <v>42431.0</v>
      </c>
      <c r="B1242" s="7" t="str">
        <f t="shared" si="1"/>
        <v>2016-03</v>
      </c>
      <c r="C1242" s="7" t="s">
        <v>121</v>
      </c>
      <c r="D1242" s="4">
        <v>8293.0</v>
      </c>
      <c r="E1242" s="21" t="str">
        <f>VLOOKUP(D1242, Products!$A$1:$B$13, 2, FALSE)</f>
        <v>Cosmetics</v>
      </c>
      <c r="F1242" s="4">
        <v>2602.0</v>
      </c>
      <c r="G1242" s="9">
        <v>1137594.4</v>
      </c>
      <c r="H1242" s="9">
        <v>452409.74</v>
      </c>
    </row>
    <row r="1243">
      <c r="A1243" s="5">
        <v>40428.0</v>
      </c>
      <c r="B1243" s="7" t="str">
        <f t="shared" si="1"/>
        <v>2010-09</v>
      </c>
      <c r="C1243" s="7" t="s">
        <v>121</v>
      </c>
      <c r="D1243" s="4">
        <v>5988.0</v>
      </c>
      <c r="E1243" s="21" t="str">
        <f>VLOOKUP(D1243, Products!$A$1:$B$13, 2, FALSE)</f>
        <v>Vegetables</v>
      </c>
      <c r="F1243" s="4">
        <v>4757.0</v>
      </c>
      <c r="G1243" s="9">
        <v>732863.42</v>
      </c>
      <c r="H1243" s="9">
        <v>300309.41000000003</v>
      </c>
    </row>
    <row r="1244">
      <c r="A1244" s="5">
        <v>41257.0</v>
      </c>
      <c r="B1244" s="7" t="str">
        <f t="shared" si="1"/>
        <v>2012-12</v>
      </c>
      <c r="C1244" s="7" t="s">
        <v>121</v>
      </c>
      <c r="D1244" s="4">
        <v>8293.0</v>
      </c>
      <c r="E1244" s="21" t="str">
        <f>VLOOKUP(D1244, Products!$A$1:$B$13, 2, FALSE)</f>
        <v>Cosmetics</v>
      </c>
      <c r="F1244" s="4">
        <v>8807.0</v>
      </c>
      <c r="G1244" s="9">
        <v>3850420.4</v>
      </c>
      <c r="H1244" s="9">
        <v>1531273.0899999999</v>
      </c>
    </row>
    <row r="1245">
      <c r="A1245" s="5">
        <v>42792.0</v>
      </c>
      <c r="B1245" s="7" t="str">
        <f t="shared" si="1"/>
        <v>2017-02</v>
      </c>
      <c r="C1245" s="7" t="s">
        <v>121</v>
      </c>
      <c r="D1245" s="4">
        <v>2455.0</v>
      </c>
      <c r="E1245" s="21" t="str">
        <f>VLOOKUP(D1245, Products!$A$1:$B$13, 2, FALSE)</f>
        <v>Clothes</v>
      </c>
      <c r="F1245" s="4">
        <v>548.0</v>
      </c>
      <c r="G1245" s="9">
        <v>59885.44</v>
      </c>
      <c r="H1245" s="9">
        <v>40245.119999999995</v>
      </c>
    </row>
    <row r="1246">
      <c r="A1246" s="5">
        <v>42130.0</v>
      </c>
      <c r="B1246" s="7" t="str">
        <f t="shared" si="1"/>
        <v>2015-05</v>
      </c>
      <c r="C1246" s="7" t="s">
        <v>121</v>
      </c>
      <c r="D1246" s="4">
        <v>8293.0</v>
      </c>
      <c r="E1246" s="21" t="str">
        <f>VLOOKUP(D1246, Products!$A$1:$B$13, 2, FALSE)</f>
        <v>Cosmetics</v>
      </c>
      <c r="F1246" s="4">
        <v>6864.0</v>
      </c>
      <c r="G1246" s="9">
        <v>3000940.8</v>
      </c>
      <c r="H1246" s="9">
        <v>1193443.68</v>
      </c>
    </row>
    <row r="1247">
      <c r="A1247" s="5">
        <v>41098.0</v>
      </c>
      <c r="B1247" s="7" t="str">
        <f t="shared" si="1"/>
        <v>2012-07</v>
      </c>
      <c r="C1247" s="7" t="s">
        <v>121</v>
      </c>
      <c r="D1247" s="4">
        <v>7331.0</v>
      </c>
      <c r="E1247" s="21" t="str">
        <f>VLOOKUP(D1247, Products!$A$1:$B$13, 2, FALSE)</f>
        <v>Baby Food</v>
      </c>
      <c r="F1247" s="4">
        <v>8152.0</v>
      </c>
      <c r="G1247" s="9">
        <v>2081042.56</v>
      </c>
      <c r="H1247" s="9">
        <v>781450.7200000002</v>
      </c>
    </row>
    <row r="1248">
      <c r="A1248" s="5">
        <v>42860.0</v>
      </c>
      <c r="B1248" s="7" t="str">
        <f t="shared" si="1"/>
        <v>2017-05</v>
      </c>
      <c r="C1248" s="7" t="s">
        <v>121</v>
      </c>
      <c r="D1248" s="4">
        <v>8293.0</v>
      </c>
      <c r="E1248" s="21" t="str">
        <f>VLOOKUP(D1248, Products!$A$1:$B$13, 2, FALSE)</f>
        <v>Cosmetics</v>
      </c>
      <c r="F1248" s="4">
        <v>176.0</v>
      </c>
      <c r="G1248" s="9">
        <v>76947.2</v>
      </c>
      <c r="H1248" s="9">
        <v>30601.120000000003</v>
      </c>
    </row>
    <row r="1249">
      <c r="A1249" s="5">
        <v>40817.0</v>
      </c>
      <c r="B1249" s="7" t="str">
        <f t="shared" si="1"/>
        <v>2011-10</v>
      </c>
      <c r="C1249" s="7" t="s">
        <v>121</v>
      </c>
      <c r="D1249" s="4">
        <v>2103.0</v>
      </c>
      <c r="E1249" s="21" t="str">
        <f>VLOOKUP(D1249, Products!$A$1:$B$13, 2, FALSE)</f>
        <v>Cereal</v>
      </c>
      <c r="F1249" s="4">
        <v>5720.0</v>
      </c>
      <c r="G1249" s="9">
        <v>1176604.0</v>
      </c>
      <c r="H1249" s="9">
        <v>506734.80000000005</v>
      </c>
    </row>
    <row r="1250">
      <c r="A1250" s="5">
        <v>41838.0</v>
      </c>
      <c r="B1250" s="7" t="str">
        <f t="shared" si="1"/>
        <v>2014-07</v>
      </c>
      <c r="C1250" s="7" t="s">
        <v>122</v>
      </c>
      <c r="D1250" s="4">
        <v>7940.0</v>
      </c>
      <c r="E1250" s="21" t="str">
        <f>VLOOKUP(D1250, Products!$A$1:$B$13, 2, FALSE)</f>
        <v>Household</v>
      </c>
      <c r="F1250" s="4">
        <v>4693.0</v>
      </c>
      <c r="G1250" s="9">
        <v>3136191.11</v>
      </c>
      <c r="H1250" s="9">
        <v>777770.8899999997</v>
      </c>
    </row>
    <row r="1251">
      <c r="A1251" s="5">
        <v>41640.0</v>
      </c>
      <c r="B1251" s="7" t="str">
        <f t="shared" si="1"/>
        <v>2014-01</v>
      </c>
      <c r="C1251" s="7" t="s">
        <v>122</v>
      </c>
      <c r="D1251" s="4">
        <v>7331.0</v>
      </c>
      <c r="E1251" s="21" t="str">
        <f>VLOOKUP(D1251, Products!$A$1:$B$13, 2, FALSE)</f>
        <v>Baby Food</v>
      </c>
      <c r="F1251" s="4">
        <v>7076.0</v>
      </c>
      <c r="G1251" s="9">
        <v>1806361.28</v>
      </c>
      <c r="H1251" s="9">
        <v>678305.3600000001</v>
      </c>
    </row>
    <row r="1252">
      <c r="A1252" s="5">
        <v>42028.0</v>
      </c>
      <c r="B1252" s="7" t="str">
        <f t="shared" si="1"/>
        <v>2015-01</v>
      </c>
      <c r="C1252" s="7" t="s">
        <v>122</v>
      </c>
      <c r="D1252" s="4">
        <v>4594.0</v>
      </c>
      <c r="E1252" s="21" t="str">
        <f>VLOOKUP(D1252, Products!$A$1:$B$13, 2, FALSE)</f>
        <v>Fruits</v>
      </c>
      <c r="F1252" s="4">
        <v>6813.0</v>
      </c>
      <c r="G1252" s="9">
        <v>63565.29</v>
      </c>
      <c r="H1252" s="9">
        <v>16419.33</v>
      </c>
    </row>
    <row r="1253">
      <c r="A1253" s="5">
        <v>40696.0</v>
      </c>
      <c r="B1253" s="7" t="str">
        <f t="shared" si="1"/>
        <v>2011-06</v>
      </c>
      <c r="C1253" s="7" t="s">
        <v>122</v>
      </c>
      <c r="D1253" s="4">
        <v>8969.0</v>
      </c>
      <c r="E1253" s="21" t="str">
        <f>VLOOKUP(D1253, Products!$A$1:$B$13, 2, FALSE)</f>
        <v>Snacks</v>
      </c>
      <c r="F1253" s="4">
        <v>2013.0</v>
      </c>
      <c r="G1253" s="9">
        <v>307143.54000000004</v>
      </c>
      <c r="H1253" s="9">
        <v>110996.82000000004</v>
      </c>
    </row>
    <row r="1254">
      <c r="A1254" s="5">
        <v>42879.0</v>
      </c>
      <c r="B1254" s="7" t="str">
        <f t="shared" si="1"/>
        <v>2017-05</v>
      </c>
      <c r="C1254" s="7" t="s">
        <v>122</v>
      </c>
      <c r="D1254" s="4">
        <v>7331.0</v>
      </c>
      <c r="E1254" s="21" t="str">
        <f>VLOOKUP(D1254, Products!$A$1:$B$13, 2, FALSE)</f>
        <v>Baby Food</v>
      </c>
      <c r="F1254" s="4">
        <v>5762.0</v>
      </c>
      <c r="G1254" s="9">
        <v>1470923.36</v>
      </c>
      <c r="H1254" s="9">
        <v>552345.3200000002</v>
      </c>
    </row>
    <row r="1255">
      <c r="A1255" s="5">
        <v>40587.0</v>
      </c>
      <c r="B1255" s="7" t="str">
        <f t="shared" si="1"/>
        <v>2011-02</v>
      </c>
      <c r="C1255" s="7" t="s">
        <v>122</v>
      </c>
      <c r="D1255" s="4">
        <v>7940.0</v>
      </c>
      <c r="E1255" s="21" t="str">
        <f>VLOOKUP(D1255, Products!$A$1:$B$13, 2, FALSE)</f>
        <v>Household</v>
      </c>
      <c r="F1255" s="4">
        <v>3844.0</v>
      </c>
      <c r="G1255" s="9">
        <v>2568829.88</v>
      </c>
      <c r="H1255" s="9">
        <v>637066.1199999999</v>
      </c>
    </row>
    <row r="1256">
      <c r="A1256" s="5">
        <v>41068.0</v>
      </c>
      <c r="B1256" s="7" t="str">
        <f t="shared" si="1"/>
        <v>2012-06</v>
      </c>
      <c r="C1256" s="7" t="s">
        <v>122</v>
      </c>
      <c r="D1256" s="4">
        <v>1270.0</v>
      </c>
      <c r="E1256" s="21" t="str">
        <f>VLOOKUP(D1256, Products!$A$1:$B$13, 2, FALSE)</f>
        <v>Beverages</v>
      </c>
      <c r="F1256" s="4">
        <v>2839.0</v>
      </c>
      <c r="G1256" s="9">
        <v>134710.55000000002</v>
      </c>
      <c r="H1256" s="9">
        <v>44458.74000000002</v>
      </c>
    </row>
    <row r="1257">
      <c r="A1257" s="5">
        <v>42396.0</v>
      </c>
      <c r="B1257" s="7" t="str">
        <f t="shared" si="1"/>
        <v>2016-01</v>
      </c>
      <c r="C1257" s="7" t="s">
        <v>122</v>
      </c>
      <c r="D1257" s="4">
        <v>3127.0</v>
      </c>
      <c r="E1257" s="21" t="str">
        <f>VLOOKUP(D1257, Products!$A$1:$B$13, 2, FALSE)</f>
        <v>Personal Care</v>
      </c>
      <c r="F1257" s="4">
        <v>8318.0</v>
      </c>
      <c r="G1257" s="9">
        <v>679830.14</v>
      </c>
      <c r="H1257" s="9">
        <v>208449.08000000002</v>
      </c>
    </row>
    <row r="1258">
      <c r="A1258" s="5">
        <v>41821.0</v>
      </c>
      <c r="B1258" s="7" t="str">
        <f t="shared" si="1"/>
        <v>2014-07</v>
      </c>
      <c r="C1258" s="7" t="s">
        <v>122</v>
      </c>
      <c r="D1258" s="4">
        <v>5988.0</v>
      </c>
      <c r="E1258" s="21" t="str">
        <f>VLOOKUP(D1258, Products!$A$1:$B$13, 2, FALSE)</f>
        <v>Vegetables</v>
      </c>
      <c r="F1258" s="4">
        <v>2980.0</v>
      </c>
      <c r="G1258" s="9">
        <v>459098.8</v>
      </c>
      <c r="H1258" s="9">
        <v>188127.39999999997</v>
      </c>
    </row>
    <row r="1259">
      <c r="A1259" s="5">
        <v>42143.0</v>
      </c>
      <c r="B1259" s="7" t="str">
        <f t="shared" si="1"/>
        <v>2015-05</v>
      </c>
      <c r="C1259" s="7" t="s">
        <v>122</v>
      </c>
      <c r="D1259" s="4">
        <v>8681.0</v>
      </c>
      <c r="E1259" s="21" t="str">
        <f>VLOOKUP(D1259, Products!$A$1:$B$13, 2, FALSE)</f>
        <v>Office Supplies</v>
      </c>
      <c r="F1259" s="4">
        <v>3965.0</v>
      </c>
      <c r="G1259" s="9">
        <v>2582047.6500000004</v>
      </c>
      <c r="H1259" s="9">
        <v>500581.25000000023</v>
      </c>
    </row>
    <row r="1260">
      <c r="A1260" s="5">
        <v>41232.0</v>
      </c>
      <c r="B1260" s="7" t="str">
        <f t="shared" si="1"/>
        <v>2012-11</v>
      </c>
      <c r="C1260" s="7" t="s">
        <v>122</v>
      </c>
      <c r="D1260" s="4">
        <v>8875.0</v>
      </c>
      <c r="E1260" s="21" t="str">
        <f>VLOOKUP(D1260, Products!$A$1:$B$13, 2, FALSE)</f>
        <v>Meat</v>
      </c>
      <c r="F1260" s="4">
        <v>8959.0</v>
      </c>
      <c r="G1260" s="9">
        <v>3779712.51</v>
      </c>
      <c r="H1260" s="9">
        <v>512454.7999999998</v>
      </c>
    </row>
    <row r="1261">
      <c r="A1261" s="5">
        <v>41854.0</v>
      </c>
      <c r="B1261" s="7" t="str">
        <f t="shared" si="1"/>
        <v>2014-08</v>
      </c>
      <c r="C1261" s="7" t="s">
        <v>122</v>
      </c>
      <c r="D1261" s="4">
        <v>8681.0</v>
      </c>
      <c r="E1261" s="21" t="str">
        <f>VLOOKUP(D1261, Products!$A$1:$B$13, 2, FALSE)</f>
        <v>Office Supplies</v>
      </c>
      <c r="F1261" s="4">
        <v>7962.0</v>
      </c>
      <c r="G1261" s="9">
        <v>5184934.0200000005</v>
      </c>
      <c r="H1261" s="9">
        <v>1005202.5</v>
      </c>
    </row>
    <row r="1262">
      <c r="A1262" s="5">
        <v>40343.0</v>
      </c>
      <c r="B1262" s="7" t="str">
        <f t="shared" si="1"/>
        <v>2010-06</v>
      </c>
      <c r="C1262" s="7" t="s">
        <v>122</v>
      </c>
      <c r="D1262" s="4">
        <v>8875.0</v>
      </c>
      <c r="E1262" s="21" t="str">
        <f>VLOOKUP(D1262, Products!$A$1:$B$13, 2, FALSE)</f>
        <v>Meat</v>
      </c>
      <c r="F1262" s="4">
        <v>6280.0</v>
      </c>
      <c r="G1262" s="9">
        <v>2649469.1999999997</v>
      </c>
      <c r="H1262" s="9">
        <v>359215.99999999953</v>
      </c>
    </row>
    <row r="1263">
      <c r="A1263" s="5">
        <v>41442.0</v>
      </c>
      <c r="B1263" s="7" t="str">
        <f t="shared" si="1"/>
        <v>2013-06</v>
      </c>
      <c r="C1263" s="7" t="s">
        <v>122</v>
      </c>
      <c r="D1263" s="4">
        <v>1270.0</v>
      </c>
      <c r="E1263" s="21" t="str">
        <f>VLOOKUP(D1263, Products!$A$1:$B$13, 2, FALSE)</f>
        <v>Beverages</v>
      </c>
      <c r="F1263" s="4">
        <v>4958.0</v>
      </c>
      <c r="G1263" s="9">
        <v>235257.1</v>
      </c>
      <c r="H1263" s="9">
        <v>77642.28</v>
      </c>
    </row>
    <row r="1264">
      <c r="A1264" s="5">
        <v>42064.0</v>
      </c>
      <c r="B1264" s="7" t="str">
        <f t="shared" si="1"/>
        <v>2015-03</v>
      </c>
      <c r="C1264" s="7" t="s">
        <v>122</v>
      </c>
      <c r="D1264" s="4">
        <v>8969.0</v>
      </c>
      <c r="E1264" s="21" t="str">
        <f>VLOOKUP(D1264, Products!$A$1:$B$13, 2, FALSE)</f>
        <v>Snacks</v>
      </c>
      <c r="F1264" s="4">
        <v>3961.0</v>
      </c>
      <c r="G1264" s="9">
        <v>604369.38</v>
      </c>
      <c r="H1264" s="9">
        <v>218409.54000000004</v>
      </c>
    </row>
    <row r="1265">
      <c r="A1265" s="5">
        <v>42895.0</v>
      </c>
      <c r="B1265" s="7" t="str">
        <f t="shared" si="1"/>
        <v>2017-06</v>
      </c>
      <c r="C1265" s="7" t="s">
        <v>122</v>
      </c>
      <c r="D1265" s="4">
        <v>7331.0</v>
      </c>
      <c r="E1265" s="21" t="str">
        <f>VLOOKUP(D1265, Products!$A$1:$B$13, 2, FALSE)</f>
        <v>Baby Food</v>
      </c>
      <c r="F1265" s="4">
        <v>1534.0</v>
      </c>
      <c r="G1265" s="9">
        <v>391599.52</v>
      </c>
      <c r="H1265" s="9">
        <v>147049.24000000005</v>
      </c>
    </row>
    <row r="1266">
      <c r="A1266" s="5">
        <v>42313.0</v>
      </c>
      <c r="B1266" s="7" t="str">
        <f t="shared" si="1"/>
        <v>2015-11</v>
      </c>
      <c r="C1266" s="7" t="s">
        <v>122</v>
      </c>
      <c r="D1266" s="4">
        <v>8293.0</v>
      </c>
      <c r="E1266" s="21" t="str">
        <f>VLOOKUP(D1266, Products!$A$1:$B$13, 2, FALSE)</f>
        <v>Cosmetics</v>
      </c>
      <c r="F1266" s="4">
        <v>5282.0</v>
      </c>
      <c r="G1266" s="9">
        <v>2309290.4</v>
      </c>
      <c r="H1266" s="9">
        <v>918381.3400000001</v>
      </c>
    </row>
    <row r="1267">
      <c r="A1267" s="5">
        <v>40991.0</v>
      </c>
      <c r="B1267" s="7" t="str">
        <f t="shared" si="1"/>
        <v>2012-03</v>
      </c>
      <c r="C1267" s="7" t="s">
        <v>122</v>
      </c>
      <c r="D1267" s="4">
        <v>2455.0</v>
      </c>
      <c r="E1267" s="21" t="str">
        <f>VLOOKUP(D1267, Products!$A$1:$B$13, 2, FALSE)</f>
        <v>Clothes</v>
      </c>
      <c r="F1267" s="4">
        <v>8064.0</v>
      </c>
      <c r="G1267" s="9">
        <v>881233.92</v>
      </c>
      <c r="H1267" s="9">
        <v>592220.16</v>
      </c>
    </row>
    <row r="1268">
      <c r="A1268" s="5">
        <v>41070.0</v>
      </c>
      <c r="B1268" s="7" t="str">
        <f t="shared" si="1"/>
        <v>2012-06</v>
      </c>
      <c r="C1268" s="7" t="s">
        <v>122</v>
      </c>
      <c r="D1268" s="4">
        <v>7331.0</v>
      </c>
      <c r="E1268" s="21" t="str">
        <f>VLOOKUP(D1268, Products!$A$1:$B$13, 2, FALSE)</f>
        <v>Baby Food</v>
      </c>
      <c r="F1268" s="4">
        <v>8641.0</v>
      </c>
      <c r="G1268" s="9">
        <v>2205874.48</v>
      </c>
      <c r="H1268" s="9">
        <v>828326.26</v>
      </c>
    </row>
    <row r="1269">
      <c r="A1269" s="5">
        <v>40300.0</v>
      </c>
      <c r="B1269" s="7" t="str">
        <f t="shared" si="1"/>
        <v>2010-05</v>
      </c>
      <c r="C1269" s="7" t="s">
        <v>122</v>
      </c>
      <c r="D1269" s="4">
        <v>4594.0</v>
      </c>
      <c r="E1269" s="21" t="str">
        <f>VLOOKUP(D1269, Products!$A$1:$B$13, 2, FALSE)</f>
        <v>Fruits</v>
      </c>
      <c r="F1269" s="4">
        <v>6788.0</v>
      </c>
      <c r="G1269" s="9">
        <v>63332.04</v>
      </c>
      <c r="H1269" s="9">
        <v>16359.080000000002</v>
      </c>
    </row>
    <row r="1270">
      <c r="A1270" s="5">
        <v>41053.0</v>
      </c>
      <c r="B1270" s="7" t="str">
        <f t="shared" si="1"/>
        <v>2012-05</v>
      </c>
      <c r="C1270" s="7" t="s">
        <v>122</v>
      </c>
      <c r="D1270" s="4">
        <v>8293.0</v>
      </c>
      <c r="E1270" s="21" t="str">
        <f>VLOOKUP(D1270, Products!$A$1:$B$13, 2, FALSE)</f>
        <v>Cosmetics</v>
      </c>
      <c r="F1270" s="4">
        <v>3784.0</v>
      </c>
      <c r="G1270" s="9">
        <v>1654364.8</v>
      </c>
      <c r="H1270" s="9">
        <v>657924.0800000001</v>
      </c>
    </row>
    <row r="1271">
      <c r="A1271" s="5">
        <v>42576.0</v>
      </c>
      <c r="B1271" s="7" t="str">
        <f t="shared" si="1"/>
        <v>2016-07</v>
      </c>
      <c r="C1271" s="7" t="s">
        <v>122</v>
      </c>
      <c r="D1271" s="4">
        <v>4594.0</v>
      </c>
      <c r="E1271" s="21" t="str">
        <f>VLOOKUP(D1271, Products!$A$1:$B$13, 2, FALSE)</f>
        <v>Fruits</v>
      </c>
      <c r="F1271" s="4">
        <v>8431.0</v>
      </c>
      <c r="G1271" s="9">
        <v>78661.23</v>
      </c>
      <c r="H1271" s="9">
        <v>20318.71</v>
      </c>
    </row>
    <row r="1272">
      <c r="A1272" s="5">
        <v>41484.0</v>
      </c>
      <c r="B1272" s="7" t="str">
        <f t="shared" si="1"/>
        <v>2013-07</v>
      </c>
      <c r="C1272" s="7" t="s">
        <v>122</v>
      </c>
      <c r="D1272" s="4">
        <v>4594.0</v>
      </c>
      <c r="E1272" s="21" t="str">
        <f>VLOOKUP(D1272, Products!$A$1:$B$13, 2, FALSE)</f>
        <v>Fruits</v>
      </c>
      <c r="F1272" s="4">
        <v>7371.0</v>
      </c>
      <c r="G1272" s="9">
        <v>68771.43000000001</v>
      </c>
      <c r="H1272" s="9">
        <v>17764.110000000008</v>
      </c>
    </row>
    <row r="1273">
      <c r="A1273" s="5">
        <v>42718.0</v>
      </c>
      <c r="B1273" s="7" t="str">
        <f t="shared" si="1"/>
        <v>2016-12</v>
      </c>
      <c r="C1273" s="7" t="s">
        <v>122</v>
      </c>
      <c r="D1273" s="4">
        <v>7331.0</v>
      </c>
      <c r="E1273" s="21" t="str">
        <f>VLOOKUP(D1273, Products!$A$1:$B$13, 2, FALSE)</f>
        <v>Baby Food</v>
      </c>
      <c r="F1273" s="4">
        <v>4728.0</v>
      </c>
      <c r="G1273" s="9">
        <v>1206963.84</v>
      </c>
      <c r="H1273" s="9">
        <v>453226.0800000002</v>
      </c>
    </row>
    <row r="1274">
      <c r="A1274" s="5">
        <v>41053.0</v>
      </c>
      <c r="B1274" s="7" t="str">
        <f t="shared" si="1"/>
        <v>2012-05</v>
      </c>
      <c r="C1274" s="7" t="s">
        <v>122</v>
      </c>
      <c r="D1274" s="4">
        <v>3127.0</v>
      </c>
      <c r="E1274" s="21" t="str">
        <f>VLOOKUP(D1274, Products!$A$1:$B$13, 2, FALSE)</f>
        <v>Personal Care</v>
      </c>
      <c r="F1274" s="4">
        <v>1854.0</v>
      </c>
      <c r="G1274" s="9">
        <v>151527.42</v>
      </c>
      <c r="H1274" s="9">
        <v>46461.240000000005</v>
      </c>
    </row>
    <row r="1275">
      <c r="A1275" s="5">
        <v>41774.0</v>
      </c>
      <c r="B1275" s="7" t="str">
        <f t="shared" si="1"/>
        <v>2014-05</v>
      </c>
      <c r="C1275" s="7" t="s">
        <v>122</v>
      </c>
      <c r="D1275" s="4">
        <v>8681.0</v>
      </c>
      <c r="E1275" s="21" t="str">
        <f>VLOOKUP(D1275, Products!$A$1:$B$13, 2, FALSE)</f>
        <v>Office Supplies</v>
      </c>
      <c r="F1275" s="4">
        <v>2809.0</v>
      </c>
      <c r="G1275" s="9">
        <v>1829248.8900000001</v>
      </c>
      <c r="H1275" s="9">
        <v>354636.25</v>
      </c>
    </row>
    <row r="1276">
      <c r="A1276" s="5">
        <v>41165.0</v>
      </c>
      <c r="B1276" s="7" t="str">
        <f t="shared" si="1"/>
        <v>2012-09</v>
      </c>
      <c r="C1276" s="7" t="s">
        <v>122</v>
      </c>
      <c r="D1276" s="4">
        <v>7331.0</v>
      </c>
      <c r="E1276" s="21" t="str">
        <f>VLOOKUP(D1276, Products!$A$1:$B$13, 2, FALSE)</f>
        <v>Baby Food</v>
      </c>
      <c r="F1276" s="4">
        <v>7413.0</v>
      </c>
      <c r="G1276" s="9">
        <v>1892390.64</v>
      </c>
      <c r="H1276" s="9">
        <v>710610.1799999999</v>
      </c>
    </row>
    <row r="1277">
      <c r="A1277" s="5">
        <v>42365.0</v>
      </c>
      <c r="B1277" s="7" t="str">
        <f t="shared" si="1"/>
        <v>2015-12</v>
      </c>
      <c r="C1277" s="7" t="s">
        <v>122</v>
      </c>
      <c r="D1277" s="4">
        <v>1270.0</v>
      </c>
      <c r="E1277" s="21" t="str">
        <f>VLOOKUP(D1277, Products!$A$1:$B$13, 2, FALSE)</f>
        <v>Beverages</v>
      </c>
      <c r="F1277" s="4">
        <v>3348.0</v>
      </c>
      <c r="G1277" s="9">
        <v>158862.6</v>
      </c>
      <c r="H1277" s="9">
        <v>52429.68000000001</v>
      </c>
    </row>
    <row r="1278">
      <c r="A1278" s="5">
        <v>40856.0</v>
      </c>
      <c r="B1278" s="7" t="str">
        <f t="shared" si="1"/>
        <v>2011-11</v>
      </c>
      <c r="C1278" s="7" t="s">
        <v>122</v>
      </c>
      <c r="D1278" s="4">
        <v>8681.0</v>
      </c>
      <c r="E1278" s="21" t="str">
        <f>VLOOKUP(D1278, Products!$A$1:$B$13, 2, FALSE)</f>
        <v>Office Supplies</v>
      </c>
      <c r="F1278" s="4">
        <v>35.0</v>
      </c>
      <c r="G1278" s="9">
        <v>22792.350000000002</v>
      </c>
      <c r="H1278" s="9">
        <v>4418.75</v>
      </c>
    </row>
    <row r="1279">
      <c r="A1279" s="5">
        <v>41615.0</v>
      </c>
      <c r="B1279" s="7" t="str">
        <f t="shared" si="1"/>
        <v>2013-12</v>
      </c>
      <c r="C1279" s="7" t="s">
        <v>122</v>
      </c>
      <c r="D1279" s="4">
        <v>8875.0</v>
      </c>
      <c r="E1279" s="21" t="str">
        <f>VLOOKUP(D1279, Products!$A$1:$B$13, 2, FALSE)</f>
        <v>Meat</v>
      </c>
      <c r="F1279" s="4">
        <v>7302.0</v>
      </c>
      <c r="G1279" s="9">
        <v>3080640.78</v>
      </c>
      <c r="H1279" s="9">
        <v>417674.3999999999</v>
      </c>
    </row>
    <row r="1280">
      <c r="A1280" s="5">
        <v>41930.0</v>
      </c>
      <c r="B1280" s="7" t="str">
        <f t="shared" si="1"/>
        <v>2014-10</v>
      </c>
      <c r="C1280" s="7" t="s">
        <v>122</v>
      </c>
      <c r="D1280" s="4">
        <v>8969.0</v>
      </c>
      <c r="E1280" s="21" t="str">
        <f>VLOOKUP(D1280, Products!$A$1:$B$13, 2, FALSE)</f>
        <v>Snacks</v>
      </c>
      <c r="F1280" s="4">
        <v>6086.0</v>
      </c>
      <c r="G1280" s="9">
        <v>928601.8800000001</v>
      </c>
      <c r="H1280" s="9">
        <v>335582.04000000015</v>
      </c>
    </row>
    <row r="1281">
      <c r="A1281" s="5">
        <v>41582.0</v>
      </c>
      <c r="B1281" s="7" t="str">
        <f t="shared" si="1"/>
        <v>2013-11</v>
      </c>
      <c r="C1281" s="7" t="s">
        <v>122</v>
      </c>
      <c r="D1281" s="4">
        <v>1270.0</v>
      </c>
      <c r="E1281" s="21" t="str">
        <f>VLOOKUP(D1281, Products!$A$1:$B$13, 2, FALSE)</f>
        <v>Beverages</v>
      </c>
      <c r="F1281" s="4">
        <v>389.0</v>
      </c>
      <c r="G1281" s="9">
        <v>18458.050000000003</v>
      </c>
      <c r="H1281" s="9">
        <v>6091.740000000003</v>
      </c>
    </row>
    <row r="1282">
      <c r="A1282" s="5">
        <v>41716.0</v>
      </c>
      <c r="B1282" s="7" t="str">
        <f t="shared" si="1"/>
        <v>2014-03</v>
      </c>
      <c r="C1282" s="7" t="s">
        <v>122</v>
      </c>
      <c r="D1282" s="4">
        <v>5988.0</v>
      </c>
      <c r="E1282" s="21" t="str">
        <f>VLOOKUP(D1282, Products!$A$1:$B$13, 2, FALSE)</f>
        <v>Vegetables</v>
      </c>
      <c r="F1282" s="4">
        <v>1340.0</v>
      </c>
      <c r="G1282" s="9">
        <v>206440.4</v>
      </c>
      <c r="H1282" s="9">
        <v>84594.19999999998</v>
      </c>
    </row>
    <row r="1283">
      <c r="A1283" s="5">
        <v>42098.0</v>
      </c>
      <c r="B1283" s="7" t="str">
        <f t="shared" si="1"/>
        <v>2015-04</v>
      </c>
      <c r="C1283" s="7" t="s">
        <v>122</v>
      </c>
      <c r="D1283" s="4">
        <v>8681.0</v>
      </c>
      <c r="E1283" s="21" t="str">
        <f>VLOOKUP(D1283, Products!$A$1:$B$13, 2, FALSE)</f>
        <v>Office Supplies</v>
      </c>
      <c r="F1283" s="4">
        <v>2815.0</v>
      </c>
      <c r="G1283" s="9">
        <v>1833156.1500000001</v>
      </c>
      <c r="H1283" s="9">
        <v>355393.75</v>
      </c>
    </row>
    <row r="1284">
      <c r="A1284" s="5">
        <v>42417.0</v>
      </c>
      <c r="B1284" s="7" t="str">
        <f t="shared" si="1"/>
        <v>2016-02</v>
      </c>
      <c r="C1284" s="7" t="s">
        <v>122</v>
      </c>
      <c r="D1284" s="4">
        <v>3127.0</v>
      </c>
      <c r="E1284" s="21" t="str">
        <f>VLOOKUP(D1284, Products!$A$1:$B$13, 2, FALSE)</f>
        <v>Personal Care</v>
      </c>
      <c r="F1284" s="4">
        <v>920.0</v>
      </c>
      <c r="G1284" s="9">
        <v>75191.6</v>
      </c>
      <c r="H1284" s="9">
        <v>23055.200000000004</v>
      </c>
    </row>
    <row r="1285">
      <c r="A1285" s="5">
        <v>41344.0</v>
      </c>
      <c r="B1285" s="7" t="str">
        <f t="shared" si="1"/>
        <v>2013-03</v>
      </c>
      <c r="C1285" s="7" t="s">
        <v>122</v>
      </c>
      <c r="D1285" s="4">
        <v>3127.0</v>
      </c>
      <c r="E1285" s="21" t="str">
        <f>VLOOKUP(D1285, Products!$A$1:$B$13, 2, FALSE)</f>
        <v>Personal Care</v>
      </c>
      <c r="F1285" s="4">
        <v>8092.0</v>
      </c>
      <c r="G1285" s="9">
        <v>661359.16</v>
      </c>
      <c r="H1285" s="9">
        <v>202785.52000000002</v>
      </c>
    </row>
    <row r="1286">
      <c r="A1286" s="5">
        <v>42934.0</v>
      </c>
      <c r="B1286" s="7" t="str">
        <f t="shared" si="1"/>
        <v>2017-07</v>
      </c>
      <c r="C1286" s="7" t="s">
        <v>122</v>
      </c>
      <c r="D1286" s="4">
        <v>2103.0</v>
      </c>
      <c r="E1286" s="21" t="str">
        <f>VLOOKUP(D1286, Products!$A$1:$B$13, 2, FALSE)</f>
        <v>Cereal</v>
      </c>
      <c r="F1286" s="4">
        <v>3346.0</v>
      </c>
      <c r="G1286" s="9">
        <v>688272.2</v>
      </c>
      <c r="H1286" s="9">
        <v>296422.13999999996</v>
      </c>
    </row>
    <row r="1287">
      <c r="A1287" s="5">
        <v>40299.0</v>
      </c>
      <c r="B1287" s="7" t="str">
        <f t="shared" si="1"/>
        <v>2010-05</v>
      </c>
      <c r="C1287" s="7" t="s">
        <v>122</v>
      </c>
      <c r="D1287" s="4">
        <v>8969.0</v>
      </c>
      <c r="E1287" s="21" t="str">
        <f>VLOOKUP(D1287, Products!$A$1:$B$13, 2, FALSE)</f>
        <v>Snacks</v>
      </c>
      <c r="F1287" s="4">
        <v>5772.0</v>
      </c>
      <c r="G1287" s="9">
        <v>880691.7600000001</v>
      </c>
      <c r="H1287" s="9">
        <v>318268.0800000002</v>
      </c>
    </row>
    <row r="1288">
      <c r="A1288" s="5">
        <v>41950.0</v>
      </c>
      <c r="B1288" s="7" t="str">
        <f t="shared" si="1"/>
        <v>2014-11</v>
      </c>
      <c r="C1288" s="7" t="s">
        <v>122</v>
      </c>
      <c r="D1288" s="4">
        <v>5988.0</v>
      </c>
      <c r="E1288" s="21" t="str">
        <f>VLOOKUP(D1288, Products!$A$1:$B$13, 2, FALSE)</f>
        <v>Vegetables</v>
      </c>
      <c r="F1288" s="4">
        <v>8676.0</v>
      </c>
      <c r="G1288" s="9">
        <v>1336624.56</v>
      </c>
      <c r="H1288" s="9">
        <v>547715.88</v>
      </c>
    </row>
    <row r="1289">
      <c r="A1289" s="5">
        <v>40737.0</v>
      </c>
      <c r="B1289" s="7" t="str">
        <f t="shared" si="1"/>
        <v>2011-07</v>
      </c>
      <c r="C1289" s="7" t="s">
        <v>122</v>
      </c>
      <c r="D1289" s="4">
        <v>8969.0</v>
      </c>
      <c r="E1289" s="21" t="str">
        <f>VLOOKUP(D1289, Products!$A$1:$B$13, 2, FALSE)</f>
        <v>Snacks</v>
      </c>
      <c r="F1289" s="4">
        <v>4061.0</v>
      </c>
      <c r="G1289" s="9">
        <v>619627.38</v>
      </c>
      <c r="H1289" s="9">
        <v>223923.54000000004</v>
      </c>
    </row>
    <row r="1290">
      <c r="A1290" s="5">
        <v>41709.0</v>
      </c>
      <c r="B1290" s="7" t="str">
        <f t="shared" si="1"/>
        <v>2014-03</v>
      </c>
      <c r="C1290" s="7" t="s">
        <v>122</v>
      </c>
      <c r="D1290" s="4">
        <v>2455.0</v>
      </c>
      <c r="E1290" s="21" t="str">
        <f>VLOOKUP(D1290, Products!$A$1:$B$13, 2, FALSE)</f>
        <v>Clothes</v>
      </c>
      <c r="F1290" s="4">
        <v>1642.0</v>
      </c>
      <c r="G1290" s="9">
        <v>179437.76</v>
      </c>
      <c r="H1290" s="9">
        <v>120588.48000000001</v>
      </c>
    </row>
    <row r="1291">
      <c r="A1291" s="5">
        <v>40851.0</v>
      </c>
      <c r="B1291" s="7" t="str">
        <f t="shared" si="1"/>
        <v>2011-11</v>
      </c>
      <c r="C1291" s="7" t="s">
        <v>122</v>
      </c>
      <c r="D1291" s="4">
        <v>1270.0</v>
      </c>
      <c r="E1291" s="21" t="str">
        <f>VLOOKUP(D1291, Products!$A$1:$B$13, 2, FALSE)</f>
        <v>Beverages</v>
      </c>
      <c r="F1291" s="4">
        <v>4924.0</v>
      </c>
      <c r="G1291" s="9">
        <v>233643.80000000002</v>
      </c>
      <c r="H1291" s="9">
        <v>77109.84000000003</v>
      </c>
    </row>
    <row r="1292">
      <c r="A1292" s="5">
        <v>40575.0</v>
      </c>
      <c r="B1292" s="7" t="str">
        <f t="shared" si="1"/>
        <v>2011-02</v>
      </c>
      <c r="C1292" s="7" t="s">
        <v>122</v>
      </c>
      <c r="D1292" s="4">
        <v>8875.0</v>
      </c>
      <c r="E1292" s="21" t="str">
        <f>VLOOKUP(D1292, Products!$A$1:$B$13, 2, FALSE)</f>
        <v>Meat</v>
      </c>
      <c r="F1292" s="4">
        <v>7603.0</v>
      </c>
      <c r="G1292" s="9">
        <v>3207629.67</v>
      </c>
      <c r="H1292" s="9">
        <v>434891.6000000001</v>
      </c>
    </row>
    <row r="1293">
      <c r="A1293" s="5">
        <v>40697.0</v>
      </c>
      <c r="B1293" s="7" t="str">
        <f t="shared" si="1"/>
        <v>2011-06</v>
      </c>
      <c r="C1293" s="7" t="s">
        <v>122</v>
      </c>
      <c r="D1293" s="4">
        <v>8293.0</v>
      </c>
      <c r="E1293" s="21" t="str">
        <f>VLOOKUP(D1293, Products!$A$1:$B$13, 2, FALSE)</f>
        <v>Cosmetics</v>
      </c>
      <c r="F1293" s="4">
        <v>9379.0</v>
      </c>
      <c r="G1293" s="9">
        <v>4100498.8</v>
      </c>
      <c r="H1293" s="9">
        <v>1630726.73</v>
      </c>
    </row>
    <row r="1294">
      <c r="A1294" s="5">
        <v>40703.0</v>
      </c>
      <c r="B1294" s="7" t="str">
        <f t="shared" si="1"/>
        <v>2011-06</v>
      </c>
      <c r="C1294" s="7" t="s">
        <v>122</v>
      </c>
      <c r="D1294" s="4">
        <v>2103.0</v>
      </c>
      <c r="E1294" s="21" t="str">
        <f>VLOOKUP(D1294, Products!$A$1:$B$13, 2, FALSE)</f>
        <v>Cereal</v>
      </c>
      <c r="F1294" s="4">
        <v>2073.0</v>
      </c>
      <c r="G1294" s="9">
        <v>426416.1</v>
      </c>
      <c r="H1294" s="9">
        <v>183647.06999999998</v>
      </c>
    </row>
    <row r="1295">
      <c r="A1295" s="5">
        <v>42051.0</v>
      </c>
      <c r="B1295" s="7" t="str">
        <f t="shared" si="1"/>
        <v>2015-02</v>
      </c>
      <c r="C1295" s="7" t="s">
        <v>122</v>
      </c>
      <c r="D1295" s="4">
        <v>8681.0</v>
      </c>
      <c r="E1295" s="21" t="str">
        <f>VLOOKUP(D1295, Products!$A$1:$B$13, 2, FALSE)</f>
        <v>Office Supplies</v>
      </c>
      <c r="F1295" s="4">
        <v>5217.0</v>
      </c>
      <c r="G1295" s="9">
        <v>3397362.5700000003</v>
      </c>
      <c r="H1295" s="9">
        <v>658646.25</v>
      </c>
    </row>
    <row r="1296">
      <c r="A1296" s="5">
        <v>40574.0</v>
      </c>
      <c r="B1296" s="7" t="str">
        <f t="shared" si="1"/>
        <v>2011-01</v>
      </c>
      <c r="C1296" s="7" t="s">
        <v>122</v>
      </c>
      <c r="D1296" s="4">
        <v>7940.0</v>
      </c>
      <c r="E1296" s="21" t="str">
        <f>VLOOKUP(D1296, Products!$A$1:$B$13, 2, FALSE)</f>
        <v>Household</v>
      </c>
      <c r="F1296" s="4">
        <v>2378.0</v>
      </c>
      <c r="G1296" s="9">
        <v>1589146.06</v>
      </c>
      <c r="H1296" s="9">
        <v>394105.93999999994</v>
      </c>
    </row>
    <row r="1297">
      <c r="A1297" s="5">
        <v>42380.0</v>
      </c>
      <c r="B1297" s="7" t="str">
        <f t="shared" si="1"/>
        <v>2016-01</v>
      </c>
      <c r="C1297" s="7" t="s">
        <v>122</v>
      </c>
      <c r="D1297" s="4">
        <v>8969.0</v>
      </c>
      <c r="E1297" s="21" t="str">
        <f>VLOOKUP(D1297, Products!$A$1:$B$13, 2, FALSE)</f>
        <v>Snacks</v>
      </c>
      <c r="F1297" s="4">
        <v>5260.0</v>
      </c>
      <c r="G1297" s="9">
        <v>802570.8</v>
      </c>
      <c r="H1297" s="9">
        <v>290036.4000000001</v>
      </c>
    </row>
    <row r="1298">
      <c r="A1298" s="5">
        <v>41946.0</v>
      </c>
      <c r="B1298" s="7" t="str">
        <f t="shared" si="1"/>
        <v>2014-11</v>
      </c>
      <c r="C1298" s="7" t="s">
        <v>122</v>
      </c>
      <c r="D1298" s="4">
        <v>4594.0</v>
      </c>
      <c r="E1298" s="21" t="str">
        <f>VLOOKUP(D1298, Products!$A$1:$B$13, 2, FALSE)</f>
        <v>Fruits</v>
      </c>
      <c r="F1298" s="4">
        <v>9929.0</v>
      </c>
      <c r="G1298" s="9">
        <v>92637.57</v>
      </c>
      <c r="H1298" s="9">
        <v>23928.890000000014</v>
      </c>
    </row>
    <row r="1299">
      <c r="A1299" s="5">
        <v>40952.0</v>
      </c>
      <c r="B1299" s="7" t="str">
        <f t="shared" si="1"/>
        <v>2012-02</v>
      </c>
      <c r="C1299" s="7" t="s">
        <v>122</v>
      </c>
      <c r="D1299" s="4">
        <v>1270.0</v>
      </c>
      <c r="E1299" s="21" t="str">
        <f>VLOOKUP(D1299, Products!$A$1:$B$13, 2, FALSE)</f>
        <v>Beverages</v>
      </c>
      <c r="F1299" s="4">
        <v>1465.0</v>
      </c>
      <c r="G1299" s="9">
        <v>69514.25</v>
      </c>
      <c r="H1299" s="9">
        <v>22941.9</v>
      </c>
    </row>
    <row r="1300">
      <c r="A1300" s="5">
        <v>41518.0</v>
      </c>
      <c r="B1300" s="7" t="str">
        <f t="shared" si="1"/>
        <v>2013-09</v>
      </c>
      <c r="C1300" s="7" t="s">
        <v>122</v>
      </c>
      <c r="D1300" s="4">
        <v>2455.0</v>
      </c>
      <c r="E1300" s="21" t="str">
        <f>VLOOKUP(D1300, Products!$A$1:$B$13, 2, FALSE)</f>
        <v>Clothes</v>
      </c>
      <c r="F1300" s="4">
        <v>2366.0</v>
      </c>
      <c r="G1300" s="9">
        <v>258556.48</v>
      </c>
      <c r="H1300" s="9">
        <v>173759.04</v>
      </c>
    </row>
    <row r="1301">
      <c r="A1301" s="5">
        <v>40433.0</v>
      </c>
      <c r="B1301" s="7" t="str">
        <f t="shared" si="1"/>
        <v>2010-09</v>
      </c>
      <c r="C1301" s="7" t="s">
        <v>122</v>
      </c>
      <c r="D1301" s="4">
        <v>1270.0</v>
      </c>
      <c r="E1301" s="21" t="str">
        <f>VLOOKUP(D1301, Products!$A$1:$B$13, 2, FALSE)</f>
        <v>Beverages</v>
      </c>
      <c r="F1301" s="4">
        <v>7296.0</v>
      </c>
      <c r="G1301" s="9">
        <v>346195.2</v>
      </c>
      <c r="H1301" s="9">
        <v>114255.36000000002</v>
      </c>
    </row>
    <row r="1302">
      <c r="A1302" s="5">
        <v>41666.0</v>
      </c>
      <c r="B1302" s="7" t="str">
        <f t="shared" si="1"/>
        <v>2014-01</v>
      </c>
      <c r="C1302" s="7" t="s">
        <v>122</v>
      </c>
      <c r="D1302" s="4">
        <v>7331.0</v>
      </c>
      <c r="E1302" s="21" t="str">
        <f>VLOOKUP(D1302, Products!$A$1:$B$13, 2, FALSE)</f>
        <v>Baby Food</v>
      </c>
      <c r="F1302" s="4">
        <v>3287.0</v>
      </c>
      <c r="G1302" s="9">
        <v>839105.36</v>
      </c>
      <c r="H1302" s="9">
        <v>315091.82</v>
      </c>
    </row>
    <row r="1303">
      <c r="A1303" s="5">
        <v>40670.0</v>
      </c>
      <c r="B1303" s="7" t="str">
        <f t="shared" si="1"/>
        <v>2011-05</v>
      </c>
      <c r="C1303" s="7" t="s">
        <v>122</v>
      </c>
      <c r="D1303" s="4">
        <v>8681.0</v>
      </c>
      <c r="E1303" s="21" t="str">
        <f>VLOOKUP(D1303, Products!$A$1:$B$13, 2, FALSE)</f>
        <v>Office Supplies</v>
      </c>
      <c r="F1303" s="4">
        <v>6375.0</v>
      </c>
      <c r="G1303" s="9">
        <v>4151463.75</v>
      </c>
      <c r="H1303" s="9">
        <v>804843.75</v>
      </c>
    </row>
    <row r="1304">
      <c r="A1304" s="5">
        <v>42475.0</v>
      </c>
      <c r="B1304" s="7" t="str">
        <f t="shared" si="1"/>
        <v>2016-04</v>
      </c>
      <c r="C1304" s="7" t="s">
        <v>122</v>
      </c>
      <c r="D1304" s="4">
        <v>3127.0</v>
      </c>
      <c r="E1304" s="21" t="str">
        <f>VLOOKUP(D1304, Products!$A$1:$B$13, 2, FALSE)</f>
        <v>Personal Care</v>
      </c>
      <c r="F1304" s="4">
        <v>1529.0</v>
      </c>
      <c r="G1304" s="9">
        <v>124965.17000000001</v>
      </c>
      <c r="H1304" s="9">
        <v>38316.740000000005</v>
      </c>
    </row>
    <row r="1305">
      <c r="A1305" s="5">
        <v>41169.0</v>
      </c>
      <c r="B1305" s="7" t="str">
        <f t="shared" si="1"/>
        <v>2012-09</v>
      </c>
      <c r="C1305" s="7" t="s">
        <v>122</v>
      </c>
      <c r="D1305" s="4">
        <v>8875.0</v>
      </c>
      <c r="E1305" s="21" t="str">
        <f>VLOOKUP(D1305, Products!$A$1:$B$13, 2, FALSE)</f>
        <v>Meat</v>
      </c>
      <c r="F1305" s="4">
        <v>306.0</v>
      </c>
      <c r="G1305" s="9">
        <v>129098.34</v>
      </c>
      <c r="H1305" s="9">
        <v>17503.199999999997</v>
      </c>
    </row>
    <row r="1306">
      <c r="A1306" s="5">
        <v>41817.0</v>
      </c>
      <c r="B1306" s="7" t="str">
        <f t="shared" si="1"/>
        <v>2014-06</v>
      </c>
      <c r="C1306" s="7" t="s">
        <v>122</v>
      </c>
      <c r="D1306" s="4">
        <v>7940.0</v>
      </c>
      <c r="E1306" s="21" t="str">
        <f>VLOOKUP(D1306, Products!$A$1:$B$13, 2, FALSE)</f>
        <v>Household</v>
      </c>
      <c r="F1306" s="4">
        <v>2091.0</v>
      </c>
      <c r="G1306" s="9">
        <v>1397352.57</v>
      </c>
      <c r="H1306" s="9">
        <v>346541.42999999993</v>
      </c>
    </row>
    <row r="1307">
      <c r="A1307" s="5">
        <v>41073.0</v>
      </c>
      <c r="B1307" s="7" t="str">
        <f t="shared" si="1"/>
        <v>2012-06</v>
      </c>
      <c r="C1307" s="7" t="s">
        <v>122</v>
      </c>
      <c r="D1307" s="4">
        <v>8875.0</v>
      </c>
      <c r="E1307" s="21" t="str">
        <f>VLOOKUP(D1307, Products!$A$1:$B$13, 2, FALSE)</f>
        <v>Meat</v>
      </c>
      <c r="F1307" s="4">
        <v>9381.0</v>
      </c>
      <c r="G1307" s="9">
        <v>3957750.09</v>
      </c>
      <c r="H1307" s="9">
        <v>536593.1999999997</v>
      </c>
    </row>
    <row r="1308">
      <c r="A1308" s="5">
        <v>42379.0</v>
      </c>
      <c r="B1308" s="7" t="str">
        <f t="shared" si="1"/>
        <v>2016-01</v>
      </c>
      <c r="C1308" s="7" t="s">
        <v>122</v>
      </c>
      <c r="D1308" s="4">
        <v>5988.0</v>
      </c>
      <c r="E1308" s="21" t="str">
        <f>VLOOKUP(D1308, Products!$A$1:$B$13, 2, FALSE)</f>
        <v>Vegetables</v>
      </c>
      <c r="F1308" s="4">
        <v>5037.0</v>
      </c>
      <c r="G1308" s="9">
        <v>776000.22</v>
      </c>
      <c r="H1308" s="9">
        <v>317985.80999999994</v>
      </c>
    </row>
    <row r="1309">
      <c r="A1309" s="5">
        <v>42070.0</v>
      </c>
      <c r="B1309" s="7" t="str">
        <f t="shared" si="1"/>
        <v>2015-03</v>
      </c>
      <c r="C1309" s="7" t="s">
        <v>122</v>
      </c>
      <c r="D1309" s="4">
        <v>4594.0</v>
      </c>
      <c r="E1309" s="21" t="str">
        <f>VLOOKUP(D1309, Products!$A$1:$B$13, 2, FALSE)</f>
        <v>Fruits</v>
      </c>
      <c r="F1309" s="4">
        <v>803.0</v>
      </c>
      <c r="G1309" s="9">
        <v>7491.99</v>
      </c>
      <c r="H1309" s="9">
        <v>1935.2299999999996</v>
      </c>
    </row>
    <row r="1310">
      <c r="A1310" s="5">
        <v>41122.0</v>
      </c>
      <c r="B1310" s="7" t="str">
        <f t="shared" si="1"/>
        <v>2012-08</v>
      </c>
      <c r="C1310" s="7" t="s">
        <v>122</v>
      </c>
      <c r="D1310" s="4">
        <v>8681.0</v>
      </c>
      <c r="E1310" s="21" t="str">
        <f>VLOOKUP(D1310, Products!$A$1:$B$13, 2, FALSE)</f>
        <v>Office Supplies</v>
      </c>
      <c r="F1310" s="4">
        <v>2708.0</v>
      </c>
      <c r="G1310" s="9">
        <v>1763476.6800000002</v>
      </c>
      <c r="H1310" s="9">
        <v>341885.0</v>
      </c>
    </row>
    <row r="1311">
      <c r="A1311" s="5">
        <v>42181.0</v>
      </c>
      <c r="B1311" s="7" t="str">
        <f t="shared" si="1"/>
        <v>2015-06</v>
      </c>
      <c r="C1311" s="7" t="s">
        <v>122</v>
      </c>
      <c r="D1311" s="4">
        <v>1270.0</v>
      </c>
      <c r="E1311" s="21" t="str">
        <f>VLOOKUP(D1311, Products!$A$1:$B$13, 2, FALSE)</f>
        <v>Beverages</v>
      </c>
      <c r="F1311" s="4">
        <v>9923.0</v>
      </c>
      <c r="G1311" s="9">
        <v>470846.35000000003</v>
      </c>
      <c r="H1311" s="9">
        <v>155394.18000000005</v>
      </c>
    </row>
    <row r="1312">
      <c r="A1312" s="5">
        <v>41846.0</v>
      </c>
      <c r="B1312" s="7" t="str">
        <f t="shared" si="1"/>
        <v>2014-07</v>
      </c>
      <c r="C1312" s="7" t="s">
        <v>122</v>
      </c>
      <c r="D1312" s="4">
        <v>8681.0</v>
      </c>
      <c r="E1312" s="21" t="str">
        <f>VLOOKUP(D1312, Products!$A$1:$B$13, 2, FALSE)</f>
        <v>Office Supplies</v>
      </c>
      <c r="F1312" s="4">
        <v>2112.0</v>
      </c>
      <c r="G1312" s="9">
        <v>1375355.52</v>
      </c>
      <c r="H1312" s="9">
        <v>266640.0</v>
      </c>
    </row>
    <row r="1313">
      <c r="A1313" s="5">
        <v>41310.0</v>
      </c>
      <c r="B1313" s="7" t="str">
        <f t="shared" si="1"/>
        <v>2013-02</v>
      </c>
      <c r="C1313" s="7" t="s">
        <v>122</v>
      </c>
      <c r="D1313" s="4">
        <v>8969.0</v>
      </c>
      <c r="E1313" s="21" t="str">
        <f>VLOOKUP(D1313, Products!$A$1:$B$13, 2, FALSE)</f>
        <v>Snacks</v>
      </c>
      <c r="F1313" s="4">
        <v>6380.0</v>
      </c>
      <c r="G1313" s="9">
        <v>973460.4</v>
      </c>
      <c r="H1313" s="9">
        <v>351793.20000000007</v>
      </c>
    </row>
    <row r="1314">
      <c r="A1314" s="5">
        <v>42333.0</v>
      </c>
      <c r="B1314" s="7" t="str">
        <f t="shared" si="1"/>
        <v>2015-11</v>
      </c>
      <c r="C1314" s="7" t="s">
        <v>122</v>
      </c>
      <c r="D1314" s="4">
        <v>7940.0</v>
      </c>
      <c r="E1314" s="21" t="str">
        <f>VLOOKUP(D1314, Products!$A$1:$B$13, 2, FALSE)</f>
        <v>Household</v>
      </c>
      <c r="F1314" s="4">
        <v>3801.0</v>
      </c>
      <c r="G1314" s="9">
        <v>2540094.27</v>
      </c>
      <c r="H1314" s="9">
        <v>629939.73</v>
      </c>
    </row>
    <row r="1315">
      <c r="A1315" s="5">
        <v>42701.0</v>
      </c>
      <c r="B1315" s="7" t="str">
        <f t="shared" si="1"/>
        <v>2016-11</v>
      </c>
      <c r="C1315" s="7" t="s">
        <v>122</v>
      </c>
      <c r="D1315" s="4">
        <v>8681.0</v>
      </c>
      <c r="E1315" s="21" t="str">
        <f>VLOOKUP(D1315, Products!$A$1:$B$13, 2, FALSE)</f>
        <v>Office Supplies</v>
      </c>
      <c r="F1315" s="4">
        <v>2162.0</v>
      </c>
      <c r="G1315" s="9">
        <v>1407916.02</v>
      </c>
      <c r="H1315" s="9">
        <v>272952.5</v>
      </c>
    </row>
    <row r="1316">
      <c r="A1316" s="5">
        <v>40191.0</v>
      </c>
      <c r="B1316" s="7" t="str">
        <f t="shared" si="1"/>
        <v>2010-01</v>
      </c>
      <c r="C1316" s="7" t="s">
        <v>122</v>
      </c>
      <c r="D1316" s="4">
        <v>5988.0</v>
      </c>
      <c r="E1316" s="21" t="str">
        <f>VLOOKUP(D1316, Products!$A$1:$B$13, 2, FALSE)</f>
        <v>Vegetables</v>
      </c>
      <c r="F1316" s="4">
        <v>4396.0</v>
      </c>
      <c r="G1316" s="9">
        <v>677247.76</v>
      </c>
      <c r="H1316" s="9">
        <v>277519.48</v>
      </c>
    </row>
    <row r="1317">
      <c r="A1317" s="5">
        <v>42457.0</v>
      </c>
      <c r="B1317" s="7" t="str">
        <f t="shared" si="1"/>
        <v>2016-03</v>
      </c>
      <c r="C1317" s="7" t="s">
        <v>122</v>
      </c>
      <c r="D1317" s="4">
        <v>5988.0</v>
      </c>
      <c r="E1317" s="21" t="str">
        <f>VLOOKUP(D1317, Products!$A$1:$B$13, 2, FALSE)</f>
        <v>Vegetables</v>
      </c>
      <c r="F1317" s="4">
        <v>8458.0</v>
      </c>
      <c r="G1317" s="9">
        <v>1303039.48</v>
      </c>
      <c r="H1317" s="9">
        <v>533953.5399999999</v>
      </c>
    </row>
    <row r="1318">
      <c r="A1318" s="5">
        <v>41214.0</v>
      </c>
      <c r="B1318" s="7" t="str">
        <f t="shared" si="1"/>
        <v>2012-11</v>
      </c>
      <c r="C1318" s="7" t="s">
        <v>122</v>
      </c>
      <c r="D1318" s="4">
        <v>8293.0</v>
      </c>
      <c r="E1318" s="21" t="str">
        <f>VLOOKUP(D1318, Products!$A$1:$B$13, 2, FALSE)</f>
        <v>Cosmetics</v>
      </c>
      <c r="F1318" s="4">
        <v>1818.0</v>
      </c>
      <c r="G1318" s="9">
        <v>794829.6</v>
      </c>
      <c r="H1318" s="9">
        <v>316095.66000000003</v>
      </c>
    </row>
    <row r="1319">
      <c r="A1319" s="5">
        <v>42503.0</v>
      </c>
      <c r="B1319" s="7" t="str">
        <f t="shared" si="1"/>
        <v>2016-05</v>
      </c>
      <c r="C1319" s="7" t="s">
        <v>122</v>
      </c>
      <c r="D1319" s="4">
        <v>8875.0</v>
      </c>
      <c r="E1319" s="21" t="str">
        <f>VLOOKUP(D1319, Products!$A$1:$B$13, 2, FALSE)</f>
        <v>Meat</v>
      </c>
      <c r="F1319" s="4">
        <v>8978.0</v>
      </c>
      <c r="G1319" s="9">
        <v>3787728.42</v>
      </c>
      <c r="H1319" s="9">
        <v>513541.6000000001</v>
      </c>
    </row>
    <row r="1320">
      <c r="A1320" s="5">
        <v>41261.0</v>
      </c>
      <c r="B1320" s="7" t="str">
        <f t="shared" si="1"/>
        <v>2012-12</v>
      </c>
      <c r="C1320" s="7" t="s">
        <v>122</v>
      </c>
      <c r="D1320" s="4">
        <v>5988.0</v>
      </c>
      <c r="E1320" s="21" t="str">
        <f>VLOOKUP(D1320, Products!$A$1:$B$13, 2, FALSE)</f>
        <v>Vegetables</v>
      </c>
      <c r="F1320" s="4">
        <v>2337.0</v>
      </c>
      <c r="G1320" s="9">
        <v>360038.22000000003</v>
      </c>
      <c r="H1320" s="9">
        <v>147534.81000000003</v>
      </c>
    </row>
    <row r="1321">
      <c r="A1321" s="5">
        <v>40852.0</v>
      </c>
      <c r="B1321" s="7" t="str">
        <f t="shared" si="1"/>
        <v>2011-11</v>
      </c>
      <c r="C1321" s="7" t="s">
        <v>122</v>
      </c>
      <c r="D1321" s="4">
        <v>8969.0</v>
      </c>
      <c r="E1321" s="21" t="str">
        <f>VLOOKUP(D1321, Products!$A$1:$B$13, 2, FALSE)</f>
        <v>Snacks</v>
      </c>
      <c r="F1321" s="4">
        <v>3006.0</v>
      </c>
      <c r="G1321" s="9">
        <v>458655.48000000004</v>
      </c>
      <c r="H1321" s="9">
        <v>165750.84000000003</v>
      </c>
    </row>
    <row r="1322">
      <c r="A1322" s="5">
        <v>41438.0</v>
      </c>
      <c r="B1322" s="7" t="str">
        <f t="shared" si="1"/>
        <v>2013-06</v>
      </c>
      <c r="C1322" s="7" t="s">
        <v>122</v>
      </c>
      <c r="D1322" s="4">
        <v>8293.0</v>
      </c>
      <c r="E1322" s="21" t="str">
        <f>VLOOKUP(D1322, Products!$A$1:$B$13, 2, FALSE)</f>
        <v>Cosmetics</v>
      </c>
      <c r="F1322" s="4">
        <v>5283.0</v>
      </c>
      <c r="G1322" s="9">
        <v>2309727.6</v>
      </c>
      <c r="H1322" s="9">
        <v>918555.2100000002</v>
      </c>
    </row>
    <row r="1323">
      <c r="A1323" s="5">
        <v>41687.0</v>
      </c>
      <c r="B1323" s="7" t="str">
        <f t="shared" si="1"/>
        <v>2014-02</v>
      </c>
      <c r="C1323" s="7" t="s">
        <v>122</v>
      </c>
      <c r="D1323" s="4">
        <v>3127.0</v>
      </c>
      <c r="E1323" s="21" t="str">
        <f>VLOOKUP(D1323, Products!$A$1:$B$13, 2, FALSE)</f>
        <v>Personal Care</v>
      </c>
      <c r="F1323" s="4">
        <v>6605.0</v>
      </c>
      <c r="G1323" s="9">
        <v>539826.65</v>
      </c>
      <c r="H1323" s="9">
        <v>165521.3</v>
      </c>
    </row>
    <row r="1324">
      <c r="A1324" s="5">
        <v>40447.0</v>
      </c>
      <c r="B1324" s="7" t="str">
        <f t="shared" si="1"/>
        <v>2010-09</v>
      </c>
      <c r="C1324" s="7" t="s">
        <v>122</v>
      </c>
      <c r="D1324" s="4">
        <v>8293.0</v>
      </c>
      <c r="E1324" s="21" t="str">
        <f>VLOOKUP(D1324, Products!$A$1:$B$13, 2, FALSE)</f>
        <v>Cosmetics</v>
      </c>
      <c r="F1324" s="4">
        <v>1557.0</v>
      </c>
      <c r="G1324" s="9">
        <v>680720.4</v>
      </c>
      <c r="H1324" s="9">
        <v>270715.59</v>
      </c>
    </row>
    <row r="1325">
      <c r="A1325" s="5">
        <v>40970.0</v>
      </c>
      <c r="B1325" s="7" t="str">
        <f t="shared" si="1"/>
        <v>2012-03</v>
      </c>
      <c r="C1325" s="7" t="s">
        <v>122</v>
      </c>
      <c r="D1325" s="4">
        <v>4594.0</v>
      </c>
      <c r="E1325" s="21" t="str">
        <f>VLOOKUP(D1325, Products!$A$1:$B$13, 2, FALSE)</f>
        <v>Fruits</v>
      </c>
      <c r="F1325" s="4">
        <v>9821.0</v>
      </c>
      <c r="G1325" s="9">
        <v>91629.93000000001</v>
      </c>
      <c r="H1325" s="9">
        <v>23668.610000000015</v>
      </c>
    </row>
    <row r="1326">
      <c r="A1326" s="5">
        <v>40342.0</v>
      </c>
      <c r="B1326" s="7" t="str">
        <f t="shared" si="1"/>
        <v>2010-06</v>
      </c>
      <c r="C1326" s="7" t="s">
        <v>122</v>
      </c>
      <c r="D1326" s="4">
        <v>8875.0</v>
      </c>
      <c r="E1326" s="21" t="str">
        <f>VLOOKUP(D1326, Products!$A$1:$B$13, 2, FALSE)</f>
        <v>Meat</v>
      </c>
      <c r="F1326" s="4">
        <v>4338.0</v>
      </c>
      <c r="G1326" s="9">
        <v>1830158.8199999998</v>
      </c>
      <c r="H1326" s="9">
        <v>248133.59999999986</v>
      </c>
    </row>
    <row r="1327">
      <c r="A1327" s="5">
        <v>40782.0</v>
      </c>
      <c r="B1327" s="7" t="str">
        <f t="shared" si="1"/>
        <v>2011-08</v>
      </c>
      <c r="C1327" s="7" t="s">
        <v>122</v>
      </c>
      <c r="D1327" s="4">
        <v>4594.0</v>
      </c>
      <c r="E1327" s="21" t="str">
        <f>VLOOKUP(D1327, Products!$A$1:$B$13, 2, FALSE)</f>
        <v>Fruits</v>
      </c>
      <c r="F1327" s="4">
        <v>4219.0</v>
      </c>
      <c r="G1327" s="9">
        <v>39363.27</v>
      </c>
      <c r="H1327" s="9">
        <v>10167.789999999997</v>
      </c>
    </row>
    <row r="1328">
      <c r="A1328" s="5">
        <v>42811.0</v>
      </c>
      <c r="B1328" s="7" t="str">
        <f t="shared" si="1"/>
        <v>2017-03</v>
      </c>
      <c r="C1328" s="7" t="s">
        <v>122</v>
      </c>
      <c r="D1328" s="4">
        <v>7940.0</v>
      </c>
      <c r="E1328" s="21" t="str">
        <f>VLOOKUP(D1328, Products!$A$1:$B$13, 2, FALSE)</f>
        <v>Household</v>
      </c>
      <c r="F1328" s="4">
        <v>6134.0</v>
      </c>
      <c r="G1328" s="9">
        <v>4099168.1799999997</v>
      </c>
      <c r="H1328" s="9">
        <v>1016587.8199999994</v>
      </c>
    </row>
    <row r="1329">
      <c r="A1329" s="5">
        <v>42802.0</v>
      </c>
      <c r="B1329" s="7" t="str">
        <f t="shared" si="1"/>
        <v>2017-03</v>
      </c>
      <c r="C1329" s="7" t="s">
        <v>122</v>
      </c>
      <c r="D1329" s="4">
        <v>5988.0</v>
      </c>
      <c r="E1329" s="21" t="str">
        <f>VLOOKUP(D1329, Products!$A$1:$B$13, 2, FALSE)</f>
        <v>Vegetables</v>
      </c>
      <c r="F1329" s="4">
        <v>9917.0</v>
      </c>
      <c r="G1329" s="9">
        <v>1527813.02</v>
      </c>
      <c r="H1329" s="9">
        <v>626060.21</v>
      </c>
    </row>
    <row r="1330">
      <c r="A1330" s="5">
        <v>42939.0</v>
      </c>
      <c r="B1330" s="7" t="str">
        <f t="shared" si="1"/>
        <v>2017-07</v>
      </c>
      <c r="C1330" s="7" t="s">
        <v>122</v>
      </c>
      <c r="D1330" s="4">
        <v>5988.0</v>
      </c>
      <c r="E1330" s="21" t="str">
        <f>VLOOKUP(D1330, Products!$A$1:$B$13, 2, FALSE)</f>
        <v>Vegetables</v>
      </c>
      <c r="F1330" s="4">
        <v>6893.0</v>
      </c>
      <c r="G1330" s="9">
        <v>1061935.58</v>
      </c>
      <c r="H1330" s="9">
        <v>435155.0900000001</v>
      </c>
    </row>
    <row r="1331">
      <c r="A1331" s="5">
        <v>41071.0</v>
      </c>
      <c r="B1331" s="7" t="str">
        <f t="shared" si="1"/>
        <v>2012-06</v>
      </c>
      <c r="C1331" s="7" t="s">
        <v>122</v>
      </c>
      <c r="D1331" s="4">
        <v>4594.0</v>
      </c>
      <c r="E1331" s="21" t="str">
        <f>VLOOKUP(D1331, Products!$A$1:$B$13, 2, FALSE)</f>
        <v>Fruits</v>
      </c>
      <c r="F1331" s="4">
        <v>6362.0</v>
      </c>
      <c r="G1331" s="9">
        <v>59357.46</v>
      </c>
      <c r="H1331" s="9">
        <v>15332.419999999998</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38"/>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sheetData>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4" t="s">
        <v>334</v>
      </c>
      <c r="B1" s="154" t="s">
        <v>157</v>
      </c>
      <c r="C1" s="155"/>
      <c r="D1" s="155"/>
      <c r="E1" s="155"/>
      <c r="F1" s="156"/>
      <c r="G1" s="156"/>
      <c r="H1" s="156"/>
      <c r="I1" s="156"/>
      <c r="J1" s="156"/>
      <c r="K1" s="156"/>
      <c r="L1" s="156"/>
      <c r="M1" s="156"/>
      <c r="N1" s="156"/>
      <c r="O1" s="156"/>
      <c r="P1" s="156"/>
      <c r="Q1" s="156"/>
      <c r="R1" s="156"/>
      <c r="S1" s="156"/>
      <c r="T1" s="156"/>
      <c r="U1" s="156"/>
      <c r="V1" s="156"/>
      <c r="W1" s="156"/>
      <c r="X1" s="156"/>
      <c r="Y1" s="156"/>
      <c r="Z1" s="156"/>
    </row>
    <row r="2">
      <c r="A2" s="157" t="s">
        <v>219</v>
      </c>
      <c r="B2" s="158">
        <v>2014.0</v>
      </c>
      <c r="C2" s="158">
        <v>2015.0</v>
      </c>
      <c r="D2" s="158">
        <v>2016.0</v>
      </c>
      <c r="E2" s="158">
        <v>2017.0</v>
      </c>
      <c r="F2" s="156"/>
      <c r="G2" s="156"/>
      <c r="H2" s="156"/>
      <c r="I2" s="156"/>
      <c r="J2" s="156"/>
      <c r="K2" s="156"/>
      <c r="L2" s="156"/>
      <c r="M2" s="156"/>
      <c r="N2" s="156"/>
      <c r="O2" s="156"/>
      <c r="P2" s="156"/>
      <c r="Q2" s="156"/>
      <c r="R2" s="156"/>
      <c r="S2" s="156"/>
      <c r="T2" s="156"/>
      <c r="U2" s="156"/>
      <c r="V2" s="156"/>
      <c r="W2" s="156"/>
      <c r="X2" s="156"/>
      <c r="Y2" s="156"/>
      <c r="Z2" s="156"/>
    </row>
    <row r="3">
      <c r="A3" s="159">
        <v>1.0</v>
      </c>
      <c r="B3" s="160">
        <v>5141.666666666667</v>
      </c>
      <c r="C3" s="160">
        <v>5061.0</v>
      </c>
      <c r="D3" s="160">
        <v>5798.0</v>
      </c>
      <c r="E3" s="160">
        <v>6340.333333333333</v>
      </c>
      <c r="F3" s="156"/>
      <c r="G3" s="156"/>
      <c r="H3" s="156"/>
      <c r="I3" s="156"/>
      <c r="J3" s="156"/>
      <c r="K3" s="156"/>
      <c r="L3" s="156"/>
      <c r="M3" s="156"/>
      <c r="N3" s="156"/>
      <c r="O3" s="156"/>
      <c r="P3" s="156"/>
      <c r="Q3" s="156"/>
      <c r="R3" s="156"/>
      <c r="S3" s="156"/>
      <c r="T3" s="156"/>
      <c r="U3" s="156"/>
      <c r="V3" s="156"/>
      <c r="W3" s="156"/>
      <c r="X3" s="156"/>
      <c r="Y3" s="156"/>
      <c r="Z3" s="156"/>
    </row>
    <row r="4">
      <c r="A4" s="159">
        <v>2.0</v>
      </c>
      <c r="B4" s="160">
        <v>4025.75</v>
      </c>
      <c r="C4" s="160">
        <v>3198.0</v>
      </c>
      <c r="D4" s="160">
        <v>5035.875</v>
      </c>
      <c r="E4" s="160">
        <v>4472.875</v>
      </c>
      <c r="F4" s="156"/>
      <c r="G4" s="156"/>
      <c r="H4" s="156"/>
      <c r="I4" s="156"/>
      <c r="J4" s="156"/>
      <c r="K4" s="156"/>
      <c r="L4" s="156"/>
      <c r="M4" s="156"/>
      <c r="N4" s="156"/>
      <c r="O4" s="156"/>
      <c r="P4" s="156"/>
      <c r="Q4" s="156"/>
      <c r="R4" s="156"/>
      <c r="S4" s="156"/>
      <c r="T4" s="156"/>
      <c r="U4" s="156"/>
      <c r="V4" s="156"/>
      <c r="W4" s="156"/>
      <c r="X4" s="156"/>
      <c r="Y4" s="156"/>
      <c r="Z4" s="156"/>
    </row>
    <row r="5">
      <c r="A5" s="159">
        <v>3.0</v>
      </c>
      <c r="B5" s="160">
        <v>4701.0</v>
      </c>
      <c r="C5" s="160">
        <v>3506.1428571428573</v>
      </c>
      <c r="D5" s="160">
        <v>4035.0</v>
      </c>
      <c r="E5" s="160">
        <v>5484.4</v>
      </c>
      <c r="F5" s="156"/>
      <c r="G5" s="156"/>
      <c r="H5" s="156"/>
      <c r="I5" s="156"/>
      <c r="J5" s="156"/>
      <c r="K5" s="156"/>
      <c r="L5" s="156"/>
      <c r="M5" s="156"/>
      <c r="N5" s="156"/>
      <c r="O5" s="156"/>
      <c r="P5" s="156"/>
      <c r="Q5" s="156"/>
      <c r="R5" s="156"/>
      <c r="S5" s="156"/>
      <c r="T5" s="156"/>
      <c r="U5" s="156"/>
      <c r="V5" s="156"/>
      <c r="W5" s="156"/>
      <c r="X5" s="156"/>
      <c r="Y5" s="156"/>
      <c r="Z5" s="156"/>
    </row>
    <row r="6">
      <c r="A6" s="159">
        <v>4.0</v>
      </c>
      <c r="B6" s="160">
        <v>5150.875</v>
      </c>
      <c r="C6" s="160">
        <v>4217.0</v>
      </c>
      <c r="D6" s="160">
        <v>3932.0</v>
      </c>
      <c r="E6" s="160">
        <v>3637.2</v>
      </c>
      <c r="F6" s="156"/>
      <c r="G6" s="156"/>
      <c r="H6" s="156"/>
      <c r="I6" s="156"/>
      <c r="J6" s="156"/>
      <c r="K6" s="156"/>
      <c r="L6" s="156"/>
      <c r="M6" s="156"/>
      <c r="N6" s="156"/>
      <c r="O6" s="156"/>
      <c r="P6" s="156"/>
      <c r="Q6" s="156"/>
      <c r="R6" s="156"/>
      <c r="S6" s="156"/>
      <c r="T6" s="156"/>
      <c r="U6" s="156"/>
      <c r="V6" s="156"/>
      <c r="W6" s="156"/>
      <c r="X6" s="156"/>
      <c r="Y6" s="156"/>
      <c r="Z6" s="156"/>
    </row>
    <row r="7">
      <c r="A7" s="159">
        <v>5.0</v>
      </c>
      <c r="B7" s="160">
        <v>6102.2</v>
      </c>
      <c r="C7" s="160">
        <v>3645.4444444444443</v>
      </c>
      <c r="D7" s="160">
        <v>4332.125</v>
      </c>
      <c r="E7" s="160">
        <v>2388.7272727272725</v>
      </c>
      <c r="F7" s="156"/>
      <c r="G7" s="156"/>
      <c r="H7" s="156"/>
      <c r="I7" s="156"/>
      <c r="J7" s="156"/>
      <c r="K7" s="156"/>
      <c r="L7" s="156"/>
      <c r="M7" s="156"/>
      <c r="N7" s="156"/>
      <c r="O7" s="156"/>
      <c r="P7" s="156"/>
      <c r="Q7" s="156"/>
      <c r="R7" s="156"/>
      <c r="S7" s="156"/>
      <c r="T7" s="156"/>
      <c r="U7" s="156"/>
      <c r="V7" s="156"/>
      <c r="W7" s="156"/>
      <c r="X7" s="156"/>
      <c r="Y7" s="156"/>
      <c r="Z7" s="156"/>
    </row>
    <row r="8">
      <c r="A8" s="159">
        <v>6.0</v>
      </c>
      <c r="B8" s="160">
        <v>5411.5</v>
      </c>
      <c r="C8" s="160">
        <v>5973.5</v>
      </c>
      <c r="D8" s="160">
        <v>3473.0</v>
      </c>
      <c r="E8" s="160">
        <v>4229.625</v>
      </c>
      <c r="F8" s="156"/>
      <c r="G8" s="156"/>
      <c r="H8" s="156"/>
      <c r="I8" s="156"/>
      <c r="J8" s="156"/>
      <c r="K8" s="156"/>
      <c r="L8" s="156"/>
      <c r="M8" s="156"/>
      <c r="N8" s="156"/>
      <c r="O8" s="156"/>
      <c r="P8" s="156"/>
      <c r="Q8" s="156"/>
      <c r="R8" s="156"/>
      <c r="S8" s="156"/>
      <c r="T8" s="156"/>
      <c r="U8" s="156"/>
      <c r="V8" s="156"/>
      <c r="W8" s="156"/>
      <c r="X8" s="156"/>
      <c r="Y8" s="156"/>
      <c r="Z8" s="156"/>
    </row>
    <row r="9">
      <c r="A9" s="159">
        <v>7.0</v>
      </c>
      <c r="B9" s="160">
        <v>4316.875</v>
      </c>
      <c r="C9" s="160">
        <v>4230.285714285715</v>
      </c>
      <c r="D9" s="160">
        <v>6260.222222222223</v>
      </c>
      <c r="E9" s="160">
        <v>5633.444444444444</v>
      </c>
      <c r="F9" s="156"/>
      <c r="G9" s="156"/>
      <c r="H9" s="156"/>
      <c r="I9" s="156"/>
      <c r="J9" s="156"/>
      <c r="K9" s="156"/>
      <c r="L9" s="156"/>
      <c r="M9" s="156"/>
      <c r="N9" s="156"/>
      <c r="O9" s="156"/>
      <c r="P9" s="156"/>
      <c r="Q9" s="156"/>
      <c r="R9" s="156"/>
      <c r="S9" s="156"/>
      <c r="T9" s="156"/>
      <c r="U9" s="156"/>
      <c r="V9" s="156"/>
      <c r="W9" s="156"/>
      <c r="X9" s="156"/>
      <c r="Y9" s="156"/>
      <c r="Z9" s="156"/>
    </row>
    <row r="10">
      <c r="A10" s="159">
        <v>8.0</v>
      </c>
      <c r="B10" s="160">
        <v>4367.888888888889</v>
      </c>
      <c r="C10" s="160">
        <v>5938.777777777777</v>
      </c>
      <c r="D10" s="160">
        <v>2617.0</v>
      </c>
      <c r="E10" s="161"/>
      <c r="F10" s="156"/>
      <c r="G10" s="156"/>
      <c r="H10" s="156"/>
      <c r="I10" s="156"/>
      <c r="J10" s="156"/>
      <c r="K10" s="156"/>
      <c r="L10" s="156"/>
      <c r="M10" s="156"/>
      <c r="N10" s="156"/>
      <c r="O10" s="156"/>
      <c r="P10" s="156"/>
      <c r="Q10" s="156"/>
      <c r="R10" s="156"/>
      <c r="S10" s="156"/>
      <c r="T10" s="156"/>
      <c r="U10" s="156"/>
      <c r="V10" s="156"/>
      <c r="W10" s="156"/>
      <c r="X10" s="156"/>
      <c r="Y10" s="156"/>
      <c r="Z10" s="156"/>
    </row>
    <row r="11">
      <c r="A11" s="159">
        <v>9.0</v>
      </c>
      <c r="B11" s="160">
        <v>5367.5</v>
      </c>
      <c r="C11" s="160">
        <v>4893.333333333333</v>
      </c>
      <c r="D11" s="160">
        <v>3500.0</v>
      </c>
      <c r="E11" s="161"/>
      <c r="F11" s="156"/>
      <c r="G11" s="156"/>
      <c r="H11" s="156"/>
      <c r="I11" s="156"/>
      <c r="J11" s="156"/>
      <c r="K11" s="156"/>
      <c r="L11" s="156"/>
      <c r="M11" s="156"/>
      <c r="N11" s="156"/>
      <c r="O11" s="156"/>
      <c r="P11" s="156"/>
      <c r="Q11" s="156"/>
      <c r="R11" s="156"/>
      <c r="S11" s="156"/>
      <c r="T11" s="156"/>
      <c r="U11" s="156"/>
      <c r="V11" s="156"/>
      <c r="W11" s="156"/>
      <c r="X11" s="156"/>
      <c r="Y11" s="156"/>
      <c r="Z11" s="156"/>
    </row>
    <row r="12">
      <c r="A12" s="159">
        <v>10.0</v>
      </c>
      <c r="B12" s="160">
        <v>3778.0</v>
      </c>
      <c r="C12" s="160">
        <v>5737.666666666667</v>
      </c>
      <c r="D12" s="160">
        <v>3121.4</v>
      </c>
      <c r="E12" s="161"/>
      <c r="F12" s="156"/>
      <c r="G12" s="156"/>
      <c r="H12" s="156"/>
      <c r="I12" s="156"/>
      <c r="J12" s="156"/>
      <c r="K12" s="156"/>
      <c r="L12" s="156"/>
      <c r="M12" s="156"/>
      <c r="N12" s="156"/>
      <c r="O12" s="156"/>
      <c r="P12" s="156"/>
      <c r="Q12" s="156"/>
      <c r="R12" s="156"/>
      <c r="S12" s="156"/>
      <c r="T12" s="156"/>
      <c r="U12" s="156"/>
      <c r="V12" s="156"/>
      <c r="W12" s="156"/>
      <c r="X12" s="156"/>
      <c r="Y12" s="156"/>
      <c r="Z12" s="156"/>
    </row>
    <row r="13">
      <c r="A13" s="159">
        <v>11.0</v>
      </c>
      <c r="B13" s="160">
        <v>3297.5</v>
      </c>
      <c r="C13" s="160">
        <v>5076.142857142857</v>
      </c>
      <c r="D13" s="160">
        <v>4589.833333333333</v>
      </c>
      <c r="E13" s="161"/>
      <c r="F13" s="156"/>
      <c r="G13" s="156"/>
      <c r="H13" s="156"/>
      <c r="I13" s="156"/>
      <c r="J13" s="156"/>
      <c r="K13" s="156"/>
      <c r="L13" s="156"/>
      <c r="M13" s="156"/>
      <c r="N13" s="156"/>
      <c r="O13" s="156"/>
      <c r="P13" s="156"/>
      <c r="Q13" s="156"/>
      <c r="R13" s="156"/>
      <c r="S13" s="156"/>
      <c r="T13" s="156"/>
      <c r="U13" s="156"/>
      <c r="V13" s="156"/>
      <c r="W13" s="156"/>
      <c r="X13" s="156"/>
      <c r="Y13" s="156"/>
      <c r="Z13" s="156"/>
    </row>
    <row r="14">
      <c r="A14" s="159">
        <v>12.0</v>
      </c>
      <c r="B14" s="160">
        <v>5703.4</v>
      </c>
      <c r="C14" s="160">
        <v>3072.8571428571427</v>
      </c>
      <c r="D14" s="160">
        <v>4994.0</v>
      </c>
      <c r="E14" s="161"/>
      <c r="F14" s="156"/>
      <c r="G14" s="156"/>
      <c r="H14" s="156"/>
      <c r="I14" s="156"/>
      <c r="J14" s="156"/>
      <c r="K14" s="156"/>
      <c r="L14" s="156"/>
      <c r="M14" s="156"/>
      <c r="N14" s="156"/>
      <c r="O14" s="156"/>
      <c r="P14" s="156"/>
      <c r="Q14" s="156"/>
      <c r="R14" s="156"/>
      <c r="S14" s="156"/>
      <c r="T14" s="156"/>
      <c r="U14" s="156"/>
      <c r="V14" s="156"/>
      <c r="W14" s="156"/>
      <c r="X14" s="156"/>
      <c r="Y14" s="156"/>
      <c r="Z14" s="156"/>
    </row>
    <row r="15">
      <c r="A15" s="156"/>
      <c r="B15" s="156"/>
      <c r="C15" s="156"/>
      <c r="D15" s="156"/>
      <c r="E15" s="156"/>
      <c r="F15" s="156"/>
      <c r="G15" s="156"/>
      <c r="H15" s="156"/>
      <c r="I15" s="156"/>
      <c r="J15" s="156"/>
      <c r="K15" s="156"/>
      <c r="L15" s="156"/>
      <c r="M15" s="156"/>
      <c r="N15" s="156"/>
      <c r="O15" s="156"/>
      <c r="P15" s="156"/>
      <c r="Q15" s="156"/>
      <c r="R15" s="156"/>
      <c r="S15" s="156"/>
      <c r="T15" s="156"/>
      <c r="U15" s="156"/>
      <c r="V15" s="156"/>
      <c r="W15" s="156"/>
      <c r="X15" s="156"/>
      <c r="Y15" s="156"/>
      <c r="Z15" s="156"/>
    </row>
    <row r="16">
      <c r="A16" s="156"/>
      <c r="B16" s="156"/>
      <c r="C16" s="156"/>
      <c r="D16" s="156"/>
      <c r="E16" s="156"/>
      <c r="F16" s="156"/>
      <c r="G16" s="156"/>
      <c r="H16" s="156"/>
      <c r="I16" s="156"/>
      <c r="J16" s="156"/>
      <c r="K16" s="156"/>
      <c r="L16" s="156"/>
      <c r="M16" s="156"/>
      <c r="N16" s="156"/>
      <c r="O16" s="156"/>
      <c r="P16" s="156"/>
      <c r="Q16" s="156"/>
      <c r="R16" s="156"/>
      <c r="S16" s="156"/>
      <c r="T16" s="156"/>
      <c r="U16" s="156"/>
      <c r="V16" s="156"/>
      <c r="W16" s="156"/>
      <c r="X16" s="156"/>
      <c r="Y16" s="156"/>
      <c r="Z16" s="156"/>
    </row>
    <row r="17">
      <c r="A17" s="156"/>
      <c r="B17" s="156"/>
      <c r="C17" s="156"/>
      <c r="D17" s="156"/>
      <c r="E17" s="156"/>
      <c r="F17" s="156"/>
      <c r="G17" s="156"/>
      <c r="H17" s="156"/>
      <c r="I17" s="156"/>
      <c r="J17" s="156"/>
      <c r="K17" s="156"/>
      <c r="L17" s="156"/>
      <c r="M17" s="156"/>
      <c r="N17" s="156"/>
      <c r="O17" s="156"/>
      <c r="P17" s="156"/>
      <c r="Q17" s="156"/>
      <c r="R17" s="156"/>
      <c r="S17" s="156"/>
      <c r="T17" s="156"/>
      <c r="U17" s="156"/>
      <c r="V17" s="156"/>
      <c r="W17" s="156"/>
      <c r="X17" s="156"/>
      <c r="Y17" s="156"/>
      <c r="Z17" s="156"/>
    </row>
    <row r="18">
      <c r="A18" s="156"/>
      <c r="B18" s="156"/>
      <c r="C18" s="156"/>
      <c r="D18" s="156"/>
      <c r="E18" s="156"/>
      <c r="F18" s="156"/>
      <c r="G18" s="156"/>
      <c r="H18" s="156"/>
      <c r="I18" s="156"/>
      <c r="J18" s="156"/>
      <c r="K18" s="156"/>
      <c r="L18" s="156"/>
      <c r="M18" s="156"/>
      <c r="N18" s="156"/>
      <c r="O18" s="156"/>
      <c r="P18" s="156"/>
      <c r="Q18" s="156"/>
      <c r="R18" s="156"/>
      <c r="S18" s="156"/>
      <c r="T18" s="156"/>
      <c r="U18" s="156"/>
      <c r="V18" s="156"/>
      <c r="W18" s="156"/>
      <c r="X18" s="156"/>
      <c r="Y18" s="156"/>
      <c r="Z18" s="156"/>
    </row>
    <row r="19">
      <c r="A19" s="156"/>
      <c r="B19" s="156"/>
      <c r="C19" s="156"/>
      <c r="D19" s="156"/>
      <c r="E19" s="156"/>
      <c r="F19" s="156"/>
      <c r="G19" s="156"/>
      <c r="H19" s="156"/>
      <c r="I19" s="156"/>
      <c r="J19" s="156"/>
      <c r="K19" s="156"/>
      <c r="L19" s="156"/>
      <c r="M19" s="156"/>
      <c r="N19" s="156"/>
      <c r="O19" s="156"/>
      <c r="P19" s="156"/>
      <c r="Q19" s="156"/>
      <c r="R19" s="156"/>
      <c r="S19" s="156"/>
      <c r="T19" s="156"/>
      <c r="U19" s="156"/>
      <c r="V19" s="156"/>
      <c r="W19" s="156"/>
      <c r="X19" s="156"/>
      <c r="Y19" s="156"/>
      <c r="Z19" s="156"/>
    </row>
    <row r="20">
      <c r="A20" s="156"/>
      <c r="B20" s="156"/>
      <c r="C20" s="156"/>
      <c r="D20" s="156"/>
      <c r="E20" s="156"/>
      <c r="F20" s="156"/>
      <c r="G20" s="156"/>
      <c r="H20" s="156"/>
      <c r="I20" s="156"/>
      <c r="J20" s="156"/>
      <c r="K20" s="156"/>
      <c r="L20" s="156"/>
      <c r="M20" s="156"/>
      <c r="N20" s="156"/>
      <c r="O20" s="156"/>
      <c r="P20" s="156"/>
      <c r="Q20" s="156"/>
      <c r="R20" s="156"/>
      <c r="S20" s="156"/>
      <c r="T20" s="156"/>
      <c r="U20" s="156"/>
      <c r="V20" s="156"/>
      <c r="W20" s="156"/>
      <c r="X20" s="156"/>
      <c r="Y20" s="156"/>
      <c r="Z20" s="156"/>
    </row>
    <row r="21">
      <c r="A21" s="156"/>
      <c r="B21" s="156"/>
      <c r="C21" s="156"/>
      <c r="D21" s="156"/>
      <c r="E21" s="156"/>
      <c r="F21" s="156"/>
      <c r="G21" s="156"/>
      <c r="H21" s="156"/>
      <c r="I21" s="156"/>
      <c r="J21" s="156"/>
      <c r="K21" s="156"/>
      <c r="L21" s="156"/>
      <c r="M21" s="156"/>
      <c r="N21" s="156"/>
      <c r="O21" s="156"/>
      <c r="P21" s="156"/>
      <c r="Q21" s="156"/>
      <c r="R21" s="156"/>
      <c r="S21" s="156"/>
      <c r="T21" s="156"/>
      <c r="U21" s="156"/>
      <c r="V21" s="156"/>
      <c r="W21" s="156"/>
      <c r="X21" s="156"/>
      <c r="Y21" s="156"/>
      <c r="Z21" s="156"/>
    </row>
    <row r="22">
      <c r="A22" s="156"/>
      <c r="B22" s="156"/>
      <c r="C22" s="156"/>
      <c r="D22" s="156"/>
      <c r="E22" s="156"/>
      <c r="F22" s="156"/>
      <c r="G22" s="156"/>
      <c r="H22" s="156"/>
      <c r="I22" s="156"/>
      <c r="J22" s="156"/>
      <c r="K22" s="156"/>
      <c r="L22" s="156"/>
      <c r="M22" s="156"/>
      <c r="N22" s="156"/>
      <c r="O22" s="156"/>
      <c r="P22" s="156"/>
      <c r="Q22" s="156"/>
      <c r="R22" s="156"/>
      <c r="S22" s="156"/>
      <c r="T22" s="156"/>
      <c r="U22" s="156"/>
      <c r="V22" s="156"/>
      <c r="W22" s="156"/>
      <c r="X22" s="156"/>
      <c r="Y22" s="156"/>
      <c r="Z22" s="156"/>
    </row>
    <row r="23">
      <c r="A23" s="156"/>
      <c r="B23" s="156"/>
      <c r="C23" s="156"/>
      <c r="D23" s="156"/>
      <c r="E23" s="156"/>
      <c r="F23" s="156"/>
      <c r="G23" s="156"/>
      <c r="H23" s="156"/>
      <c r="I23" s="156"/>
      <c r="J23" s="156"/>
      <c r="K23" s="156"/>
      <c r="L23" s="156"/>
      <c r="M23" s="156"/>
      <c r="N23" s="156"/>
      <c r="O23" s="156"/>
      <c r="P23" s="156"/>
      <c r="Q23" s="156"/>
      <c r="R23" s="156"/>
      <c r="S23" s="156"/>
      <c r="T23" s="156"/>
      <c r="U23" s="156"/>
      <c r="V23" s="156"/>
      <c r="W23" s="156"/>
      <c r="X23" s="156"/>
      <c r="Y23" s="156"/>
      <c r="Z23" s="156"/>
    </row>
    <row r="24">
      <c r="A24" s="156"/>
      <c r="B24" s="156"/>
      <c r="C24" s="156"/>
      <c r="D24" s="156"/>
      <c r="E24" s="156"/>
      <c r="F24" s="156"/>
      <c r="G24" s="156"/>
      <c r="H24" s="156"/>
      <c r="I24" s="156"/>
      <c r="J24" s="156"/>
      <c r="K24" s="156"/>
      <c r="L24" s="156"/>
      <c r="M24" s="156"/>
      <c r="N24" s="156"/>
      <c r="O24" s="156"/>
      <c r="P24" s="156"/>
      <c r="Q24" s="156"/>
      <c r="R24" s="156"/>
      <c r="S24" s="156"/>
      <c r="T24" s="156"/>
      <c r="U24" s="156"/>
      <c r="V24" s="156"/>
      <c r="W24" s="156"/>
      <c r="X24" s="156"/>
      <c r="Y24" s="156"/>
      <c r="Z24" s="156"/>
    </row>
    <row r="25">
      <c r="A25" s="156"/>
      <c r="B25" s="156"/>
      <c r="C25" s="156"/>
      <c r="D25" s="156"/>
      <c r="E25" s="156"/>
      <c r="F25" s="156"/>
      <c r="G25" s="156"/>
      <c r="H25" s="156"/>
      <c r="I25" s="156"/>
      <c r="J25" s="156"/>
      <c r="K25" s="156"/>
      <c r="L25" s="156"/>
      <c r="M25" s="156"/>
      <c r="N25" s="156"/>
      <c r="O25" s="156"/>
      <c r="P25" s="156"/>
      <c r="Q25" s="156"/>
      <c r="R25" s="156"/>
      <c r="S25" s="156"/>
      <c r="T25" s="156"/>
      <c r="U25" s="156"/>
      <c r="V25" s="156"/>
      <c r="W25" s="156"/>
      <c r="X25" s="156"/>
      <c r="Y25" s="156"/>
      <c r="Z25" s="156"/>
    </row>
    <row r="26">
      <c r="A26" s="156"/>
      <c r="B26" s="156"/>
      <c r="C26" s="156"/>
      <c r="D26" s="156"/>
      <c r="E26" s="156"/>
      <c r="F26" s="156"/>
      <c r="G26" s="156"/>
      <c r="H26" s="156"/>
      <c r="I26" s="156"/>
      <c r="J26" s="156"/>
      <c r="K26" s="156"/>
      <c r="L26" s="156"/>
      <c r="M26" s="156"/>
      <c r="N26" s="156"/>
      <c r="O26" s="156"/>
      <c r="P26" s="156"/>
      <c r="Q26" s="156"/>
      <c r="R26" s="156"/>
      <c r="S26" s="156"/>
      <c r="T26" s="156"/>
      <c r="U26" s="156"/>
      <c r="V26" s="156"/>
      <c r="W26" s="156"/>
      <c r="X26" s="156"/>
      <c r="Y26" s="156"/>
      <c r="Z26" s="156"/>
    </row>
    <row r="27">
      <c r="A27" s="156"/>
      <c r="B27" s="156"/>
      <c r="C27" s="156"/>
      <c r="D27" s="156"/>
      <c r="E27" s="156"/>
      <c r="F27" s="156"/>
      <c r="G27" s="156"/>
      <c r="H27" s="156"/>
      <c r="I27" s="156"/>
      <c r="J27" s="156"/>
      <c r="K27" s="156"/>
      <c r="L27" s="156"/>
      <c r="M27" s="156"/>
      <c r="N27" s="156"/>
      <c r="O27" s="156"/>
      <c r="P27" s="156"/>
      <c r="Q27" s="156"/>
      <c r="R27" s="156"/>
      <c r="S27" s="156"/>
      <c r="T27" s="156"/>
      <c r="U27" s="156"/>
      <c r="V27" s="156"/>
      <c r="W27" s="156"/>
      <c r="X27" s="156"/>
      <c r="Y27" s="156"/>
      <c r="Z27" s="156"/>
    </row>
    <row r="28">
      <c r="A28" s="156"/>
      <c r="B28" s="156"/>
      <c r="C28" s="156"/>
      <c r="D28" s="156"/>
      <c r="E28" s="156"/>
      <c r="F28" s="156"/>
      <c r="G28" s="156"/>
      <c r="H28" s="156"/>
      <c r="I28" s="156"/>
      <c r="J28" s="156"/>
      <c r="K28" s="156"/>
      <c r="L28" s="156"/>
      <c r="M28" s="156"/>
      <c r="N28" s="156"/>
      <c r="O28" s="156"/>
      <c r="P28" s="156"/>
      <c r="Q28" s="156"/>
      <c r="R28" s="156"/>
      <c r="S28" s="156"/>
      <c r="T28" s="156"/>
      <c r="U28" s="156"/>
      <c r="V28" s="156"/>
      <c r="W28" s="156"/>
      <c r="X28" s="156"/>
      <c r="Y28" s="156"/>
      <c r="Z28" s="156"/>
    </row>
    <row r="29">
      <c r="A29" s="156"/>
      <c r="B29" s="156"/>
      <c r="C29" s="156"/>
      <c r="D29" s="156"/>
      <c r="E29" s="156"/>
      <c r="F29" s="156"/>
      <c r="G29" s="156"/>
      <c r="H29" s="156"/>
      <c r="I29" s="156"/>
      <c r="J29" s="156"/>
      <c r="K29" s="156"/>
      <c r="L29" s="156"/>
      <c r="M29" s="156"/>
      <c r="N29" s="156"/>
      <c r="O29" s="156"/>
      <c r="P29" s="156"/>
      <c r="Q29" s="156"/>
      <c r="R29" s="156"/>
      <c r="S29" s="156"/>
      <c r="T29" s="156"/>
      <c r="U29" s="156"/>
      <c r="V29" s="156"/>
      <c r="W29" s="156"/>
      <c r="X29" s="156"/>
      <c r="Y29" s="156"/>
      <c r="Z29" s="156"/>
    </row>
    <row r="30">
      <c r="A30" s="156"/>
      <c r="B30" s="156"/>
      <c r="C30" s="156"/>
      <c r="D30" s="156"/>
      <c r="E30" s="156"/>
      <c r="F30" s="156"/>
      <c r="G30" s="156"/>
      <c r="H30" s="156"/>
      <c r="I30" s="156"/>
      <c r="J30" s="156"/>
      <c r="K30" s="156"/>
      <c r="L30" s="156"/>
      <c r="M30" s="156"/>
      <c r="N30" s="156"/>
      <c r="O30" s="156"/>
      <c r="P30" s="156"/>
      <c r="Q30" s="156"/>
      <c r="R30" s="156"/>
      <c r="S30" s="156"/>
      <c r="T30" s="156"/>
      <c r="U30" s="156"/>
      <c r="V30" s="156"/>
      <c r="W30" s="156"/>
      <c r="X30" s="156"/>
      <c r="Y30" s="156"/>
      <c r="Z30" s="156"/>
    </row>
    <row r="31">
      <c r="A31" s="156"/>
      <c r="B31" s="156"/>
      <c r="C31" s="156"/>
      <c r="D31" s="156"/>
      <c r="E31" s="156"/>
      <c r="F31" s="156"/>
      <c r="G31" s="156"/>
      <c r="H31" s="156"/>
      <c r="I31" s="156"/>
      <c r="J31" s="156"/>
      <c r="K31" s="156"/>
      <c r="L31" s="156"/>
      <c r="M31" s="156"/>
      <c r="N31" s="156"/>
      <c r="O31" s="156"/>
      <c r="P31" s="156"/>
      <c r="Q31" s="156"/>
      <c r="R31" s="156"/>
      <c r="S31" s="156"/>
      <c r="T31" s="156"/>
      <c r="U31" s="156"/>
      <c r="V31" s="156"/>
      <c r="W31" s="156"/>
      <c r="X31" s="156"/>
      <c r="Y31" s="156"/>
      <c r="Z31" s="156"/>
    </row>
    <row r="32">
      <c r="A32" s="156"/>
      <c r="B32" s="156"/>
      <c r="C32" s="156"/>
      <c r="D32" s="156"/>
      <c r="E32" s="156"/>
      <c r="F32" s="156"/>
      <c r="G32" s="156"/>
      <c r="H32" s="156"/>
      <c r="I32" s="156"/>
      <c r="J32" s="156"/>
      <c r="K32" s="156"/>
      <c r="L32" s="156"/>
      <c r="M32" s="156"/>
      <c r="N32" s="156"/>
      <c r="O32" s="156"/>
      <c r="P32" s="156"/>
      <c r="Q32" s="156"/>
      <c r="R32" s="156"/>
      <c r="S32" s="156"/>
      <c r="T32" s="156"/>
      <c r="U32" s="156"/>
      <c r="V32" s="156"/>
      <c r="W32" s="156"/>
      <c r="X32" s="156"/>
      <c r="Y32" s="156"/>
      <c r="Z32" s="156"/>
    </row>
    <row r="33">
      <c r="A33" s="156"/>
      <c r="B33" s="156"/>
      <c r="C33" s="156"/>
      <c r="D33" s="156"/>
      <c r="E33" s="156"/>
      <c r="F33" s="156"/>
      <c r="G33" s="156"/>
      <c r="H33" s="156"/>
      <c r="I33" s="156"/>
      <c r="J33" s="156"/>
      <c r="K33" s="156"/>
      <c r="L33" s="156"/>
      <c r="M33" s="156"/>
      <c r="N33" s="156"/>
      <c r="O33" s="156"/>
      <c r="P33" s="156"/>
      <c r="Q33" s="156"/>
      <c r="R33" s="156"/>
      <c r="S33" s="156"/>
      <c r="T33" s="156"/>
      <c r="U33" s="156"/>
      <c r="V33" s="156"/>
      <c r="W33" s="156"/>
      <c r="X33" s="156"/>
      <c r="Y33" s="156"/>
      <c r="Z33" s="156"/>
    </row>
    <row r="34">
      <c r="A34" s="156"/>
      <c r="B34" s="156"/>
      <c r="C34" s="156"/>
      <c r="D34" s="156"/>
      <c r="E34" s="156"/>
      <c r="F34" s="156"/>
      <c r="G34" s="156"/>
      <c r="H34" s="156"/>
      <c r="I34" s="156"/>
      <c r="J34" s="156"/>
      <c r="K34" s="156"/>
      <c r="L34" s="156"/>
      <c r="M34" s="156"/>
      <c r="N34" s="156"/>
      <c r="O34" s="156"/>
      <c r="P34" s="156"/>
      <c r="Q34" s="156"/>
      <c r="R34" s="156"/>
      <c r="S34" s="156"/>
      <c r="T34" s="156"/>
      <c r="U34" s="156"/>
      <c r="V34" s="156"/>
      <c r="W34" s="156"/>
      <c r="X34" s="156"/>
      <c r="Y34" s="156"/>
      <c r="Z34" s="156"/>
    </row>
    <row r="35">
      <c r="A35" s="156"/>
      <c r="B35" s="156"/>
      <c r="C35" s="156"/>
      <c r="D35" s="156"/>
      <c r="E35" s="156"/>
      <c r="F35" s="156"/>
      <c r="G35" s="156"/>
      <c r="H35" s="156"/>
      <c r="I35" s="156"/>
      <c r="J35" s="156"/>
      <c r="K35" s="156"/>
      <c r="L35" s="156"/>
      <c r="M35" s="156"/>
      <c r="N35" s="156"/>
      <c r="O35" s="156"/>
      <c r="P35" s="156"/>
      <c r="Q35" s="156"/>
      <c r="R35" s="156"/>
      <c r="S35" s="156"/>
      <c r="T35" s="156"/>
      <c r="U35" s="156"/>
      <c r="V35" s="156"/>
      <c r="W35" s="156"/>
      <c r="X35" s="156"/>
      <c r="Y35" s="156"/>
      <c r="Z35" s="156"/>
    </row>
    <row r="36">
      <c r="A36" s="156"/>
      <c r="B36" s="156"/>
      <c r="C36" s="156"/>
      <c r="D36" s="156"/>
      <c r="E36" s="156"/>
      <c r="F36" s="156"/>
      <c r="G36" s="156"/>
      <c r="H36" s="156"/>
      <c r="I36" s="156"/>
      <c r="J36" s="156"/>
      <c r="K36" s="156"/>
      <c r="L36" s="156"/>
      <c r="M36" s="156"/>
      <c r="N36" s="156"/>
      <c r="O36" s="156"/>
      <c r="P36" s="156"/>
      <c r="Q36" s="156"/>
      <c r="R36" s="156"/>
      <c r="S36" s="156"/>
      <c r="T36" s="156"/>
      <c r="U36" s="156"/>
      <c r="V36" s="156"/>
      <c r="W36" s="156"/>
      <c r="X36" s="156"/>
      <c r="Y36" s="156"/>
      <c r="Z36" s="156"/>
    </row>
    <row r="37">
      <c r="A37" s="156"/>
      <c r="B37" s="156"/>
      <c r="C37" s="156"/>
      <c r="D37" s="156"/>
      <c r="E37" s="156"/>
      <c r="F37" s="156"/>
      <c r="G37" s="156"/>
      <c r="H37" s="156"/>
      <c r="I37" s="156"/>
      <c r="J37" s="156"/>
      <c r="K37" s="156"/>
      <c r="L37" s="156"/>
      <c r="M37" s="156"/>
      <c r="N37" s="156"/>
      <c r="O37" s="156"/>
      <c r="P37" s="156"/>
      <c r="Q37" s="156"/>
      <c r="R37" s="156"/>
      <c r="S37" s="156"/>
      <c r="T37" s="156"/>
      <c r="U37" s="156"/>
      <c r="V37" s="156"/>
      <c r="W37" s="156"/>
      <c r="X37" s="156"/>
      <c r="Y37" s="156"/>
      <c r="Z37" s="156"/>
    </row>
    <row r="38">
      <c r="A38" s="156"/>
      <c r="B38" s="156"/>
      <c r="C38" s="156"/>
      <c r="D38" s="156"/>
      <c r="E38" s="156"/>
      <c r="F38" s="156"/>
      <c r="G38" s="156"/>
      <c r="H38" s="156"/>
      <c r="I38" s="156"/>
      <c r="J38" s="156"/>
      <c r="K38" s="156"/>
      <c r="L38" s="156"/>
      <c r="M38" s="156"/>
      <c r="N38" s="156"/>
      <c r="O38" s="156"/>
      <c r="P38" s="156"/>
      <c r="Q38" s="156"/>
      <c r="R38" s="156"/>
      <c r="S38" s="156"/>
      <c r="T38" s="156"/>
      <c r="U38" s="156"/>
      <c r="V38" s="156"/>
      <c r="W38" s="156"/>
      <c r="X38" s="156"/>
      <c r="Y38" s="156"/>
      <c r="Z38" s="156"/>
    </row>
    <row r="39">
      <c r="A39" s="156"/>
      <c r="B39" s="156"/>
      <c r="C39" s="156"/>
      <c r="D39" s="156"/>
      <c r="E39" s="156"/>
      <c r="F39" s="156"/>
      <c r="G39" s="156"/>
      <c r="H39" s="156"/>
      <c r="I39" s="156"/>
      <c r="J39" s="156"/>
      <c r="K39" s="156"/>
      <c r="L39" s="156"/>
      <c r="M39" s="156"/>
      <c r="N39" s="156"/>
      <c r="O39" s="156"/>
      <c r="P39" s="156"/>
      <c r="Q39" s="156"/>
      <c r="R39" s="156"/>
      <c r="S39" s="156"/>
      <c r="T39" s="156"/>
      <c r="U39" s="156"/>
      <c r="V39" s="156"/>
      <c r="W39" s="156"/>
      <c r="X39" s="156"/>
      <c r="Y39" s="156"/>
      <c r="Z39" s="156"/>
    </row>
    <row r="40">
      <c r="A40" s="156"/>
      <c r="B40" s="156"/>
      <c r="C40" s="156"/>
      <c r="D40" s="156"/>
      <c r="E40" s="156"/>
      <c r="F40" s="156"/>
      <c r="G40" s="156"/>
      <c r="H40" s="156"/>
      <c r="I40" s="156"/>
      <c r="J40" s="156"/>
      <c r="K40" s="156"/>
      <c r="L40" s="156"/>
      <c r="M40" s="156"/>
      <c r="N40" s="156"/>
      <c r="O40" s="156"/>
      <c r="P40" s="156"/>
      <c r="Q40" s="156"/>
      <c r="R40" s="156"/>
      <c r="S40" s="156"/>
      <c r="T40" s="156"/>
      <c r="U40" s="156"/>
      <c r="V40" s="156"/>
      <c r="W40" s="156"/>
      <c r="X40" s="156"/>
      <c r="Y40" s="156"/>
      <c r="Z40" s="156"/>
    </row>
    <row r="41">
      <c r="A41" s="156"/>
      <c r="B41" s="156"/>
      <c r="C41" s="156"/>
      <c r="D41" s="156"/>
      <c r="E41" s="156"/>
      <c r="F41" s="156"/>
      <c r="G41" s="156"/>
      <c r="H41" s="156"/>
      <c r="I41" s="156"/>
      <c r="J41" s="156"/>
      <c r="K41" s="156"/>
      <c r="L41" s="156"/>
      <c r="M41" s="156"/>
      <c r="N41" s="156"/>
      <c r="O41" s="156"/>
      <c r="P41" s="156"/>
      <c r="Q41" s="156"/>
      <c r="R41" s="156"/>
      <c r="S41" s="156"/>
      <c r="T41" s="156"/>
      <c r="U41" s="156"/>
      <c r="V41" s="156"/>
      <c r="W41" s="156"/>
      <c r="X41" s="156"/>
      <c r="Y41" s="156"/>
      <c r="Z41" s="156"/>
    </row>
    <row r="42">
      <c r="A42" s="156"/>
      <c r="B42" s="156"/>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row>
    <row r="43">
      <c r="A43" s="156"/>
      <c r="B43" s="156"/>
      <c r="C43" s="156"/>
      <c r="D43" s="156"/>
      <c r="E43" s="156"/>
      <c r="F43" s="156"/>
      <c r="G43" s="156"/>
      <c r="H43" s="156"/>
      <c r="I43" s="156"/>
      <c r="J43" s="156"/>
      <c r="K43" s="156"/>
      <c r="L43" s="156"/>
      <c r="M43" s="156"/>
      <c r="N43" s="156"/>
      <c r="O43" s="156"/>
      <c r="P43" s="156"/>
      <c r="Q43" s="156"/>
      <c r="R43" s="156"/>
      <c r="S43" s="156"/>
      <c r="T43" s="156"/>
      <c r="U43" s="156"/>
      <c r="V43" s="156"/>
      <c r="W43" s="156"/>
      <c r="X43" s="156"/>
      <c r="Y43" s="156"/>
      <c r="Z43" s="156"/>
    </row>
    <row r="44">
      <c r="A44" s="156"/>
      <c r="B44" s="156"/>
      <c r="C44" s="156"/>
      <c r="D44" s="156"/>
      <c r="E44" s="156"/>
      <c r="F44" s="156"/>
      <c r="G44" s="156"/>
      <c r="H44" s="156"/>
      <c r="I44" s="156"/>
      <c r="J44" s="156"/>
      <c r="K44" s="156"/>
      <c r="L44" s="156"/>
      <c r="M44" s="156"/>
      <c r="N44" s="156"/>
      <c r="O44" s="156"/>
      <c r="P44" s="156"/>
      <c r="Q44" s="156"/>
      <c r="R44" s="156"/>
      <c r="S44" s="156"/>
      <c r="T44" s="156"/>
      <c r="U44" s="156"/>
      <c r="V44" s="156"/>
      <c r="W44" s="156"/>
      <c r="X44" s="156"/>
      <c r="Y44" s="156"/>
      <c r="Z44" s="156"/>
    </row>
    <row r="45">
      <c r="A45" s="156"/>
      <c r="B45" s="156"/>
      <c r="C45" s="156"/>
      <c r="D45" s="156"/>
      <c r="E45" s="156"/>
      <c r="F45" s="156"/>
      <c r="G45" s="156"/>
      <c r="H45" s="156"/>
      <c r="I45" s="156"/>
      <c r="J45" s="156"/>
      <c r="K45" s="156"/>
      <c r="L45" s="156"/>
      <c r="M45" s="156"/>
      <c r="N45" s="156"/>
      <c r="O45" s="156"/>
      <c r="P45" s="156"/>
      <c r="Q45" s="156"/>
      <c r="R45" s="156"/>
      <c r="S45" s="156"/>
      <c r="T45" s="156"/>
      <c r="U45" s="156"/>
      <c r="V45" s="156"/>
      <c r="W45" s="156"/>
      <c r="X45" s="156"/>
      <c r="Y45" s="156"/>
      <c r="Z45" s="156"/>
    </row>
    <row r="46">
      <c r="A46" s="156"/>
      <c r="B46" s="156"/>
      <c r="C46" s="156"/>
      <c r="D46" s="156"/>
      <c r="E46" s="156"/>
      <c r="F46" s="156"/>
      <c r="G46" s="156"/>
      <c r="H46" s="156"/>
      <c r="I46" s="156"/>
      <c r="J46" s="156"/>
      <c r="K46" s="156"/>
      <c r="L46" s="156"/>
      <c r="M46" s="156"/>
      <c r="N46" s="156"/>
      <c r="O46" s="156"/>
      <c r="P46" s="156"/>
      <c r="Q46" s="156"/>
      <c r="R46" s="156"/>
      <c r="S46" s="156"/>
      <c r="T46" s="156"/>
      <c r="U46" s="156"/>
      <c r="V46" s="156"/>
      <c r="W46" s="156"/>
      <c r="X46" s="156"/>
      <c r="Y46" s="156"/>
      <c r="Z46" s="156"/>
    </row>
    <row r="47">
      <c r="A47" s="156"/>
      <c r="B47" s="156"/>
      <c r="C47" s="156"/>
      <c r="D47" s="156"/>
      <c r="E47" s="156"/>
      <c r="F47" s="156"/>
      <c r="G47" s="156"/>
      <c r="H47" s="156"/>
      <c r="I47" s="156"/>
      <c r="J47" s="156"/>
      <c r="K47" s="156"/>
      <c r="L47" s="156"/>
      <c r="M47" s="156"/>
      <c r="N47" s="156"/>
      <c r="O47" s="156"/>
      <c r="P47" s="156"/>
      <c r="Q47" s="156"/>
      <c r="R47" s="156"/>
      <c r="S47" s="156"/>
      <c r="T47" s="156"/>
      <c r="U47" s="156"/>
      <c r="V47" s="156"/>
      <c r="W47" s="156"/>
      <c r="X47" s="156"/>
      <c r="Y47" s="156"/>
      <c r="Z47" s="156"/>
    </row>
    <row r="48">
      <c r="A48" s="156"/>
      <c r="B48" s="156"/>
      <c r="C48" s="156"/>
      <c r="D48" s="156"/>
      <c r="E48" s="156"/>
      <c r="F48" s="156"/>
      <c r="G48" s="156"/>
      <c r="H48" s="156"/>
      <c r="I48" s="156"/>
      <c r="J48" s="156"/>
      <c r="K48" s="156"/>
      <c r="L48" s="156"/>
      <c r="M48" s="156"/>
      <c r="N48" s="156"/>
      <c r="O48" s="156"/>
      <c r="P48" s="156"/>
      <c r="Q48" s="156"/>
      <c r="R48" s="156"/>
      <c r="S48" s="156"/>
      <c r="T48" s="156"/>
      <c r="U48" s="156"/>
      <c r="V48" s="156"/>
      <c r="W48" s="156"/>
      <c r="X48" s="156"/>
      <c r="Y48" s="156"/>
      <c r="Z48" s="156"/>
    </row>
    <row r="49">
      <c r="A49" s="156"/>
      <c r="B49" s="156"/>
      <c r="C49" s="156"/>
      <c r="D49" s="156"/>
      <c r="E49" s="156"/>
      <c r="F49" s="156"/>
      <c r="G49" s="156"/>
      <c r="H49" s="156"/>
      <c r="I49" s="156"/>
      <c r="J49" s="156"/>
      <c r="K49" s="156"/>
      <c r="L49" s="156"/>
      <c r="M49" s="156"/>
      <c r="N49" s="156"/>
      <c r="O49" s="156"/>
      <c r="P49" s="156"/>
      <c r="Q49" s="156"/>
      <c r="R49" s="156"/>
      <c r="S49" s="156"/>
      <c r="T49" s="156"/>
      <c r="U49" s="156"/>
      <c r="V49" s="156"/>
      <c r="W49" s="156"/>
      <c r="X49" s="156"/>
      <c r="Y49" s="156"/>
      <c r="Z49" s="156"/>
    </row>
    <row r="50">
      <c r="A50" s="156"/>
      <c r="B50" s="156"/>
      <c r="C50" s="156"/>
      <c r="D50" s="156"/>
      <c r="E50" s="156"/>
      <c r="F50" s="156"/>
      <c r="G50" s="156"/>
      <c r="H50" s="156"/>
      <c r="I50" s="156"/>
      <c r="J50" s="156"/>
      <c r="K50" s="156"/>
      <c r="L50" s="156"/>
      <c r="M50" s="156"/>
      <c r="N50" s="156"/>
      <c r="O50" s="156"/>
      <c r="P50" s="156"/>
      <c r="Q50" s="156"/>
      <c r="R50" s="156"/>
      <c r="S50" s="156"/>
      <c r="T50" s="156"/>
      <c r="U50" s="156"/>
      <c r="V50" s="156"/>
      <c r="W50" s="156"/>
      <c r="X50" s="156"/>
      <c r="Y50" s="156"/>
      <c r="Z50" s="156"/>
    </row>
    <row r="51">
      <c r="A51" s="156"/>
      <c r="B51" s="156"/>
      <c r="C51" s="156"/>
      <c r="D51" s="156"/>
      <c r="E51" s="156"/>
      <c r="F51" s="156"/>
      <c r="G51" s="156"/>
      <c r="H51" s="156"/>
      <c r="I51" s="156"/>
      <c r="J51" s="156"/>
      <c r="K51" s="156"/>
      <c r="L51" s="156"/>
      <c r="M51" s="156"/>
      <c r="N51" s="156"/>
      <c r="O51" s="156"/>
      <c r="P51" s="156"/>
      <c r="Q51" s="156"/>
      <c r="R51" s="156"/>
      <c r="S51" s="156"/>
      <c r="T51" s="156"/>
      <c r="U51" s="156"/>
      <c r="V51" s="156"/>
      <c r="W51" s="156"/>
      <c r="X51" s="156"/>
      <c r="Y51" s="156"/>
      <c r="Z51" s="156"/>
    </row>
    <row r="52">
      <c r="A52" s="156"/>
      <c r="B52" s="156"/>
      <c r="C52" s="156"/>
      <c r="D52" s="156"/>
      <c r="E52" s="156"/>
      <c r="F52" s="156"/>
      <c r="G52" s="156"/>
      <c r="H52" s="156"/>
      <c r="I52" s="156"/>
      <c r="J52" s="156"/>
      <c r="K52" s="156"/>
      <c r="L52" s="156"/>
      <c r="M52" s="156"/>
      <c r="N52" s="156"/>
      <c r="O52" s="156"/>
      <c r="P52" s="156"/>
      <c r="Q52" s="156"/>
      <c r="R52" s="156"/>
      <c r="S52" s="156"/>
      <c r="T52" s="156"/>
      <c r="U52" s="156"/>
      <c r="V52" s="156"/>
      <c r="W52" s="156"/>
      <c r="X52" s="156"/>
      <c r="Y52" s="156"/>
      <c r="Z52" s="156"/>
    </row>
    <row r="53">
      <c r="A53" s="156"/>
      <c r="B53" s="156"/>
      <c r="C53" s="156"/>
      <c r="D53" s="156"/>
      <c r="E53" s="156"/>
      <c r="F53" s="156"/>
      <c r="G53" s="156"/>
      <c r="H53" s="156"/>
      <c r="I53" s="156"/>
      <c r="J53" s="156"/>
      <c r="K53" s="156"/>
      <c r="L53" s="156"/>
      <c r="M53" s="156"/>
      <c r="N53" s="156"/>
      <c r="O53" s="156"/>
      <c r="P53" s="156"/>
      <c r="Q53" s="156"/>
      <c r="R53" s="156"/>
      <c r="S53" s="156"/>
      <c r="T53" s="156"/>
      <c r="U53" s="156"/>
      <c r="V53" s="156"/>
      <c r="W53" s="156"/>
      <c r="X53" s="156"/>
      <c r="Y53" s="156"/>
      <c r="Z53" s="156"/>
    </row>
    <row r="54">
      <c r="A54" s="156"/>
      <c r="B54" s="156"/>
      <c r="C54" s="156"/>
      <c r="D54" s="156"/>
      <c r="E54" s="156"/>
      <c r="F54" s="156"/>
      <c r="G54" s="156"/>
      <c r="H54" s="156"/>
      <c r="I54" s="156"/>
      <c r="J54" s="156"/>
      <c r="K54" s="156"/>
      <c r="L54" s="156"/>
      <c r="M54" s="156"/>
      <c r="N54" s="156"/>
      <c r="O54" s="156"/>
      <c r="P54" s="156"/>
      <c r="Q54" s="156"/>
      <c r="R54" s="156"/>
      <c r="S54" s="156"/>
      <c r="T54" s="156"/>
      <c r="U54" s="156"/>
      <c r="V54" s="156"/>
      <c r="W54" s="156"/>
      <c r="X54" s="156"/>
      <c r="Y54" s="156"/>
      <c r="Z54" s="156"/>
    </row>
    <row r="55">
      <c r="A55" s="156"/>
      <c r="B55" s="156"/>
      <c r="C55" s="156"/>
      <c r="D55" s="156"/>
      <c r="E55" s="156"/>
      <c r="F55" s="156"/>
      <c r="G55" s="156"/>
      <c r="H55" s="156"/>
      <c r="I55" s="156"/>
      <c r="J55" s="156"/>
      <c r="K55" s="156"/>
      <c r="L55" s="156"/>
      <c r="M55" s="156"/>
      <c r="N55" s="156"/>
      <c r="O55" s="156"/>
      <c r="P55" s="156"/>
      <c r="Q55" s="156"/>
      <c r="R55" s="156"/>
      <c r="S55" s="156"/>
      <c r="T55" s="156"/>
      <c r="U55" s="156"/>
      <c r="V55" s="156"/>
      <c r="W55" s="156"/>
      <c r="X55" s="156"/>
      <c r="Y55" s="156"/>
      <c r="Z55" s="156"/>
    </row>
    <row r="56">
      <c r="A56" s="156"/>
      <c r="B56" s="156"/>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row>
    <row r="57">
      <c r="A57" s="156"/>
      <c r="B57" s="156"/>
      <c r="C57" s="156"/>
      <c r="D57" s="156"/>
      <c r="E57" s="156"/>
      <c r="F57" s="156"/>
      <c r="G57" s="156"/>
      <c r="H57" s="156"/>
      <c r="I57" s="156"/>
      <c r="J57" s="156"/>
      <c r="K57" s="156"/>
      <c r="L57" s="156"/>
      <c r="M57" s="156"/>
      <c r="N57" s="156"/>
      <c r="O57" s="156"/>
      <c r="P57" s="156"/>
      <c r="Q57" s="156"/>
      <c r="R57" s="156"/>
      <c r="S57" s="156"/>
      <c r="T57" s="156"/>
      <c r="U57" s="156"/>
      <c r="V57" s="156"/>
      <c r="W57" s="156"/>
      <c r="X57" s="156"/>
      <c r="Y57" s="156"/>
      <c r="Z57" s="156"/>
    </row>
    <row r="58">
      <c r="A58" s="156"/>
      <c r="B58" s="156"/>
      <c r="C58" s="156"/>
      <c r="D58" s="156"/>
      <c r="E58" s="156"/>
      <c r="F58" s="156"/>
      <c r="G58" s="156"/>
      <c r="H58" s="156"/>
      <c r="I58" s="156"/>
      <c r="J58" s="156"/>
      <c r="K58" s="156"/>
      <c r="L58" s="156"/>
      <c r="M58" s="156"/>
      <c r="N58" s="156"/>
      <c r="O58" s="156"/>
      <c r="P58" s="156"/>
      <c r="Q58" s="156"/>
      <c r="R58" s="156"/>
      <c r="S58" s="156"/>
      <c r="T58" s="156"/>
      <c r="U58" s="156"/>
      <c r="V58" s="156"/>
      <c r="W58" s="156"/>
      <c r="X58" s="156"/>
      <c r="Y58" s="156"/>
      <c r="Z58" s="156"/>
    </row>
    <row r="59">
      <c r="A59" s="156"/>
      <c r="B59" s="156"/>
      <c r="C59" s="156"/>
      <c r="D59" s="156"/>
      <c r="E59" s="156"/>
      <c r="F59" s="156"/>
      <c r="G59" s="156"/>
      <c r="H59" s="156"/>
      <c r="I59" s="156"/>
      <c r="J59" s="156"/>
      <c r="K59" s="156"/>
      <c r="L59" s="156"/>
      <c r="M59" s="156"/>
      <c r="N59" s="156"/>
      <c r="O59" s="156"/>
      <c r="P59" s="156"/>
      <c r="Q59" s="156"/>
      <c r="R59" s="156"/>
      <c r="S59" s="156"/>
      <c r="T59" s="156"/>
      <c r="U59" s="156"/>
      <c r="V59" s="156"/>
      <c r="W59" s="156"/>
      <c r="X59" s="156"/>
      <c r="Y59" s="156"/>
      <c r="Z59" s="156"/>
    </row>
    <row r="60">
      <c r="A60" s="156"/>
      <c r="B60" s="156"/>
      <c r="C60" s="156"/>
      <c r="D60" s="156"/>
      <c r="E60" s="156"/>
      <c r="F60" s="156"/>
      <c r="G60" s="156"/>
      <c r="H60" s="156"/>
      <c r="I60" s="156"/>
      <c r="J60" s="156"/>
      <c r="K60" s="156"/>
      <c r="L60" s="156"/>
      <c r="M60" s="156"/>
      <c r="N60" s="156"/>
      <c r="O60" s="156"/>
      <c r="P60" s="156"/>
      <c r="Q60" s="156"/>
      <c r="R60" s="156"/>
      <c r="S60" s="156"/>
      <c r="T60" s="156"/>
      <c r="U60" s="156"/>
      <c r="V60" s="156"/>
      <c r="W60" s="156"/>
      <c r="X60" s="156"/>
      <c r="Y60" s="156"/>
      <c r="Z60" s="156"/>
    </row>
    <row r="61">
      <c r="A61" s="156"/>
      <c r="B61" s="156"/>
      <c r="C61" s="156"/>
      <c r="D61" s="156"/>
      <c r="E61" s="156"/>
      <c r="F61" s="156"/>
      <c r="G61" s="156"/>
      <c r="H61" s="156"/>
      <c r="I61" s="156"/>
      <c r="J61" s="156"/>
      <c r="K61" s="156"/>
      <c r="L61" s="156"/>
      <c r="M61" s="156"/>
      <c r="N61" s="156"/>
      <c r="O61" s="156"/>
      <c r="P61" s="156"/>
      <c r="Q61" s="156"/>
      <c r="R61" s="156"/>
      <c r="S61" s="156"/>
      <c r="T61" s="156"/>
      <c r="U61" s="156"/>
      <c r="V61" s="156"/>
      <c r="W61" s="156"/>
      <c r="X61" s="156"/>
      <c r="Y61" s="156"/>
      <c r="Z61" s="156"/>
    </row>
    <row r="62">
      <c r="A62" s="156"/>
      <c r="B62" s="156"/>
      <c r="C62" s="156"/>
      <c r="D62" s="156"/>
      <c r="E62" s="156"/>
      <c r="F62" s="156"/>
      <c r="G62" s="156"/>
      <c r="H62" s="156"/>
      <c r="I62" s="156"/>
      <c r="J62" s="156"/>
      <c r="K62" s="156"/>
      <c r="L62" s="156"/>
      <c r="M62" s="156"/>
      <c r="N62" s="156"/>
      <c r="O62" s="156"/>
      <c r="P62" s="156"/>
      <c r="Q62" s="156"/>
      <c r="R62" s="156"/>
      <c r="S62" s="156"/>
      <c r="T62" s="156"/>
      <c r="U62" s="156"/>
      <c r="V62" s="156"/>
      <c r="W62" s="156"/>
      <c r="X62" s="156"/>
      <c r="Y62" s="156"/>
      <c r="Z62" s="156"/>
    </row>
    <row r="63">
      <c r="A63" s="156"/>
      <c r="B63" s="156"/>
      <c r="C63" s="156"/>
      <c r="D63" s="156"/>
      <c r="E63" s="156"/>
      <c r="F63" s="156"/>
      <c r="G63" s="156"/>
      <c r="H63" s="156"/>
      <c r="I63" s="156"/>
      <c r="J63" s="156"/>
      <c r="K63" s="156"/>
      <c r="L63" s="156"/>
      <c r="M63" s="156"/>
      <c r="N63" s="156"/>
      <c r="O63" s="156"/>
      <c r="P63" s="156"/>
      <c r="Q63" s="156"/>
      <c r="R63" s="156"/>
      <c r="S63" s="156"/>
      <c r="T63" s="156"/>
      <c r="U63" s="156"/>
      <c r="V63" s="156"/>
      <c r="W63" s="156"/>
      <c r="X63" s="156"/>
      <c r="Y63" s="156"/>
      <c r="Z63" s="156"/>
    </row>
    <row r="64">
      <c r="A64" s="156"/>
      <c r="B64" s="156"/>
      <c r="C64" s="156"/>
      <c r="D64" s="156"/>
      <c r="E64" s="156"/>
      <c r="F64" s="156"/>
      <c r="G64" s="156"/>
      <c r="H64" s="156"/>
      <c r="I64" s="156"/>
      <c r="J64" s="156"/>
      <c r="K64" s="156"/>
      <c r="L64" s="156"/>
      <c r="M64" s="156"/>
      <c r="N64" s="156"/>
      <c r="O64" s="156"/>
      <c r="P64" s="156"/>
      <c r="Q64" s="156"/>
      <c r="R64" s="156"/>
      <c r="S64" s="156"/>
      <c r="T64" s="156"/>
      <c r="U64" s="156"/>
      <c r="V64" s="156"/>
      <c r="W64" s="156"/>
      <c r="X64" s="156"/>
      <c r="Y64" s="156"/>
      <c r="Z64" s="156"/>
    </row>
    <row r="65">
      <c r="A65" s="156"/>
      <c r="B65" s="156"/>
      <c r="C65" s="156"/>
      <c r="D65" s="156"/>
      <c r="E65" s="156"/>
      <c r="F65" s="156"/>
      <c r="G65" s="156"/>
      <c r="H65" s="156"/>
      <c r="I65" s="156"/>
      <c r="J65" s="156"/>
      <c r="K65" s="156"/>
      <c r="L65" s="156"/>
      <c r="M65" s="156"/>
      <c r="N65" s="156"/>
      <c r="O65" s="156"/>
      <c r="P65" s="156"/>
      <c r="Q65" s="156"/>
      <c r="R65" s="156"/>
      <c r="S65" s="156"/>
      <c r="T65" s="156"/>
      <c r="U65" s="156"/>
      <c r="V65" s="156"/>
      <c r="W65" s="156"/>
      <c r="X65" s="156"/>
      <c r="Y65" s="156"/>
      <c r="Z65" s="156"/>
    </row>
    <row r="66">
      <c r="A66" s="156"/>
      <c r="B66" s="156"/>
      <c r="C66" s="156"/>
      <c r="D66" s="156"/>
      <c r="E66" s="156"/>
      <c r="F66" s="156"/>
      <c r="G66" s="156"/>
      <c r="H66" s="156"/>
      <c r="I66" s="156"/>
      <c r="J66" s="156"/>
      <c r="K66" s="156"/>
      <c r="L66" s="156"/>
      <c r="M66" s="156"/>
      <c r="N66" s="156"/>
      <c r="O66" s="156"/>
      <c r="P66" s="156"/>
      <c r="Q66" s="156"/>
      <c r="R66" s="156"/>
      <c r="S66" s="156"/>
      <c r="T66" s="156"/>
      <c r="U66" s="156"/>
      <c r="V66" s="156"/>
      <c r="W66" s="156"/>
      <c r="X66" s="156"/>
      <c r="Y66" s="156"/>
      <c r="Z66" s="156"/>
    </row>
    <row r="67">
      <c r="A67" s="156"/>
      <c r="B67" s="156"/>
      <c r="C67" s="156"/>
      <c r="D67" s="156"/>
      <c r="E67" s="156"/>
      <c r="F67" s="156"/>
      <c r="G67" s="156"/>
      <c r="H67" s="156"/>
      <c r="I67" s="156"/>
      <c r="J67" s="156"/>
      <c r="K67" s="156"/>
      <c r="L67" s="156"/>
      <c r="M67" s="156"/>
      <c r="N67" s="156"/>
      <c r="O67" s="156"/>
      <c r="P67" s="156"/>
      <c r="Q67" s="156"/>
      <c r="R67" s="156"/>
      <c r="S67" s="156"/>
      <c r="T67" s="156"/>
      <c r="U67" s="156"/>
      <c r="V67" s="156"/>
      <c r="W67" s="156"/>
      <c r="X67" s="156"/>
      <c r="Y67" s="156"/>
      <c r="Z67" s="156"/>
    </row>
    <row r="68">
      <c r="A68" s="156"/>
      <c r="B68" s="156"/>
      <c r="C68" s="156"/>
      <c r="D68" s="156"/>
      <c r="E68" s="156"/>
      <c r="F68" s="156"/>
      <c r="G68" s="156"/>
      <c r="H68" s="156"/>
      <c r="I68" s="156"/>
      <c r="J68" s="156"/>
      <c r="K68" s="156"/>
      <c r="L68" s="156"/>
      <c r="M68" s="156"/>
      <c r="N68" s="156"/>
      <c r="O68" s="156"/>
      <c r="P68" s="156"/>
      <c r="Q68" s="156"/>
      <c r="R68" s="156"/>
      <c r="S68" s="156"/>
      <c r="T68" s="156"/>
      <c r="U68" s="156"/>
      <c r="V68" s="156"/>
      <c r="W68" s="156"/>
      <c r="X68" s="156"/>
      <c r="Y68" s="156"/>
      <c r="Z68" s="156"/>
    </row>
    <row r="69">
      <c r="A69" s="156"/>
      <c r="B69" s="156"/>
      <c r="C69" s="156"/>
      <c r="D69" s="156"/>
      <c r="E69" s="156"/>
      <c r="F69" s="156"/>
      <c r="G69" s="156"/>
      <c r="H69" s="156"/>
      <c r="I69" s="156"/>
      <c r="J69" s="156"/>
      <c r="K69" s="156"/>
      <c r="L69" s="156"/>
      <c r="M69" s="156"/>
      <c r="N69" s="156"/>
      <c r="O69" s="156"/>
      <c r="P69" s="156"/>
      <c r="Q69" s="156"/>
      <c r="R69" s="156"/>
      <c r="S69" s="156"/>
      <c r="T69" s="156"/>
      <c r="U69" s="156"/>
      <c r="V69" s="156"/>
      <c r="W69" s="156"/>
      <c r="X69" s="156"/>
      <c r="Y69" s="156"/>
      <c r="Z69" s="156"/>
    </row>
    <row r="70">
      <c r="A70" s="156"/>
      <c r="B70" s="156"/>
      <c r="C70" s="156"/>
      <c r="D70" s="156"/>
      <c r="E70" s="156"/>
      <c r="F70" s="156"/>
      <c r="G70" s="156"/>
      <c r="H70" s="156"/>
      <c r="I70" s="156"/>
      <c r="J70" s="156"/>
      <c r="K70" s="156"/>
      <c r="L70" s="156"/>
      <c r="M70" s="156"/>
      <c r="N70" s="156"/>
      <c r="O70" s="156"/>
      <c r="P70" s="156"/>
      <c r="Q70" s="156"/>
      <c r="R70" s="156"/>
      <c r="S70" s="156"/>
      <c r="T70" s="156"/>
      <c r="U70" s="156"/>
      <c r="V70" s="156"/>
      <c r="W70" s="156"/>
      <c r="X70" s="156"/>
      <c r="Y70" s="156"/>
      <c r="Z70" s="156"/>
    </row>
    <row r="71">
      <c r="A71" s="156"/>
      <c r="B71" s="156"/>
      <c r="C71" s="156"/>
      <c r="D71" s="156"/>
      <c r="E71" s="156"/>
      <c r="F71" s="156"/>
      <c r="G71" s="156"/>
      <c r="H71" s="156"/>
      <c r="I71" s="156"/>
      <c r="J71" s="156"/>
      <c r="K71" s="156"/>
      <c r="L71" s="156"/>
      <c r="M71" s="156"/>
      <c r="N71" s="156"/>
      <c r="O71" s="156"/>
      <c r="P71" s="156"/>
      <c r="Q71" s="156"/>
      <c r="R71" s="156"/>
      <c r="S71" s="156"/>
      <c r="T71" s="156"/>
      <c r="U71" s="156"/>
      <c r="V71" s="156"/>
      <c r="W71" s="156"/>
      <c r="X71" s="156"/>
      <c r="Y71" s="156"/>
      <c r="Z71" s="156"/>
    </row>
    <row r="72">
      <c r="A72" s="156"/>
      <c r="B72" s="156"/>
      <c r="C72" s="156"/>
      <c r="D72" s="156"/>
      <c r="E72" s="156"/>
      <c r="F72" s="156"/>
      <c r="G72" s="156"/>
      <c r="H72" s="156"/>
      <c r="I72" s="156"/>
      <c r="J72" s="156"/>
      <c r="K72" s="156"/>
      <c r="L72" s="156"/>
      <c r="M72" s="156"/>
      <c r="N72" s="156"/>
      <c r="O72" s="156"/>
      <c r="P72" s="156"/>
      <c r="Q72" s="156"/>
      <c r="R72" s="156"/>
      <c r="S72" s="156"/>
      <c r="T72" s="156"/>
      <c r="U72" s="156"/>
      <c r="V72" s="156"/>
      <c r="W72" s="156"/>
      <c r="X72" s="156"/>
      <c r="Y72" s="156"/>
      <c r="Z72" s="156"/>
    </row>
    <row r="73">
      <c r="A73" s="156"/>
      <c r="B73" s="156"/>
      <c r="C73" s="156"/>
      <c r="D73" s="156"/>
      <c r="E73" s="156"/>
      <c r="F73" s="156"/>
      <c r="G73" s="156"/>
      <c r="H73" s="156"/>
      <c r="I73" s="156"/>
      <c r="J73" s="156"/>
      <c r="K73" s="156"/>
      <c r="L73" s="156"/>
      <c r="M73" s="156"/>
      <c r="N73" s="156"/>
      <c r="O73" s="156"/>
      <c r="P73" s="156"/>
      <c r="Q73" s="156"/>
      <c r="R73" s="156"/>
      <c r="S73" s="156"/>
      <c r="T73" s="156"/>
      <c r="U73" s="156"/>
      <c r="V73" s="156"/>
      <c r="W73" s="156"/>
      <c r="X73" s="156"/>
      <c r="Y73" s="156"/>
      <c r="Z73" s="156"/>
    </row>
    <row r="74">
      <c r="A74" s="156"/>
      <c r="B74" s="156"/>
      <c r="C74" s="156"/>
      <c r="D74" s="156"/>
      <c r="E74" s="156"/>
      <c r="F74" s="156"/>
      <c r="G74" s="156"/>
      <c r="H74" s="156"/>
      <c r="I74" s="156"/>
      <c r="J74" s="156"/>
      <c r="K74" s="156"/>
      <c r="L74" s="156"/>
      <c r="M74" s="156"/>
      <c r="N74" s="156"/>
      <c r="O74" s="156"/>
      <c r="P74" s="156"/>
      <c r="Q74" s="156"/>
      <c r="R74" s="156"/>
      <c r="S74" s="156"/>
      <c r="T74" s="156"/>
      <c r="U74" s="156"/>
      <c r="V74" s="156"/>
      <c r="W74" s="156"/>
      <c r="X74" s="156"/>
      <c r="Y74" s="156"/>
      <c r="Z74" s="156"/>
    </row>
    <row r="75">
      <c r="A75" s="156"/>
      <c r="B75" s="156"/>
      <c r="C75" s="156"/>
      <c r="D75" s="156"/>
      <c r="E75" s="156"/>
      <c r="F75" s="156"/>
      <c r="G75" s="156"/>
      <c r="H75" s="156"/>
      <c r="I75" s="156"/>
      <c r="J75" s="156"/>
      <c r="K75" s="156"/>
      <c r="L75" s="156"/>
      <c r="M75" s="156"/>
      <c r="N75" s="156"/>
      <c r="O75" s="156"/>
      <c r="P75" s="156"/>
      <c r="Q75" s="156"/>
      <c r="R75" s="156"/>
      <c r="S75" s="156"/>
      <c r="T75" s="156"/>
      <c r="U75" s="156"/>
      <c r="V75" s="156"/>
      <c r="W75" s="156"/>
      <c r="X75" s="156"/>
      <c r="Y75" s="156"/>
      <c r="Z75" s="156"/>
    </row>
    <row r="76">
      <c r="A76" s="156"/>
      <c r="B76" s="156"/>
      <c r="C76" s="156"/>
      <c r="D76" s="156"/>
      <c r="E76" s="156"/>
      <c r="F76" s="156"/>
      <c r="G76" s="156"/>
      <c r="H76" s="156"/>
      <c r="I76" s="156"/>
      <c r="J76" s="156"/>
      <c r="K76" s="156"/>
      <c r="L76" s="156"/>
      <c r="M76" s="156"/>
      <c r="N76" s="156"/>
      <c r="O76" s="156"/>
      <c r="P76" s="156"/>
      <c r="Q76" s="156"/>
      <c r="R76" s="156"/>
      <c r="S76" s="156"/>
      <c r="T76" s="156"/>
      <c r="U76" s="156"/>
      <c r="V76" s="156"/>
      <c r="W76" s="156"/>
      <c r="X76" s="156"/>
      <c r="Y76" s="156"/>
      <c r="Z76" s="156"/>
    </row>
    <row r="77">
      <c r="A77" s="156"/>
      <c r="B77" s="156"/>
      <c r="C77" s="156"/>
      <c r="D77" s="156"/>
      <c r="E77" s="156"/>
      <c r="F77" s="156"/>
      <c r="G77" s="156"/>
      <c r="H77" s="156"/>
      <c r="I77" s="156"/>
      <c r="J77" s="156"/>
      <c r="K77" s="156"/>
      <c r="L77" s="156"/>
      <c r="M77" s="156"/>
      <c r="N77" s="156"/>
      <c r="O77" s="156"/>
      <c r="P77" s="156"/>
      <c r="Q77" s="156"/>
      <c r="R77" s="156"/>
      <c r="S77" s="156"/>
      <c r="T77" s="156"/>
      <c r="U77" s="156"/>
      <c r="V77" s="156"/>
      <c r="W77" s="156"/>
      <c r="X77" s="156"/>
      <c r="Y77" s="156"/>
      <c r="Z77" s="156"/>
    </row>
    <row r="78">
      <c r="A78" s="156"/>
      <c r="B78" s="156"/>
      <c r="C78" s="156"/>
      <c r="D78" s="156"/>
      <c r="E78" s="156"/>
      <c r="F78" s="156"/>
      <c r="G78" s="156"/>
      <c r="H78" s="156"/>
      <c r="I78" s="156"/>
      <c r="J78" s="156"/>
      <c r="K78" s="156"/>
      <c r="L78" s="156"/>
      <c r="M78" s="156"/>
      <c r="N78" s="156"/>
      <c r="O78" s="156"/>
      <c r="P78" s="156"/>
      <c r="Q78" s="156"/>
      <c r="R78" s="156"/>
      <c r="S78" s="156"/>
      <c r="T78" s="156"/>
      <c r="U78" s="156"/>
      <c r="V78" s="156"/>
      <c r="W78" s="156"/>
      <c r="X78" s="156"/>
      <c r="Y78" s="156"/>
      <c r="Z78" s="156"/>
    </row>
    <row r="79">
      <c r="A79" s="156"/>
      <c r="B79" s="156"/>
      <c r="C79" s="156"/>
      <c r="D79" s="156"/>
      <c r="E79" s="156"/>
      <c r="F79" s="156"/>
      <c r="G79" s="156"/>
      <c r="H79" s="156"/>
      <c r="I79" s="156"/>
      <c r="J79" s="156"/>
      <c r="K79" s="156"/>
      <c r="L79" s="156"/>
      <c r="M79" s="156"/>
      <c r="N79" s="156"/>
      <c r="O79" s="156"/>
      <c r="P79" s="156"/>
      <c r="Q79" s="156"/>
      <c r="R79" s="156"/>
      <c r="S79" s="156"/>
      <c r="T79" s="156"/>
      <c r="U79" s="156"/>
      <c r="V79" s="156"/>
      <c r="W79" s="156"/>
      <c r="X79" s="156"/>
      <c r="Y79" s="156"/>
      <c r="Z79" s="156"/>
    </row>
    <row r="80">
      <c r="A80" s="156"/>
      <c r="B80" s="156"/>
      <c r="C80" s="156"/>
      <c r="D80" s="156"/>
      <c r="E80" s="156"/>
      <c r="F80" s="156"/>
      <c r="G80" s="156"/>
      <c r="H80" s="156"/>
      <c r="I80" s="156"/>
      <c r="J80" s="156"/>
      <c r="K80" s="156"/>
      <c r="L80" s="156"/>
      <c r="M80" s="156"/>
      <c r="N80" s="156"/>
      <c r="O80" s="156"/>
      <c r="P80" s="156"/>
      <c r="Q80" s="156"/>
      <c r="R80" s="156"/>
      <c r="S80" s="156"/>
      <c r="T80" s="156"/>
      <c r="U80" s="156"/>
      <c r="V80" s="156"/>
      <c r="W80" s="156"/>
      <c r="X80" s="156"/>
      <c r="Y80" s="156"/>
      <c r="Z80" s="156"/>
    </row>
    <row r="81">
      <c r="A81" s="156"/>
      <c r="B81" s="156"/>
      <c r="C81" s="156"/>
      <c r="D81" s="156"/>
      <c r="E81" s="156"/>
      <c r="F81" s="156"/>
      <c r="G81" s="156"/>
      <c r="H81" s="156"/>
      <c r="I81" s="156"/>
      <c r="J81" s="156"/>
      <c r="K81" s="156"/>
      <c r="L81" s="156"/>
      <c r="M81" s="156"/>
      <c r="N81" s="156"/>
      <c r="O81" s="156"/>
      <c r="P81" s="156"/>
      <c r="Q81" s="156"/>
      <c r="R81" s="156"/>
      <c r="S81" s="156"/>
      <c r="T81" s="156"/>
      <c r="U81" s="156"/>
      <c r="V81" s="156"/>
      <c r="W81" s="156"/>
      <c r="X81" s="156"/>
      <c r="Y81" s="156"/>
      <c r="Z81" s="156"/>
    </row>
    <row r="82">
      <c r="A82" s="156"/>
      <c r="B82" s="156"/>
      <c r="C82" s="156"/>
      <c r="D82" s="156"/>
      <c r="E82" s="156"/>
      <c r="F82" s="156"/>
      <c r="G82" s="156"/>
      <c r="H82" s="156"/>
      <c r="I82" s="156"/>
      <c r="J82" s="156"/>
      <c r="K82" s="156"/>
      <c r="L82" s="156"/>
      <c r="M82" s="156"/>
      <c r="N82" s="156"/>
      <c r="O82" s="156"/>
      <c r="P82" s="156"/>
      <c r="Q82" s="156"/>
      <c r="R82" s="156"/>
      <c r="S82" s="156"/>
      <c r="T82" s="156"/>
      <c r="U82" s="156"/>
      <c r="V82" s="156"/>
      <c r="W82" s="156"/>
      <c r="X82" s="156"/>
      <c r="Y82" s="156"/>
      <c r="Z82" s="156"/>
    </row>
    <row r="83">
      <c r="A83" s="156"/>
      <c r="B83" s="156"/>
      <c r="C83" s="156"/>
      <c r="D83" s="156"/>
      <c r="E83" s="156"/>
      <c r="F83" s="156"/>
      <c r="G83" s="156"/>
      <c r="H83" s="156"/>
      <c r="I83" s="156"/>
      <c r="J83" s="156"/>
      <c r="K83" s="156"/>
      <c r="L83" s="156"/>
      <c r="M83" s="156"/>
      <c r="N83" s="156"/>
      <c r="O83" s="156"/>
      <c r="P83" s="156"/>
      <c r="Q83" s="156"/>
      <c r="R83" s="156"/>
      <c r="S83" s="156"/>
      <c r="T83" s="156"/>
      <c r="U83" s="156"/>
      <c r="V83" s="156"/>
      <c r="W83" s="156"/>
      <c r="X83" s="156"/>
      <c r="Y83" s="156"/>
      <c r="Z83" s="156"/>
    </row>
    <row r="84">
      <c r="A84" s="156"/>
      <c r="B84" s="156"/>
      <c r="C84" s="156"/>
      <c r="D84" s="156"/>
      <c r="E84" s="156"/>
      <c r="F84" s="156"/>
      <c r="G84" s="156"/>
      <c r="H84" s="156"/>
      <c r="I84" s="156"/>
      <c r="J84" s="156"/>
      <c r="K84" s="156"/>
      <c r="L84" s="156"/>
      <c r="M84" s="156"/>
      <c r="N84" s="156"/>
      <c r="O84" s="156"/>
      <c r="P84" s="156"/>
      <c r="Q84" s="156"/>
      <c r="R84" s="156"/>
      <c r="S84" s="156"/>
      <c r="T84" s="156"/>
      <c r="U84" s="156"/>
      <c r="V84" s="156"/>
      <c r="W84" s="156"/>
      <c r="X84" s="156"/>
      <c r="Y84" s="156"/>
      <c r="Z84" s="156"/>
    </row>
    <row r="85">
      <c r="A85" s="156"/>
      <c r="B85" s="156"/>
      <c r="C85" s="156"/>
      <c r="D85" s="156"/>
      <c r="E85" s="156"/>
      <c r="F85" s="156"/>
      <c r="G85" s="156"/>
      <c r="H85" s="156"/>
      <c r="I85" s="156"/>
      <c r="J85" s="156"/>
      <c r="K85" s="156"/>
      <c r="L85" s="156"/>
      <c r="M85" s="156"/>
      <c r="N85" s="156"/>
      <c r="O85" s="156"/>
      <c r="P85" s="156"/>
      <c r="Q85" s="156"/>
      <c r="R85" s="156"/>
      <c r="S85" s="156"/>
      <c r="T85" s="156"/>
      <c r="U85" s="156"/>
      <c r="V85" s="156"/>
      <c r="W85" s="156"/>
      <c r="X85" s="156"/>
      <c r="Y85" s="156"/>
      <c r="Z85" s="156"/>
    </row>
    <row r="86">
      <c r="A86" s="156"/>
      <c r="B86" s="156"/>
      <c r="C86" s="156"/>
      <c r="D86" s="156"/>
      <c r="E86" s="156"/>
      <c r="F86" s="156"/>
      <c r="G86" s="156"/>
      <c r="H86" s="156"/>
      <c r="I86" s="156"/>
      <c r="J86" s="156"/>
      <c r="K86" s="156"/>
      <c r="L86" s="156"/>
      <c r="M86" s="156"/>
      <c r="N86" s="156"/>
      <c r="O86" s="156"/>
      <c r="P86" s="156"/>
      <c r="Q86" s="156"/>
      <c r="R86" s="156"/>
      <c r="S86" s="156"/>
      <c r="T86" s="156"/>
      <c r="U86" s="156"/>
      <c r="V86" s="156"/>
      <c r="W86" s="156"/>
      <c r="X86" s="156"/>
      <c r="Y86" s="156"/>
      <c r="Z86" s="156"/>
    </row>
    <row r="87">
      <c r="A87" s="156"/>
      <c r="B87" s="156"/>
      <c r="C87" s="156"/>
      <c r="D87" s="156"/>
      <c r="E87" s="156"/>
      <c r="F87" s="156"/>
      <c r="G87" s="156"/>
      <c r="H87" s="156"/>
      <c r="I87" s="156"/>
      <c r="J87" s="156"/>
      <c r="K87" s="156"/>
      <c r="L87" s="156"/>
      <c r="M87" s="156"/>
      <c r="N87" s="156"/>
      <c r="O87" s="156"/>
      <c r="P87" s="156"/>
      <c r="Q87" s="156"/>
      <c r="R87" s="156"/>
      <c r="S87" s="156"/>
      <c r="T87" s="156"/>
      <c r="U87" s="156"/>
      <c r="V87" s="156"/>
      <c r="W87" s="156"/>
      <c r="X87" s="156"/>
      <c r="Y87" s="156"/>
      <c r="Z87" s="156"/>
    </row>
    <row r="88">
      <c r="A88" s="156"/>
      <c r="B88" s="156"/>
      <c r="C88" s="156"/>
      <c r="D88" s="156"/>
      <c r="E88" s="156"/>
      <c r="F88" s="156"/>
      <c r="G88" s="156"/>
      <c r="H88" s="156"/>
      <c r="I88" s="156"/>
      <c r="J88" s="156"/>
      <c r="K88" s="156"/>
      <c r="L88" s="156"/>
      <c r="M88" s="156"/>
      <c r="N88" s="156"/>
      <c r="O88" s="156"/>
      <c r="P88" s="156"/>
      <c r="Q88" s="156"/>
      <c r="R88" s="156"/>
      <c r="S88" s="156"/>
      <c r="T88" s="156"/>
      <c r="U88" s="156"/>
      <c r="V88" s="156"/>
      <c r="W88" s="156"/>
      <c r="X88" s="156"/>
      <c r="Y88" s="156"/>
      <c r="Z88" s="156"/>
    </row>
    <row r="89">
      <c r="A89" s="156"/>
      <c r="B89" s="156"/>
      <c r="C89" s="156"/>
      <c r="D89" s="156"/>
      <c r="E89" s="156"/>
      <c r="F89" s="156"/>
      <c r="G89" s="156"/>
      <c r="H89" s="156"/>
      <c r="I89" s="156"/>
      <c r="J89" s="156"/>
      <c r="K89" s="156"/>
      <c r="L89" s="156"/>
      <c r="M89" s="156"/>
      <c r="N89" s="156"/>
      <c r="O89" s="156"/>
      <c r="P89" s="156"/>
      <c r="Q89" s="156"/>
      <c r="R89" s="156"/>
      <c r="S89" s="156"/>
      <c r="T89" s="156"/>
      <c r="U89" s="156"/>
      <c r="V89" s="156"/>
      <c r="W89" s="156"/>
      <c r="X89" s="156"/>
      <c r="Y89" s="156"/>
      <c r="Z89" s="156"/>
    </row>
    <row r="90">
      <c r="A90" s="156"/>
      <c r="B90" s="156"/>
      <c r="C90" s="156"/>
      <c r="D90" s="156"/>
      <c r="E90" s="156"/>
      <c r="F90" s="156"/>
      <c r="G90" s="156"/>
      <c r="H90" s="156"/>
      <c r="I90" s="156"/>
      <c r="J90" s="156"/>
      <c r="K90" s="156"/>
      <c r="L90" s="156"/>
      <c r="M90" s="156"/>
      <c r="N90" s="156"/>
      <c r="O90" s="156"/>
      <c r="P90" s="156"/>
      <c r="Q90" s="156"/>
      <c r="R90" s="156"/>
      <c r="S90" s="156"/>
      <c r="T90" s="156"/>
      <c r="U90" s="156"/>
      <c r="V90" s="156"/>
      <c r="W90" s="156"/>
      <c r="X90" s="156"/>
      <c r="Y90" s="156"/>
      <c r="Z90" s="156"/>
    </row>
    <row r="91">
      <c r="A91" s="156"/>
      <c r="B91" s="156"/>
      <c r="C91" s="156"/>
      <c r="D91" s="156"/>
      <c r="E91" s="156"/>
      <c r="F91" s="156"/>
      <c r="G91" s="156"/>
      <c r="H91" s="156"/>
      <c r="I91" s="156"/>
      <c r="J91" s="156"/>
      <c r="K91" s="156"/>
      <c r="L91" s="156"/>
      <c r="M91" s="156"/>
      <c r="N91" s="156"/>
      <c r="O91" s="156"/>
      <c r="P91" s="156"/>
      <c r="Q91" s="156"/>
      <c r="R91" s="156"/>
      <c r="S91" s="156"/>
      <c r="T91" s="156"/>
      <c r="U91" s="156"/>
      <c r="V91" s="156"/>
      <c r="W91" s="156"/>
      <c r="X91" s="156"/>
      <c r="Y91" s="156"/>
      <c r="Z91" s="156"/>
    </row>
    <row r="92">
      <c r="A92" s="156"/>
      <c r="B92" s="156"/>
      <c r="C92" s="156"/>
      <c r="D92" s="156"/>
      <c r="E92" s="156"/>
      <c r="F92" s="156"/>
      <c r="G92" s="156"/>
      <c r="H92" s="156"/>
      <c r="I92" s="156"/>
      <c r="J92" s="156"/>
      <c r="K92" s="156"/>
      <c r="L92" s="156"/>
      <c r="M92" s="156"/>
      <c r="N92" s="156"/>
      <c r="O92" s="156"/>
      <c r="P92" s="156"/>
      <c r="Q92" s="156"/>
      <c r="R92" s="156"/>
      <c r="S92" s="156"/>
      <c r="T92" s="156"/>
      <c r="U92" s="156"/>
      <c r="V92" s="156"/>
      <c r="W92" s="156"/>
      <c r="X92" s="156"/>
      <c r="Y92" s="156"/>
      <c r="Z92" s="156"/>
    </row>
    <row r="93">
      <c r="A93" s="156"/>
      <c r="B93" s="156"/>
      <c r="C93" s="156"/>
      <c r="D93" s="156"/>
      <c r="E93" s="156"/>
      <c r="F93" s="156"/>
      <c r="G93" s="156"/>
      <c r="H93" s="156"/>
      <c r="I93" s="156"/>
      <c r="J93" s="156"/>
      <c r="K93" s="156"/>
      <c r="L93" s="156"/>
      <c r="M93" s="156"/>
      <c r="N93" s="156"/>
      <c r="O93" s="156"/>
      <c r="P93" s="156"/>
      <c r="Q93" s="156"/>
      <c r="R93" s="156"/>
      <c r="S93" s="156"/>
      <c r="T93" s="156"/>
      <c r="U93" s="156"/>
      <c r="V93" s="156"/>
      <c r="W93" s="156"/>
      <c r="X93" s="156"/>
      <c r="Y93" s="156"/>
      <c r="Z93" s="156"/>
    </row>
    <row r="94">
      <c r="A94" s="156"/>
      <c r="B94" s="156"/>
      <c r="C94" s="156"/>
      <c r="D94" s="156"/>
      <c r="E94" s="156"/>
      <c r="F94" s="156"/>
      <c r="G94" s="156"/>
      <c r="H94" s="156"/>
      <c r="I94" s="156"/>
      <c r="J94" s="156"/>
      <c r="K94" s="156"/>
      <c r="L94" s="156"/>
      <c r="M94" s="156"/>
      <c r="N94" s="156"/>
      <c r="O94" s="156"/>
      <c r="P94" s="156"/>
      <c r="Q94" s="156"/>
      <c r="R94" s="156"/>
      <c r="S94" s="156"/>
      <c r="T94" s="156"/>
      <c r="U94" s="156"/>
      <c r="V94" s="156"/>
      <c r="W94" s="156"/>
      <c r="X94" s="156"/>
      <c r="Y94" s="156"/>
      <c r="Z94" s="156"/>
    </row>
    <row r="95">
      <c r="A95" s="156"/>
      <c r="B95" s="156"/>
      <c r="C95" s="156"/>
      <c r="D95" s="156"/>
      <c r="E95" s="156"/>
      <c r="F95" s="156"/>
      <c r="G95" s="156"/>
      <c r="H95" s="156"/>
      <c r="I95" s="156"/>
      <c r="J95" s="156"/>
      <c r="K95" s="156"/>
      <c r="L95" s="156"/>
      <c r="M95" s="156"/>
      <c r="N95" s="156"/>
      <c r="O95" s="156"/>
      <c r="P95" s="156"/>
      <c r="Q95" s="156"/>
      <c r="R95" s="156"/>
      <c r="S95" s="156"/>
      <c r="T95" s="156"/>
      <c r="U95" s="156"/>
      <c r="V95" s="156"/>
      <c r="W95" s="156"/>
      <c r="X95" s="156"/>
      <c r="Y95" s="156"/>
      <c r="Z95" s="156"/>
    </row>
    <row r="96">
      <c r="A96" s="156"/>
      <c r="B96" s="156"/>
      <c r="C96" s="156"/>
      <c r="D96" s="156"/>
      <c r="E96" s="156"/>
      <c r="F96" s="156"/>
      <c r="G96" s="156"/>
      <c r="H96" s="156"/>
      <c r="I96" s="156"/>
      <c r="J96" s="156"/>
      <c r="K96" s="156"/>
      <c r="L96" s="156"/>
      <c r="M96" s="156"/>
      <c r="N96" s="156"/>
      <c r="O96" s="156"/>
      <c r="P96" s="156"/>
      <c r="Q96" s="156"/>
      <c r="R96" s="156"/>
      <c r="S96" s="156"/>
      <c r="T96" s="156"/>
      <c r="U96" s="156"/>
      <c r="V96" s="156"/>
      <c r="W96" s="156"/>
      <c r="X96" s="156"/>
      <c r="Y96" s="156"/>
      <c r="Z96" s="156"/>
    </row>
    <row r="97">
      <c r="A97" s="156"/>
      <c r="B97" s="156"/>
      <c r="C97" s="156"/>
      <c r="D97" s="156"/>
      <c r="E97" s="156"/>
      <c r="F97" s="156"/>
      <c r="G97" s="156"/>
      <c r="H97" s="156"/>
      <c r="I97" s="156"/>
      <c r="J97" s="156"/>
      <c r="K97" s="156"/>
      <c r="L97" s="156"/>
      <c r="M97" s="156"/>
      <c r="N97" s="156"/>
      <c r="O97" s="156"/>
      <c r="P97" s="156"/>
      <c r="Q97" s="156"/>
      <c r="R97" s="156"/>
      <c r="S97" s="156"/>
      <c r="T97" s="156"/>
      <c r="U97" s="156"/>
      <c r="V97" s="156"/>
      <c r="W97" s="156"/>
      <c r="X97" s="156"/>
      <c r="Y97" s="156"/>
      <c r="Z97" s="156"/>
    </row>
    <row r="98">
      <c r="A98" s="156"/>
      <c r="B98" s="156"/>
      <c r="C98" s="156"/>
      <c r="D98" s="156"/>
      <c r="E98" s="156"/>
      <c r="F98" s="156"/>
      <c r="G98" s="156"/>
      <c r="H98" s="156"/>
      <c r="I98" s="156"/>
      <c r="J98" s="156"/>
      <c r="K98" s="156"/>
      <c r="L98" s="156"/>
      <c r="M98" s="156"/>
      <c r="N98" s="156"/>
      <c r="O98" s="156"/>
      <c r="P98" s="156"/>
      <c r="Q98" s="156"/>
      <c r="R98" s="156"/>
      <c r="S98" s="156"/>
      <c r="T98" s="156"/>
      <c r="U98" s="156"/>
      <c r="V98" s="156"/>
      <c r="W98" s="156"/>
      <c r="X98" s="156"/>
      <c r="Y98" s="156"/>
      <c r="Z98" s="156"/>
    </row>
    <row r="99">
      <c r="A99" s="156"/>
      <c r="B99" s="156"/>
      <c r="C99" s="156"/>
      <c r="D99" s="156"/>
      <c r="E99" s="156"/>
      <c r="F99" s="156"/>
      <c r="G99" s="156"/>
      <c r="H99" s="156"/>
      <c r="I99" s="156"/>
      <c r="J99" s="156"/>
      <c r="K99" s="156"/>
      <c r="L99" s="156"/>
      <c r="M99" s="156"/>
      <c r="N99" s="156"/>
      <c r="O99" s="156"/>
      <c r="P99" s="156"/>
      <c r="Q99" s="156"/>
      <c r="R99" s="156"/>
      <c r="S99" s="156"/>
      <c r="T99" s="156"/>
      <c r="U99" s="156"/>
      <c r="V99" s="156"/>
      <c r="W99" s="156"/>
      <c r="X99" s="156"/>
      <c r="Y99" s="156"/>
      <c r="Z99" s="156"/>
    </row>
    <row r="100">
      <c r="A100" s="156"/>
      <c r="B100" s="156"/>
      <c r="C100" s="156"/>
      <c r="D100" s="156"/>
      <c r="E100" s="156"/>
      <c r="F100" s="156"/>
      <c r="G100" s="156"/>
      <c r="H100" s="156"/>
      <c r="I100" s="156"/>
      <c r="J100" s="156"/>
      <c r="K100" s="156"/>
      <c r="L100" s="156"/>
      <c r="M100" s="156"/>
      <c r="N100" s="156"/>
      <c r="O100" s="156"/>
      <c r="P100" s="156"/>
      <c r="Q100" s="156"/>
      <c r="R100" s="156"/>
      <c r="S100" s="156"/>
      <c r="T100" s="156"/>
      <c r="U100" s="156"/>
      <c r="V100" s="156"/>
      <c r="W100" s="156"/>
      <c r="X100" s="156"/>
      <c r="Y100" s="156"/>
      <c r="Z100" s="156"/>
    </row>
    <row r="101">
      <c r="A101" s="156"/>
      <c r="B101" s="156"/>
      <c r="C101" s="156"/>
      <c r="D101" s="156"/>
      <c r="E101" s="156"/>
      <c r="F101" s="156"/>
      <c r="G101" s="156"/>
      <c r="H101" s="156"/>
      <c r="I101" s="156"/>
      <c r="J101" s="156"/>
      <c r="K101" s="156"/>
      <c r="L101" s="156"/>
      <c r="M101" s="156"/>
      <c r="N101" s="156"/>
      <c r="O101" s="156"/>
      <c r="P101" s="156"/>
      <c r="Q101" s="156"/>
      <c r="R101" s="156"/>
      <c r="S101" s="156"/>
      <c r="T101" s="156"/>
      <c r="U101" s="156"/>
      <c r="V101" s="156"/>
      <c r="W101" s="156"/>
      <c r="X101" s="156"/>
      <c r="Y101" s="156"/>
      <c r="Z101" s="156"/>
    </row>
    <row r="102">
      <c r="A102" s="156"/>
      <c r="B102" s="156"/>
      <c r="C102" s="156"/>
      <c r="D102" s="156"/>
      <c r="E102" s="156"/>
      <c r="F102" s="156"/>
      <c r="G102" s="156"/>
      <c r="H102" s="156"/>
      <c r="I102" s="156"/>
      <c r="J102" s="156"/>
      <c r="K102" s="156"/>
      <c r="L102" s="156"/>
      <c r="M102" s="156"/>
      <c r="N102" s="156"/>
      <c r="O102" s="156"/>
      <c r="P102" s="156"/>
      <c r="Q102" s="156"/>
      <c r="R102" s="156"/>
      <c r="S102" s="156"/>
      <c r="T102" s="156"/>
      <c r="U102" s="156"/>
      <c r="V102" s="156"/>
      <c r="W102" s="156"/>
      <c r="X102" s="156"/>
      <c r="Y102" s="156"/>
      <c r="Z102" s="156"/>
    </row>
    <row r="103">
      <c r="A103" s="156"/>
      <c r="B103" s="156"/>
      <c r="C103" s="156"/>
      <c r="D103" s="156"/>
      <c r="E103" s="156"/>
      <c r="F103" s="156"/>
      <c r="G103" s="156"/>
      <c r="H103" s="156"/>
      <c r="I103" s="156"/>
      <c r="J103" s="156"/>
      <c r="K103" s="156"/>
      <c r="L103" s="156"/>
      <c r="M103" s="156"/>
      <c r="N103" s="156"/>
      <c r="O103" s="156"/>
      <c r="P103" s="156"/>
      <c r="Q103" s="156"/>
      <c r="R103" s="156"/>
      <c r="S103" s="156"/>
      <c r="T103" s="156"/>
      <c r="U103" s="156"/>
      <c r="V103" s="156"/>
      <c r="W103" s="156"/>
      <c r="X103" s="156"/>
      <c r="Y103" s="156"/>
      <c r="Z103" s="156"/>
    </row>
    <row r="104">
      <c r="A104" s="156"/>
      <c r="B104" s="156"/>
      <c r="C104" s="156"/>
      <c r="D104" s="156"/>
      <c r="E104" s="156"/>
      <c r="F104" s="156"/>
      <c r="G104" s="156"/>
      <c r="H104" s="156"/>
      <c r="I104" s="156"/>
      <c r="J104" s="156"/>
      <c r="K104" s="156"/>
      <c r="L104" s="156"/>
      <c r="M104" s="156"/>
      <c r="N104" s="156"/>
      <c r="O104" s="156"/>
      <c r="P104" s="156"/>
      <c r="Q104" s="156"/>
      <c r="R104" s="156"/>
      <c r="S104" s="156"/>
      <c r="T104" s="156"/>
      <c r="U104" s="156"/>
      <c r="V104" s="156"/>
      <c r="W104" s="156"/>
      <c r="X104" s="156"/>
      <c r="Y104" s="156"/>
      <c r="Z104" s="156"/>
    </row>
    <row r="105">
      <c r="A105" s="156"/>
      <c r="B105" s="156"/>
      <c r="C105" s="156"/>
      <c r="D105" s="156"/>
      <c r="E105" s="156"/>
      <c r="F105" s="156"/>
      <c r="G105" s="156"/>
      <c r="H105" s="156"/>
      <c r="I105" s="156"/>
      <c r="J105" s="156"/>
      <c r="K105" s="156"/>
      <c r="L105" s="156"/>
      <c r="M105" s="156"/>
      <c r="N105" s="156"/>
      <c r="O105" s="156"/>
      <c r="P105" s="156"/>
      <c r="Q105" s="156"/>
      <c r="R105" s="156"/>
      <c r="S105" s="156"/>
      <c r="T105" s="156"/>
      <c r="U105" s="156"/>
      <c r="V105" s="156"/>
      <c r="W105" s="156"/>
      <c r="X105" s="156"/>
      <c r="Y105" s="156"/>
      <c r="Z105" s="156"/>
    </row>
    <row r="106">
      <c r="A106" s="156"/>
      <c r="B106" s="156"/>
      <c r="C106" s="156"/>
      <c r="D106" s="156"/>
      <c r="E106" s="156"/>
      <c r="F106" s="156"/>
      <c r="G106" s="156"/>
      <c r="H106" s="156"/>
      <c r="I106" s="156"/>
      <c r="J106" s="156"/>
      <c r="K106" s="156"/>
      <c r="L106" s="156"/>
      <c r="M106" s="156"/>
      <c r="N106" s="156"/>
      <c r="O106" s="156"/>
      <c r="P106" s="156"/>
      <c r="Q106" s="156"/>
      <c r="R106" s="156"/>
      <c r="S106" s="156"/>
      <c r="T106" s="156"/>
      <c r="U106" s="156"/>
      <c r="V106" s="156"/>
      <c r="W106" s="156"/>
      <c r="X106" s="156"/>
      <c r="Y106" s="156"/>
      <c r="Z106" s="156"/>
    </row>
    <row r="107">
      <c r="A107" s="156"/>
      <c r="B107" s="156"/>
      <c r="C107" s="156"/>
      <c r="D107" s="156"/>
      <c r="E107" s="156"/>
      <c r="F107" s="156"/>
      <c r="G107" s="156"/>
      <c r="H107" s="156"/>
      <c r="I107" s="156"/>
      <c r="J107" s="156"/>
      <c r="K107" s="156"/>
      <c r="L107" s="156"/>
      <c r="M107" s="156"/>
      <c r="N107" s="156"/>
      <c r="O107" s="156"/>
      <c r="P107" s="156"/>
      <c r="Q107" s="156"/>
      <c r="R107" s="156"/>
      <c r="S107" s="156"/>
      <c r="T107" s="156"/>
      <c r="U107" s="156"/>
      <c r="V107" s="156"/>
      <c r="W107" s="156"/>
      <c r="X107" s="156"/>
      <c r="Y107" s="156"/>
      <c r="Z107" s="156"/>
    </row>
    <row r="108">
      <c r="A108" s="156"/>
      <c r="B108" s="156"/>
      <c r="C108" s="156"/>
      <c r="D108" s="156"/>
      <c r="E108" s="156"/>
      <c r="F108" s="156"/>
      <c r="G108" s="156"/>
      <c r="H108" s="156"/>
      <c r="I108" s="156"/>
      <c r="J108" s="156"/>
      <c r="K108" s="156"/>
      <c r="L108" s="156"/>
      <c r="M108" s="156"/>
      <c r="N108" s="156"/>
      <c r="O108" s="156"/>
      <c r="P108" s="156"/>
      <c r="Q108" s="156"/>
      <c r="R108" s="156"/>
      <c r="S108" s="156"/>
      <c r="T108" s="156"/>
      <c r="U108" s="156"/>
      <c r="V108" s="156"/>
      <c r="W108" s="156"/>
      <c r="X108" s="156"/>
      <c r="Y108" s="156"/>
      <c r="Z108" s="156"/>
    </row>
    <row r="109">
      <c r="A109" s="156"/>
      <c r="B109" s="156"/>
      <c r="C109" s="156"/>
      <c r="D109" s="156"/>
      <c r="E109" s="156"/>
      <c r="F109" s="156"/>
      <c r="G109" s="156"/>
      <c r="H109" s="156"/>
      <c r="I109" s="156"/>
      <c r="J109" s="156"/>
      <c r="K109" s="156"/>
      <c r="L109" s="156"/>
      <c r="M109" s="156"/>
      <c r="N109" s="156"/>
      <c r="O109" s="156"/>
      <c r="P109" s="156"/>
      <c r="Q109" s="156"/>
      <c r="R109" s="156"/>
      <c r="S109" s="156"/>
      <c r="T109" s="156"/>
      <c r="U109" s="156"/>
      <c r="V109" s="156"/>
      <c r="W109" s="156"/>
      <c r="X109" s="156"/>
      <c r="Y109" s="156"/>
      <c r="Z109" s="156"/>
    </row>
    <row r="110">
      <c r="A110" s="156"/>
      <c r="B110" s="156"/>
      <c r="C110" s="156"/>
      <c r="D110" s="156"/>
      <c r="E110" s="156"/>
      <c r="F110" s="156"/>
      <c r="G110" s="156"/>
      <c r="H110" s="156"/>
      <c r="I110" s="156"/>
      <c r="J110" s="156"/>
      <c r="K110" s="156"/>
      <c r="L110" s="156"/>
      <c r="M110" s="156"/>
      <c r="N110" s="156"/>
      <c r="O110" s="156"/>
      <c r="P110" s="156"/>
      <c r="Q110" s="156"/>
      <c r="R110" s="156"/>
      <c r="S110" s="156"/>
      <c r="T110" s="156"/>
      <c r="U110" s="156"/>
      <c r="V110" s="156"/>
      <c r="W110" s="156"/>
      <c r="X110" s="156"/>
      <c r="Y110" s="156"/>
      <c r="Z110" s="156"/>
    </row>
    <row r="111">
      <c r="A111" s="156"/>
      <c r="B111" s="156"/>
      <c r="C111" s="156"/>
      <c r="D111" s="156"/>
      <c r="E111" s="156"/>
      <c r="F111" s="156"/>
      <c r="G111" s="156"/>
      <c r="H111" s="156"/>
      <c r="I111" s="156"/>
      <c r="J111" s="156"/>
      <c r="K111" s="156"/>
      <c r="L111" s="156"/>
      <c r="M111" s="156"/>
      <c r="N111" s="156"/>
      <c r="O111" s="156"/>
      <c r="P111" s="156"/>
      <c r="Q111" s="156"/>
      <c r="R111" s="156"/>
      <c r="S111" s="156"/>
      <c r="T111" s="156"/>
      <c r="U111" s="156"/>
      <c r="V111" s="156"/>
      <c r="W111" s="156"/>
      <c r="X111" s="156"/>
      <c r="Y111" s="156"/>
      <c r="Z111" s="156"/>
    </row>
    <row r="112">
      <c r="A112" s="156"/>
      <c r="B112" s="156"/>
      <c r="C112" s="156"/>
      <c r="D112" s="156"/>
      <c r="E112" s="156"/>
      <c r="F112" s="156"/>
      <c r="G112" s="156"/>
      <c r="H112" s="156"/>
      <c r="I112" s="156"/>
      <c r="J112" s="156"/>
      <c r="K112" s="156"/>
      <c r="L112" s="156"/>
      <c r="M112" s="156"/>
      <c r="N112" s="156"/>
      <c r="O112" s="156"/>
      <c r="P112" s="156"/>
      <c r="Q112" s="156"/>
      <c r="R112" s="156"/>
      <c r="S112" s="156"/>
      <c r="T112" s="156"/>
      <c r="U112" s="156"/>
      <c r="V112" s="156"/>
      <c r="W112" s="156"/>
      <c r="X112" s="156"/>
      <c r="Y112" s="156"/>
      <c r="Z112" s="156"/>
    </row>
    <row r="113">
      <c r="A113" s="156"/>
      <c r="B113" s="156"/>
      <c r="C113" s="156"/>
      <c r="D113" s="156"/>
      <c r="E113" s="156"/>
      <c r="F113" s="156"/>
      <c r="G113" s="156"/>
      <c r="H113" s="156"/>
      <c r="I113" s="156"/>
      <c r="J113" s="156"/>
      <c r="K113" s="156"/>
      <c r="L113" s="156"/>
      <c r="M113" s="156"/>
      <c r="N113" s="156"/>
      <c r="O113" s="156"/>
      <c r="P113" s="156"/>
      <c r="Q113" s="156"/>
      <c r="R113" s="156"/>
      <c r="S113" s="156"/>
      <c r="T113" s="156"/>
      <c r="U113" s="156"/>
      <c r="V113" s="156"/>
      <c r="W113" s="156"/>
      <c r="X113" s="156"/>
      <c r="Y113" s="156"/>
      <c r="Z113" s="156"/>
    </row>
    <row r="114">
      <c r="A114" s="156"/>
      <c r="B114" s="156"/>
      <c r="C114" s="156"/>
      <c r="D114" s="156"/>
      <c r="E114" s="156"/>
      <c r="F114" s="156"/>
      <c r="G114" s="156"/>
      <c r="H114" s="156"/>
      <c r="I114" s="156"/>
      <c r="J114" s="156"/>
      <c r="K114" s="156"/>
      <c r="L114" s="156"/>
      <c r="M114" s="156"/>
      <c r="N114" s="156"/>
      <c r="O114" s="156"/>
      <c r="P114" s="156"/>
      <c r="Q114" s="156"/>
      <c r="R114" s="156"/>
      <c r="S114" s="156"/>
      <c r="T114" s="156"/>
      <c r="U114" s="156"/>
      <c r="V114" s="156"/>
      <c r="W114" s="156"/>
      <c r="X114" s="156"/>
      <c r="Y114" s="156"/>
      <c r="Z114" s="156"/>
    </row>
    <row r="115">
      <c r="A115" s="156"/>
      <c r="B115" s="156"/>
      <c r="C115" s="156"/>
      <c r="D115" s="156"/>
      <c r="E115" s="156"/>
      <c r="F115" s="156"/>
      <c r="G115" s="156"/>
      <c r="H115" s="156"/>
      <c r="I115" s="156"/>
      <c r="J115" s="156"/>
      <c r="K115" s="156"/>
      <c r="L115" s="156"/>
      <c r="M115" s="156"/>
      <c r="N115" s="156"/>
      <c r="O115" s="156"/>
      <c r="P115" s="156"/>
      <c r="Q115" s="156"/>
      <c r="R115" s="156"/>
      <c r="S115" s="156"/>
      <c r="T115" s="156"/>
      <c r="U115" s="156"/>
      <c r="V115" s="156"/>
      <c r="W115" s="156"/>
      <c r="X115" s="156"/>
      <c r="Y115" s="156"/>
      <c r="Z115" s="156"/>
    </row>
    <row r="116">
      <c r="A116" s="156"/>
      <c r="B116" s="156"/>
      <c r="C116" s="156"/>
      <c r="D116" s="156"/>
      <c r="E116" s="156"/>
      <c r="F116" s="156"/>
      <c r="G116" s="156"/>
      <c r="H116" s="156"/>
      <c r="I116" s="156"/>
      <c r="J116" s="156"/>
      <c r="K116" s="156"/>
      <c r="L116" s="156"/>
      <c r="M116" s="156"/>
      <c r="N116" s="156"/>
      <c r="O116" s="156"/>
      <c r="P116" s="156"/>
      <c r="Q116" s="156"/>
      <c r="R116" s="156"/>
      <c r="S116" s="156"/>
      <c r="T116" s="156"/>
      <c r="U116" s="156"/>
      <c r="V116" s="156"/>
      <c r="W116" s="156"/>
      <c r="X116" s="156"/>
      <c r="Y116" s="156"/>
      <c r="Z116" s="156"/>
    </row>
    <row r="117">
      <c r="A117" s="156"/>
      <c r="B117" s="156"/>
      <c r="C117" s="156"/>
      <c r="D117" s="156"/>
      <c r="E117" s="156"/>
      <c r="F117" s="156"/>
      <c r="G117" s="156"/>
      <c r="H117" s="156"/>
      <c r="I117" s="156"/>
      <c r="J117" s="156"/>
      <c r="K117" s="156"/>
      <c r="L117" s="156"/>
      <c r="M117" s="156"/>
      <c r="N117" s="156"/>
      <c r="O117" s="156"/>
      <c r="P117" s="156"/>
      <c r="Q117" s="156"/>
      <c r="R117" s="156"/>
      <c r="S117" s="156"/>
      <c r="T117" s="156"/>
      <c r="U117" s="156"/>
      <c r="V117" s="156"/>
      <c r="W117" s="156"/>
      <c r="X117" s="156"/>
      <c r="Y117" s="156"/>
      <c r="Z117" s="156"/>
    </row>
    <row r="118">
      <c r="A118" s="156"/>
      <c r="B118" s="156"/>
      <c r="C118" s="156"/>
      <c r="D118" s="156"/>
      <c r="E118" s="156"/>
      <c r="F118" s="156"/>
      <c r="G118" s="156"/>
      <c r="H118" s="156"/>
      <c r="I118" s="156"/>
      <c r="J118" s="156"/>
      <c r="K118" s="156"/>
      <c r="L118" s="156"/>
      <c r="M118" s="156"/>
      <c r="N118" s="156"/>
      <c r="O118" s="156"/>
      <c r="P118" s="156"/>
      <c r="Q118" s="156"/>
      <c r="R118" s="156"/>
      <c r="S118" s="156"/>
      <c r="T118" s="156"/>
      <c r="U118" s="156"/>
      <c r="V118" s="156"/>
      <c r="W118" s="156"/>
      <c r="X118" s="156"/>
      <c r="Y118" s="156"/>
      <c r="Z118" s="156"/>
    </row>
    <row r="119">
      <c r="A119" s="156"/>
      <c r="B119" s="156"/>
      <c r="C119" s="156"/>
      <c r="D119" s="156"/>
      <c r="E119" s="156"/>
      <c r="F119" s="156"/>
      <c r="G119" s="156"/>
      <c r="H119" s="156"/>
      <c r="I119" s="156"/>
      <c r="J119" s="156"/>
      <c r="K119" s="156"/>
      <c r="L119" s="156"/>
      <c r="M119" s="156"/>
      <c r="N119" s="156"/>
      <c r="O119" s="156"/>
      <c r="P119" s="156"/>
      <c r="Q119" s="156"/>
      <c r="R119" s="156"/>
      <c r="S119" s="156"/>
      <c r="T119" s="156"/>
      <c r="U119" s="156"/>
      <c r="V119" s="156"/>
      <c r="W119" s="156"/>
      <c r="X119" s="156"/>
      <c r="Y119" s="156"/>
      <c r="Z119" s="156"/>
    </row>
    <row r="120">
      <c r="A120" s="156"/>
      <c r="B120" s="156"/>
      <c r="C120" s="156"/>
      <c r="D120" s="156"/>
      <c r="E120" s="156"/>
      <c r="F120" s="156"/>
      <c r="G120" s="156"/>
      <c r="H120" s="156"/>
      <c r="I120" s="156"/>
      <c r="J120" s="156"/>
      <c r="K120" s="156"/>
      <c r="L120" s="156"/>
      <c r="M120" s="156"/>
      <c r="N120" s="156"/>
      <c r="O120" s="156"/>
      <c r="P120" s="156"/>
      <c r="Q120" s="156"/>
      <c r="R120" s="156"/>
      <c r="S120" s="156"/>
      <c r="T120" s="156"/>
      <c r="U120" s="156"/>
      <c r="V120" s="156"/>
      <c r="W120" s="156"/>
      <c r="X120" s="156"/>
      <c r="Y120" s="156"/>
      <c r="Z120" s="156"/>
    </row>
    <row r="121">
      <c r="A121" s="156"/>
      <c r="B121" s="156"/>
      <c r="C121" s="156"/>
      <c r="D121" s="156"/>
      <c r="E121" s="156"/>
      <c r="F121" s="156"/>
      <c r="G121" s="156"/>
      <c r="H121" s="156"/>
      <c r="I121" s="156"/>
      <c r="J121" s="156"/>
      <c r="K121" s="156"/>
      <c r="L121" s="156"/>
      <c r="M121" s="156"/>
      <c r="N121" s="156"/>
      <c r="O121" s="156"/>
      <c r="P121" s="156"/>
      <c r="Q121" s="156"/>
      <c r="R121" s="156"/>
      <c r="S121" s="156"/>
      <c r="T121" s="156"/>
      <c r="U121" s="156"/>
      <c r="V121" s="156"/>
      <c r="W121" s="156"/>
      <c r="X121" s="156"/>
      <c r="Y121" s="156"/>
      <c r="Z121" s="156"/>
    </row>
    <row r="122">
      <c r="A122" s="156"/>
      <c r="B122" s="156"/>
      <c r="C122" s="156"/>
      <c r="D122" s="156"/>
      <c r="E122" s="156"/>
      <c r="F122" s="156"/>
      <c r="G122" s="156"/>
      <c r="H122" s="156"/>
      <c r="I122" s="156"/>
      <c r="J122" s="156"/>
      <c r="K122" s="156"/>
      <c r="L122" s="156"/>
      <c r="M122" s="156"/>
      <c r="N122" s="156"/>
      <c r="O122" s="156"/>
      <c r="P122" s="156"/>
      <c r="Q122" s="156"/>
      <c r="R122" s="156"/>
      <c r="S122" s="156"/>
      <c r="T122" s="156"/>
      <c r="U122" s="156"/>
      <c r="V122" s="156"/>
      <c r="W122" s="156"/>
      <c r="X122" s="156"/>
      <c r="Y122" s="156"/>
      <c r="Z122" s="156"/>
    </row>
    <row r="123">
      <c r="A123" s="156"/>
      <c r="B123" s="156"/>
      <c r="C123" s="156"/>
      <c r="D123" s="156"/>
      <c r="E123" s="156"/>
      <c r="F123" s="156"/>
      <c r="G123" s="156"/>
      <c r="H123" s="156"/>
      <c r="I123" s="156"/>
      <c r="J123" s="156"/>
      <c r="K123" s="156"/>
      <c r="L123" s="156"/>
      <c r="M123" s="156"/>
      <c r="N123" s="156"/>
      <c r="O123" s="156"/>
      <c r="P123" s="156"/>
      <c r="Q123" s="156"/>
      <c r="R123" s="156"/>
      <c r="S123" s="156"/>
      <c r="T123" s="156"/>
      <c r="U123" s="156"/>
      <c r="V123" s="156"/>
      <c r="W123" s="156"/>
      <c r="X123" s="156"/>
      <c r="Y123" s="156"/>
      <c r="Z123" s="156"/>
    </row>
    <row r="124">
      <c r="A124" s="156"/>
      <c r="B124" s="156"/>
      <c r="C124" s="156"/>
      <c r="D124" s="156"/>
      <c r="E124" s="156"/>
      <c r="F124" s="156"/>
      <c r="G124" s="156"/>
      <c r="H124" s="156"/>
      <c r="I124" s="156"/>
      <c r="J124" s="156"/>
      <c r="K124" s="156"/>
      <c r="L124" s="156"/>
      <c r="M124" s="156"/>
      <c r="N124" s="156"/>
      <c r="O124" s="156"/>
      <c r="P124" s="156"/>
      <c r="Q124" s="156"/>
      <c r="R124" s="156"/>
      <c r="S124" s="156"/>
      <c r="T124" s="156"/>
      <c r="U124" s="156"/>
      <c r="V124" s="156"/>
      <c r="W124" s="156"/>
      <c r="X124" s="156"/>
      <c r="Y124" s="156"/>
      <c r="Z124" s="156"/>
    </row>
    <row r="125">
      <c r="A125" s="156"/>
      <c r="B125" s="156"/>
      <c r="C125" s="156"/>
      <c r="D125" s="156"/>
      <c r="E125" s="156"/>
      <c r="F125" s="156"/>
      <c r="G125" s="156"/>
      <c r="H125" s="156"/>
      <c r="I125" s="156"/>
      <c r="J125" s="156"/>
      <c r="K125" s="156"/>
      <c r="L125" s="156"/>
      <c r="M125" s="156"/>
      <c r="N125" s="156"/>
      <c r="O125" s="156"/>
      <c r="P125" s="156"/>
      <c r="Q125" s="156"/>
      <c r="R125" s="156"/>
      <c r="S125" s="156"/>
      <c r="T125" s="156"/>
      <c r="U125" s="156"/>
      <c r="V125" s="156"/>
      <c r="W125" s="156"/>
      <c r="X125" s="156"/>
      <c r="Y125" s="156"/>
      <c r="Z125" s="156"/>
    </row>
    <row r="126">
      <c r="A126" s="156"/>
      <c r="B126" s="156"/>
      <c r="C126" s="156"/>
      <c r="D126" s="156"/>
      <c r="E126" s="156"/>
      <c r="F126" s="156"/>
      <c r="G126" s="156"/>
      <c r="H126" s="156"/>
      <c r="I126" s="156"/>
      <c r="J126" s="156"/>
      <c r="K126" s="156"/>
      <c r="L126" s="156"/>
      <c r="M126" s="156"/>
      <c r="N126" s="156"/>
      <c r="O126" s="156"/>
      <c r="P126" s="156"/>
      <c r="Q126" s="156"/>
      <c r="R126" s="156"/>
      <c r="S126" s="156"/>
      <c r="T126" s="156"/>
      <c r="U126" s="156"/>
      <c r="V126" s="156"/>
      <c r="W126" s="156"/>
      <c r="X126" s="156"/>
      <c r="Y126" s="156"/>
      <c r="Z126" s="156"/>
    </row>
    <row r="127">
      <c r="A127" s="156"/>
      <c r="B127" s="156"/>
      <c r="C127" s="156"/>
      <c r="D127" s="156"/>
      <c r="E127" s="156"/>
      <c r="F127" s="156"/>
      <c r="G127" s="156"/>
      <c r="H127" s="156"/>
      <c r="I127" s="156"/>
      <c r="J127" s="156"/>
      <c r="K127" s="156"/>
      <c r="L127" s="156"/>
      <c r="M127" s="156"/>
      <c r="N127" s="156"/>
      <c r="O127" s="156"/>
      <c r="P127" s="156"/>
      <c r="Q127" s="156"/>
      <c r="R127" s="156"/>
      <c r="S127" s="156"/>
      <c r="T127" s="156"/>
      <c r="U127" s="156"/>
      <c r="V127" s="156"/>
      <c r="W127" s="156"/>
      <c r="X127" s="156"/>
      <c r="Y127" s="156"/>
      <c r="Z127" s="156"/>
    </row>
    <row r="128">
      <c r="A128" s="156"/>
      <c r="B128" s="156"/>
      <c r="C128" s="156"/>
      <c r="D128" s="156"/>
      <c r="E128" s="156"/>
      <c r="F128" s="156"/>
      <c r="G128" s="156"/>
      <c r="H128" s="156"/>
      <c r="I128" s="156"/>
      <c r="J128" s="156"/>
      <c r="K128" s="156"/>
      <c r="L128" s="156"/>
      <c r="M128" s="156"/>
      <c r="N128" s="156"/>
      <c r="O128" s="156"/>
      <c r="P128" s="156"/>
      <c r="Q128" s="156"/>
      <c r="R128" s="156"/>
      <c r="S128" s="156"/>
      <c r="T128" s="156"/>
      <c r="U128" s="156"/>
      <c r="V128" s="156"/>
      <c r="W128" s="156"/>
      <c r="X128" s="156"/>
      <c r="Y128" s="156"/>
      <c r="Z128" s="156"/>
    </row>
    <row r="129">
      <c r="A129" s="156"/>
      <c r="B129" s="156"/>
      <c r="C129" s="156"/>
      <c r="D129" s="156"/>
      <c r="E129" s="156"/>
      <c r="F129" s="156"/>
      <c r="G129" s="156"/>
      <c r="H129" s="156"/>
      <c r="I129" s="156"/>
      <c r="J129" s="156"/>
      <c r="K129" s="156"/>
      <c r="L129" s="156"/>
      <c r="M129" s="156"/>
      <c r="N129" s="156"/>
      <c r="O129" s="156"/>
      <c r="P129" s="156"/>
      <c r="Q129" s="156"/>
      <c r="R129" s="156"/>
      <c r="S129" s="156"/>
      <c r="T129" s="156"/>
      <c r="U129" s="156"/>
      <c r="V129" s="156"/>
      <c r="W129" s="156"/>
      <c r="X129" s="156"/>
      <c r="Y129" s="156"/>
      <c r="Z129" s="156"/>
    </row>
    <row r="130">
      <c r="A130" s="156"/>
      <c r="B130" s="156"/>
      <c r="C130" s="156"/>
      <c r="D130" s="156"/>
      <c r="E130" s="156"/>
      <c r="F130" s="156"/>
      <c r="G130" s="156"/>
      <c r="H130" s="156"/>
      <c r="I130" s="156"/>
      <c r="J130" s="156"/>
      <c r="K130" s="156"/>
      <c r="L130" s="156"/>
      <c r="M130" s="156"/>
      <c r="N130" s="156"/>
      <c r="O130" s="156"/>
      <c r="P130" s="156"/>
      <c r="Q130" s="156"/>
      <c r="R130" s="156"/>
      <c r="S130" s="156"/>
      <c r="T130" s="156"/>
      <c r="U130" s="156"/>
      <c r="V130" s="156"/>
      <c r="W130" s="156"/>
      <c r="X130" s="156"/>
      <c r="Y130" s="156"/>
      <c r="Z130" s="156"/>
    </row>
    <row r="131">
      <c r="A131" s="156"/>
      <c r="B131" s="156"/>
      <c r="C131" s="156"/>
      <c r="D131" s="156"/>
      <c r="E131" s="156"/>
      <c r="F131" s="156"/>
      <c r="G131" s="156"/>
      <c r="H131" s="156"/>
      <c r="I131" s="156"/>
      <c r="J131" s="156"/>
      <c r="K131" s="156"/>
      <c r="L131" s="156"/>
      <c r="M131" s="156"/>
      <c r="N131" s="156"/>
      <c r="O131" s="156"/>
      <c r="P131" s="156"/>
      <c r="Q131" s="156"/>
      <c r="R131" s="156"/>
      <c r="S131" s="156"/>
      <c r="T131" s="156"/>
      <c r="U131" s="156"/>
      <c r="V131" s="156"/>
      <c r="W131" s="156"/>
      <c r="X131" s="156"/>
      <c r="Y131" s="156"/>
      <c r="Z131" s="156"/>
    </row>
    <row r="132">
      <c r="A132" s="156"/>
      <c r="B132" s="156"/>
      <c r="C132" s="156"/>
      <c r="D132" s="156"/>
      <c r="E132" s="156"/>
      <c r="F132" s="156"/>
      <c r="G132" s="156"/>
      <c r="H132" s="156"/>
      <c r="I132" s="156"/>
      <c r="J132" s="156"/>
      <c r="K132" s="156"/>
      <c r="L132" s="156"/>
      <c r="M132" s="156"/>
      <c r="N132" s="156"/>
      <c r="O132" s="156"/>
      <c r="P132" s="156"/>
      <c r="Q132" s="156"/>
      <c r="R132" s="156"/>
      <c r="S132" s="156"/>
      <c r="T132" s="156"/>
      <c r="U132" s="156"/>
      <c r="V132" s="156"/>
      <c r="W132" s="156"/>
      <c r="X132" s="156"/>
      <c r="Y132" s="156"/>
      <c r="Z132" s="156"/>
    </row>
    <row r="133">
      <c r="A133" s="156"/>
      <c r="B133" s="156"/>
      <c r="C133" s="156"/>
      <c r="D133" s="156"/>
      <c r="E133" s="156"/>
      <c r="F133" s="156"/>
      <c r="G133" s="156"/>
      <c r="H133" s="156"/>
      <c r="I133" s="156"/>
      <c r="J133" s="156"/>
      <c r="K133" s="156"/>
      <c r="L133" s="156"/>
      <c r="M133" s="156"/>
      <c r="N133" s="156"/>
      <c r="O133" s="156"/>
      <c r="P133" s="156"/>
      <c r="Q133" s="156"/>
      <c r="R133" s="156"/>
      <c r="S133" s="156"/>
      <c r="T133" s="156"/>
      <c r="U133" s="156"/>
      <c r="V133" s="156"/>
      <c r="W133" s="156"/>
      <c r="X133" s="156"/>
      <c r="Y133" s="156"/>
      <c r="Z133" s="156"/>
    </row>
    <row r="134">
      <c r="A134" s="156"/>
      <c r="B134" s="156"/>
      <c r="C134" s="156"/>
      <c r="D134" s="156"/>
      <c r="E134" s="156"/>
      <c r="F134" s="156"/>
      <c r="G134" s="156"/>
      <c r="H134" s="156"/>
      <c r="I134" s="156"/>
      <c r="J134" s="156"/>
      <c r="K134" s="156"/>
      <c r="L134" s="156"/>
      <c r="M134" s="156"/>
      <c r="N134" s="156"/>
      <c r="O134" s="156"/>
      <c r="P134" s="156"/>
      <c r="Q134" s="156"/>
      <c r="R134" s="156"/>
      <c r="S134" s="156"/>
      <c r="T134" s="156"/>
      <c r="U134" s="156"/>
      <c r="V134" s="156"/>
      <c r="W134" s="156"/>
      <c r="X134" s="156"/>
      <c r="Y134" s="156"/>
      <c r="Z134" s="156"/>
    </row>
    <row r="135">
      <c r="A135" s="156"/>
      <c r="B135" s="156"/>
      <c r="C135" s="156"/>
      <c r="D135" s="156"/>
      <c r="E135" s="156"/>
      <c r="F135" s="156"/>
      <c r="G135" s="156"/>
      <c r="H135" s="156"/>
      <c r="I135" s="156"/>
      <c r="J135" s="156"/>
      <c r="K135" s="156"/>
      <c r="L135" s="156"/>
      <c r="M135" s="156"/>
      <c r="N135" s="156"/>
      <c r="O135" s="156"/>
      <c r="P135" s="156"/>
      <c r="Q135" s="156"/>
      <c r="R135" s="156"/>
      <c r="S135" s="156"/>
      <c r="T135" s="156"/>
      <c r="U135" s="156"/>
      <c r="V135" s="156"/>
      <c r="W135" s="156"/>
      <c r="X135" s="156"/>
      <c r="Y135" s="156"/>
      <c r="Z135" s="156"/>
    </row>
    <row r="136">
      <c r="A136" s="156"/>
      <c r="B136" s="156"/>
      <c r="C136" s="156"/>
      <c r="D136" s="156"/>
      <c r="E136" s="156"/>
      <c r="F136" s="156"/>
      <c r="G136" s="156"/>
      <c r="H136" s="156"/>
      <c r="I136" s="156"/>
      <c r="J136" s="156"/>
      <c r="K136" s="156"/>
      <c r="L136" s="156"/>
      <c r="M136" s="156"/>
      <c r="N136" s="156"/>
      <c r="O136" s="156"/>
      <c r="P136" s="156"/>
      <c r="Q136" s="156"/>
      <c r="R136" s="156"/>
      <c r="S136" s="156"/>
      <c r="T136" s="156"/>
      <c r="U136" s="156"/>
      <c r="V136" s="156"/>
      <c r="W136" s="156"/>
      <c r="X136" s="156"/>
      <c r="Y136" s="156"/>
      <c r="Z136" s="156"/>
    </row>
    <row r="137">
      <c r="A137" s="156"/>
      <c r="B137" s="156"/>
      <c r="C137" s="156"/>
      <c r="D137" s="156"/>
      <c r="E137" s="156"/>
      <c r="F137" s="156"/>
      <c r="G137" s="156"/>
      <c r="H137" s="156"/>
      <c r="I137" s="156"/>
      <c r="J137" s="156"/>
      <c r="K137" s="156"/>
      <c r="L137" s="156"/>
      <c r="M137" s="156"/>
      <c r="N137" s="156"/>
      <c r="O137" s="156"/>
      <c r="P137" s="156"/>
      <c r="Q137" s="156"/>
      <c r="R137" s="156"/>
      <c r="S137" s="156"/>
      <c r="T137" s="156"/>
      <c r="U137" s="156"/>
      <c r="V137" s="156"/>
      <c r="W137" s="156"/>
      <c r="X137" s="156"/>
      <c r="Y137" s="156"/>
      <c r="Z137" s="156"/>
    </row>
    <row r="138">
      <c r="A138" s="156"/>
      <c r="B138" s="156"/>
      <c r="C138" s="156"/>
      <c r="D138" s="156"/>
      <c r="E138" s="156"/>
      <c r="F138" s="156"/>
      <c r="G138" s="156"/>
      <c r="H138" s="156"/>
      <c r="I138" s="156"/>
      <c r="J138" s="156"/>
      <c r="K138" s="156"/>
      <c r="L138" s="156"/>
      <c r="M138" s="156"/>
      <c r="N138" s="156"/>
      <c r="O138" s="156"/>
      <c r="P138" s="156"/>
      <c r="Q138" s="156"/>
      <c r="R138" s="156"/>
      <c r="S138" s="156"/>
      <c r="T138" s="156"/>
      <c r="U138" s="156"/>
      <c r="V138" s="156"/>
      <c r="W138" s="156"/>
      <c r="X138" s="156"/>
      <c r="Y138" s="156"/>
      <c r="Z138" s="156"/>
    </row>
    <row r="139">
      <c r="A139" s="156"/>
      <c r="B139" s="156"/>
      <c r="C139" s="156"/>
      <c r="D139" s="156"/>
      <c r="E139" s="156"/>
      <c r="F139" s="156"/>
      <c r="G139" s="156"/>
      <c r="H139" s="156"/>
      <c r="I139" s="156"/>
      <c r="J139" s="156"/>
      <c r="K139" s="156"/>
      <c r="L139" s="156"/>
      <c r="M139" s="156"/>
      <c r="N139" s="156"/>
      <c r="O139" s="156"/>
      <c r="P139" s="156"/>
      <c r="Q139" s="156"/>
      <c r="R139" s="156"/>
      <c r="S139" s="156"/>
      <c r="T139" s="156"/>
      <c r="U139" s="156"/>
      <c r="V139" s="156"/>
      <c r="W139" s="156"/>
      <c r="X139" s="156"/>
      <c r="Y139" s="156"/>
      <c r="Z139" s="156"/>
    </row>
    <row r="140">
      <c r="A140" s="156"/>
      <c r="B140" s="156"/>
      <c r="C140" s="156"/>
      <c r="D140" s="156"/>
      <c r="E140" s="156"/>
      <c r="F140" s="156"/>
      <c r="G140" s="156"/>
      <c r="H140" s="156"/>
      <c r="I140" s="156"/>
      <c r="J140" s="156"/>
      <c r="K140" s="156"/>
      <c r="L140" s="156"/>
      <c r="M140" s="156"/>
      <c r="N140" s="156"/>
      <c r="O140" s="156"/>
      <c r="P140" s="156"/>
      <c r="Q140" s="156"/>
      <c r="R140" s="156"/>
      <c r="S140" s="156"/>
      <c r="T140" s="156"/>
      <c r="U140" s="156"/>
      <c r="V140" s="156"/>
      <c r="W140" s="156"/>
      <c r="X140" s="156"/>
      <c r="Y140" s="156"/>
      <c r="Z140" s="156"/>
    </row>
    <row r="141">
      <c r="A141" s="156"/>
      <c r="B141" s="156"/>
      <c r="C141" s="156"/>
      <c r="D141" s="156"/>
      <c r="E141" s="156"/>
      <c r="F141" s="156"/>
      <c r="G141" s="156"/>
      <c r="H141" s="156"/>
      <c r="I141" s="156"/>
      <c r="J141" s="156"/>
      <c r="K141" s="156"/>
      <c r="L141" s="156"/>
      <c r="M141" s="156"/>
      <c r="N141" s="156"/>
      <c r="O141" s="156"/>
      <c r="P141" s="156"/>
      <c r="Q141" s="156"/>
      <c r="R141" s="156"/>
      <c r="S141" s="156"/>
      <c r="T141" s="156"/>
      <c r="U141" s="156"/>
      <c r="V141" s="156"/>
      <c r="W141" s="156"/>
      <c r="X141" s="156"/>
      <c r="Y141" s="156"/>
      <c r="Z141" s="156"/>
    </row>
    <row r="142">
      <c r="A142" s="156"/>
      <c r="B142" s="156"/>
      <c r="C142" s="156"/>
      <c r="D142" s="156"/>
      <c r="E142" s="156"/>
      <c r="F142" s="156"/>
      <c r="G142" s="156"/>
      <c r="H142" s="156"/>
      <c r="I142" s="156"/>
      <c r="J142" s="156"/>
      <c r="K142" s="156"/>
      <c r="L142" s="156"/>
      <c r="M142" s="156"/>
      <c r="N142" s="156"/>
      <c r="O142" s="156"/>
      <c r="P142" s="156"/>
      <c r="Q142" s="156"/>
      <c r="R142" s="156"/>
      <c r="S142" s="156"/>
      <c r="T142" s="156"/>
      <c r="U142" s="156"/>
      <c r="V142" s="156"/>
      <c r="W142" s="156"/>
      <c r="X142" s="156"/>
      <c r="Y142" s="156"/>
      <c r="Z142" s="156"/>
    </row>
    <row r="143">
      <c r="A143" s="156"/>
      <c r="B143" s="156"/>
      <c r="C143" s="156"/>
      <c r="D143" s="156"/>
      <c r="E143" s="156"/>
      <c r="F143" s="156"/>
      <c r="G143" s="156"/>
      <c r="H143" s="156"/>
      <c r="I143" s="156"/>
      <c r="J143" s="156"/>
      <c r="K143" s="156"/>
      <c r="L143" s="156"/>
      <c r="M143" s="156"/>
      <c r="N143" s="156"/>
      <c r="O143" s="156"/>
      <c r="P143" s="156"/>
      <c r="Q143" s="156"/>
      <c r="R143" s="156"/>
      <c r="S143" s="156"/>
      <c r="T143" s="156"/>
      <c r="U143" s="156"/>
      <c r="V143" s="156"/>
      <c r="W143" s="156"/>
      <c r="X143" s="156"/>
      <c r="Y143" s="156"/>
      <c r="Z143" s="156"/>
    </row>
    <row r="144">
      <c r="A144" s="156"/>
      <c r="B144" s="156"/>
      <c r="C144" s="156"/>
      <c r="D144" s="156"/>
      <c r="E144" s="156"/>
      <c r="F144" s="156"/>
      <c r="G144" s="156"/>
      <c r="H144" s="156"/>
      <c r="I144" s="156"/>
      <c r="J144" s="156"/>
      <c r="K144" s="156"/>
      <c r="L144" s="156"/>
      <c r="M144" s="156"/>
      <c r="N144" s="156"/>
      <c r="O144" s="156"/>
      <c r="P144" s="156"/>
      <c r="Q144" s="156"/>
      <c r="R144" s="156"/>
      <c r="S144" s="156"/>
      <c r="T144" s="156"/>
      <c r="U144" s="156"/>
      <c r="V144" s="156"/>
      <c r="W144" s="156"/>
      <c r="X144" s="156"/>
      <c r="Y144" s="156"/>
      <c r="Z144" s="156"/>
    </row>
    <row r="145">
      <c r="A145" s="156"/>
      <c r="B145" s="156"/>
      <c r="C145" s="156"/>
      <c r="D145" s="156"/>
      <c r="E145" s="156"/>
      <c r="F145" s="156"/>
      <c r="G145" s="156"/>
      <c r="H145" s="156"/>
      <c r="I145" s="156"/>
      <c r="J145" s="156"/>
      <c r="K145" s="156"/>
      <c r="L145" s="156"/>
      <c r="M145" s="156"/>
      <c r="N145" s="156"/>
      <c r="O145" s="156"/>
      <c r="P145" s="156"/>
      <c r="Q145" s="156"/>
      <c r="R145" s="156"/>
      <c r="S145" s="156"/>
      <c r="T145" s="156"/>
      <c r="U145" s="156"/>
      <c r="V145" s="156"/>
      <c r="W145" s="156"/>
      <c r="X145" s="156"/>
      <c r="Y145" s="156"/>
      <c r="Z145" s="156"/>
    </row>
    <row r="146">
      <c r="A146" s="156"/>
      <c r="B146" s="156"/>
      <c r="C146" s="156"/>
      <c r="D146" s="156"/>
      <c r="E146" s="156"/>
      <c r="F146" s="156"/>
      <c r="G146" s="156"/>
      <c r="H146" s="156"/>
      <c r="I146" s="156"/>
      <c r="J146" s="156"/>
      <c r="K146" s="156"/>
      <c r="L146" s="156"/>
      <c r="M146" s="156"/>
      <c r="N146" s="156"/>
      <c r="O146" s="156"/>
      <c r="P146" s="156"/>
      <c r="Q146" s="156"/>
      <c r="R146" s="156"/>
      <c r="S146" s="156"/>
      <c r="T146" s="156"/>
      <c r="U146" s="156"/>
      <c r="V146" s="156"/>
      <c r="W146" s="156"/>
      <c r="X146" s="156"/>
      <c r="Y146" s="156"/>
      <c r="Z146" s="156"/>
    </row>
    <row r="147">
      <c r="A147" s="156"/>
      <c r="B147" s="156"/>
      <c r="C147" s="156"/>
      <c r="D147" s="156"/>
      <c r="E147" s="156"/>
      <c r="F147" s="156"/>
      <c r="G147" s="156"/>
      <c r="H147" s="156"/>
      <c r="I147" s="156"/>
      <c r="J147" s="156"/>
      <c r="K147" s="156"/>
      <c r="L147" s="156"/>
      <c r="M147" s="156"/>
      <c r="N147" s="156"/>
      <c r="O147" s="156"/>
      <c r="P147" s="156"/>
      <c r="Q147" s="156"/>
      <c r="R147" s="156"/>
      <c r="S147" s="156"/>
      <c r="T147" s="156"/>
      <c r="U147" s="156"/>
      <c r="V147" s="156"/>
      <c r="W147" s="156"/>
      <c r="X147" s="156"/>
      <c r="Y147" s="156"/>
      <c r="Z147" s="156"/>
    </row>
    <row r="148">
      <c r="A148" s="156"/>
      <c r="B148" s="156"/>
      <c r="C148" s="156"/>
      <c r="D148" s="156"/>
      <c r="E148" s="156"/>
      <c r="F148" s="156"/>
      <c r="G148" s="156"/>
      <c r="H148" s="156"/>
      <c r="I148" s="156"/>
      <c r="J148" s="156"/>
      <c r="K148" s="156"/>
      <c r="L148" s="156"/>
      <c r="M148" s="156"/>
      <c r="N148" s="156"/>
      <c r="O148" s="156"/>
      <c r="P148" s="156"/>
      <c r="Q148" s="156"/>
      <c r="R148" s="156"/>
      <c r="S148" s="156"/>
      <c r="T148" s="156"/>
      <c r="U148" s="156"/>
      <c r="V148" s="156"/>
      <c r="W148" s="156"/>
      <c r="X148" s="156"/>
      <c r="Y148" s="156"/>
      <c r="Z148" s="156"/>
    </row>
    <row r="149">
      <c r="A149" s="156"/>
      <c r="B149" s="156"/>
      <c r="C149" s="156"/>
      <c r="D149" s="156"/>
      <c r="E149" s="156"/>
      <c r="F149" s="156"/>
      <c r="G149" s="156"/>
      <c r="H149" s="156"/>
      <c r="I149" s="156"/>
      <c r="J149" s="156"/>
      <c r="K149" s="156"/>
      <c r="L149" s="156"/>
      <c r="M149" s="156"/>
      <c r="N149" s="156"/>
      <c r="O149" s="156"/>
      <c r="P149" s="156"/>
      <c r="Q149" s="156"/>
      <c r="R149" s="156"/>
      <c r="S149" s="156"/>
      <c r="T149" s="156"/>
      <c r="U149" s="156"/>
      <c r="V149" s="156"/>
      <c r="W149" s="156"/>
      <c r="X149" s="156"/>
      <c r="Y149" s="156"/>
      <c r="Z149" s="156"/>
    </row>
    <row r="150">
      <c r="A150" s="156"/>
      <c r="B150" s="156"/>
      <c r="C150" s="156"/>
      <c r="D150" s="156"/>
      <c r="E150" s="156"/>
      <c r="F150" s="156"/>
      <c r="G150" s="156"/>
      <c r="H150" s="156"/>
      <c r="I150" s="156"/>
      <c r="J150" s="156"/>
      <c r="K150" s="156"/>
      <c r="L150" s="156"/>
      <c r="M150" s="156"/>
      <c r="N150" s="156"/>
      <c r="O150" s="156"/>
      <c r="P150" s="156"/>
      <c r="Q150" s="156"/>
      <c r="R150" s="156"/>
      <c r="S150" s="156"/>
      <c r="T150" s="156"/>
      <c r="U150" s="156"/>
      <c r="V150" s="156"/>
      <c r="W150" s="156"/>
      <c r="X150" s="156"/>
      <c r="Y150" s="156"/>
      <c r="Z150" s="156"/>
    </row>
    <row r="151">
      <c r="A151" s="156"/>
      <c r="B151" s="156"/>
      <c r="C151" s="156"/>
      <c r="D151" s="156"/>
      <c r="E151" s="156"/>
      <c r="F151" s="156"/>
      <c r="G151" s="156"/>
      <c r="H151" s="156"/>
      <c r="I151" s="156"/>
      <c r="J151" s="156"/>
      <c r="K151" s="156"/>
      <c r="L151" s="156"/>
      <c r="M151" s="156"/>
      <c r="N151" s="156"/>
      <c r="O151" s="156"/>
      <c r="P151" s="156"/>
      <c r="Q151" s="156"/>
      <c r="R151" s="156"/>
      <c r="S151" s="156"/>
      <c r="T151" s="156"/>
      <c r="U151" s="156"/>
      <c r="V151" s="156"/>
      <c r="W151" s="156"/>
      <c r="X151" s="156"/>
      <c r="Y151" s="156"/>
      <c r="Z151" s="156"/>
    </row>
    <row r="152">
      <c r="A152" s="156"/>
      <c r="B152" s="156"/>
      <c r="C152" s="156"/>
      <c r="D152" s="156"/>
      <c r="E152" s="156"/>
      <c r="F152" s="156"/>
      <c r="G152" s="156"/>
      <c r="H152" s="156"/>
      <c r="I152" s="156"/>
      <c r="J152" s="156"/>
      <c r="K152" s="156"/>
      <c r="L152" s="156"/>
      <c r="M152" s="156"/>
      <c r="N152" s="156"/>
      <c r="O152" s="156"/>
      <c r="P152" s="156"/>
      <c r="Q152" s="156"/>
      <c r="R152" s="156"/>
      <c r="S152" s="156"/>
      <c r="T152" s="156"/>
      <c r="U152" s="156"/>
      <c r="V152" s="156"/>
      <c r="W152" s="156"/>
      <c r="X152" s="156"/>
      <c r="Y152" s="156"/>
      <c r="Z152" s="156"/>
    </row>
    <row r="153">
      <c r="A153" s="156"/>
      <c r="B153" s="156"/>
      <c r="C153" s="156"/>
      <c r="D153" s="156"/>
      <c r="E153" s="156"/>
      <c r="F153" s="156"/>
      <c r="G153" s="156"/>
      <c r="H153" s="156"/>
      <c r="I153" s="156"/>
      <c r="J153" s="156"/>
      <c r="K153" s="156"/>
      <c r="L153" s="156"/>
      <c r="M153" s="156"/>
      <c r="N153" s="156"/>
      <c r="O153" s="156"/>
      <c r="P153" s="156"/>
      <c r="Q153" s="156"/>
      <c r="R153" s="156"/>
      <c r="S153" s="156"/>
      <c r="T153" s="156"/>
      <c r="U153" s="156"/>
      <c r="V153" s="156"/>
      <c r="W153" s="156"/>
      <c r="X153" s="156"/>
      <c r="Y153" s="156"/>
      <c r="Z153" s="156"/>
    </row>
    <row r="154">
      <c r="A154" s="156"/>
      <c r="B154" s="156"/>
      <c r="C154" s="156"/>
      <c r="D154" s="156"/>
      <c r="E154" s="156"/>
      <c r="F154" s="156"/>
      <c r="G154" s="156"/>
      <c r="H154" s="156"/>
      <c r="I154" s="156"/>
      <c r="J154" s="156"/>
      <c r="K154" s="156"/>
      <c r="L154" s="156"/>
      <c r="M154" s="156"/>
      <c r="N154" s="156"/>
      <c r="O154" s="156"/>
      <c r="P154" s="156"/>
      <c r="Q154" s="156"/>
      <c r="R154" s="156"/>
      <c r="S154" s="156"/>
      <c r="T154" s="156"/>
      <c r="U154" s="156"/>
      <c r="V154" s="156"/>
      <c r="W154" s="156"/>
      <c r="X154" s="156"/>
      <c r="Y154" s="156"/>
      <c r="Z154" s="156"/>
    </row>
    <row r="155">
      <c r="A155" s="156"/>
      <c r="B155" s="156"/>
      <c r="C155" s="156"/>
      <c r="D155" s="156"/>
      <c r="E155" s="156"/>
      <c r="F155" s="156"/>
      <c r="G155" s="156"/>
      <c r="H155" s="156"/>
      <c r="I155" s="156"/>
      <c r="J155" s="156"/>
      <c r="K155" s="156"/>
      <c r="L155" s="156"/>
      <c r="M155" s="156"/>
      <c r="N155" s="156"/>
      <c r="O155" s="156"/>
      <c r="P155" s="156"/>
      <c r="Q155" s="156"/>
      <c r="R155" s="156"/>
      <c r="S155" s="156"/>
      <c r="T155" s="156"/>
      <c r="U155" s="156"/>
      <c r="V155" s="156"/>
      <c r="W155" s="156"/>
      <c r="X155" s="156"/>
      <c r="Y155" s="156"/>
      <c r="Z155" s="156"/>
    </row>
    <row r="156">
      <c r="A156" s="156"/>
      <c r="B156" s="156"/>
      <c r="C156" s="156"/>
      <c r="D156" s="156"/>
      <c r="E156" s="156"/>
      <c r="F156" s="156"/>
      <c r="G156" s="156"/>
      <c r="H156" s="156"/>
      <c r="I156" s="156"/>
      <c r="J156" s="156"/>
      <c r="K156" s="156"/>
      <c r="L156" s="156"/>
      <c r="M156" s="156"/>
      <c r="N156" s="156"/>
      <c r="O156" s="156"/>
      <c r="P156" s="156"/>
      <c r="Q156" s="156"/>
      <c r="R156" s="156"/>
      <c r="S156" s="156"/>
      <c r="T156" s="156"/>
      <c r="U156" s="156"/>
      <c r="V156" s="156"/>
      <c r="W156" s="156"/>
      <c r="X156" s="156"/>
      <c r="Y156" s="156"/>
      <c r="Z156" s="156"/>
    </row>
    <row r="157">
      <c r="A157" s="156"/>
      <c r="B157" s="156"/>
      <c r="C157" s="156"/>
      <c r="D157" s="156"/>
      <c r="E157" s="156"/>
      <c r="F157" s="156"/>
      <c r="G157" s="156"/>
      <c r="H157" s="156"/>
      <c r="I157" s="156"/>
      <c r="J157" s="156"/>
      <c r="K157" s="156"/>
      <c r="L157" s="156"/>
      <c r="M157" s="156"/>
      <c r="N157" s="156"/>
      <c r="O157" s="156"/>
      <c r="P157" s="156"/>
      <c r="Q157" s="156"/>
      <c r="R157" s="156"/>
      <c r="S157" s="156"/>
      <c r="T157" s="156"/>
      <c r="U157" s="156"/>
      <c r="V157" s="156"/>
      <c r="W157" s="156"/>
      <c r="X157" s="156"/>
      <c r="Y157" s="156"/>
      <c r="Z157" s="156"/>
    </row>
    <row r="158">
      <c r="A158" s="156"/>
      <c r="B158" s="156"/>
      <c r="C158" s="156"/>
      <c r="D158" s="156"/>
      <c r="E158" s="156"/>
      <c r="F158" s="156"/>
      <c r="G158" s="156"/>
      <c r="H158" s="156"/>
      <c r="I158" s="156"/>
      <c r="J158" s="156"/>
      <c r="K158" s="156"/>
      <c r="L158" s="156"/>
      <c r="M158" s="156"/>
      <c r="N158" s="156"/>
      <c r="O158" s="156"/>
      <c r="P158" s="156"/>
      <c r="Q158" s="156"/>
      <c r="R158" s="156"/>
      <c r="S158" s="156"/>
      <c r="T158" s="156"/>
      <c r="U158" s="156"/>
      <c r="V158" s="156"/>
      <c r="W158" s="156"/>
      <c r="X158" s="156"/>
      <c r="Y158" s="156"/>
      <c r="Z158" s="156"/>
    </row>
    <row r="159">
      <c r="A159" s="156"/>
      <c r="B159" s="156"/>
      <c r="C159" s="156"/>
      <c r="D159" s="156"/>
      <c r="E159" s="156"/>
      <c r="F159" s="156"/>
      <c r="G159" s="156"/>
      <c r="H159" s="156"/>
      <c r="I159" s="156"/>
      <c r="J159" s="156"/>
      <c r="K159" s="156"/>
      <c r="L159" s="156"/>
      <c r="M159" s="156"/>
      <c r="N159" s="156"/>
      <c r="O159" s="156"/>
      <c r="P159" s="156"/>
      <c r="Q159" s="156"/>
      <c r="R159" s="156"/>
      <c r="S159" s="156"/>
      <c r="T159" s="156"/>
      <c r="U159" s="156"/>
      <c r="V159" s="156"/>
      <c r="W159" s="156"/>
      <c r="X159" s="156"/>
      <c r="Y159" s="156"/>
      <c r="Z159" s="156"/>
    </row>
    <row r="160">
      <c r="A160" s="156"/>
      <c r="B160" s="156"/>
      <c r="C160" s="156"/>
      <c r="D160" s="156"/>
      <c r="E160" s="156"/>
      <c r="F160" s="156"/>
      <c r="G160" s="156"/>
      <c r="H160" s="156"/>
      <c r="I160" s="156"/>
      <c r="J160" s="156"/>
      <c r="K160" s="156"/>
      <c r="L160" s="156"/>
      <c r="M160" s="156"/>
      <c r="N160" s="156"/>
      <c r="O160" s="156"/>
      <c r="P160" s="156"/>
      <c r="Q160" s="156"/>
      <c r="R160" s="156"/>
      <c r="S160" s="156"/>
      <c r="T160" s="156"/>
      <c r="U160" s="156"/>
      <c r="V160" s="156"/>
      <c r="W160" s="156"/>
      <c r="X160" s="156"/>
      <c r="Y160" s="156"/>
      <c r="Z160" s="156"/>
    </row>
    <row r="161">
      <c r="A161" s="156"/>
      <c r="B161" s="156"/>
      <c r="C161" s="156"/>
      <c r="D161" s="156"/>
      <c r="E161" s="156"/>
      <c r="F161" s="156"/>
      <c r="G161" s="156"/>
      <c r="H161" s="156"/>
      <c r="I161" s="156"/>
      <c r="J161" s="156"/>
      <c r="K161" s="156"/>
      <c r="L161" s="156"/>
      <c r="M161" s="156"/>
      <c r="N161" s="156"/>
      <c r="O161" s="156"/>
      <c r="P161" s="156"/>
      <c r="Q161" s="156"/>
      <c r="R161" s="156"/>
      <c r="S161" s="156"/>
      <c r="T161" s="156"/>
      <c r="U161" s="156"/>
      <c r="V161" s="156"/>
      <c r="W161" s="156"/>
      <c r="X161" s="156"/>
      <c r="Y161" s="156"/>
      <c r="Z161" s="156"/>
    </row>
    <row r="162">
      <c r="A162" s="156"/>
      <c r="B162" s="156"/>
      <c r="C162" s="156"/>
      <c r="D162" s="156"/>
      <c r="E162" s="156"/>
      <c r="F162" s="156"/>
      <c r="G162" s="156"/>
      <c r="H162" s="156"/>
      <c r="I162" s="156"/>
      <c r="J162" s="156"/>
      <c r="K162" s="156"/>
      <c r="L162" s="156"/>
      <c r="M162" s="156"/>
      <c r="N162" s="156"/>
      <c r="O162" s="156"/>
      <c r="P162" s="156"/>
      <c r="Q162" s="156"/>
      <c r="R162" s="156"/>
      <c r="S162" s="156"/>
      <c r="T162" s="156"/>
      <c r="U162" s="156"/>
      <c r="V162" s="156"/>
      <c r="W162" s="156"/>
      <c r="X162" s="156"/>
      <c r="Y162" s="156"/>
      <c r="Z162" s="156"/>
    </row>
    <row r="163">
      <c r="A163" s="156"/>
      <c r="B163" s="156"/>
      <c r="C163" s="156"/>
      <c r="D163" s="156"/>
      <c r="E163" s="156"/>
      <c r="F163" s="156"/>
      <c r="G163" s="156"/>
      <c r="H163" s="156"/>
      <c r="I163" s="156"/>
      <c r="J163" s="156"/>
      <c r="K163" s="156"/>
      <c r="L163" s="156"/>
      <c r="M163" s="156"/>
      <c r="N163" s="156"/>
      <c r="O163" s="156"/>
      <c r="P163" s="156"/>
      <c r="Q163" s="156"/>
      <c r="R163" s="156"/>
      <c r="S163" s="156"/>
      <c r="T163" s="156"/>
      <c r="U163" s="156"/>
      <c r="V163" s="156"/>
      <c r="W163" s="156"/>
      <c r="X163" s="156"/>
      <c r="Y163" s="156"/>
      <c r="Z163" s="156"/>
    </row>
    <row r="164">
      <c r="A164" s="156"/>
      <c r="B164" s="156"/>
      <c r="C164" s="156"/>
      <c r="D164" s="156"/>
      <c r="E164" s="156"/>
      <c r="F164" s="156"/>
      <c r="G164" s="156"/>
      <c r="H164" s="156"/>
      <c r="I164" s="156"/>
      <c r="J164" s="156"/>
      <c r="K164" s="156"/>
      <c r="L164" s="156"/>
      <c r="M164" s="156"/>
      <c r="N164" s="156"/>
      <c r="O164" s="156"/>
      <c r="P164" s="156"/>
      <c r="Q164" s="156"/>
      <c r="R164" s="156"/>
      <c r="S164" s="156"/>
      <c r="T164" s="156"/>
      <c r="U164" s="156"/>
      <c r="V164" s="156"/>
      <c r="W164" s="156"/>
      <c r="X164" s="156"/>
      <c r="Y164" s="156"/>
      <c r="Z164" s="156"/>
    </row>
    <row r="165">
      <c r="A165" s="156"/>
      <c r="B165" s="156"/>
      <c r="C165" s="156"/>
      <c r="D165" s="156"/>
      <c r="E165" s="156"/>
      <c r="F165" s="156"/>
      <c r="G165" s="156"/>
      <c r="H165" s="156"/>
      <c r="I165" s="156"/>
      <c r="J165" s="156"/>
      <c r="K165" s="156"/>
      <c r="L165" s="156"/>
      <c r="M165" s="156"/>
      <c r="N165" s="156"/>
      <c r="O165" s="156"/>
      <c r="P165" s="156"/>
      <c r="Q165" s="156"/>
      <c r="R165" s="156"/>
      <c r="S165" s="156"/>
      <c r="T165" s="156"/>
      <c r="U165" s="156"/>
      <c r="V165" s="156"/>
      <c r="W165" s="156"/>
      <c r="X165" s="156"/>
      <c r="Y165" s="156"/>
      <c r="Z165" s="156"/>
    </row>
    <row r="166">
      <c r="A166" s="156"/>
      <c r="B166" s="156"/>
      <c r="C166" s="156"/>
      <c r="D166" s="156"/>
      <c r="E166" s="156"/>
      <c r="F166" s="156"/>
      <c r="G166" s="156"/>
      <c r="H166" s="156"/>
      <c r="I166" s="156"/>
      <c r="J166" s="156"/>
      <c r="K166" s="156"/>
      <c r="L166" s="156"/>
      <c r="M166" s="156"/>
      <c r="N166" s="156"/>
      <c r="O166" s="156"/>
      <c r="P166" s="156"/>
      <c r="Q166" s="156"/>
      <c r="R166" s="156"/>
      <c r="S166" s="156"/>
      <c r="T166" s="156"/>
      <c r="U166" s="156"/>
      <c r="V166" s="156"/>
      <c r="W166" s="156"/>
      <c r="X166" s="156"/>
      <c r="Y166" s="156"/>
      <c r="Z166" s="156"/>
    </row>
    <row r="167">
      <c r="A167" s="156"/>
      <c r="B167" s="156"/>
      <c r="C167" s="156"/>
      <c r="D167" s="156"/>
      <c r="E167" s="156"/>
      <c r="F167" s="156"/>
      <c r="G167" s="156"/>
      <c r="H167" s="156"/>
      <c r="I167" s="156"/>
      <c r="J167" s="156"/>
      <c r="K167" s="156"/>
      <c r="L167" s="156"/>
      <c r="M167" s="156"/>
      <c r="N167" s="156"/>
      <c r="O167" s="156"/>
      <c r="P167" s="156"/>
      <c r="Q167" s="156"/>
      <c r="R167" s="156"/>
      <c r="S167" s="156"/>
      <c r="T167" s="156"/>
      <c r="U167" s="156"/>
      <c r="V167" s="156"/>
      <c r="W167" s="156"/>
      <c r="X167" s="156"/>
      <c r="Y167" s="156"/>
      <c r="Z167" s="156"/>
    </row>
    <row r="168">
      <c r="A168" s="156"/>
      <c r="B168" s="156"/>
      <c r="C168" s="156"/>
      <c r="D168" s="156"/>
      <c r="E168" s="156"/>
      <c r="F168" s="156"/>
      <c r="G168" s="156"/>
      <c r="H168" s="156"/>
      <c r="I168" s="156"/>
      <c r="J168" s="156"/>
      <c r="K168" s="156"/>
      <c r="L168" s="156"/>
      <c r="M168" s="156"/>
      <c r="N168" s="156"/>
      <c r="O168" s="156"/>
      <c r="P168" s="156"/>
      <c r="Q168" s="156"/>
      <c r="R168" s="156"/>
      <c r="S168" s="156"/>
      <c r="T168" s="156"/>
      <c r="U168" s="156"/>
      <c r="V168" s="156"/>
      <c r="W168" s="156"/>
      <c r="X168" s="156"/>
      <c r="Y168" s="156"/>
      <c r="Z168" s="156"/>
    </row>
    <row r="169">
      <c r="A169" s="156"/>
      <c r="B169" s="156"/>
      <c r="C169" s="156"/>
      <c r="D169" s="156"/>
      <c r="E169" s="156"/>
      <c r="F169" s="156"/>
      <c r="G169" s="156"/>
      <c r="H169" s="156"/>
      <c r="I169" s="156"/>
      <c r="J169" s="156"/>
      <c r="K169" s="156"/>
      <c r="L169" s="156"/>
      <c r="M169" s="156"/>
      <c r="N169" s="156"/>
      <c r="O169" s="156"/>
      <c r="P169" s="156"/>
      <c r="Q169" s="156"/>
      <c r="R169" s="156"/>
      <c r="S169" s="156"/>
      <c r="T169" s="156"/>
      <c r="U169" s="156"/>
      <c r="V169" s="156"/>
      <c r="W169" s="156"/>
      <c r="X169" s="156"/>
      <c r="Y169" s="156"/>
      <c r="Z169" s="156"/>
    </row>
    <row r="170">
      <c r="A170" s="156"/>
      <c r="B170" s="156"/>
      <c r="C170" s="156"/>
      <c r="D170" s="156"/>
      <c r="E170" s="156"/>
      <c r="F170" s="156"/>
      <c r="G170" s="156"/>
      <c r="H170" s="156"/>
      <c r="I170" s="156"/>
      <c r="J170" s="156"/>
      <c r="K170" s="156"/>
      <c r="L170" s="156"/>
      <c r="M170" s="156"/>
      <c r="N170" s="156"/>
      <c r="O170" s="156"/>
      <c r="P170" s="156"/>
      <c r="Q170" s="156"/>
      <c r="R170" s="156"/>
      <c r="S170" s="156"/>
      <c r="T170" s="156"/>
      <c r="U170" s="156"/>
      <c r="V170" s="156"/>
      <c r="W170" s="156"/>
      <c r="X170" s="156"/>
      <c r="Y170" s="156"/>
      <c r="Z170" s="156"/>
    </row>
    <row r="171">
      <c r="A171" s="156"/>
      <c r="B171" s="156"/>
      <c r="C171" s="156"/>
      <c r="D171" s="156"/>
      <c r="E171" s="156"/>
      <c r="F171" s="156"/>
      <c r="G171" s="156"/>
      <c r="H171" s="156"/>
      <c r="I171" s="156"/>
      <c r="J171" s="156"/>
      <c r="K171" s="156"/>
      <c r="L171" s="156"/>
      <c r="M171" s="156"/>
      <c r="N171" s="156"/>
      <c r="O171" s="156"/>
      <c r="P171" s="156"/>
      <c r="Q171" s="156"/>
      <c r="R171" s="156"/>
      <c r="S171" s="156"/>
      <c r="T171" s="156"/>
      <c r="U171" s="156"/>
      <c r="V171" s="156"/>
      <c r="W171" s="156"/>
      <c r="X171" s="156"/>
      <c r="Y171" s="156"/>
      <c r="Z171" s="156"/>
    </row>
    <row r="172">
      <c r="A172" s="156"/>
      <c r="B172" s="156"/>
      <c r="C172" s="156"/>
      <c r="D172" s="156"/>
      <c r="E172" s="156"/>
      <c r="F172" s="156"/>
      <c r="G172" s="156"/>
      <c r="H172" s="156"/>
      <c r="I172" s="156"/>
      <c r="J172" s="156"/>
      <c r="K172" s="156"/>
      <c r="L172" s="156"/>
      <c r="M172" s="156"/>
      <c r="N172" s="156"/>
      <c r="O172" s="156"/>
      <c r="P172" s="156"/>
      <c r="Q172" s="156"/>
      <c r="R172" s="156"/>
      <c r="S172" s="156"/>
      <c r="T172" s="156"/>
      <c r="U172" s="156"/>
      <c r="V172" s="156"/>
      <c r="W172" s="156"/>
      <c r="X172" s="156"/>
      <c r="Y172" s="156"/>
      <c r="Z172" s="156"/>
    </row>
    <row r="173">
      <c r="A173" s="156"/>
      <c r="B173" s="156"/>
      <c r="C173" s="156"/>
      <c r="D173" s="156"/>
      <c r="E173" s="156"/>
      <c r="F173" s="156"/>
      <c r="G173" s="156"/>
      <c r="H173" s="156"/>
      <c r="I173" s="156"/>
      <c r="J173" s="156"/>
      <c r="K173" s="156"/>
      <c r="L173" s="156"/>
      <c r="M173" s="156"/>
      <c r="N173" s="156"/>
      <c r="O173" s="156"/>
      <c r="P173" s="156"/>
      <c r="Q173" s="156"/>
      <c r="R173" s="156"/>
      <c r="S173" s="156"/>
      <c r="T173" s="156"/>
      <c r="U173" s="156"/>
      <c r="V173" s="156"/>
      <c r="W173" s="156"/>
      <c r="X173" s="156"/>
      <c r="Y173" s="156"/>
      <c r="Z173" s="156"/>
    </row>
    <row r="174">
      <c r="A174" s="156"/>
      <c r="B174" s="156"/>
      <c r="C174" s="156"/>
      <c r="D174" s="156"/>
      <c r="E174" s="156"/>
      <c r="F174" s="156"/>
      <c r="G174" s="156"/>
      <c r="H174" s="156"/>
      <c r="I174" s="156"/>
      <c r="J174" s="156"/>
      <c r="K174" s="156"/>
      <c r="L174" s="156"/>
      <c r="M174" s="156"/>
      <c r="N174" s="156"/>
      <c r="O174" s="156"/>
      <c r="P174" s="156"/>
      <c r="Q174" s="156"/>
      <c r="R174" s="156"/>
      <c r="S174" s="156"/>
      <c r="T174" s="156"/>
      <c r="U174" s="156"/>
      <c r="V174" s="156"/>
      <c r="W174" s="156"/>
      <c r="X174" s="156"/>
      <c r="Y174" s="156"/>
      <c r="Z174" s="156"/>
    </row>
    <row r="175">
      <c r="A175" s="156"/>
      <c r="B175" s="156"/>
      <c r="C175" s="156"/>
      <c r="D175" s="156"/>
      <c r="E175" s="156"/>
      <c r="F175" s="156"/>
      <c r="G175" s="156"/>
      <c r="H175" s="156"/>
      <c r="I175" s="156"/>
      <c r="J175" s="156"/>
      <c r="K175" s="156"/>
      <c r="L175" s="156"/>
      <c r="M175" s="156"/>
      <c r="N175" s="156"/>
      <c r="O175" s="156"/>
      <c r="P175" s="156"/>
      <c r="Q175" s="156"/>
      <c r="R175" s="156"/>
      <c r="S175" s="156"/>
      <c r="T175" s="156"/>
      <c r="U175" s="156"/>
      <c r="V175" s="156"/>
      <c r="W175" s="156"/>
      <c r="X175" s="156"/>
      <c r="Y175" s="156"/>
      <c r="Z175" s="156"/>
    </row>
    <row r="176">
      <c r="A176" s="156"/>
      <c r="B176" s="156"/>
      <c r="C176" s="156"/>
      <c r="D176" s="156"/>
      <c r="E176" s="156"/>
      <c r="F176" s="156"/>
      <c r="G176" s="156"/>
      <c r="H176" s="156"/>
      <c r="I176" s="156"/>
      <c r="J176" s="156"/>
      <c r="K176" s="156"/>
      <c r="L176" s="156"/>
      <c r="M176" s="156"/>
      <c r="N176" s="156"/>
      <c r="O176" s="156"/>
      <c r="P176" s="156"/>
      <c r="Q176" s="156"/>
      <c r="R176" s="156"/>
      <c r="S176" s="156"/>
      <c r="T176" s="156"/>
      <c r="U176" s="156"/>
      <c r="V176" s="156"/>
      <c r="W176" s="156"/>
      <c r="X176" s="156"/>
      <c r="Y176" s="156"/>
      <c r="Z176" s="156"/>
    </row>
    <row r="177">
      <c r="A177" s="156"/>
      <c r="B177" s="156"/>
      <c r="C177" s="156"/>
      <c r="D177" s="156"/>
      <c r="E177" s="156"/>
      <c r="F177" s="156"/>
      <c r="G177" s="156"/>
      <c r="H177" s="156"/>
      <c r="I177" s="156"/>
      <c r="J177" s="156"/>
      <c r="K177" s="156"/>
      <c r="L177" s="156"/>
      <c r="M177" s="156"/>
      <c r="N177" s="156"/>
      <c r="O177" s="156"/>
      <c r="P177" s="156"/>
      <c r="Q177" s="156"/>
      <c r="R177" s="156"/>
      <c r="S177" s="156"/>
      <c r="T177" s="156"/>
      <c r="U177" s="156"/>
      <c r="V177" s="156"/>
      <c r="W177" s="156"/>
      <c r="X177" s="156"/>
      <c r="Y177" s="156"/>
      <c r="Z177" s="156"/>
    </row>
    <row r="178">
      <c r="A178" s="156"/>
      <c r="B178" s="156"/>
      <c r="C178" s="156"/>
      <c r="D178" s="156"/>
      <c r="E178" s="156"/>
      <c r="F178" s="156"/>
      <c r="G178" s="156"/>
      <c r="H178" s="156"/>
      <c r="I178" s="156"/>
      <c r="J178" s="156"/>
      <c r="K178" s="156"/>
      <c r="L178" s="156"/>
      <c r="M178" s="156"/>
      <c r="N178" s="156"/>
      <c r="O178" s="156"/>
      <c r="P178" s="156"/>
      <c r="Q178" s="156"/>
      <c r="R178" s="156"/>
      <c r="S178" s="156"/>
      <c r="T178" s="156"/>
      <c r="U178" s="156"/>
      <c r="V178" s="156"/>
      <c r="W178" s="156"/>
      <c r="X178" s="156"/>
      <c r="Y178" s="156"/>
      <c r="Z178" s="156"/>
    </row>
    <row r="179">
      <c r="A179" s="156"/>
      <c r="B179" s="156"/>
      <c r="C179" s="156"/>
      <c r="D179" s="156"/>
      <c r="E179" s="156"/>
      <c r="F179" s="156"/>
      <c r="G179" s="156"/>
      <c r="H179" s="156"/>
      <c r="I179" s="156"/>
      <c r="J179" s="156"/>
      <c r="K179" s="156"/>
      <c r="L179" s="156"/>
      <c r="M179" s="156"/>
      <c r="N179" s="156"/>
      <c r="O179" s="156"/>
      <c r="P179" s="156"/>
      <c r="Q179" s="156"/>
      <c r="R179" s="156"/>
      <c r="S179" s="156"/>
      <c r="T179" s="156"/>
      <c r="U179" s="156"/>
      <c r="V179" s="156"/>
      <c r="W179" s="156"/>
      <c r="X179" s="156"/>
      <c r="Y179" s="156"/>
      <c r="Z179" s="156"/>
    </row>
    <row r="180">
      <c r="A180" s="156"/>
      <c r="B180" s="156"/>
      <c r="C180" s="156"/>
      <c r="D180" s="156"/>
      <c r="E180" s="156"/>
      <c r="F180" s="156"/>
      <c r="G180" s="156"/>
      <c r="H180" s="156"/>
      <c r="I180" s="156"/>
      <c r="J180" s="156"/>
      <c r="K180" s="156"/>
      <c r="L180" s="156"/>
      <c r="M180" s="156"/>
      <c r="N180" s="156"/>
      <c r="O180" s="156"/>
      <c r="P180" s="156"/>
      <c r="Q180" s="156"/>
      <c r="R180" s="156"/>
      <c r="S180" s="156"/>
      <c r="T180" s="156"/>
      <c r="U180" s="156"/>
      <c r="V180" s="156"/>
      <c r="W180" s="156"/>
      <c r="X180" s="156"/>
      <c r="Y180" s="156"/>
      <c r="Z180" s="156"/>
    </row>
    <row r="181">
      <c r="A181" s="156"/>
      <c r="B181" s="156"/>
      <c r="C181" s="156"/>
      <c r="D181" s="156"/>
      <c r="E181" s="156"/>
      <c r="F181" s="156"/>
      <c r="G181" s="156"/>
      <c r="H181" s="156"/>
      <c r="I181" s="156"/>
      <c r="J181" s="156"/>
      <c r="K181" s="156"/>
      <c r="L181" s="156"/>
      <c r="M181" s="156"/>
      <c r="N181" s="156"/>
      <c r="O181" s="156"/>
      <c r="P181" s="156"/>
      <c r="Q181" s="156"/>
      <c r="R181" s="156"/>
      <c r="S181" s="156"/>
      <c r="T181" s="156"/>
      <c r="U181" s="156"/>
      <c r="V181" s="156"/>
      <c r="W181" s="156"/>
      <c r="X181" s="156"/>
      <c r="Y181" s="156"/>
      <c r="Z181" s="156"/>
    </row>
    <row r="182">
      <c r="A182" s="156"/>
      <c r="B182" s="156"/>
      <c r="C182" s="156"/>
      <c r="D182" s="156"/>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row>
    <row r="183">
      <c r="A183" s="156"/>
      <c r="B183" s="156"/>
      <c r="C183" s="156"/>
      <c r="D183" s="156"/>
      <c r="E183" s="156"/>
      <c r="F183" s="156"/>
      <c r="G183" s="156"/>
      <c r="H183" s="156"/>
      <c r="I183" s="156"/>
      <c r="J183" s="156"/>
      <c r="K183" s="156"/>
      <c r="L183" s="156"/>
      <c r="M183" s="156"/>
      <c r="N183" s="156"/>
      <c r="O183" s="156"/>
      <c r="P183" s="156"/>
      <c r="Q183" s="156"/>
      <c r="R183" s="156"/>
      <c r="S183" s="156"/>
      <c r="T183" s="156"/>
      <c r="U183" s="156"/>
      <c r="V183" s="156"/>
      <c r="W183" s="156"/>
      <c r="X183" s="156"/>
      <c r="Y183" s="156"/>
      <c r="Z183" s="156"/>
    </row>
    <row r="184">
      <c r="A184" s="156"/>
      <c r="B184" s="156"/>
      <c r="C184" s="156"/>
      <c r="D184" s="156"/>
      <c r="E184" s="156"/>
      <c r="F184" s="156"/>
      <c r="G184" s="156"/>
      <c r="H184" s="156"/>
      <c r="I184" s="156"/>
      <c r="J184" s="156"/>
      <c r="K184" s="156"/>
      <c r="L184" s="156"/>
      <c r="M184" s="156"/>
      <c r="N184" s="156"/>
      <c r="O184" s="156"/>
      <c r="P184" s="156"/>
      <c r="Q184" s="156"/>
      <c r="R184" s="156"/>
      <c r="S184" s="156"/>
      <c r="T184" s="156"/>
      <c r="U184" s="156"/>
      <c r="V184" s="156"/>
      <c r="W184" s="156"/>
      <c r="X184" s="156"/>
      <c r="Y184" s="156"/>
      <c r="Z184" s="156"/>
    </row>
    <row r="185">
      <c r="A185" s="156"/>
      <c r="B185" s="156"/>
      <c r="C185" s="156"/>
      <c r="D185" s="156"/>
      <c r="E185" s="156"/>
      <c r="F185" s="156"/>
      <c r="G185" s="156"/>
      <c r="H185" s="156"/>
      <c r="I185" s="156"/>
      <c r="J185" s="156"/>
      <c r="K185" s="156"/>
      <c r="L185" s="156"/>
      <c r="M185" s="156"/>
      <c r="N185" s="156"/>
      <c r="O185" s="156"/>
      <c r="P185" s="156"/>
      <c r="Q185" s="156"/>
      <c r="R185" s="156"/>
      <c r="S185" s="156"/>
      <c r="T185" s="156"/>
      <c r="U185" s="156"/>
      <c r="V185" s="156"/>
      <c r="W185" s="156"/>
      <c r="X185" s="156"/>
      <c r="Y185" s="156"/>
      <c r="Z185" s="156"/>
    </row>
    <row r="186">
      <c r="A186" s="156"/>
      <c r="B186" s="156"/>
      <c r="C186" s="156"/>
      <c r="D186" s="156"/>
      <c r="E186" s="156"/>
      <c r="F186" s="156"/>
      <c r="G186" s="156"/>
      <c r="H186" s="156"/>
      <c r="I186" s="156"/>
      <c r="J186" s="156"/>
      <c r="K186" s="156"/>
      <c r="L186" s="156"/>
      <c r="M186" s="156"/>
      <c r="N186" s="156"/>
      <c r="O186" s="156"/>
      <c r="P186" s="156"/>
      <c r="Q186" s="156"/>
      <c r="R186" s="156"/>
      <c r="S186" s="156"/>
      <c r="T186" s="156"/>
      <c r="U186" s="156"/>
      <c r="V186" s="156"/>
      <c r="W186" s="156"/>
      <c r="X186" s="156"/>
      <c r="Y186" s="156"/>
      <c r="Z186" s="156"/>
    </row>
    <row r="187">
      <c r="A187" s="156"/>
      <c r="B187" s="156"/>
      <c r="C187" s="156"/>
      <c r="D187" s="156"/>
      <c r="E187" s="156"/>
      <c r="F187" s="156"/>
      <c r="G187" s="156"/>
      <c r="H187" s="156"/>
      <c r="I187" s="156"/>
      <c r="J187" s="156"/>
      <c r="K187" s="156"/>
      <c r="L187" s="156"/>
      <c r="M187" s="156"/>
      <c r="N187" s="156"/>
      <c r="O187" s="156"/>
      <c r="P187" s="156"/>
      <c r="Q187" s="156"/>
      <c r="R187" s="156"/>
      <c r="S187" s="156"/>
      <c r="T187" s="156"/>
      <c r="U187" s="156"/>
      <c r="V187" s="156"/>
      <c r="W187" s="156"/>
      <c r="X187" s="156"/>
      <c r="Y187" s="156"/>
      <c r="Z187" s="156"/>
    </row>
    <row r="188">
      <c r="A188" s="156"/>
      <c r="B188" s="156"/>
      <c r="C188" s="156"/>
      <c r="D188" s="156"/>
      <c r="E188" s="156"/>
      <c r="F188" s="156"/>
      <c r="G188" s="156"/>
      <c r="H188" s="156"/>
      <c r="I188" s="156"/>
      <c r="J188" s="156"/>
      <c r="K188" s="156"/>
      <c r="L188" s="156"/>
      <c r="M188" s="156"/>
      <c r="N188" s="156"/>
      <c r="O188" s="156"/>
      <c r="P188" s="156"/>
      <c r="Q188" s="156"/>
      <c r="R188" s="156"/>
      <c r="S188" s="156"/>
      <c r="T188" s="156"/>
      <c r="U188" s="156"/>
      <c r="V188" s="156"/>
      <c r="W188" s="156"/>
      <c r="X188" s="156"/>
      <c r="Y188" s="156"/>
      <c r="Z188" s="156"/>
    </row>
    <row r="189">
      <c r="A189" s="156"/>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row>
    <row r="190">
      <c r="A190" s="156"/>
      <c r="B190" s="156"/>
      <c r="C190" s="156"/>
      <c r="D190" s="156"/>
      <c r="E190" s="156"/>
      <c r="F190" s="156"/>
      <c r="G190" s="156"/>
      <c r="H190" s="156"/>
      <c r="I190" s="156"/>
      <c r="J190" s="156"/>
      <c r="K190" s="156"/>
      <c r="L190" s="156"/>
      <c r="M190" s="156"/>
      <c r="N190" s="156"/>
      <c r="O190" s="156"/>
      <c r="P190" s="156"/>
      <c r="Q190" s="156"/>
      <c r="R190" s="156"/>
      <c r="S190" s="156"/>
      <c r="T190" s="156"/>
      <c r="U190" s="156"/>
      <c r="V190" s="156"/>
      <c r="W190" s="156"/>
      <c r="X190" s="156"/>
      <c r="Y190" s="156"/>
      <c r="Z190" s="156"/>
    </row>
    <row r="191">
      <c r="A191" s="156"/>
      <c r="B191" s="156"/>
      <c r="C191" s="156"/>
      <c r="D191" s="156"/>
      <c r="E191" s="156"/>
      <c r="F191" s="156"/>
      <c r="G191" s="156"/>
      <c r="H191" s="156"/>
      <c r="I191" s="156"/>
      <c r="J191" s="156"/>
      <c r="K191" s="156"/>
      <c r="L191" s="156"/>
      <c r="M191" s="156"/>
      <c r="N191" s="156"/>
      <c r="O191" s="156"/>
      <c r="P191" s="156"/>
      <c r="Q191" s="156"/>
      <c r="R191" s="156"/>
      <c r="S191" s="156"/>
      <c r="T191" s="156"/>
      <c r="U191" s="156"/>
      <c r="V191" s="156"/>
      <c r="W191" s="156"/>
      <c r="X191" s="156"/>
      <c r="Y191" s="156"/>
      <c r="Z191" s="156"/>
    </row>
    <row r="192">
      <c r="A192" s="156"/>
      <c r="B192" s="156"/>
      <c r="C192" s="156"/>
      <c r="D192" s="156"/>
      <c r="E192" s="156"/>
      <c r="F192" s="156"/>
      <c r="G192" s="156"/>
      <c r="H192" s="156"/>
      <c r="I192" s="156"/>
      <c r="J192" s="156"/>
      <c r="K192" s="156"/>
      <c r="L192" s="156"/>
      <c r="M192" s="156"/>
      <c r="N192" s="156"/>
      <c r="O192" s="156"/>
      <c r="P192" s="156"/>
      <c r="Q192" s="156"/>
      <c r="R192" s="156"/>
      <c r="S192" s="156"/>
      <c r="T192" s="156"/>
      <c r="U192" s="156"/>
      <c r="V192" s="156"/>
      <c r="W192" s="156"/>
      <c r="X192" s="156"/>
      <c r="Y192" s="156"/>
      <c r="Z192" s="156"/>
    </row>
    <row r="193">
      <c r="A193" s="156"/>
      <c r="B193" s="156"/>
      <c r="C193" s="156"/>
      <c r="D193" s="156"/>
      <c r="E193" s="156"/>
      <c r="F193" s="156"/>
      <c r="G193" s="156"/>
      <c r="H193" s="156"/>
      <c r="I193" s="156"/>
      <c r="J193" s="156"/>
      <c r="K193" s="156"/>
      <c r="L193" s="156"/>
      <c r="M193" s="156"/>
      <c r="N193" s="156"/>
      <c r="O193" s="156"/>
      <c r="P193" s="156"/>
      <c r="Q193" s="156"/>
      <c r="R193" s="156"/>
      <c r="S193" s="156"/>
      <c r="T193" s="156"/>
      <c r="U193" s="156"/>
      <c r="V193" s="156"/>
      <c r="W193" s="156"/>
      <c r="X193" s="156"/>
      <c r="Y193" s="156"/>
      <c r="Z193" s="156"/>
    </row>
    <row r="194">
      <c r="A194" s="156"/>
      <c r="B194" s="156"/>
      <c r="C194" s="156"/>
      <c r="D194" s="156"/>
      <c r="E194" s="156"/>
      <c r="F194" s="156"/>
      <c r="G194" s="156"/>
      <c r="H194" s="156"/>
      <c r="I194" s="156"/>
      <c r="J194" s="156"/>
      <c r="K194" s="156"/>
      <c r="L194" s="156"/>
      <c r="M194" s="156"/>
      <c r="N194" s="156"/>
      <c r="O194" s="156"/>
      <c r="P194" s="156"/>
      <c r="Q194" s="156"/>
      <c r="R194" s="156"/>
      <c r="S194" s="156"/>
      <c r="T194" s="156"/>
      <c r="U194" s="156"/>
      <c r="V194" s="156"/>
      <c r="W194" s="156"/>
      <c r="X194" s="156"/>
      <c r="Y194" s="156"/>
      <c r="Z194" s="156"/>
    </row>
    <row r="195">
      <c r="A195" s="156"/>
      <c r="B195" s="156"/>
      <c r="C195" s="156"/>
      <c r="D195" s="156"/>
      <c r="E195" s="156"/>
      <c r="F195" s="156"/>
      <c r="G195" s="156"/>
      <c r="H195" s="156"/>
      <c r="I195" s="156"/>
      <c r="J195" s="156"/>
      <c r="K195" s="156"/>
      <c r="L195" s="156"/>
      <c r="M195" s="156"/>
      <c r="N195" s="156"/>
      <c r="O195" s="156"/>
      <c r="P195" s="156"/>
      <c r="Q195" s="156"/>
      <c r="R195" s="156"/>
      <c r="S195" s="156"/>
      <c r="T195" s="156"/>
      <c r="U195" s="156"/>
      <c r="V195" s="156"/>
      <c r="W195" s="156"/>
      <c r="X195" s="156"/>
      <c r="Y195" s="156"/>
      <c r="Z195" s="156"/>
    </row>
    <row r="196">
      <c r="A196" s="156"/>
      <c r="B196" s="156"/>
      <c r="C196" s="156"/>
      <c r="D196" s="156"/>
      <c r="E196" s="156"/>
      <c r="F196" s="156"/>
      <c r="G196" s="156"/>
      <c r="H196" s="156"/>
      <c r="I196" s="156"/>
      <c r="J196" s="156"/>
      <c r="K196" s="156"/>
      <c r="L196" s="156"/>
      <c r="M196" s="156"/>
      <c r="N196" s="156"/>
      <c r="O196" s="156"/>
      <c r="P196" s="156"/>
      <c r="Q196" s="156"/>
      <c r="R196" s="156"/>
      <c r="S196" s="156"/>
      <c r="T196" s="156"/>
      <c r="U196" s="156"/>
      <c r="V196" s="156"/>
      <c r="W196" s="156"/>
      <c r="X196" s="156"/>
      <c r="Y196" s="156"/>
      <c r="Z196" s="156"/>
    </row>
    <row r="197">
      <c r="A197" s="156"/>
      <c r="B197" s="156"/>
      <c r="C197" s="156"/>
      <c r="D197" s="156"/>
      <c r="E197" s="156"/>
      <c r="F197" s="156"/>
      <c r="G197" s="156"/>
      <c r="H197" s="156"/>
      <c r="I197" s="156"/>
      <c r="J197" s="156"/>
      <c r="K197" s="156"/>
      <c r="L197" s="156"/>
      <c r="M197" s="156"/>
      <c r="N197" s="156"/>
      <c r="O197" s="156"/>
      <c r="P197" s="156"/>
      <c r="Q197" s="156"/>
      <c r="R197" s="156"/>
      <c r="S197" s="156"/>
      <c r="T197" s="156"/>
      <c r="U197" s="156"/>
      <c r="V197" s="156"/>
      <c r="W197" s="156"/>
      <c r="X197" s="156"/>
      <c r="Y197" s="156"/>
      <c r="Z197" s="156"/>
    </row>
    <row r="198">
      <c r="A198" s="156"/>
      <c r="B198" s="156"/>
      <c r="C198" s="156"/>
      <c r="D198" s="156"/>
      <c r="E198" s="156"/>
      <c r="F198" s="156"/>
      <c r="G198" s="156"/>
      <c r="H198" s="156"/>
      <c r="I198" s="156"/>
      <c r="J198" s="156"/>
      <c r="K198" s="156"/>
      <c r="L198" s="156"/>
      <c r="M198" s="156"/>
      <c r="N198" s="156"/>
      <c r="O198" s="156"/>
      <c r="P198" s="156"/>
      <c r="Q198" s="156"/>
      <c r="R198" s="156"/>
      <c r="S198" s="156"/>
      <c r="T198" s="156"/>
      <c r="U198" s="156"/>
      <c r="V198" s="156"/>
      <c r="W198" s="156"/>
      <c r="X198" s="156"/>
      <c r="Y198" s="156"/>
      <c r="Z198" s="156"/>
    </row>
    <row r="199">
      <c r="A199" s="156"/>
      <c r="B199" s="156"/>
      <c r="C199" s="156"/>
      <c r="D199" s="156"/>
      <c r="E199" s="156"/>
      <c r="F199" s="156"/>
      <c r="G199" s="156"/>
      <c r="H199" s="156"/>
      <c r="I199" s="156"/>
      <c r="J199" s="156"/>
      <c r="K199" s="156"/>
      <c r="L199" s="156"/>
      <c r="M199" s="156"/>
      <c r="N199" s="156"/>
      <c r="O199" s="156"/>
      <c r="P199" s="156"/>
      <c r="Q199" s="156"/>
      <c r="R199" s="156"/>
      <c r="S199" s="156"/>
      <c r="T199" s="156"/>
      <c r="U199" s="156"/>
      <c r="V199" s="156"/>
      <c r="W199" s="156"/>
      <c r="X199" s="156"/>
      <c r="Y199" s="156"/>
      <c r="Z199" s="156"/>
    </row>
    <row r="200">
      <c r="A200" s="156"/>
      <c r="B200" s="156"/>
      <c r="C200" s="156"/>
      <c r="D200" s="156"/>
      <c r="E200" s="156"/>
      <c r="F200" s="156"/>
      <c r="G200" s="156"/>
      <c r="H200" s="156"/>
      <c r="I200" s="156"/>
      <c r="J200" s="156"/>
      <c r="K200" s="156"/>
      <c r="L200" s="156"/>
      <c r="M200" s="156"/>
      <c r="N200" s="156"/>
      <c r="O200" s="156"/>
      <c r="P200" s="156"/>
      <c r="Q200" s="156"/>
      <c r="R200" s="156"/>
      <c r="S200" s="156"/>
      <c r="T200" s="156"/>
      <c r="U200" s="156"/>
      <c r="V200" s="156"/>
      <c r="W200" s="156"/>
      <c r="X200" s="156"/>
      <c r="Y200" s="156"/>
      <c r="Z200" s="156"/>
    </row>
    <row r="201">
      <c r="A201" s="156"/>
      <c r="B201" s="156"/>
      <c r="C201" s="156"/>
      <c r="D201" s="156"/>
      <c r="E201" s="156"/>
      <c r="F201" s="156"/>
      <c r="G201" s="156"/>
      <c r="H201" s="156"/>
      <c r="I201" s="156"/>
      <c r="J201" s="156"/>
      <c r="K201" s="156"/>
      <c r="L201" s="156"/>
      <c r="M201" s="156"/>
      <c r="N201" s="156"/>
      <c r="O201" s="156"/>
      <c r="P201" s="156"/>
      <c r="Q201" s="156"/>
      <c r="R201" s="156"/>
      <c r="S201" s="156"/>
      <c r="T201" s="156"/>
      <c r="U201" s="156"/>
      <c r="V201" s="156"/>
      <c r="W201" s="156"/>
      <c r="X201" s="156"/>
      <c r="Y201" s="156"/>
      <c r="Z201" s="156"/>
    </row>
    <row r="202">
      <c r="A202" s="156"/>
      <c r="B202" s="156"/>
      <c r="C202" s="156"/>
      <c r="D202" s="156"/>
      <c r="E202" s="156"/>
      <c r="F202" s="156"/>
      <c r="G202" s="156"/>
      <c r="H202" s="156"/>
      <c r="I202" s="156"/>
      <c r="J202" s="156"/>
      <c r="K202" s="156"/>
      <c r="L202" s="156"/>
      <c r="M202" s="156"/>
      <c r="N202" s="156"/>
      <c r="O202" s="156"/>
      <c r="P202" s="156"/>
      <c r="Q202" s="156"/>
      <c r="R202" s="156"/>
      <c r="S202" s="156"/>
      <c r="T202" s="156"/>
      <c r="U202" s="156"/>
      <c r="V202" s="156"/>
      <c r="W202" s="156"/>
      <c r="X202" s="156"/>
      <c r="Y202" s="156"/>
      <c r="Z202" s="156"/>
    </row>
    <row r="203">
      <c r="A203" s="156"/>
      <c r="B203" s="156"/>
      <c r="C203" s="156"/>
      <c r="D203" s="156"/>
      <c r="E203" s="156"/>
      <c r="F203" s="156"/>
      <c r="G203" s="156"/>
      <c r="H203" s="156"/>
      <c r="I203" s="156"/>
      <c r="J203" s="156"/>
      <c r="K203" s="156"/>
      <c r="L203" s="156"/>
      <c r="M203" s="156"/>
      <c r="N203" s="156"/>
      <c r="O203" s="156"/>
      <c r="P203" s="156"/>
      <c r="Q203" s="156"/>
      <c r="R203" s="156"/>
      <c r="S203" s="156"/>
      <c r="T203" s="156"/>
      <c r="U203" s="156"/>
      <c r="V203" s="156"/>
      <c r="W203" s="156"/>
      <c r="X203" s="156"/>
      <c r="Y203" s="156"/>
      <c r="Z203" s="156"/>
    </row>
    <row r="204">
      <c r="A204" s="156"/>
      <c r="B204" s="156"/>
      <c r="C204" s="156"/>
      <c r="D204" s="156"/>
      <c r="E204" s="156"/>
      <c r="F204" s="156"/>
      <c r="G204" s="156"/>
      <c r="H204" s="156"/>
      <c r="I204" s="156"/>
      <c r="J204" s="156"/>
      <c r="K204" s="156"/>
      <c r="L204" s="156"/>
      <c r="M204" s="156"/>
      <c r="N204" s="156"/>
      <c r="O204" s="156"/>
      <c r="P204" s="156"/>
      <c r="Q204" s="156"/>
      <c r="R204" s="156"/>
      <c r="S204" s="156"/>
      <c r="T204" s="156"/>
      <c r="U204" s="156"/>
      <c r="V204" s="156"/>
      <c r="W204" s="156"/>
      <c r="X204" s="156"/>
      <c r="Y204" s="156"/>
      <c r="Z204" s="156"/>
    </row>
    <row r="205">
      <c r="A205" s="156"/>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56"/>
    </row>
    <row r="206">
      <c r="A206" s="156"/>
      <c r="B206" s="156"/>
      <c r="C206" s="156"/>
      <c r="D206" s="156"/>
      <c r="E206" s="156"/>
      <c r="F206" s="156"/>
      <c r="G206" s="156"/>
      <c r="H206" s="156"/>
      <c r="I206" s="156"/>
      <c r="J206" s="156"/>
      <c r="K206" s="156"/>
      <c r="L206" s="156"/>
      <c r="M206" s="156"/>
      <c r="N206" s="156"/>
      <c r="O206" s="156"/>
      <c r="P206" s="156"/>
      <c r="Q206" s="156"/>
      <c r="R206" s="156"/>
      <c r="S206" s="156"/>
      <c r="T206" s="156"/>
      <c r="U206" s="156"/>
      <c r="V206" s="156"/>
      <c r="W206" s="156"/>
      <c r="X206" s="156"/>
      <c r="Y206" s="156"/>
      <c r="Z206" s="156"/>
    </row>
    <row r="207">
      <c r="A207" s="156"/>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56"/>
    </row>
    <row r="208">
      <c r="A208" s="156"/>
      <c r="B208" s="156"/>
      <c r="C208" s="156"/>
      <c r="D208" s="156"/>
      <c r="E208" s="156"/>
      <c r="F208" s="156"/>
      <c r="G208" s="156"/>
      <c r="H208" s="156"/>
      <c r="I208" s="156"/>
      <c r="J208" s="156"/>
      <c r="K208" s="156"/>
      <c r="L208" s="156"/>
      <c r="M208" s="156"/>
      <c r="N208" s="156"/>
      <c r="O208" s="156"/>
      <c r="P208" s="156"/>
      <c r="Q208" s="156"/>
      <c r="R208" s="156"/>
      <c r="S208" s="156"/>
      <c r="T208" s="156"/>
      <c r="U208" s="156"/>
      <c r="V208" s="156"/>
      <c r="W208" s="156"/>
      <c r="X208" s="156"/>
      <c r="Y208" s="156"/>
      <c r="Z208" s="156"/>
    </row>
    <row r="209">
      <c r="A209" s="156"/>
      <c r="B209" s="156"/>
      <c r="C209" s="156"/>
      <c r="D209" s="156"/>
      <c r="E209" s="156"/>
      <c r="F209" s="156"/>
      <c r="G209" s="156"/>
      <c r="H209" s="156"/>
      <c r="I209" s="156"/>
      <c r="J209" s="156"/>
      <c r="K209" s="156"/>
      <c r="L209" s="156"/>
      <c r="M209" s="156"/>
      <c r="N209" s="156"/>
      <c r="O209" s="156"/>
      <c r="P209" s="156"/>
      <c r="Q209" s="156"/>
      <c r="R209" s="156"/>
      <c r="S209" s="156"/>
      <c r="T209" s="156"/>
      <c r="U209" s="156"/>
      <c r="V209" s="156"/>
      <c r="W209" s="156"/>
      <c r="X209" s="156"/>
      <c r="Y209" s="156"/>
      <c r="Z209" s="156"/>
    </row>
    <row r="210">
      <c r="A210" s="156"/>
      <c r="B210" s="156"/>
      <c r="C210" s="156"/>
      <c r="D210" s="156"/>
      <c r="E210" s="156"/>
      <c r="F210" s="156"/>
      <c r="G210" s="156"/>
      <c r="H210" s="156"/>
      <c r="I210" s="156"/>
      <c r="J210" s="156"/>
      <c r="K210" s="156"/>
      <c r="L210" s="156"/>
      <c r="M210" s="156"/>
      <c r="N210" s="156"/>
      <c r="O210" s="156"/>
      <c r="P210" s="156"/>
      <c r="Q210" s="156"/>
      <c r="R210" s="156"/>
      <c r="S210" s="156"/>
      <c r="T210" s="156"/>
      <c r="U210" s="156"/>
      <c r="V210" s="156"/>
      <c r="W210" s="156"/>
      <c r="X210" s="156"/>
      <c r="Y210" s="156"/>
      <c r="Z210" s="156"/>
    </row>
    <row r="211">
      <c r="A211" s="156"/>
      <c r="B211" s="156"/>
      <c r="C211" s="156"/>
      <c r="D211" s="156"/>
      <c r="E211" s="156"/>
      <c r="F211" s="156"/>
      <c r="G211" s="156"/>
      <c r="H211" s="156"/>
      <c r="I211" s="156"/>
      <c r="J211" s="156"/>
      <c r="K211" s="156"/>
      <c r="L211" s="156"/>
      <c r="M211" s="156"/>
      <c r="N211" s="156"/>
      <c r="O211" s="156"/>
      <c r="P211" s="156"/>
      <c r="Q211" s="156"/>
      <c r="R211" s="156"/>
      <c r="S211" s="156"/>
      <c r="T211" s="156"/>
      <c r="U211" s="156"/>
      <c r="V211" s="156"/>
      <c r="W211" s="156"/>
      <c r="X211" s="156"/>
      <c r="Y211" s="156"/>
      <c r="Z211" s="156"/>
    </row>
    <row r="212">
      <c r="A212" s="156"/>
      <c r="B212" s="156"/>
      <c r="C212" s="156"/>
      <c r="D212" s="156"/>
      <c r="E212" s="156"/>
      <c r="F212" s="156"/>
      <c r="G212" s="156"/>
      <c r="H212" s="156"/>
      <c r="I212" s="156"/>
      <c r="J212" s="156"/>
      <c r="K212" s="156"/>
      <c r="L212" s="156"/>
      <c r="M212" s="156"/>
      <c r="N212" s="156"/>
      <c r="O212" s="156"/>
      <c r="P212" s="156"/>
      <c r="Q212" s="156"/>
      <c r="R212" s="156"/>
      <c r="S212" s="156"/>
      <c r="T212" s="156"/>
      <c r="U212" s="156"/>
      <c r="V212" s="156"/>
      <c r="W212" s="156"/>
      <c r="X212" s="156"/>
      <c r="Y212" s="156"/>
      <c r="Z212" s="156"/>
    </row>
    <row r="213">
      <c r="A213" s="156"/>
      <c r="B213" s="156"/>
      <c r="C213" s="156"/>
      <c r="D213" s="156"/>
      <c r="E213" s="156"/>
      <c r="F213" s="156"/>
      <c r="G213" s="156"/>
      <c r="H213" s="156"/>
      <c r="I213" s="156"/>
      <c r="J213" s="156"/>
      <c r="K213" s="156"/>
      <c r="L213" s="156"/>
      <c r="M213" s="156"/>
      <c r="N213" s="156"/>
      <c r="O213" s="156"/>
      <c r="P213" s="156"/>
      <c r="Q213" s="156"/>
      <c r="R213" s="156"/>
      <c r="S213" s="156"/>
      <c r="T213" s="156"/>
      <c r="U213" s="156"/>
      <c r="V213" s="156"/>
      <c r="W213" s="156"/>
      <c r="X213" s="156"/>
      <c r="Y213" s="156"/>
      <c r="Z213" s="156"/>
    </row>
    <row r="214">
      <c r="A214" s="156"/>
      <c r="B214" s="156"/>
      <c r="C214" s="156"/>
      <c r="D214" s="156"/>
      <c r="E214" s="156"/>
      <c r="F214" s="156"/>
      <c r="G214" s="156"/>
      <c r="H214" s="156"/>
      <c r="I214" s="156"/>
      <c r="J214" s="156"/>
      <c r="K214" s="156"/>
      <c r="L214" s="156"/>
      <c r="M214" s="156"/>
      <c r="N214" s="156"/>
      <c r="O214" s="156"/>
      <c r="P214" s="156"/>
      <c r="Q214" s="156"/>
      <c r="R214" s="156"/>
      <c r="S214" s="156"/>
      <c r="T214" s="156"/>
      <c r="U214" s="156"/>
      <c r="V214" s="156"/>
      <c r="W214" s="156"/>
      <c r="X214" s="156"/>
      <c r="Y214" s="156"/>
      <c r="Z214" s="156"/>
    </row>
    <row r="215">
      <c r="A215" s="156"/>
      <c r="B215" s="156"/>
      <c r="C215" s="156"/>
      <c r="D215" s="156"/>
      <c r="E215" s="156"/>
      <c r="F215" s="156"/>
      <c r="G215" s="156"/>
      <c r="H215" s="156"/>
      <c r="I215" s="156"/>
      <c r="J215" s="156"/>
      <c r="K215" s="156"/>
      <c r="L215" s="156"/>
      <c r="M215" s="156"/>
      <c r="N215" s="156"/>
      <c r="O215" s="156"/>
      <c r="P215" s="156"/>
      <c r="Q215" s="156"/>
      <c r="R215" s="156"/>
      <c r="S215" s="156"/>
      <c r="T215" s="156"/>
      <c r="U215" s="156"/>
      <c r="V215" s="156"/>
      <c r="W215" s="156"/>
      <c r="X215" s="156"/>
      <c r="Y215" s="156"/>
      <c r="Z215" s="156"/>
    </row>
    <row r="216">
      <c r="A216" s="156"/>
      <c r="B216" s="156"/>
      <c r="C216" s="156"/>
      <c r="D216" s="156"/>
      <c r="E216" s="156"/>
      <c r="F216" s="156"/>
      <c r="G216" s="156"/>
      <c r="H216" s="156"/>
      <c r="I216" s="156"/>
      <c r="J216" s="156"/>
      <c r="K216" s="156"/>
      <c r="L216" s="156"/>
      <c r="M216" s="156"/>
      <c r="N216" s="156"/>
      <c r="O216" s="156"/>
      <c r="P216" s="156"/>
      <c r="Q216" s="156"/>
      <c r="R216" s="156"/>
      <c r="S216" s="156"/>
      <c r="T216" s="156"/>
      <c r="U216" s="156"/>
      <c r="V216" s="156"/>
      <c r="W216" s="156"/>
      <c r="X216" s="156"/>
      <c r="Y216" s="156"/>
      <c r="Z216" s="156"/>
    </row>
    <row r="217">
      <c r="A217" s="156"/>
      <c r="B217" s="156"/>
      <c r="C217" s="156"/>
      <c r="D217" s="156"/>
      <c r="E217" s="156"/>
      <c r="F217" s="156"/>
      <c r="G217" s="156"/>
      <c r="H217" s="156"/>
      <c r="I217" s="156"/>
      <c r="J217" s="156"/>
      <c r="K217" s="156"/>
      <c r="L217" s="156"/>
      <c r="M217" s="156"/>
      <c r="N217" s="156"/>
      <c r="O217" s="156"/>
      <c r="P217" s="156"/>
      <c r="Q217" s="156"/>
      <c r="R217" s="156"/>
      <c r="S217" s="156"/>
      <c r="T217" s="156"/>
      <c r="U217" s="156"/>
      <c r="V217" s="156"/>
      <c r="W217" s="156"/>
      <c r="X217" s="156"/>
      <c r="Y217" s="156"/>
      <c r="Z217" s="156"/>
    </row>
    <row r="218">
      <c r="A218" s="156"/>
      <c r="B218" s="156"/>
      <c r="C218" s="156"/>
      <c r="D218" s="156"/>
      <c r="E218" s="156"/>
      <c r="F218" s="156"/>
      <c r="G218" s="156"/>
      <c r="H218" s="156"/>
      <c r="I218" s="156"/>
      <c r="J218" s="156"/>
      <c r="K218" s="156"/>
      <c r="L218" s="156"/>
      <c r="M218" s="156"/>
      <c r="N218" s="156"/>
      <c r="O218" s="156"/>
      <c r="P218" s="156"/>
      <c r="Q218" s="156"/>
      <c r="R218" s="156"/>
      <c r="S218" s="156"/>
      <c r="T218" s="156"/>
      <c r="U218" s="156"/>
      <c r="V218" s="156"/>
      <c r="W218" s="156"/>
      <c r="X218" s="156"/>
      <c r="Y218" s="156"/>
      <c r="Z218" s="156"/>
    </row>
    <row r="219">
      <c r="A219" s="156"/>
      <c r="B219" s="156"/>
      <c r="C219" s="156"/>
      <c r="D219" s="156"/>
      <c r="E219" s="156"/>
      <c r="F219" s="156"/>
      <c r="G219" s="156"/>
      <c r="H219" s="156"/>
      <c r="I219" s="156"/>
      <c r="J219" s="156"/>
      <c r="K219" s="156"/>
      <c r="L219" s="156"/>
      <c r="M219" s="156"/>
      <c r="N219" s="156"/>
      <c r="O219" s="156"/>
      <c r="P219" s="156"/>
      <c r="Q219" s="156"/>
      <c r="R219" s="156"/>
      <c r="S219" s="156"/>
      <c r="T219" s="156"/>
      <c r="U219" s="156"/>
      <c r="V219" s="156"/>
      <c r="W219" s="156"/>
      <c r="X219" s="156"/>
      <c r="Y219" s="156"/>
      <c r="Z219" s="156"/>
    </row>
    <row r="220">
      <c r="A220" s="156"/>
      <c r="B220" s="156"/>
      <c r="C220" s="156"/>
      <c r="D220" s="156"/>
      <c r="E220" s="156"/>
      <c r="F220" s="156"/>
      <c r="G220" s="156"/>
      <c r="H220" s="156"/>
      <c r="I220" s="156"/>
      <c r="J220" s="156"/>
      <c r="K220" s="156"/>
      <c r="L220" s="156"/>
      <c r="M220" s="156"/>
      <c r="N220" s="156"/>
      <c r="O220" s="156"/>
      <c r="P220" s="156"/>
      <c r="Q220" s="156"/>
      <c r="R220" s="156"/>
      <c r="S220" s="156"/>
      <c r="T220" s="156"/>
      <c r="U220" s="156"/>
      <c r="V220" s="156"/>
      <c r="W220" s="156"/>
      <c r="X220" s="156"/>
      <c r="Y220" s="156"/>
      <c r="Z220" s="156"/>
    </row>
    <row r="221">
      <c r="A221" s="156"/>
      <c r="B221" s="156"/>
      <c r="C221" s="156"/>
      <c r="D221" s="156"/>
      <c r="E221" s="156"/>
      <c r="F221" s="156"/>
      <c r="G221" s="156"/>
      <c r="H221" s="156"/>
      <c r="I221" s="156"/>
      <c r="J221" s="156"/>
      <c r="K221" s="156"/>
      <c r="L221" s="156"/>
      <c r="M221" s="156"/>
      <c r="N221" s="156"/>
      <c r="O221" s="156"/>
      <c r="P221" s="156"/>
      <c r="Q221" s="156"/>
      <c r="R221" s="156"/>
      <c r="S221" s="156"/>
      <c r="T221" s="156"/>
      <c r="U221" s="156"/>
      <c r="V221" s="156"/>
      <c r="W221" s="156"/>
      <c r="X221" s="156"/>
      <c r="Y221" s="156"/>
      <c r="Z221" s="156"/>
    </row>
    <row r="222">
      <c r="A222" s="156"/>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56"/>
    </row>
    <row r="223">
      <c r="A223" s="156"/>
      <c r="B223" s="156"/>
      <c r="C223" s="156"/>
      <c r="D223" s="156"/>
      <c r="E223" s="156"/>
      <c r="F223" s="156"/>
      <c r="G223" s="156"/>
      <c r="H223" s="156"/>
      <c r="I223" s="156"/>
      <c r="J223" s="156"/>
      <c r="K223" s="156"/>
      <c r="L223" s="156"/>
      <c r="M223" s="156"/>
      <c r="N223" s="156"/>
      <c r="O223" s="156"/>
      <c r="P223" s="156"/>
      <c r="Q223" s="156"/>
      <c r="R223" s="156"/>
      <c r="S223" s="156"/>
      <c r="T223" s="156"/>
      <c r="U223" s="156"/>
      <c r="V223" s="156"/>
      <c r="W223" s="156"/>
      <c r="X223" s="156"/>
      <c r="Y223" s="156"/>
      <c r="Z223" s="156"/>
    </row>
    <row r="224">
      <c r="A224" s="156"/>
      <c r="B224" s="156"/>
      <c r="C224" s="156"/>
      <c r="D224" s="156"/>
      <c r="E224" s="156"/>
      <c r="F224" s="156"/>
      <c r="G224" s="156"/>
      <c r="H224" s="156"/>
      <c r="I224" s="156"/>
      <c r="J224" s="156"/>
      <c r="K224" s="156"/>
      <c r="L224" s="156"/>
      <c r="M224" s="156"/>
      <c r="N224" s="156"/>
      <c r="O224" s="156"/>
      <c r="P224" s="156"/>
      <c r="Q224" s="156"/>
      <c r="R224" s="156"/>
      <c r="S224" s="156"/>
      <c r="T224" s="156"/>
      <c r="U224" s="156"/>
      <c r="V224" s="156"/>
      <c r="W224" s="156"/>
      <c r="X224" s="156"/>
      <c r="Y224" s="156"/>
      <c r="Z224" s="156"/>
    </row>
    <row r="225">
      <c r="A225" s="156"/>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56"/>
    </row>
    <row r="226">
      <c r="A226" s="156"/>
      <c r="B226" s="156"/>
      <c r="C226" s="156"/>
      <c r="D226" s="156"/>
      <c r="E226" s="156"/>
      <c r="F226" s="156"/>
      <c r="G226" s="156"/>
      <c r="H226" s="156"/>
      <c r="I226" s="156"/>
      <c r="J226" s="156"/>
      <c r="K226" s="156"/>
      <c r="L226" s="156"/>
      <c r="M226" s="156"/>
      <c r="N226" s="156"/>
      <c r="O226" s="156"/>
      <c r="P226" s="156"/>
      <c r="Q226" s="156"/>
      <c r="R226" s="156"/>
      <c r="S226" s="156"/>
      <c r="T226" s="156"/>
      <c r="U226" s="156"/>
      <c r="V226" s="156"/>
      <c r="W226" s="156"/>
      <c r="X226" s="156"/>
      <c r="Y226" s="156"/>
      <c r="Z226" s="156"/>
    </row>
    <row r="227">
      <c r="A227" s="156"/>
      <c r="B227" s="156"/>
      <c r="C227" s="156"/>
      <c r="D227" s="156"/>
      <c r="E227" s="156"/>
      <c r="F227" s="156"/>
      <c r="G227" s="156"/>
      <c r="H227" s="156"/>
      <c r="I227" s="156"/>
      <c r="J227" s="156"/>
      <c r="K227" s="156"/>
      <c r="L227" s="156"/>
      <c r="M227" s="156"/>
      <c r="N227" s="156"/>
      <c r="O227" s="156"/>
      <c r="P227" s="156"/>
      <c r="Q227" s="156"/>
      <c r="R227" s="156"/>
      <c r="S227" s="156"/>
      <c r="T227" s="156"/>
      <c r="U227" s="156"/>
      <c r="V227" s="156"/>
      <c r="W227" s="156"/>
      <c r="X227" s="156"/>
      <c r="Y227" s="156"/>
      <c r="Z227" s="156"/>
    </row>
    <row r="228">
      <c r="A228" s="156"/>
      <c r="B228" s="156"/>
      <c r="C228" s="156"/>
      <c r="D228" s="156"/>
      <c r="E228" s="156"/>
      <c r="F228" s="156"/>
      <c r="G228" s="156"/>
      <c r="H228" s="156"/>
      <c r="I228" s="156"/>
      <c r="J228" s="156"/>
      <c r="K228" s="156"/>
      <c r="L228" s="156"/>
      <c r="M228" s="156"/>
      <c r="N228" s="156"/>
      <c r="O228" s="156"/>
      <c r="P228" s="156"/>
      <c r="Q228" s="156"/>
      <c r="R228" s="156"/>
      <c r="S228" s="156"/>
      <c r="T228" s="156"/>
      <c r="U228" s="156"/>
      <c r="V228" s="156"/>
      <c r="W228" s="156"/>
      <c r="X228" s="156"/>
      <c r="Y228" s="156"/>
      <c r="Z228" s="156"/>
    </row>
    <row r="229">
      <c r="A229" s="156"/>
      <c r="B229" s="156"/>
      <c r="C229" s="156"/>
      <c r="D229" s="156"/>
      <c r="E229" s="156"/>
      <c r="F229" s="156"/>
      <c r="G229" s="156"/>
      <c r="H229" s="156"/>
      <c r="I229" s="156"/>
      <c r="J229" s="156"/>
      <c r="K229" s="156"/>
      <c r="L229" s="156"/>
      <c r="M229" s="156"/>
      <c r="N229" s="156"/>
      <c r="O229" s="156"/>
      <c r="P229" s="156"/>
      <c r="Q229" s="156"/>
      <c r="R229" s="156"/>
      <c r="S229" s="156"/>
      <c r="T229" s="156"/>
      <c r="U229" s="156"/>
      <c r="V229" s="156"/>
      <c r="W229" s="156"/>
      <c r="X229" s="156"/>
      <c r="Y229" s="156"/>
      <c r="Z229" s="156"/>
    </row>
    <row r="230">
      <c r="A230" s="156"/>
      <c r="B230" s="156"/>
      <c r="C230" s="156"/>
      <c r="D230" s="156"/>
      <c r="E230" s="156"/>
      <c r="F230" s="156"/>
      <c r="G230" s="156"/>
      <c r="H230" s="156"/>
      <c r="I230" s="156"/>
      <c r="J230" s="156"/>
      <c r="K230" s="156"/>
      <c r="L230" s="156"/>
      <c r="M230" s="156"/>
      <c r="N230" s="156"/>
      <c r="O230" s="156"/>
      <c r="P230" s="156"/>
      <c r="Q230" s="156"/>
      <c r="R230" s="156"/>
      <c r="S230" s="156"/>
      <c r="T230" s="156"/>
      <c r="U230" s="156"/>
      <c r="V230" s="156"/>
      <c r="W230" s="156"/>
      <c r="X230" s="156"/>
      <c r="Y230" s="156"/>
      <c r="Z230" s="156"/>
    </row>
    <row r="231">
      <c r="A231" s="156"/>
      <c r="B231" s="156"/>
      <c r="C231" s="156"/>
      <c r="D231" s="156"/>
      <c r="E231" s="156"/>
      <c r="F231" s="156"/>
      <c r="G231" s="156"/>
      <c r="H231" s="156"/>
      <c r="I231" s="156"/>
      <c r="J231" s="156"/>
      <c r="K231" s="156"/>
      <c r="L231" s="156"/>
      <c r="M231" s="156"/>
      <c r="N231" s="156"/>
      <c r="O231" s="156"/>
      <c r="P231" s="156"/>
      <c r="Q231" s="156"/>
      <c r="R231" s="156"/>
      <c r="S231" s="156"/>
      <c r="T231" s="156"/>
      <c r="U231" s="156"/>
      <c r="V231" s="156"/>
      <c r="W231" s="156"/>
      <c r="X231" s="156"/>
      <c r="Y231" s="156"/>
      <c r="Z231" s="156"/>
    </row>
    <row r="232">
      <c r="A232" s="156"/>
      <c r="B232" s="156"/>
      <c r="C232" s="156"/>
      <c r="D232" s="156"/>
      <c r="E232" s="156"/>
      <c r="F232" s="156"/>
      <c r="G232" s="156"/>
      <c r="H232" s="156"/>
      <c r="I232" s="156"/>
      <c r="J232" s="156"/>
      <c r="K232" s="156"/>
      <c r="L232" s="156"/>
      <c r="M232" s="156"/>
      <c r="N232" s="156"/>
      <c r="O232" s="156"/>
      <c r="P232" s="156"/>
      <c r="Q232" s="156"/>
      <c r="R232" s="156"/>
      <c r="S232" s="156"/>
      <c r="T232" s="156"/>
      <c r="U232" s="156"/>
      <c r="V232" s="156"/>
      <c r="W232" s="156"/>
      <c r="X232" s="156"/>
      <c r="Y232" s="156"/>
      <c r="Z232" s="156"/>
    </row>
    <row r="233">
      <c r="A233" s="156"/>
      <c r="B233" s="156"/>
      <c r="C233" s="156"/>
      <c r="D233" s="156"/>
      <c r="E233" s="156"/>
      <c r="F233" s="156"/>
      <c r="G233" s="156"/>
      <c r="H233" s="156"/>
      <c r="I233" s="156"/>
      <c r="J233" s="156"/>
      <c r="K233" s="156"/>
      <c r="L233" s="156"/>
      <c r="M233" s="156"/>
      <c r="N233" s="156"/>
      <c r="O233" s="156"/>
      <c r="P233" s="156"/>
      <c r="Q233" s="156"/>
      <c r="R233" s="156"/>
      <c r="S233" s="156"/>
      <c r="T233" s="156"/>
      <c r="U233" s="156"/>
      <c r="V233" s="156"/>
      <c r="W233" s="156"/>
      <c r="X233" s="156"/>
      <c r="Y233" s="156"/>
      <c r="Z233" s="156"/>
    </row>
    <row r="234">
      <c r="A234" s="156"/>
      <c r="B234" s="156"/>
      <c r="C234" s="156"/>
      <c r="D234" s="156"/>
      <c r="E234" s="156"/>
      <c r="F234" s="156"/>
      <c r="G234" s="156"/>
      <c r="H234" s="156"/>
      <c r="I234" s="156"/>
      <c r="J234" s="156"/>
      <c r="K234" s="156"/>
      <c r="L234" s="156"/>
      <c r="M234" s="156"/>
      <c r="N234" s="156"/>
      <c r="O234" s="156"/>
      <c r="P234" s="156"/>
      <c r="Q234" s="156"/>
      <c r="R234" s="156"/>
      <c r="S234" s="156"/>
      <c r="T234" s="156"/>
      <c r="U234" s="156"/>
      <c r="V234" s="156"/>
      <c r="W234" s="156"/>
      <c r="X234" s="156"/>
      <c r="Y234" s="156"/>
      <c r="Z234" s="156"/>
    </row>
    <row r="235">
      <c r="A235" s="156"/>
      <c r="B235" s="156"/>
      <c r="C235" s="156"/>
      <c r="D235" s="156"/>
      <c r="E235" s="156"/>
      <c r="F235" s="156"/>
      <c r="G235" s="156"/>
      <c r="H235" s="156"/>
      <c r="I235" s="156"/>
      <c r="J235" s="156"/>
      <c r="K235" s="156"/>
      <c r="L235" s="156"/>
      <c r="M235" s="156"/>
      <c r="N235" s="156"/>
      <c r="O235" s="156"/>
      <c r="P235" s="156"/>
      <c r="Q235" s="156"/>
      <c r="R235" s="156"/>
      <c r="S235" s="156"/>
      <c r="T235" s="156"/>
      <c r="U235" s="156"/>
      <c r="V235" s="156"/>
      <c r="W235" s="156"/>
      <c r="X235" s="156"/>
      <c r="Y235" s="156"/>
      <c r="Z235" s="156"/>
    </row>
    <row r="236">
      <c r="A236" s="156"/>
      <c r="B236" s="156"/>
      <c r="C236" s="156"/>
      <c r="D236" s="156"/>
      <c r="E236" s="156"/>
      <c r="F236" s="156"/>
      <c r="G236" s="156"/>
      <c r="H236" s="156"/>
      <c r="I236" s="156"/>
      <c r="J236" s="156"/>
      <c r="K236" s="156"/>
      <c r="L236" s="156"/>
      <c r="M236" s="156"/>
      <c r="N236" s="156"/>
      <c r="O236" s="156"/>
      <c r="P236" s="156"/>
      <c r="Q236" s="156"/>
      <c r="R236" s="156"/>
      <c r="S236" s="156"/>
      <c r="T236" s="156"/>
      <c r="U236" s="156"/>
      <c r="V236" s="156"/>
      <c r="W236" s="156"/>
      <c r="X236" s="156"/>
      <c r="Y236" s="156"/>
      <c r="Z236" s="156"/>
    </row>
    <row r="237">
      <c r="A237" s="156"/>
      <c r="B237" s="156"/>
      <c r="C237" s="156"/>
      <c r="D237" s="156"/>
      <c r="E237" s="156"/>
      <c r="F237" s="156"/>
      <c r="G237" s="156"/>
      <c r="H237" s="156"/>
      <c r="I237" s="156"/>
      <c r="J237" s="156"/>
      <c r="K237" s="156"/>
      <c r="L237" s="156"/>
      <c r="M237" s="156"/>
      <c r="N237" s="156"/>
      <c r="O237" s="156"/>
      <c r="P237" s="156"/>
      <c r="Q237" s="156"/>
      <c r="R237" s="156"/>
      <c r="S237" s="156"/>
      <c r="T237" s="156"/>
      <c r="U237" s="156"/>
      <c r="V237" s="156"/>
      <c r="W237" s="156"/>
      <c r="X237" s="156"/>
      <c r="Y237" s="156"/>
      <c r="Z237" s="156"/>
    </row>
    <row r="238">
      <c r="A238" s="156"/>
      <c r="B238" s="156"/>
      <c r="C238" s="156"/>
      <c r="D238" s="156"/>
      <c r="E238" s="156"/>
      <c r="F238" s="156"/>
      <c r="G238" s="156"/>
      <c r="H238" s="156"/>
      <c r="I238" s="156"/>
      <c r="J238" s="156"/>
      <c r="K238" s="156"/>
      <c r="L238" s="156"/>
      <c r="M238" s="156"/>
      <c r="N238" s="156"/>
      <c r="O238" s="156"/>
      <c r="P238" s="156"/>
      <c r="Q238" s="156"/>
      <c r="R238" s="156"/>
      <c r="S238" s="156"/>
      <c r="T238" s="156"/>
      <c r="U238" s="156"/>
      <c r="V238" s="156"/>
      <c r="W238" s="156"/>
      <c r="X238" s="156"/>
      <c r="Y238" s="156"/>
      <c r="Z238" s="156"/>
    </row>
    <row r="239">
      <c r="A239" s="156"/>
      <c r="B239" s="156"/>
      <c r="C239" s="156"/>
      <c r="D239" s="156"/>
      <c r="E239" s="156"/>
      <c r="F239" s="156"/>
      <c r="G239" s="156"/>
      <c r="H239" s="156"/>
      <c r="I239" s="156"/>
      <c r="J239" s="156"/>
      <c r="K239" s="156"/>
      <c r="L239" s="156"/>
      <c r="M239" s="156"/>
      <c r="N239" s="156"/>
      <c r="O239" s="156"/>
      <c r="P239" s="156"/>
      <c r="Q239" s="156"/>
      <c r="R239" s="156"/>
      <c r="S239" s="156"/>
      <c r="T239" s="156"/>
      <c r="U239" s="156"/>
      <c r="V239" s="156"/>
      <c r="W239" s="156"/>
      <c r="X239" s="156"/>
      <c r="Y239" s="156"/>
      <c r="Z239" s="156"/>
    </row>
    <row r="240">
      <c r="A240" s="156"/>
      <c r="B240" s="156"/>
      <c r="C240" s="156"/>
      <c r="D240" s="156"/>
      <c r="E240" s="156"/>
      <c r="F240" s="156"/>
      <c r="G240" s="156"/>
      <c r="H240" s="156"/>
      <c r="I240" s="156"/>
      <c r="J240" s="156"/>
      <c r="K240" s="156"/>
      <c r="L240" s="156"/>
      <c r="M240" s="156"/>
      <c r="N240" s="156"/>
      <c r="O240" s="156"/>
      <c r="P240" s="156"/>
      <c r="Q240" s="156"/>
      <c r="R240" s="156"/>
      <c r="S240" s="156"/>
      <c r="T240" s="156"/>
      <c r="U240" s="156"/>
      <c r="V240" s="156"/>
      <c r="W240" s="156"/>
      <c r="X240" s="156"/>
      <c r="Y240" s="156"/>
      <c r="Z240" s="156"/>
    </row>
    <row r="241">
      <c r="A241" s="156"/>
      <c r="B241" s="156"/>
      <c r="C241" s="156"/>
      <c r="D241" s="156"/>
      <c r="E241" s="156"/>
      <c r="F241" s="156"/>
      <c r="G241" s="156"/>
      <c r="H241" s="156"/>
      <c r="I241" s="156"/>
      <c r="J241" s="156"/>
      <c r="K241" s="156"/>
      <c r="L241" s="156"/>
      <c r="M241" s="156"/>
      <c r="N241" s="156"/>
      <c r="O241" s="156"/>
      <c r="P241" s="156"/>
      <c r="Q241" s="156"/>
      <c r="R241" s="156"/>
      <c r="S241" s="156"/>
      <c r="T241" s="156"/>
      <c r="U241" s="156"/>
      <c r="V241" s="156"/>
      <c r="W241" s="156"/>
      <c r="X241" s="156"/>
      <c r="Y241" s="156"/>
      <c r="Z241" s="156"/>
    </row>
    <row r="242">
      <c r="A242" s="156"/>
      <c r="B242" s="156"/>
      <c r="C242" s="156"/>
      <c r="D242" s="156"/>
      <c r="E242" s="156"/>
      <c r="F242" s="156"/>
      <c r="G242" s="156"/>
      <c r="H242" s="156"/>
      <c r="I242" s="156"/>
      <c r="J242" s="156"/>
      <c r="K242" s="156"/>
      <c r="L242" s="156"/>
      <c r="M242" s="156"/>
      <c r="N242" s="156"/>
      <c r="O242" s="156"/>
      <c r="P242" s="156"/>
      <c r="Q242" s="156"/>
      <c r="R242" s="156"/>
      <c r="S242" s="156"/>
      <c r="T242" s="156"/>
      <c r="U242" s="156"/>
      <c r="V242" s="156"/>
      <c r="W242" s="156"/>
      <c r="X242" s="156"/>
      <c r="Y242" s="156"/>
      <c r="Z242" s="156"/>
    </row>
    <row r="243">
      <c r="A243" s="156"/>
      <c r="B243" s="156"/>
      <c r="C243" s="156"/>
      <c r="D243" s="156"/>
      <c r="E243" s="156"/>
      <c r="F243" s="156"/>
      <c r="G243" s="156"/>
      <c r="H243" s="156"/>
      <c r="I243" s="156"/>
      <c r="J243" s="156"/>
      <c r="K243" s="156"/>
      <c r="L243" s="156"/>
      <c r="M243" s="156"/>
      <c r="N243" s="156"/>
      <c r="O243" s="156"/>
      <c r="P243" s="156"/>
      <c r="Q243" s="156"/>
      <c r="R243" s="156"/>
      <c r="S243" s="156"/>
      <c r="T243" s="156"/>
      <c r="U243" s="156"/>
      <c r="V243" s="156"/>
      <c r="W243" s="156"/>
      <c r="X243" s="156"/>
      <c r="Y243" s="156"/>
      <c r="Z243" s="156"/>
    </row>
    <row r="244">
      <c r="A244" s="156"/>
      <c r="B244" s="156"/>
      <c r="C244" s="156"/>
      <c r="D244" s="156"/>
      <c r="E244" s="156"/>
      <c r="F244" s="156"/>
      <c r="G244" s="156"/>
      <c r="H244" s="156"/>
      <c r="I244" s="156"/>
      <c r="J244" s="156"/>
      <c r="K244" s="156"/>
      <c r="L244" s="156"/>
      <c r="M244" s="156"/>
      <c r="N244" s="156"/>
      <c r="O244" s="156"/>
      <c r="P244" s="156"/>
      <c r="Q244" s="156"/>
      <c r="R244" s="156"/>
      <c r="S244" s="156"/>
      <c r="T244" s="156"/>
      <c r="U244" s="156"/>
      <c r="V244" s="156"/>
      <c r="W244" s="156"/>
      <c r="X244" s="156"/>
      <c r="Y244" s="156"/>
      <c r="Z244" s="156"/>
    </row>
    <row r="245">
      <c r="A245" s="156"/>
      <c r="B245" s="156"/>
      <c r="C245" s="156"/>
      <c r="D245" s="156"/>
      <c r="E245" s="156"/>
      <c r="F245" s="156"/>
      <c r="G245" s="156"/>
      <c r="H245" s="156"/>
      <c r="I245" s="156"/>
      <c r="J245" s="156"/>
      <c r="K245" s="156"/>
      <c r="L245" s="156"/>
      <c r="M245" s="156"/>
      <c r="N245" s="156"/>
      <c r="O245" s="156"/>
      <c r="P245" s="156"/>
      <c r="Q245" s="156"/>
      <c r="R245" s="156"/>
      <c r="S245" s="156"/>
      <c r="T245" s="156"/>
      <c r="U245" s="156"/>
      <c r="V245" s="156"/>
      <c r="W245" s="156"/>
      <c r="X245" s="156"/>
      <c r="Y245" s="156"/>
      <c r="Z245" s="156"/>
    </row>
    <row r="246">
      <c r="A246" s="156"/>
      <c r="B246" s="156"/>
      <c r="C246" s="156"/>
      <c r="D246" s="156"/>
      <c r="E246" s="156"/>
      <c r="F246" s="156"/>
      <c r="G246" s="156"/>
      <c r="H246" s="156"/>
      <c r="I246" s="156"/>
      <c r="J246" s="156"/>
      <c r="K246" s="156"/>
      <c r="L246" s="156"/>
      <c r="M246" s="156"/>
      <c r="N246" s="156"/>
      <c r="O246" s="156"/>
      <c r="P246" s="156"/>
      <c r="Q246" s="156"/>
      <c r="R246" s="156"/>
      <c r="S246" s="156"/>
      <c r="T246" s="156"/>
      <c r="U246" s="156"/>
      <c r="V246" s="156"/>
      <c r="W246" s="156"/>
      <c r="X246" s="156"/>
      <c r="Y246" s="156"/>
      <c r="Z246" s="156"/>
    </row>
    <row r="247">
      <c r="A247" s="156"/>
      <c r="B247" s="156"/>
      <c r="C247" s="156"/>
      <c r="D247" s="156"/>
      <c r="E247" s="156"/>
      <c r="F247" s="156"/>
      <c r="G247" s="156"/>
      <c r="H247" s="156"/>
      <c r="I247" s="156"/>
      <c r="J247" s="156"/>
      <c r="K247" s="156"/>
      <c r="L247" s="156"/>
      <c r="M247" s="156"/>
      <c r="N247" s="156"/>
      <c r="O247" s="156"/>
      <c r="P247" s="156"/>
      <c r="Q247" s="156"/>
      <c r="R247" s="156"/>
      <c r="S247" s="156"/>
      <c r="T247" s="156"/>
      <c r="U247" s="156"/>
      <c r="V247" s="156"/>
      <c r="W247" s="156"/>
      <c r="X247" s="156"/>
      <c r="Y247" s="156"/>
      <c r="Z247" s="156"/>
    </row>
    <row r="248">
      <c r="A248" s="156"/>
      <c r="B248" s="156"/>
      <c r="C248" s="156"/>
      <c r="D248" s="156"/>
      <c r="E248" s="156"/>
      <c r="F248" s="156"/>
      <c r="G248" s="156"/>
      <c r="H248" s="156"/>
      <c r="I248" s="156"/>
      <c r="J248" s="156"/>
      <c r="K248" s="156"/>
      <c r="L248" s="156"/>
      <c r="M248" s="156"/>
      <c r="N248" s="156"/>
      <c r="O248" s="156"/>
      <c r="P248" s="156"/>
      <c r="Q248" s="156"/>
      <c r="R248" s="156"/>
      <c r="S248" s="156"/>
      <c r="T248" s="156"/>
      <c r="U248" s="156"/>
      <c r="V248" s="156"/>
      <c r="W248" s="156"/>
      <c r="X248" s="156"/>
      <c r="Y248" s="156"/>
      <c r="Z248" s="156"/>
    </row>
    <row r="249">
      <c r="A249" s="156"/>
      <c r="B249" s="156"/>
      <c r="C249" s="156"/>
      <c r="D249" s="156"/>
      <c r="E249" s="156"/>
      <c r="F249" s="156"/>
      <c r="G249" s="156"/>
      <c r="H249" s="156"/>
      <c r="I249" s="156"/>
      <c r="J249" s="156"/>
      <c r="K249" s="156"/>
      <c r="L249" s="156"/>
      <c r="M249" s="156"/>
      <c r="N249" s="156"/>
      <c r="O249" s="156"/>
      <c r="P249" s="156"/>
      <c r="Q249" s="156"/>
      <c r="R249" s="156"/>
      <c r="S249" s="156"/>
      <c r="T249" s="156"/>
      <c r="U249" s="156"/>
      <c r="V249" s="156"/>
      <c r="W249" s="156"/>
      <c r="X249" s="156"/>
      <c r="Y249" s="156"/>
      <c r="Z249" s="156"/>
    </row>
    <row r="250">
      <c r="A250" s="156"/>
      <c r="B250" s="156"/>
      <c r="C250" s="156"/>
      <c r="D250" s="156"/>
      <c r="E250" s="156"/>
      <c r="F250" s="156"/>
      <c r="G250" s="156"/>
      <c r="H250" s="156"/>
      <c r="I250" s="156"/>
      <c r="J250" s="156"/>
      <c r="K250" s="156"/>
      <c r="L250" s="156"/>
      <c r="M250" s="156"/>
      <c r="N250" s="156"/>
      <c r="O250" s="156"/>
      <c r="P250" s="156"/>
      <c r="Q250" s="156"/>
      <c r="R250" s="156"/>
      <c r="S250" s="156"/>
      <c r="T250" s="156"/>
      <c r="U250" s="156"/>
      <c r="V250" s="156"/>
      <c r="W250" s="156"/>
      <c r="X250" s="156"/>
      <c r="Y250" s="156"/>
      <c r="Z250" s="156"/>
    </row>
    <row r="251">
      <c r="A251" s="156"/>
      <c r="B251" s="156"/>
      <c r="C251" s="156"/>
      <c r="D251" s="156"/>
      <c r="E251" s="156"/>
      <c r="F251" s="156"/>
      <c r="G251" s="156"/>
      <c r="H251" s="156"/>
      <c r="I251" s="156"/>
      <c r="J251" s="156"/>
      <c r="K251" s="156"/>
      <c r="L251" s="156"/>
      <c r="M251" s="156"/>
      <c r="N251" s="156"/>
      <c r="O251" s="156"/>
      <c r="P251" s="156"/>
      <c r="Q251" s="156"/>
      <c r="R251" s="156"/>
      <c r="S251" s="156"/>
      <c r="T251" s="156"/>
      <c r="U251" s="156"/>
      <c r="V251" s="156"/>
      <c r="W251" s="156"/>
      <c r="X251" s="156"/>
      <c r="Y251" s="156"/>
      <c r="Z251" s="156"/>
    </row>
    <row r="252">
      <c r="A252" s="156"/>
      <c r="B252" s="156"/>
      <c r="C252" s="156"/>
      <c r="D252" s="156"/>
      <c r="E252" s="156"/>
      <c r="F252" s="156"/>
      <c r="G252" s="156"/>
      <c r="H252" s="156"/>
      <c r="I252" s="156"/>
      <c r="J252" s="156"/>
      <c r="K252" s="156"/>
      <c r="L252" s="156"/>
      <c r="M252" s="156"/>
      <c r="N252" s="156"/>
      <c r="O252" s="156"/>
      <c r="P252" s="156"/>
      <c r="Q252" s="156"/>
      <c r="R252" s="156"/>
      <c r="S252" s="156"/>
      <c r="T252" s="156"/>
      <c r="U252" s="156"/>
      <c r="V252" s="156"/>
      <c r="W252" s="156"/>
      <c r="X252" s="156"/>
      <c r="Y252" s="156"/>
      <c r="Z252" s="156"/>
    </row>
    <row r="253">
      <c r="A253" s="156"/>
      <c r="B253" s="156"/>
      <c r="C253" s="156"/>
      <c r="D253" s="156"/>
      <c r="E253" s="156"/>
      <c r="F253" s="156"/>
      <c r="G253" s="156"/>
      <c r="H253" s="156"/>
      <c r="I253" s="156"/>
      <c r="J253" s="156"/>
      <c r="K253" s="156"/>
      <c r="L253" s="156"/>
      <c r="M253" s="156"/>
      <c r="N253" s="156"/>
      <c r="O253" s="156"/>
      <c r="P253" s="156"/>
      <c r="Q253" s="156"/>
      <c r="R253" s="156"/>
      <c r="S253" s="156"/>
      <c r="T253" s="156"/>
      <c r="U253" s="156"/>
      <c r="V253" s="156"/>
      <c r="W253" s="156"/>
      <c r="X253" s="156"/>
      <c r="Y253" s="156"/>
      <c r="Z253" s="156"/>
    </row>
    <row r="254">
      <c r="A254" s="156"/>
      <c r="B254" s="156"/>
      <c r="C254" s="156"/>
      <c r="D254" s="156"/>
      <c r="E254" s="156"/>
      <c r="F254" s="156"/>
      <c r="G254" s="156"/>
      <c r="H254" s="156"/>
      <c r="I254" s="156"/>
      <c r="J254" s="156"/>
      <c r="K254" s="156"/>
      <c r="L254" s="156"/>
      <c r="M254" s="156"/>
      <c r="N254" s="156"/>
      <c r="O254" s="156"/>
      <c r="P254" s="156"/>
      <c r="Q254" s="156"/>
      <c r="R254" s="156"/>
      <c r="S254" s="156"/>
      <c r="T254" s="156"/>
      <c r="U254" s="156"/>
      <c r="V254" s="156"/>
      <c r="W254" s="156"/>
      <c r="X254" s="156"/>
      <c r="Y254" s="156"/>
      <c r="Z254" s="156"/>
    </row>
    <row r="255">
      <c r="A255" s="156"/>
      <c r="B255" s="156"/>
      <c r="C255" s="156"/>
      <c r="D255" s="156"/>
      <c r="E255" s="156"/>
      <c r="F255" s="156"/>
      <c r="G255" s="156"/>
      <c r="H255" s="156"/>
      <c r="I255" s="156"/>
      <c r="J255" s="156"/>
      <c r="K255" s="156"/>
      <c r="L255" s="156"/>
      <c r="M255" s="156"/>
      <c r="N255" s="156"/>
      <c r="O255" s="156"/>
      <c r="P255" s="156"/>
      <c r="Q255" s="156"/>
      <c r="R255" s="156"/>
      <c r="S255" s="156"/>
      <c r="T255" s="156"/>
      <c r="U255" s="156"/>
      <c r="V255" s="156"/>
      <c r="W255" s="156"/>
      <c r="X255" s="156"/>
      <c r="Y255" s="156"/>
      <c r="Z255" s="156"/>
    </row>
    <row r="256">
      <c r="A256" s="156"/>
      <c r="B256" s="156"/>
      <c r="C256" s="156"/>
      <c r="D256" s="156"/>
      <c r="E256" s="156"/>
      <c r="F256" s="156"/>
      <c r="G256" s="156"/>
      <c r="H256" s="156"/>
      <c r="I256" s="156"/>
      <c r="J256" s="156"/>
      <c r="K256" s="156"/>
      <c r="L256" s="156"/>
      <c r="M256" s="156"/>
      <c r="N256" s="156"/>
      <c r="O256" s="156"/>
      <c r="P256" s="156"/>
      <c r="Q256" s="156"/>
      <c r="R256" s="156"/>
      <c r="S256" s="156"/>
      <c r="T256" s="156"/>
      <c r="U256" s="156"/>
      <c r="V256" s="156"/>
      <c r="W256" s="156"/>
      <c r="X256" s="156"/>
      <c r="Y256" s="156"/>
      <c r="Z256" s="156"/>
    </row>
    <row r="257">
      <c r="A257" s="156"/>
      <c r="B257" s="156"/>
      <c r="C257" s="156"/>
      <c r="D257" s="156"/>
      <c r="E257" s="156"/>
      <c r="F257" s="156"/>
      <c r="G257" s="156"/>
      <c r="H257" s="156"/>
      <c r="I257" s="156"/>
      <c r="J257" s="156"/>
      <c r="K257" s="156"/>
      <c r="L257" s="156"/>
      <c r="M257" s="156"/>
      <c r="N257" s="156"/>
      <c r="O257" s="156"/>
      <c r="P257" s="156"/>
      <c r="Q257" s="156"/>
      <c r="R257" s="156"/>
      <c r="S257" s="156"/>
      <c r="T257" s="156"/>
      <c r="U257" s="156"/>
      <c r="V257" s="156"/>
      <c r="W257" s="156"/>
      <c r="X257" s="156"/>
      <c r="Y257" s="156"/>
      <c r="Z257" s="156"/>
    </row>
    <row r="258">
      <c r="A258" s="156"/>
      <c r="B258" s="156"/>
      <c r="C258" s="156"/>
      <c r="D258" s="156"/>
      <c r="E258" s="156"/>
      <c r="F258" s="156"/>
      <c r="G258" s="156"/>
      <c r="H258" s="156"/>
      <c r="I258" s="156"/>
      <c r="J258" s="156"/>
      <c r="K258" s="156"/>
      <c r="L258" s="156"/>
      <c r="M258" s="156"/>
      <c r="N258" s="156"/>
      <c r="O258" s="156"/>
      <c r="P258" s="156"/>
      <c r="Q258" s="156"/>
      <c r="R258" s="156"/>
      <c r="S258" s="156"/>
      <c r="T258" s="156"/>
      <c r="U258" s="156"/>
      <c r="V258" s="156"/>
      <c r="W258" s="156"/>
      <c r="X258" s="156"/>
      <c r="Y258" s="156"/>
      <c r="Z258" s="156"/>
    </row>
    <row r="259">
      <c r="A259" s="156"/>
      <c r="B259" s="156"/>
      <c r="C259" s="156"/>
      <c r="D259" s="156"/>
      <c r="E259" s="156"/>
      <c r="F259" s="156"/>
      <c r="G259" s="156"/>
      <c r="H259" s="156"/>
      <c r="I259" s="156"/>
      <c r="J259" s="156"/>
      <c r="K259" s="156"/>
      <c r="L259" s="156"/>
      <c r="M259" s="156"/>
      <c r="N259" s="156"/>
      <c r="O259" s="156"/>
      <c r="P259" s="156"/>
      <c r="Q259" s="156"/>
      <c r="R259" s="156"/>
      <c r="S259" s="156"/>
      <c r="T259" s="156"/>
      <c r="U259" s="156"/>
      <c r="V259" s="156"/>
      <c r="W259" s="156"/>
      <c r="X259" s="156"/>
      <c r="Y259" s="156"/>
      <c r="Z259" s="156"/>
    </row>
    <row r="260">
      <c r="A260" s="156"/>
      <c r="B260" s="156"/>
      <c r="C260" s="156"/>
      <c r="D260" s="156"/>
      <c r="E260" s="156"/>
      <c r="F260" s="156"/>
      <c r="G260" s="156"/>
      <c r="H260" s="156"/>
      <c r="I260" s="156"/>
      <c r="J260" s="156"/>
      <c r="K260" s="156"/>
      <c r="L260" s="156"/>
      <c r="M260" s="156"/>
      <c r="N260" s="156"/>
      <c r="O260" s="156"/>
      <c r="P260" s="156"/>
      <c r="Q260" s="156"/>
      <c r="R260" s="156"/>
      <c r="S260" s="156"/>
      <c r="T260" s="156"/>
      <c r="U260" s="156"/>
      <c r="V260" s="156"/>
      <c r="W260" s="156"/>
      <c r="X260" s="156"/>
      <c r="Y260" s="156"/>
      <c r="Z260" s="156"/>
    </row>
    <row r="261">
      <c r="A261" s="156"/>
      <c r="B261" s="156"/>
      <c r="C261" s="156"/>
      <c r="D261" s="156"/>
      <c r="E261" s="156"/>
      <c r="F261" s="156"/>
      <c r="G261" s="156"/>
      <c r="H261" s="156"/>
      <c r="I261" s="156"/>
      <c r="J261" s="156"/>
      <c r="K261" s="156"/>
      <c r="L261" s="156"/>
      <c r="M261" s="156"/>
      <c r="N261" s="156"/>
      <c r="O261" s="156"/>
      <c r="P261" s="156"/>
      <c r="Q261" s="156"/>
      <c r="R261" s="156"/>
      <c r="S261" s="156"/>
      <c r="T261" s="156"/>
      <c r="U261" s="156"/>
      <c r="V261" s="156"/>
      <c r="W261" s="156"/>
      <c r="X261" s="156"/>
      <c r="Y261" s="156"/>
      <c r="Z261" s="156"/>
    </row>
    <row r="262">
      <c r="A262" s="156"/>
      <c r="B262" s="156"/>
      <c r="C262" s="156"/>
      <c r="D262" s="156"/>
      <c r="E262" s="156"/>
      <c r="F262" s="156"/>
      <c r="G262" s="156"/>
      <c r="H262" s="156"/>
      <c r="I262" s="156"/>
      <c r="J262" s="156"/>
      <c r="K262" s="156"/>
      <c r="L262" s="156"/>
      <c r="M262" s="156"/>
      <c r="N262" s="156"/>
      <c r="O262" s="156"/>
      <c r="P262" s="156"/>
      <c r="Q262" s="156"/>
      <c r="R262" s="156"/>
      <c r="S262" s="156"/>
      <c r="T262" s="156"/>
      <c r="U262" s="156"/>
      <c r="V262" s="156"/>
      <c r="W262" s="156"/>
      <c r="X262" s="156"/>
      <c r="Y262" s="156"/>
      <c r="Z262" s="156"/>
    </row>
    <row r="263">
      <c r="A263" s="156"/>
      <c r="B263" s="156"/>
      <c r="C263" s="156"/>
      <c r="D263" s="156"/>
      <c r="E263" s="156"/>
      <c r="F263" s="156"/>
      <c r="G263" s="156"/>
      <c r="H263" s="156"/>
      <c r="I263" s="156"/>
      <c r="J263" s="156"/>
      <c r="K263" s="156"/>
      <c r="L263" s="156"/>
      <c r="M263" s="156"/>
      <c r="N263" s="156"/>
      <c r="O263" s="156"/>
      <c r="P263" s="156"/>
      <c r="Q263" s="156"/>
      <c r="R263" s="156"/>
      <c r="S263" s="156"/>
      <c r="T263" s="156"/>
      <c r="U263" s="156"/>
      <c r="V263" s="156"/>
      <c r="W263" s="156"/>
      <c r="X263" s="156"/>
      <c r="Y263" s="156"/>
      <c r="Z263" s="156"/>
    </row>
    <row r="264">
      <c r="A264" s="156"/>
      <c r="B264" s="156"/>
      <c r="C264" s="156"/>
      <c r="D264" s="156"/>
      <c r="E264" s="156"/>
      <c r="F264" s="156"/>
      <c r="G264" s="156"/>
      <c r="H264" s="156"/>
      <c r="I264" s="156"/>
      <c r="J264" s="156"/>
      <c r="K264" s="156"/>
      <c r="L264" s="156"/>
      <c r="M264" s="156"/>
      <c r="N264" s="156"/>
      <c r="O264" s="156"/>
      <c r="P264" s="156"/>
      <c r="Q264" s="156"/>
      <c r="R264" s="156"/>
      <c r="S264" s="156"/>
      <c r="T264" s="156"/>
      <c r="U264" s="156"/>
      <c r="V264" s="156"/>
      <c r="W264" s="156"/>
      <c r="X264" s="156"/>
      <c r="Y264" s="156"/>
      <c r="Z264" s="156"/>
    </row>
    <row r="265">
      <c r="A265" s="156"/>
      <c r="B265" s="156"/>
      <c r="C265" s="156"/>
      <c r="D265" s="156"/>
      <c r="E265" s="156"/>
      <c r="F265" s="156"/>
      <c r="G265" s="156"/>
      <c r="H265" s="156"/>
      <c r="I265" s="156"/>
      <c r="J265" s="156"/>
      <c r="K265" s="156"/>
      <c r="L265" s="156"/>
      <c r="M265" s="156"/>
      <c r="N265" s="156"/>
      <c r="O265" s="156"/>
      <c r="P265" s="156"/>
      <c r="Q265" s="156"/>
      <c r="R265" s="156"/>
      <c r="S265" s="156"/>
      <c r="T265" s="156"/>
      <c r="U265" s="156"/>
      <c r="V265" s="156"/>
      <c r="W265" s="156"/>
      <c r="X265" s="156"/>
      <c r="Y265" s="156"/>
      <c r="Z265" s="156"/>
    </row>
    <row r="266">
      <c r="A266" s="156"/>
      <c r="B266" s="156"/>
      <c r="C266" s="156"/>
      <c r="D266" s="156"/>
      <c r="E266" s="156"/>
      <c r="F266" s="156"/>
      <c r="G266" s="156"/>
      <c r="H266" s="156"/>
      <c r="I266" s="156"/>
      <c r="J266" s="156"/>
      <c r="K266" s="156"/>
      <c r="L266" s="156"/>
      <c r="M266" s="156"/>
      <c r="N266" s="156"/>
      <c r="O266" s="156"/>
      <c r="P266" s="156"/>
      <c r="Q266" s="156"/>
      <c r="R266" s="156"/>
      <c r="S266" s="156"/>
      <c r="T266" s="156"/>
      <c r="U266" s="156"/>
      <c r="V266" s="156"/>
      <c r="W266" s="156"/>
      <c r="X266" s="156"/>
      <c r="Y266" s="156"/>
      <c r="Z266" s="156"/>
    </row>
    <row r="267">
      <c r="A267" s="156"/>
      <c r="B267" s="156"/>
      <c r="C267" s="156"/>
      <c r="D267" s="156"/>
      <c r="E267" s="156"/>
      <c r="F267" s="156"/>
      <c r="G267" s="156"/>
      <c r="H267" s="156"/>
      <c r="I267" s="156"/>
      <c r="J267" s="156"/>
      <c r="K267" s="156"/>
      <c r="L267" s="156"/>
      <c r="M267" s="156"/>
      <c r="N267" s="156"/>
      <c r="O267" s="156"/>
      <c r="P267" s="156"/>
      <c r="Q267" s="156"/>
      <c r="R267" s="156"/>
      <c r="S267" s="156"/>
      <c r="T267" s="156"/>
      <c r="U267" s="156"/>
      <c r="V267" s="156"/>
      <c r="W267" s="156"/>
      <c r="X267" s="156"/>
      <c r="Y267" s="156"/>
      <c r="Z267" s="156"/>
    </row>
    <row r="268">
      <c r="A268" s="156"/>
      <c r="B268" s="156"/>
      <c r="C268" s="156"/>
      <c r="D268" s="156"/>
      <c r="E268" s="156"/>
      <c r="F268" s="156"/>
      <c r="G268" s="156"/>
      <c r="H268" s="156"/>
      <c r="I268" s="156"/>
      <c r="J268" s="156"/>
      <c r="K268" s="156"/>
      <c r="L268" s="156"/>
      <c r="M268" s="156"/>
      <c r="N268" s="156"/>
      <c r="O268" s="156"/>
      <c r="P268" s="156"/>
      <c r="Q268" s="156"/>
      <c r="R268" s="156"/>
      <c r="S268" s="156"/>
      <c r="T268" s="156"/>
      <c r="U268" s="156"/>
      <c r="V268" s="156"/>
      <c r="W268" s="156"/>
      <c r="X268" s="156"/>
      <c r="Y268" s="156"/>
      <c r="Z268" s="156"/>
    </row>
    <row r="269">
      <c r="A269" s="156"/>
      <c r="B269" s="156"/>
      <c r="C269" s="156"/>
      <c r="D269" s="156"/>
      <c r="E269" s="156"/>
      <c r="F269" s="156"/>
      <c r="G269" s="156"/>
      <c r="H269" s="156"/>
      <c r="I269" s="156"/>
      <c r="J269" s="156"/>
      <c r="K269" s="156"/>
      <c r="L269" s="156"/>
      <c r="M269" s="156"/>
      <c r="N269" s="156"/>
      <c r="O269" s="156"/>
      <c r="P269" s="156"/>
      <c r="Q269" s="156"/>
      <c r="R269" s="156"/>
      <c r="S269" s="156"/>
      <c r="T269" s="156"/>
      <c r="U269" s="156"/>
      <c r="V269" s="156"/>
      <c r="W269" s="156"/>
      <c r="X269" s="156"/>
      <c r="Y269" s="156"/>
      <c r="Z269" s="156"/>
    </row>
    <row r="270">
      <c r="A270" s="156"/>
      <c r="B270" s="156"/>
      <c r="C270" s="156"/>
      <c r="D270" s="156"/>
      <c r="E270" s="156"/>
      <c r="F270" s="156"/>
      <c r="G270" s="156"/>
      <c r="H270" s="156"/>
      <c r="I270" s="156"/>
      <c r="J270" s="156"/>
      <c r="K270" s="156"/>
      <c r="L270" s="156"/>
      <c r="M270" s="156"/>
      <c r="N270" s="156"/>
      <c r="O270" s="156"/>
      <c r="P270" s="156"/>
      <c r="Q270" s="156"/>
      <c r="R270" s="156"/>
      <c r="S270" s="156"/>
      <c r="T270" s="156"/>
      <c r="U270" s="156"/>
      <c r="V270" s="156"/>
      <c r="W270" s="156"/>
      <c r="X270" s="156"/>
      <c r="Y270" s="156"/>
      <c r="Z270" s="156"/>
    </row>
    <row r="271">
      <c r="A271" s="156"/>
      <c r="B271" s="156"/>
      <c r="C271" s="156"/>
      <c r="D271" s="156"/>
      <c r="E271" s="156"/>
      <c r="F271" s="156"/>
      <c r="G271" s="156"/>
      <c r="H271" s="156"/>
      <c r="I271" s="156"/>
      <c r="J271" s="156"/>
      <c r="K271" s="156"/>
      <c r="L271" s="156"/>
      <c r="M271" s="156"/>
      <c r="N271" s="156"/>
      <c r="O271" s="156"/>
      <c r="P271" s="156"/>
      <c r="Q271" s="156"/>
      <c r="R271" s="156"/>
      <c r="S271" s="156"/>
      <c r="T271" s="156"/>
      <c r="U271" s="156"/>
      <c r="V271" s="156"/>
      <c r="W271" s="156"/>
      <c r="X271" s="156"/>
      <c r="Y271" s="156"/>
      <c r="Z271" s="156"/>
    </row>
    <row r="272">
      <c r="A272" s="156"/>
      <c r="B272" s="156"/>
      <c r="C272" s="156"/>
      <c r="D272" s="156"/>
      <c r="E272" s="156"/>
      <c r="F272" s="156"/>
      <c r="G272" s="156"/>
      <c r="H272" s="156"/>
      <c r="I272" s="156"/>
      <c r="J272" s="156"/>
      <c r="K272" s="156"/>
      <c r="L272" s="156"/>
      <c r="M272" s="156"/>
      <c r="N272" s="156"/>
      <c r="O272" s="156"/>
      <c r="P272" s="156"/>
      <c r="Q272" s="156"/>
      <c r="R272" s="156"/>
      <c r="S272" s="156"/>
      <c r="T272" s="156"/>
      <c r="U272" s="156"/>
      <c r="V272" s="156"/>
      <c r="W272" s="156"/>
      <c r="X272" s="156"/>
      <c r="Y272" s="156"/>
      <c r="Z272" s="156"/>
    </row>
    <row r="273">
      <c r="A273" s="156"/>
      <c r="B273" s="156"/>
      <c r="C273" s="156"/>
      <c r="D273" s="156"/>
      <c r="E273" s="156"/>
      <c r="F273" s="156"/>
      <c r="G273" s="156"/>
      <c r="H273" s="156"/>
      <c r="I273" s="156"/>
      <c r="J273" s="156"/>
      <c r="K273" s="156"/>
      <c r="L273" s="156"/>
      <c r="M273" s="156"/>
      <c r="N273" s="156"/>
      <c r="O273" s="156"/>
      <c r="P273" s="156"/>
      <c r="Q273" s="156"/>
      <c r="R273" s="156"/>
      <c r="S273" s="156"/>
      <c r="T273" s="156"/>
      <c r="U273" s="156"/>
      <c r="V273" s="156"/>
      <c r="W273" s="156"/>
      <c r="X273" s="156"/>
      <c r="Y273" s="156"/>
      <c r="Z273" s="156"/>
    </row>
    <row r="274">
      <c r="A274" s="156"/>
      <c r="B274" s="156"/>
      <c r="C274" s="156"/>
      <c r="D274" s="156"/>
      <c r="E274" s="156"/>
      <c r="F274" s="156"/>
      <c r="G274" s="156"/>
      <c r="H274" s="156"/>
      <c r="I274" s="156"/>
      <c r="J274" s="156"/>
      <c r="K274" s="156"/>
      <c r="L274" s="156"/>
      <c r="M274" s="156"/>
      <c r="N274" s="156"/>
      <c r="O274" s="156"/>
      <c r="P274" s="156"/>
      <c r="Q274" s="156"/>
      <c r="R274" s="156"/>
      <c r="S274" s="156"/>
      <c r="T274" s="156"/>
      <c r="U274" s="156"/>
      <c r="V274" s="156"/>
      <c r="W274" s="156"/>
      <c r="X274" s="156"/>
      <c r="Y274" s="156"/>
      <c r="Z274" s="156"/>
    </row>
    <row r="275">
      <c r="A275" s="156"/>
      <c r="B275" s="156"/>
      <c r="C275" s="156"/>
      <c r="D275" s="156"/>
      <c r="E275" s="156"/>
      <c r="F275" s="156"/>
      <c r="G275" s="156"/>
      <c r="H275" s="156"/>
      <c r="I275" s="156"/>
      <c r="J275" s="156"/>
      <c r="K275" s="156"/>
      <c r="L275" s="156"/>
      <c r="M275" s="156"/>
      <c r="N275" s="156"/>
      <c r="O275" s="156"/>
      <c r="P275" s="156"/>
      <c r="Q275" s="156"/>
      <c r="R275" s="156"/>
      <c r="S275" s="156"/>
      <c r="T275" s="156"/>
      <c r="U275" s="156"/>
      <c r="V275" s="156"/>
      <c r="W275" s="156"/>
      <c r="X275" s="156"/>
      <c r="Y275" s="156"/>
      <c r="Z275" s="156"/>
    </row>
    <row r="276">
      <c r="A276" s="156"/>
      <c r="B276" s="156"/>
      <c r="C276" s="156"/>
      <c r="D276" s="156"/>
      <c r="E276" s="156"/>
      <c r="F276" s="156"/>
      <c r="G276" s="156"/>
      <c r="H276" s="156"/>
      <c r="I276" s="156"/>
      <c r="J276" s="156"/>
      <c r="K276" s="156"/>
      <c r="L276" s="156"/>
      <c r="M276" s="156"/>
      <c r="N276" s="156"/>
      <c r="O276" s="156"/>
      <c r="P276" s="156"/>
      <c r="Q276" s="156"/>
      <c r="R276" s="156"/>
      <c r="S276" s="156"/>
      <c r="T276" s="156"/>
      <c r="U276" s="156"/>
      <c r="V276" s="156"/>
      <c r="W276" s="156"/>
      <c r="X276" s="156"/>
      <c r="Y276" s="156"/>
      <c r="Z276" s="156"/>
    </row>
    <row r="277">
      <c r="A277" s="156"/>
      <c r="B277" s="156"/>
      <c r="C277" s="156"/>
      <c r="D277" s="156"/>
      <c r="E277" s="156"/>
      <c r="F277" s="156"/>
      <c r="G277" s="156"/>
      <c r="H277" s="156"/>
      <c r="I277" s="156"/>
      <c r="J277" s="156"/>
      <c r="K277" s="156"/>
      <c r="L277" s="156"/>
      <c r="M277" s="156"/>
      <c r="N277" s="156"/>
      <c r="O277" s="156"/>
      <c r="P277" s="156"/>
      <c r="Q277" s="156"/>
      <c r="R277" s="156"/>
      <c r="S277" s="156"/>
      <c r="T277" s="156"/>
      <c r="U277" s="156"/>
      <c r="V277" s="156"/>
      <c r="W277" s="156"/>
      <c r="X277" s="156"/>
      <c r="Y277" s="156"/>
      <c r="Z277" s="156"/>
    </row>
    <row r="278">
      <c r="A278" s="156"/>
      <c r="B278" s="156"/>
      <c r="C278" s="156"/>
      <c r="D278" s="156"/>
      <c r="E278" s="156"/>
      <c r="F278" s="156"/>
      <c r="G278" s="156"/>
      <c r="H278" s="156"/>
      <c r="I278" s="156"/>
      <c r="J278" s="156"/>
      <c r="K278" s="156"/>
      <c r="L278" s="156"/>
      <c r="M278" s="156"/>
      <c r="N278" s="156"/>
      <c r="O278" s="156"/>
      <c r="P278" s="156"/>
      <c r="Q278" s="156"/>
      <c r="R278" s="156"/>
      <c r="S278" s="156"/>
      <c r="T278" s="156"/>
      <c r="U278" s="156"/>
      <c r="V278" s="156"/>
      <c r="W278" s="156"/>
      <c r="X278" s="156"/>
      <c r="Y278" s="156"/>
      <c r="Z278" s="156"/>
    </row>
    <row r="279">
      <c r="A279" s="156"/>
      <c r="B279" s="156"/>
      <c r="C279" s="156"/>
      <c r="D279" s="156"/>
      <c r="E279" s="156"/>
      <c r="F279" s="156"/>
      <c r="G279" s="156"/>
      <c r="H279" s="156"/>
      <c r="I279" s="156"/>
      <c r="J279" s="156"/>
      <c r="K279" s="156"/>
      <c r="L279" s="156"/>
      <c r="M279" s="156"/>
      <c r="N279" s="156"/>
      <c r="O279" s="156"/>
      <c r="P279" s="156"/>
      <c r="Q279" s="156"/>
      <c r="R279" s="156"/>
      <c r="S279" s="156"/>
      <c r="T279" s="156"/>
      <c r="U279" s="156"/>
      <c r="V279" s="156"/>
      <c r="W279" s="156"/>
      <c r="X279" s="156"/>
      <c r="Y279" s="156"/>
      <c r="Z279" s="156"/>
    </row>
    <row r="280">
      <c r="A280" s="156"/>
      <c r="B280" s="156"/>
      <c r="C280" s="156"/>
      <c r="D280" s="156"/>
      <c r="E280" s="156"/>
      <c r="F280" s="156"/>
      <c r="G280" s="156"/>
      <c r="H280" s="156"/>
      <c r="I280" s="156"/>
      <c r="J280" s="156"/>
      <c r="K280" s="156"/>
      <c r="L280" s="156"/>
      <c r="M280" s="156"/>
      <c r="N280" s="156"/>
      <c r="O280" s="156"/>
      <c r="P280" s="156"/>
      <c r="Q280" s="156"/>
      <c r="R280" s="156"/>
      <c r="S280" s="156"/>
      <c r="T280" s="156"/>
      <c r="U280" s="156"/>
      <c r="V280" s="156"/>
      <c r="W280" s="156"/>
      <c r="X280" s="156"/>
      <c r="Y280" s="156"/>
      <c r="Z280" s="156"/>
    </row>
    <row r="281">
      <c r="A281" s="156"/>
      <c r="B281" s="156"/>
      <c r="C281" s="156"/>
      <c r="D281" s="156"/>
      <c r="E281" s="156"/>
      <c r="F281" s="156"/>
      <c r="G281" s="156"/>
      <c r="H281" s="156"/>
      <c r="I281" s="156"/>
      <c r="J281" s="156"/>
      <c r="K281" s="156"/>
      <c r="L281" s="156"/>
      <c r="M281" s="156"/>
      <c r="N281" s="156"/>
      <c r="O281" s="156"/>
      <c r="P281" s="156"/>
      <c r="Q281" s="156"/>
      <c r="R281" s="156"/>
      <c r="S281" s="156"/>
      <c r="T281" s="156"/>
      <c r="U281" s="156"/>
      <c r="V281" s="156"/>
      <c r="W281" s="156"/>
      <c r="X281" s="156"/>
      <c r="Y281" s="156"/>
      <c r="Z281" s="156"/>
    </row>
    <row r="282">
      <c r="A282" s="156"/>
      <c r="B282" s="156"/>
      <c r="C282" s="156"/>
      <c r="D282" s="156"/>
      <c r="E282" s="156"/>
      <c r="F282" s="156"/>
      <c r="G282" s="156"/>
      <c r="H282" s="156"/>
      <c r="I282" s="156"/>
      <c r="J282" s="156"/>
      <c r="K282" s="156"/>
      <c r="L282" s="156"/>
      <c r="M282" s="156"/>
      <c r="N282" s="156"/>
      <c r="O282" s="156"/>
      <c r="P282" s="156"/>
      <c r="Q282" s="156"/>
      <c r="R282" s="156"/>
      <c r="S282" s="156"/>
      <c r="T282" s="156"/>
      <c r="U282" s="156"/>
      <c r="V282" s="156"/>
      <c r="W282" s="156"/>
      <c r="X282" s="156"/>
      <c r="Y282" s="156"/>
      <c r="Z282" s="156"/>
    </row>
    <row r="283">
      <c r="A283" s="156"/>
      <c r="B283" s="156"/>
      <c r="C283" s="156"/>
      <c r="D283" s="156"/>
      <c r="E283" s="156"/>
      <c r="F283" s="156"/>
      <c r="G283" s="156"/>
      <c r="H283" s="156"/>
      <c r="I283" s="156"/>
      <c r="J283" s="156"/>
      <c r="K283" s="156"/>
      <c r="L283" s="156"/>
      <c r="M283" s="156"/>
      <c r="N283" s="156"/>
      <c r="O283" s="156"/>
      <c r="P283" s="156"/>
      <c r="Q283" s="156"/>
      <c r="R283" s="156"/>
      <c r="S283" s="156"/>
      <c r="T283" s="156"/>
      <c r="U283" s="156"/>
      <c r="V283" s="156"/>
      <c r="W283" s="156"/>
      <c r="X283" s="156"/>
      <c r="Y283" s="156"/>
      <c r="Z283" s="156"/>
    </row>
    <row r="284">
      <c r="A284" s="156"/>
      <c r="B284" s="156"/>
      <c r="C284" s="156"/>
      <c r="D284" s="156"/>
      <c r="E284" s="156"/>
      <c r="F284" s="156"/>
      <c r="G284" s="156"/>
      <c r="H284" s="156"/>
      <c r="I284" s="156"/>
      <c r="J284" s="156"/>
      <c r="K284" s="156"/>
      <c r="L284" s="156"/>
      <c r="M284" s="156"/>
      <c r="N284" s="156"/>
      <c r="O284" s="156"/>
      <c r="P284" s="156"/>
      <c r="Q284" s="156"/>
      <c r="R284" s="156"/>
      <c r="S284" s="156"/>
      <c r="T284" s="156"/>
      <c r="U284" s="156"/>
      <c r="V284" s="156"/>
      <c r="W284" s="156"/>
      <c r="X284" s="156"/>
      <c r="Y284" s="156"/>
      <c r="Z284" s="156"/>
    </row>
    <row r="285">
      <c r="A285" s="156"/>
      <c r="B285" s="156"/>
      <c r="C285" s="156"/>
      <c r="D285" s="156"/>
      <c r="E285" s="156"/>
      <c r="F285" s="156"/>
      <c r="G285" s="156"/>
      <c r="H285" s="156"/>
      <c r="I285" s="156"/>
      <c r="J285" s="156"/>
      <c r="K285" s="156"/>
      <c r="L285" s="156"/>
      <c r="M285" s="156"/>
      <c r="N285" s="156"/>
      <c r="O285" s="156"/>
      <c r="P285" s="156"/>
      <c r="Q285" s="156"/>
      <c r="R285" s="156"/>
      <c r="S285" s="156"/>
      <c r="T285" s="156"/>
      <c r="U285" s="156"/>
      <c r="V285" s="156"/>
      <c r="W285" s="156"/>
      <c r="X285" s="156"/>
      <c r="Y285" s="156"/>
      <c r="Z285" s="156"/>
    </row>
    <row r="286">
      <c r="A286" s="156"/>
      <c r="B286" s="156"/>
      <c r="C286" s="156"/>
      <c r="D286" s="156"/>
      <c r="E286" s="156"/>
      <c r="F286" s="156"/>
      <c r="G286" s="156"/>
      <c r="H286" s="156"/>
      <c r="I286" s="156"/>
      <c r="J286" s="156"/>
      <c r="K286" s="156"/>
      <c r="L286" s="156"/>
      <c r="M286" s="156"/>
      <c r="N286" s="156"/>
      <c r="O286" s="156"/>
      <c r="P286" s="156"/>
      <c r="Q286" s="156"/>
      <c r="R286" s="156"/>
      <c r="S286" s="156"/>
      <c r="T286" s="156"/>
      <c r="U286" s="156"/>
      <c r="V286" s="156"/>
      <c r="W286" s="156"/>
      <c r="X286" s="156"/>
      <c r="Y286" s="156"/>
      <c r="Z286" s="156"/>
    </row>
    <row r="287">
      <c r="A287" s="156"/>
      <c r="B287" s="156"/>
      <c r="C287" s="156"/>
      <c r="D287" s="156"/>
      <c r="E287" s="156"/>
      <c r="F287" s="156"/>
      <c r="G287" s="156"/>
      <c r="H287" s="156"/>
      <c r="I287" s="156"/>
      <c r="J287" s="156"/>
      <c r="K287" s="156"/>
      <c r="L287" s="156"/>
      <c r="M287" s="156"/>
      <c r="N287" s="156"/>
      <c r="O287" s="156"/>
      <c r="P287" s="156"/>
      <c r="Q287" s="156"/>
      <c r="R287" s="156"/>
      <c r="S287" s="156"/>
      <c r="T287" s="156"/>
      <c r="U287" s="156"/>
      <c r="V287" s="156"/>
      <c r="W287" s="156"/>
      <c r="X287" s="156"/>
      <c r="Y287" s="156"/>
      <c r="Z287" s="156"/>
    </row>
    <row r="288">
      <c r="A288" s="156"/>
      <c r="B288" s="156"/>
      <c r="C288" s="156"/>
      <c r="D288" s="156"/>
      <c r="E288" s="156"/>
      <c r="F288" s="156"/>
      <c r="G288" s="156"/>
      <c r="H288" s="156"/>
      <c r="I288" s="156"/>
      <c r="J288" s="156"/>
      <c r="K288" s="156"/>
      <c r="L288" s="156"/>
      <c r="M288" s="156"/>
      <c r="N288" s="156"/>
      <c r="O288" s="156"/>
      <c r="P288" s="156"/>
      <c r="Q288" s="156"/>
      <c r="R288" s="156"/>
      <c r="S288" s="156"/>
      <c r="T288" s="156"/>
      <c r="U288" s="156"/>
      <c r="V288" s="156"/>
      <c r="W288" s="156"/>
      <c r="X288" s="156"/>
      <c r="Y288" s="156"/>
      <c r="Z288" s="156"/>
    </row>
    <row r="289">
      <c r="A289" s="156"/>
      <c r="B289" s="156"/>
      <c r="C289" s="156"/>
      <c r="D289" s="156"/>
      <c r="E289" s="156"/>
      <c r="F289" s="156"/>
      <c r="G289" s="156"/>
      <c r="H289" s="156"/>
      <c r="I289" s="156"/>
      <c r="J289" s="156"/>
      <c r="K289" s="156"/>
      <c r="L289" s="156"/>
      <c r="M289" s="156"/>
      <c r="N289" s="156"/>
      <c r="O289" s="156"/>
      <c r="P289" s="156"/>
      <c r="Q289" s="156"/>
      <c r="R289" s="156"/>
      <c r="S289" s="156"/>
      <c r="T289" s="156"/>
      <c r="U289" s="156"/>
      <c r="V289" s="156"/>
      <c r="W289" s="156"/>
      <c r="X289" s="156"/>
      <c r="Y289" s="156"/>
      <c r="Z289" s="156"/>
    </row>
    <row r="290">
      <c r="A290" s="156"/>
      <c r="B290" s="156"/>
      <c r="C290" s="156"/>
      <c r="D290" s="156"/>
      <c r="E290" s="156"/>
      <c r="F290" s="156"/>
      <c r="G290" s="156"/>
      <c r="H290" s="156"/>
      <c r="I290" s="156"/>
      <c r="J290" s="156"/>
      <c r="K290" s="156"/>
      <c r="L290" s="156"/>
      <c r="M290" s="156"/>
      <c r="N290" s="156"/>
      <c r="O290" s="156"/>
      <c r="P290" s="156"/>
      <c r="Q290" s="156"/>
      <c r="R290" s="156"/>
      <c r="S290" s="156"/>
      <c r="T290" s="156"/>
      <c r="U290" s="156"/>
      <c r="V290" s="156"/>
      <c r="W290" s="156"/>
      <c r="X290" s="156"/>
      <c r="Y290" s="156"/>
      <c r="Z290" s="156"/>
    </row>
    <row r="291">
      <c r="A291" s="156"/>
      <c r="B291" s="156"/>
      <c r="C291" s="156"/>
      <c r="D291" s="156"/>
      <c r="E291" s="156"/>
      <c r="F291" s="156"/>
      <c r="G291" s="156"/>
      <c r="H291" s="156"/>
      <c r="I291" s="156"/>
      <c r="J291" s="156"/>
      <c r="K291" s="156"/>
      <c r="L291" s="156"/>
      <c r="M291" s="156"/>
      <c r="N291" s="156"/>
      <c r="O291" s="156"/>
      <c r="P291" s="156"/>
      <c r="Q291" s="156"/>
      <c r="R291" s="156"/>
      <c r="S291" s="156"/>
      <c r="T291" s="156"/>
      <c r="U291" s="156"/>
      <c r="V291" s="156"/>
      <c r="W291" s="156"/>
      <c r="X291" s="156"/>
      <c r="Y291" s="156"/>
      <c r="Z291" s="156"/>
    </row>
    <row r="292">
      <c r="A292" s="156"/>
      <c r="B292" s="156"/>
      <c r="C292" s="156"/>
      <c r="D292" s="156"/>
      <c r="E292" s="156"/>
      <c r="F292" s="156"/>
      <c r="G292" s="156"/>
      <c r="H292" s="156"/>
      <c r="I292" s="156"/>
      <c r="J292" s="156"/>
      <c r="K292" s="156"/>
      <c r="L292" s="156"/>
      <c r="M292" s="156"/>
      <c r="N292" s="156"/>
      <c r="O292" s="156"/>
      <c r="P292" s="156"/>
      <c r="Q292" s="156"/>
      <c r="R292" s="156"/>
      <c r="S292" s="156"/>
      <c r="T292" s="156"/>
      <c r="U292" s="156"/>
      <c r="V292" s="156"/>
      <c r="W292" s="156"/>
      <c r="X292" s="156"/>
      <c r="Y292" s="156"/>
      <c r="Z292" s="156"/>
    </row>
    <row r="293">
      <c r="A293" s="156"/>
      <c r="B293" s="156"/>
      <c r="C293" s="156"/>
      <c r="D293" s="156"/>
      <c r="E293" s="156"/>
      <c r="F293" s="156"/>
      <c r="G293" s="156"/>
      <c r="H293" s="156"/>
      <c r="I293" s="156"/>
      <c r="J293" s="156"/>
      <c r="K293" s="156"/>
      <c r="L293" s="156"/>
      <c r="M293" s="156"/>
      <c r="N293" s="156"/>
      <c r="O293" s="156"/>
      <c r="P293" s="156"/>
      <c r="Q293" s="156"/>
      <c r="R293" s="156"/>
      <c r="S293" s="156"/>
      <c r="T293" s="156"/>
      <c r="U293" s="156"/>
      <c r="V293" s="156"/>
      <c r="W293" s="156"/>
      <c r="X293" s="156"/>
      <c r="Y293" s="156"/>
      <c r="Z293" s="156"/>
    </row>
    <row r="294">
      <c r="A294" s="156"/>
      <c r="B294" s="156"/>
      <c r="C294" s="156"/>
      <c r="D294" s="156"/>
      <c r="E294" s="156"/>
      <c r="F294" s="156"/>
      <c r="G294" s="156"/>
      <c r="H294" s="156"/>
      <c r="I294" s="156"/>
      <c r="J294" s="156"/>
      <c r="K294" s="156"/>
      <c r="L294" s="156"/>
      <c r="M294" s="156"/>
      <c r="N294" s="156"/>
      <c r="O294" s="156"/>
      <c r="P294" s="156"/>
      <c r="Q294" s="156"/>
      <c r="R294" s="156"/>
      <c r="S294" s="156"/>
      <c r="T294" s="156"/>
      <c r="U294" s="156"/>
      <c r="V294" s="156"/>
      <c r="W294" s="156"/>
      <c r="X294" s="156"/>
      <c r="Y294" s="156"/>
      <c r="Z294" s="156"/>
    </row>
    <row r="295">
      <c r="A295" s="156"/>
      <c r="B295" s="156"/>
      <c r="C295" s="156"/>
      <c r="D295" s="156"/>
      <c r="E295" s="156"/>
      <c r="F295" s="156"/>
      <c r="G295" s="156"/>
      <c r="H295" s="156"/>
      <c r="I295" s="156"/>
      <c r="J295" s="156"/>
      <c r="K295" s="156"/>
      <c r="L295" s="156"/>
      <c r="M295" s="156"/>
      <c r="N295" s="156"/>
      <c r="O295" s="156"/>
      <c r="P295" s="156"/>
      <c r="Q295" s="156"/>
      <c r="R295" s="156"/>
      <c r="S295" s="156"/>
      <c r="T295" s="156"/>
      <c r="U295" s="156"/>
      <c r="V295" s="156"/>
      <c r="W295" s="156"/>
      <c r="X295" s="156"/>
      <c r="Y295" s="156"/>
      <c r="Z295" s="156"/>
    </row>
    <row r="296">
      <c r="A296" s="156"/>
      <c r="B296" s="156"/>
      <c r="C296" s="156"/>
      <c r="D296" s="156"/>
      <c r="E296" s="156"/>
      <c r="F296" s="156"/>
      <c r="G296" s="156"/>
      <c r="H296" s="156"/>
      <c r="I296" s="156"/>
      <c r="J296" s="156"/>
      <c r="K296" s="156"/>
      <c r="L296" s="156"/>
      <c r="M296" s="156"/>
      <c r="N296" s="156"/>
      <c r="O296" s="156"/>
      <c r="P296" s="156"/>
      <c r="Q296" s="156"/>
      <c r="R296" s="156"/>
      <c r="S296" s="156"/>
      <c r="T296" s="156"/>
      <c r="U296" s="156"/>
      <c r="V296" s="156"/>
      <c r="W296" s="156"/>
      <c r="X296" s="156"/>
      <c r="Y296" s="156"/>
      <c r="Z296" s="156"/>
    </row>
    <row r="297">
      <c r="A297" s="156"/>
      <c r="B297" s="156"/>
      <c r="C297" s="156"/>
      <c r="D297" s="156"/>
      <c r="E297" s="156"/>
      <c r="F297" s="156"/>
      <c r="G297" s="156"/>
      <c r="H297" s="156"/>
      <c r="I297" s="156"/>
      <c r="J297" s="156"/>
      <c r="K297" s="156"/>
      <c r="L297" s="156"/>
      <c r="M297" s="156"/>
      <c r="N297" s="156"/>
      <c r="O297" s="156"/>
      <c r="P297" s="156"/>
      <c r="Q297" s="156"/>
      <c r="R297" s="156"/>
      <c r="S297" s="156"/>
      <c r="T297" s="156"/>
      <c r="U297" s="156"/>
      <c r="V297" s="156"/>
      <c r="W297" s="156"/>
      <c r="X297" s="156"/>
      <c r="Y297" s="156"/>
      <c r="Z297" s="156"/>
    </row>
    <row r="298">
      <c r="A298" s="156"/>
      <c r="B298" s="156"/>
      <c r="C298" s="156"/>
      <c r="D298" s="156"/>
      <c r="E298" s="156"/>
      <c r="F298" s="156"/>
      <c r="G298" s="156"/>
      <c r="H298" s="156"/>
      <c r="I298" s="156"/>
      <c r="J298" s="156"/>
      <c r="K298" s="156"/>
      <c r="L298" s="156"/>
      <c r="M298" s="156"/>
      <c r="N298" s="156"/>
      <c r="O298" s="156"/>
      <c r="P298" s="156"/>
      <c r="Q298" s="156"/>
      <c r="R298" s="156"/>
      <c r="S298" s="156"/>
      <c r="T298" s="156"/>
      <c r="U298" s="156"/>
      <c r="V298" s="156"/>
      <c r="W298" s="156"/>
      <c r="X298" s="156"/>
      <c r="Y298" s="156"/>
      <c r="Z298" s="156"/>
    </row>
    <row r="299">
      <c r="A299" s="156"/>
      <c r="B299" s="156"/>
      <c r="C299" s="156"/>
      <c r="D299" s="156"/>
      <c r="E299" s="156"/>
      <c r="F299" s="156"/>
      <c r="G299" s="156"/>
      <c r="H299" s="156"/>
      <c r="I299" s="156"/>
      <c r="J299" s="156"/>
      <c r="K299" s="156"/>
      <c r="L299" s="156"/>
      <c r="M299" s="156"/>
      <c r="N299" s="156"/>
      <c r="O299" s="156"/>
      <c r="P299" s="156"/>
      <c r="Q299" s="156"/>
      <c r="R299" s="156"/>
      <c r="S299" s="156"/>
      <c r="T299" s="156"/>
      <c r="U299" s="156"/>
      <c r="V299" s="156"/>
      <c r="W299" s="156"/>
      <c r="X299" s="156"/>
      <c r="Y299" s="156"/>
      <c r="Z299" s="156"/>
    </row>
    <row r="300">
      <c r="A300" s="156"/>
      <c r="B300" s="156"/>
      <c r="C300" s="156"/>
      <c r="D300" s="156"/>
      <c r="E300" s="156"/>
      <c r="F300" s="156"/>
      <c r="G300" s="156"/>
      <c r="H300" s="156"/>
      <c r="I300" s="156"/>
      <c r="J300" s="156"/>
      <c r="K300" s="156"/>
      <c r="L300" s="156"/>
      <c r="M300" s="156"/>
      <c r="N300" s="156"/>
      <c r="O300" s="156"/>
      <c r="P300" s="156"/>
      <c r="Q300" s="156"/>
      <c r="R300" s="156"/>
      <c r="S300" s="156"/>
      <c r="T300" s="156"/>
      <c r="U300" s="156"/>
      <c r="V300" s="156"/>
      <c r="W300" s="156"/>
      <c r="X300" s="156"/>
      <c r="Y300" s="156"/>
      <c r="Z300" s="156"/>
    </row>
    <row r="301">
      <c r="A301" s="156"/>
      <c r="B301" s="156"/>
      <c r="C301" s="156"/>
      <c r="D301" s="156"/>
      <c r="E301" s="156"/>
      <c r="F301" s="156"/>
      <c r="G301" s="156"/>
      <c r="H301" s="156"/>
      <c r="I301" s="156"/>
      <c r="J301" s="156"/>
      <c r="K301" s="156"/>
      <c r="L301" s="156"/>
      <c r="M301" s="156"/>
      <c r="N301" s="156"/>
      <c r="O301" s="156"/>
      <c r="P301" s="156"/>
      <c r="Q301" s="156"/>
      <c r="R301" s="156"/>
      <c r="S301" s="156"/>
      <c r="T301" s="156"/>
      <c r="U301" s="156"/>
      <c r="V301" s="156"/>
      <c r="W301" s="156"/>
      <c r="X301" s="156"/>
      <c r="Y301" s="156"/>
      <c r="Z301" s="156"/>
    </row>
    <row r="302">
      <c r="A302" s="156"/>
      <c r="B302" s="156"/>
      <c r="C302" s="156"/>
      <c r="D302" s="156"/>
      <c r="E302" s="156"/>
      <c r="F302" s="156"/>
      <c r="G302" s="156"/>
      <c r="H302" s="156"/>
      <c r="I302" s="156"/>
      <c r="J302" s="156"/>
      <c r="K302" s="156"/>
      <c r="L302" s="156"/>
      <c r="M302" s="156"/>
      <c r="N302" s="156"/>
      <c r="O302" s="156"/>
      <c r="P302" s="156"/>
      <c r="Q302" s="156"/>
      <c r="R302" s="156"/>
      <c r="S302" s="156"/>
      <c r="T302" s="156"/>
      <c r="U302" s="156"/>
      <c r="V302" s="156"/>
      <c r="W302" s="156"/>
      <c r="X302" s="156"/>
      <c r="Y302" s="156"/>
      <c r="Z302" s="156"/>
    </row>
    <row r="303">
      <c r="A303" s="156"/>
      <c r="B303" s="156"/>
      <c r="C303" s="156"/>
      <c r="D303" s="156"/>
      <c r="E303" s="156"/>
      <c r="F303" s="156"/>
      <c r="G303" s="156"/>
      <c r="H303" s="156"/>
      <c r="I303" s="156"/>
      <c r="J303" s="156"/>
      <c r="K303" s="156"/>
      <c r="L303" s="156"/>
      <c r="M303" s="156"/>
      <c r="N303" s="156"/>
      <c r="O303" s="156"/>
      <c r="P303" s="156"/>
      <c r="Q303" s="156"/>
      <c r="R303" s="156"/>
      <c r="S303" s="156"/>
      <c r="T303" s="156"/>
      <c r="U303" s="156"/>
      <c r="V303" s="156"/>
      <c r="W303" s="156"/>
      <c r="X303" s="156"/>
      <c r="Y303" s="156"/>
      <c r="Z303" s="156"/>
    </row>
    <row r="304">
      <c r="A304" s="156"/>
      <c r="B304" s="156"/>
      <c r="C304" s="156"/>
      <c r="D304" s="156"/>
      <c r="E304" s="156"/>
      <c r="F304" s="156"/>
      <c r="G304" s="156"/>
      <c r="H304" s="156"/>
      <c r="I304" s="156"/>
      <c r="J304" s="156"/>
      <c r="K304" s="156"/>
      <c r="L304" s="156"/>
      <c r="M304" s="156"/>
      <c r="N304" s="156"/>
      <c r="O304" s="156"/>
      <c r="P304" s="156"/>
      <c r="Q304" s="156"/>
      <c r="R304" s="156"/>
      <c r="S304" s="156"/>
      <c r="T304" s="156"/>
      <c r="U304" s="156"/>
      <c r="V304" s="156"/>
      <c r="W304" s="156"/>
      <c r="X304" s="156"/>
      <c r="Y304" s="156"/>
      <c r="Z304" s="156"/>
    </row>
    <row r="305">
      <c r="A305" s="156"/>
      <c r="B305" s="156"/>
      <c r="C305" s="156"/>
      <c r="D305" s="156"/>
      <c r="E305" s="156"/>
      <c r="F305" s="156"/>
      <c r="G305" s="156"/>
      <c r="H305" s="156"/>
      <c r="I305" s="156"/>
      <c r="J305" s="156"/>
      <c r="K305" s="156"/>
      <c r="L305" s="156"/>
      <c r="M305" s="156"/>
      <c r="N305" s="156"/>
      <c r="O305" s="156"/>
      <c r="P305" s="156"/>
      <c r="Q305" s="156"/>
      <c r="R305" s="156"/>
      <c r="S305" s="156"/>
      <c r="T305" s="156"/>
      <c r="U305" s="156"/>
      <c r="V305" s="156"/>
      <c r="W305" s="156"/>
      <c r="X305" s="156"/>
      <c r="Y305" s="156"/>
      <c r="Z305" s="156"/>
    </row>
    <row r="306">
      <c r="A306" s="156"/>
      <c r="B306" s="156"/>
      <c r="C306" s="156"/>
      <c r="D306" s="156"/>
      <c r="E306" s="156"/>
      <c r="F306" s="156"/>
      <c r="G306" s="156"/>
      <c r="H306" s="156"/>
      <c r="I306" s="156"/>
      <c r="J306" s="156"/>
      <c r="K306" s="156"/>
      <c r="L306" s="156"/>
      <c r="M306" s="156"/>
      <c r="N306" s="156"/>
      <c r="O306" s="156"/>
      <c r="P306" s="156"/>
      <c r="Q306" s="156"/>
      <c r="R306" s="156"/>
      <c r="S306" s="156"/>
      <c r="T306" s="156"/>
      <c r="U306" s="156"/>
      <c r="V306" s="156"/>
      <c r="W306" s="156"/>
      <c r="X306" s="156"/>
      <c r="Y306" s="156"/>
      <c r="Z306" s="156"/>
    </row>
    <row r="307">
      <c r="A307" s="156"/>
      <c r="B307" s="156"/>
      <c r="C307" s="156"/>
      <c r="D307" s="156"/>
      <c r="E307" s="156"/>
      <c r="F307" s="156"/>
      <c r="G307" s="156"/>
      <c r="H307" s="156"/>
      <c r="I307" s="156"/>
      <c r="J307" s="156"/>
      <c r="K307" s="156"/>
      <c r="L307" s="156"/>
      <c r="M307" s="156"/>
      <c r="N307" s="156"/>
      <c r="O307" s="156"/>
      <c r="P307" s="156"/>
      <c r="Q307" s="156"/>
      <c r="R307" s="156"/>
      <c r="S307" s="156"/>
      <c r="T307" s="156"/>
      <c r="U307" s="156"/>
      <c r="V307" s="156"/>
      <c r="W307" s="156"/>
      <c r="X307" s="156"/>
      <c r="Y307" s="156"/>
      <c r="Z307" s="156"/>
    </row>
    <row r="308">
      <c r="A308" s="156"/>
      <c r="B308" s="156"/>
      <c r="C308" s="156"/>
      <c r="D308" s="156"/>
      <c r="E308" s="156"/>
      <c r="F308" s="156"/>
      <c r="G308" s="156"/>
      <c r="H308" s="156"/>
      <c r="I308" s="156"/>
      <c r="J308" s="156"/>
      <c r="K308" s="156"/>
      <c r="L308" s="156"/>
      <c r="M308" s="156"/>
      <c r="N308" s="156"/>
      <c r="O308" s="156"/>
      <c r="P308" s="156"/>
      <c r="Q308" s="156"/>
      <c r="R308" s="156"/>
      <c r="S308" s="156"/>
      <c r="T308" s="156"/>
      <c r="U308" s="156"/>
      <c r="V308" s="156"/>
      <c r="W308" s="156"/>
      <c r="X308" s="156"/>
      <c r="Y308" s="156"/>
      <c r="Z308" s="156"/>
    </row>
    <row r="309">
      <c r="A309" s="156"/>
      <c r="B309" s="156"/>
      <c r="C309" s="156"/>
      <c r="D309" s="156"/>
      <c r="E309" s="156"/>
      <c r="F309" s="156"/>
      <c r="G309" s="156"/>
      <c r="H309" s="156"/>
      <c r="I309" s="156"/>
      <c r="J309" s="156"/>
      <c r="K309" s="156"/>
      <c r="L309" s="156"/>
      <c r="M309" s="156"/>
      <c r="N309" s="156"/>
      <c r="O309" s="156"/>
      <c r="P309" s="156"/>
      <c r="Q309" s="156"/>
      <c r="R309" s="156"/>
      <c r="S309" s="156"/>
      <c r="T309" s="156"/>
      <c r="U309" s="156"/>
      <c r="V309" s="156"/>
      <c r="W309" s="156"/>
      <c r="X309" s="156"/>
      <c r="Y309" s="156"/>
      <c r="Z309" s="156"/>
    </row>
    <row r="310">
      <c r="A310" s="156"/>
      <c r="B310" s="156"/>
      <c r="C310" s="156"/>
      <c r="D310" s="156"/>
      <c r="E310" s="156"/>
      <c r="F310" s="156"/>
      <c r="G310" s="156"/>
      <c r="H310" s="156"/>
      <c r="I310" s="156"/>
      <c r="J310" s="156"/>
      <c r="K310" s="156"/>
      <c r="L310" s="156"/>
      <c r="M310" s="156"/>
      <c r="N310" s="156"/>
      <c r="O310" s="156"/>
      <c r="P310" s="156"/>
      <c r="Q310" s="156"/>
      <c r="R310" s="156"/>
      <c r="S310" s="156"/>
      <c r="T310" s="156"/>
      <c r="U310" s="156"/>
      <c r="V310" s="156"/>
      <c r="W310" s="156"/>
      <c r="X310" s="156"/>
      <c r="Y310" s="156"/>
      <c r="Z310" s="156"/>
    </row>
    <row r="311">
      <c r="A311" s="156"/>
      <c r="B311" s="156"/>
      <c r="C311" s="156"/>
      <c r="D311" s="156"/>
      <c r="E311" s="156"/>
      <c r="F311" s="156"/>
      <c r="G311" s="156"/>
      <c r="H311" s="156"/>
      <c r="I311" s="156"/>
      <c r="J311" s="156"/>
      <c r="K311" s="156"/>
      <c r="L311" s="156"/>
      <c r="M311" s="156"/>
      <c r="N311" s="156"/>
      <c r="O311" s="156"/>
      <c r="P311" s="156"/>
      <c r="Q311" s="156"/>
      <c r="R311" s="156"/>
      <c r="S311" s="156"/>
      <c r="T311" s="156"/>
      <c r="U311" s="156"/>
      <c r="V311" s="156"/>
      <c r="W311" s="156"/>
      <c r="X311" s="156"/>
      <c r="Y311" s="156"/>
      <c r="Z311" s="156"/>
    </row>
    <row r="312">
      <c r="A312" s="156"/>
      <c r="B312" s="156"/>
      <c r="C312" s="156"/>
      <c r="D312" s="156"/>
      <c r="E312" s="156"/>
      <c r="F312" s="156"/>
      <c r="G312" s="156"/>
      <c r="H312" s="156"/>
      <c r="I312" s="156"/>
      <c r="J312" s="156"/>
      <c r="K312" s="156"/>
      <c r="L312" s="156"/>
      <c r="M312" s="156"/>
      <c r="N312" s="156"/>
      <c r="O312" s="156"/>
      <c r="P312" s="156"/>
      <c r="Q312" s="156"/>
      <c r="R312" s="156"/>
      <c r="S312" s="156"/>
      <c r="T312" s="156"/>
      <c r="U312" s="156"/>
      <c r="V312" s="156"/>
      <c r="W312" s="156"/>
      <c r="X312" s="156"/>
      <c r="Y312" s="156"/>
      <c r="Z312" s="156"/>
    </row>
    <row r="313">
      <c r="A313" s="156"/>
      <c r="B313" s="156"/>
      <c r="C313" s="156"/>
      <c r="D313" s="156"/>
      <c r="E313" s="156"/>
      <c r="F313" s="156"/>
      <c r="G313" s="156"/>
      <c r="H313" s="156"/>
      <c r="I313" s="156"/>
      <c r="J313" s="156"/>
      <c r="K313" s="156"/>
      <c r="L313" s="156"/>
      <c r="M313" s="156"/>
      <c r="N313" s="156"/>
      <c r="O313" s="156"/>
      <c r="P313" s="156"/>
      <c r="Q313" s="156"/>
      <c r="R313" s="156"/>
      <c r="S313" s="156"/>
      <c r="T313" s="156"/>
      <c r="U313" s="156"/>
      <c r="V313" s="156"/>
      <c r="W313" s="156"/>
      <c r="X313" s="156"/>
      <c r="Y313" s="156"/>
      <c r="Z313" s="156"/>
    </row>
    <row r="314">
      <c r="A314" s="156"/>
      <c r="B314" s="156"/>
      <c r="C314" s="156"/>
      <c r="D314" s="156"/>
      <c r="E314" s="156"/>
      <c r="F314" s="156"/>
      <c r="G314" s="156"/>
      <c r="H314" s="156"/>
      <c r="I314" s="156"/>
      <c r="J314" s="156"/>
      <c r="K314" s="156"/>
      <c r="L314" s="156"/>
      <c r="M314" s="156"/>
      <c r="N314" s="156"/>
      <c r="O314" s="156"/>
      <c r="P314" s="156"/>
      <c r="Q314" s="156"/>
      <c r="R314" s="156"/>
      <c r="S314" s="156"/>
      <c r="T314" s="156"/>
      <c r="U314" s="156"/>
      <c r="V314" s="156"/>
      <c r="W314" s="156"/>
      <c r="X314" s="156"/>
      <c r="Y314" s="156"/>
      <c r="Z314" s="156"/>
    </row>
    <row r="315">
      <c r="A315" s="156"/>
      <c r="B315" s="156"/>
      <c r="C315" s="156"/>
      <c r="D315" s="156"/>
      <c r="E315" s="156"/>
      <c r="F315" s="156"/>
      <c r="G315" s="156"/>
      <c r="H315" s="156"/>
      <c r="I315" s="156"/>
      <c r="J315" s="156"/>
      <c r="K315" s="156"/>
      <c r="L315" s="156"/>
      <c r="M315" s="156"/>
      <c r="N315" s="156"/>
      <c r="O315" s="156"/>
      <c r="P315" s="156"/>
      <c r="Q315" s="156"/>
      <c r="R315" s="156"/>
      <c r="S315" s="156"/>
      <c r="T315" s="156"/>
      <c r="U315" s="156"/>
      <c r="V315" s="156"/>
      <c r="W315" s="156"/>
      <c r="X315" s="156"/>
      <c r="Y315" s="156"/>
      <c r="Z315" s="156"/>
    </row>
    <row r="316">
      <c r="A316" s="156"/>
      <c r="B316" s="156"/>
      <c r="C316" s="156"/>
      <c r="D316" s="156"/>
      <c r="E316" s="156"/>
      <c r="F316" s="156"/>
      <c r="G316" s="156"/>
      <c r="H316" s="156"/>
      <c r="I316" s="156"/>
      <c r="J316" s="156"/>
      <c r="K316" s="156"/>
      <c r="L316" s="156"/>
      <c r="M316" s="156"/>
      <c r="N316" s="156"/>
      <c r="O316" s="156"/>
      <c r="P316" s="156"/>
      <c r="Q316" s="156"/>
      <c r="R316" s="156"/>
      <c r="S316" s="156"/>
      <c r="T316" s="156"/>
      <c r="U316" s="156"/>
      <c r="V316" s="156"/>
      <c r="W316" s="156"/>
      <c r="X316" s="156"/>
      <c r="Y316" s="156"/>
      <c r="Z316" s="156"/>
    </row>
    <row r="317">
      <c r="A317" s="156"/>
      <c r="B317" s="156"/>
      <c r="C317" s="156"/>
      <c r="D317" s="156"/>
      <c r="E317" s="156"/>
      <c r="F317" s="156"/>
      <c r="G317" s="156"/>
      <c r="H317" s="156"/>
      <c r="I317" s="156"/>
      <c r="J317" s="156"/>
      <c r="K317" s="156"/>
      <c r="L317" s="156"/>
      <c r="M317" s="156"/>
      <c r="N317" s="156"/>
      <c r="O317" s="156"/>
      <c r="P317" s="156"/>
      <c r="Q317" s="156"/>
      <c r="R317" s="156"/>
      <c r="S317" s="156"/>
      <c r="T317" s="156"/>
      <c r="U317" s="156"/>
      <c r="V317" s="156"/>
      <c r="W317" s="156"/>
      <c r="X317" s="156"/>
      <c r="Y317" s="156"/>
      <c r="Z317" s="156"/>
    </row>
    <row r="318">
      <c r="A318" s="156"/>
      <c r="B318" s="156"/>
      <c r="C318" s="156"/>
      <c r="D318" s="156"/>
      <c r="E318" s="156"/>
      <c r="F318" s="156"/>
      <c r="G318" s="156"/>
      <c r="H318" s="156"/>
      <c r="I318" s="156"/>
      <c r="J318" s="156"/>
      <c r="K318" s="156"/>
      <c r="L318" s="156"/>
      <c r="M318" s="156"/>
      <c r="N318" s="156"/>
      <c r="O318" s="156"/>
      <c r="P318" s="156"/>
      <c r="Q318" s="156"/>
      <c r="R318" s="156"/>
      <c r="S318" s="156"/>
      <c r="T318" s="156"/>
      <c r="U318" s="156"/>
      <c r="V318" s="156"/>
      <c r="W318" s="156"/>
      <c r="X318" s="156"/>
      <c r="Y318" s="156"/>
      <c r="Z318" s="156"/>
    </row>
    <row r="319">
      <c r="A319" s="156"/>
      <c r="B319" s="156"/>
      <c r="C319" s="156"/>
      <c r="D319" s="156"/>
      <c r="E319" s="156"/>
      <c r="F319" s="156"/>
      <c r="G319" s="156"/>
      <c r="H319" s="156"/>
      <c r="I319" s="156"/>
      <c r="J319" s="156"/>
      <c r="K319" s="156"/>
      <c r="L319" s="156"/>
      <c r="M319" s="156"/>
      <c r="N319" s="156"/>
      <c r="O319" s="156"/>
      <c r="P319" s="156"/>
      <c r="Q319" s="156"/>
      <c r="R319" s="156"/>
      <c r="S319" s="156"/>
      <c r="T319" s="156"/>
      <c r="U319" s="156"/>
      <c r="V319" s="156"/>
      <c r="W319" s="156"/>
      <c r="X319" s="156"/>
      <c r="Y319" s="156"/>
      <c r="Z319" s="156"/>
    </row>
    <row r="320">
      <c r="A320" s="156"/>
      <c r="B320" s="156"/>
      <c r="C320" s="156"/>
      <c r="D320" s="156"/>
      <c r="E320" s="156"/>
      <c r="F320" s="156"/>
      <c r="G320" s="156"/>
      <c r="H320" s="156"/>
      <c r="I320" s="156"/>
      <c r="J320" s="156"/>
      <c r="K320" s="156"/>
      <c r="L320" s="156"/>
      <c r="M320" s="156"/>
      <c r="N320" s="156"/>
      <c r="O320" s="156"/>
      <c r="P320" s="156"/>
      <c r="Q320" s="156"/>
      <c r="R320" s="156"/>
      <c r="S320" s="156"/>
      <c r="T320" s="156"/>
      <c r="U320" s="156"/>
      <c r="V320" s="156"/>
      <c r="W320" s="156"/>
      <c r="X320" s="156"/>
      <c r="Y320" s="156"/>
      <c r="Z320" s="156"/>
    </row>
    <row r="321">
      <c r="A321" s="156"/>
      <c r="B321" s="156"/>
      <c r="C321" s="156"/>
      <c r="D321" s="156"/>
      <c r="E321" s="156"/>
      <c r="F321" s="156"/>
      <c r="G321" s="156"/>
      <c r="H321" s="156"/>
      <c r="I321" s="156"/>
      <c r="J321" s="156"/>
      <c r="K321" s="156"/>
      <c r="L321" s="156"/>
      <c r="M321" s="156"/>
      <c r="N321" s="156"/>
      <c r="O321" s="156"/>
      <c r="P321" s="156"/>
      <c r="Q321" s="156"/>
      <c r="R321" s="156"/>
      <c r="S321" s="156"/>
      <c r="T321" s="156"/>
      <c r="U321" s="156"/>
      <c r="V321" s="156"/>
      <c r="W321" s="156"/>
      <c r="X321" s="156"/>
      <c r="Y321" s="156"/>
      <c r="Z321" s="156"/>
    </row>
    <row r="322">
      <c r="A322" s="156"/>
      <c r="B322" s="156"/>
      <c r="C322" s="156"/>
      <c r="D322" s="156"/>
      <c r="E322" s="156"/>
      <c r="F322" s="156"/>
      <c r="G322" s="156"/>
      <c r="H322" s="156"/>
      <c r="I322" s="156"/>
      <c r="J322" s="156"/>
      <c r="K322" s="156"/>
      <c r="L322" s="156"/>
      <c r="M322" s="156"/>
      <c r="N322" s="156"/>
      <c r="O322" s="156"/>
      <c r="P322" s="156"/>
      <c r="Q322" s="156"/>
      <c r="R322" s="156"/>
      <c r="S322" s="156"/>
      <c r="T322" s="156"/>
      <c r="U322" s="156"/>
      <c r="V322" s="156"/>
      <c r="W322" s="156"/>
      <c r="X322" s="156"/>
      <c r="Y322" s="156"/>
      <c r="Z322" s="156"/>
    </row>
    <row r="323">
      <c r="A323" s="156"/>
      <c r="B323" s="156"/>
      <c r="C323" s="156"/>
      <c r="D323" s="156"/>
      <c r="E323" s="156"/>
      <c r="F323" s="156"/>
      <c r="G323" s="156"/>
      <c r="H323" s="156"/>
      <c r="I323" s="156"/>
      <c r="J323" s="156"/>
      <c r="K323" s="156"/>
      <c r="L323" s="156"/>
      <c r="M323" s="156"/>
      <c r="N323" s="156"/>
      <c r="O323" s="156"/>
      <c r="P323" s="156"/>
      <c r="Q323" s="156"/>
      <c r="R323" s="156"/>
      <c r="S323" s="156"/>
      <c r="T323" s="156"/>
      <c r="U323" s="156"/>
      <c r="V323" s="156"/>
      <c r="W323" s="156"/>
      <c r="X323" s="156"/>
      <c r="Y323" s="156"/>
      <c r="Z323" s="156"/>
    </row>
    <row r="324">
      <c r="A324" s="156"/>
      <c r="B324" s="156"/>
      <c r="C324" s="156"/>
      <c r="D324" s="156"/>
      <c r="E324" s="156"/>
      <c r="F324" s="156"/>
      <c r="G324" s="156"/>
      <c r="H324" s="156"/>
      <c r="I324" s="156"/>
      <c r="J324" s="156"/>
      <c r="K324" s="156"/>
      <c r="L324" s="156"/>
      <c r="M324" s="156"/>
      <c r="N324" s="156"/>
      <c r="O324" s="156"/>
      <c r="P324" s="156"/>
      <c r="Q324" s="156"/>
      <c r="R324" s="156"/>
      <c r="S324" s="156"/>
      <c r="T324" s="156"/>
      <c r="U324" s="156"/>
      <c r="V324" s="156"/>
      <c r="W324" s="156"/>
      <c r="X324" s="156"/>
      <c r="Y324" s="156"/>
      <c r="Z324" s="156"/>
    </row>
    <row r="325">
      <c r="A325" s="156"/>
      <c r="B325" s="156"/>
      <c r="C325" s="156"/>
      <c r="D325" s="156"/>
      <c r="E325" s="156"/>
      <c r="F325" s="156"/>
      <c r="G325" s="156"/>
      <c r="H325" s="156"/>
      <c r="I325" s="156"/>
      <c r="J325" s="156"/>
      <c r="K325" s="156"/>
      <c r="L325" s="156"/>
      <c r="M325" s="156"/>
      <c r="N325" s="156"/>
      <c r="O325" s="156"/>
      <c r="P325" s="156"/>
      <c r="Q325" s="156"/>
      <c r="R325" s="156"/>
      <c r="S325" s="156"/>
      <c r="T325" s="156"/>
      <c r="U325" s="156"/>
      <c r="V325" s="156"/>
      <c r="W325" s="156"/>
      <c r="X325" s="156"/>
      <c r="Y325" s="156"/>
      <c r="Z325" s="156"/>
    </row>
    <row r="326">
      <c r="A326" s="156"/>
      <c r="B326" s="156"/>
      <c r="C326" s="156"/>
      <c r="D326" s="156"/>
      <c r="E326" s="156"/>
      <c r="F326" s="156"/>
      <c r="G326" s="156"/>
      <c r="H326" s="156"/>
      <c r="I326" s="156"/>
      <c r="J326" s="156"/>
      <c r="K326" s="156"/>
      <c r="L326" s="156"/>
      <c r="M326" s="156"/>
      <c r="N326" s="156"/>
      <c r="O326" s="156"/>
      <c r="P326" s="156"/>
      <c r="Q326" s="156"/>
      <c r="R326" s="156"/>
      <c r="S326" s="156"/>
      <c r="T326" s="156"/>
      <c r="U326" s="156"/>
      <c r="V326" s="156"/>
      <c r="W326" s="156"/>
      <c r="X326" s="156"/>
      <c r="Y326" s="156"/>
      <c r="Z326" s="156"/>
    </row>
    <row r="327">
      <c r="A327" s="156"/>
      <c r="B327" s="156"/>
      <c r="C327" s="156"/>
      <c r="D327" s="156"/>
      <c r="E327" s="156"/>
      <c r="F327" s="156"/>
      <c r="G327" s="156"/>
      <c r="H327" s="156"/>
      <c r="I327" s="156"/>
      <c r="J327" s="156"/>
      <c r="K327" s="156"/>
      <c r="L327" s="156"/>
      <c r="M327" s="156"/>
      <c r="N327" s="156"/>
      <c r="O327" s="156"/>
      <c r="P327" s="156"/>
      <c r="Q327" s="156"/>
      <c r="R327" s="156"/>
      <c r="S327" s="156"/>
      <c r="T327" s="156"/>
      <c r="U327" s="156"/>
      <c r="V327" s="156"/>
      <c r="W327" s="156"/>
      <c r="X327" s="156"/>
      <c r="Y327" s="156"/>
      <c r="Z327" s="156"/>
    </row>
    <row r="328">
      <c r="A328" s="156"/>
      <c r="B328" s="156"/>
      <c r="C328" s="156"/>
      <c r="D328" s="156"/>
      <c r="E328" s="156"/>
      <c r="F328" s="156"/>
      <c r="G328" s="156"/>
      <c r="H328" s="156"/>
      <c r="I328" s="156"/>
      <c r="J328" s="156"/>
      <c r="K328" s="156"/>
      <c r="L328" s="156"/>
      <c r="M328" s="156"/>
      <c r="N328" s="156"/>
      <c r="O328" s="156"/>
      <c r="P328" s="156"/>
      <c r="Q328" s="156"/>
      <c r="R328" s="156"/>
      <c r="S328" s="156"/>
      <c r="T328" s="156"/>
      <c r="U328" s="156"/>
      <c r="V328" s="156"/>
      <c r="W328" s="156"/>
      <c r="X328" s="156"/>
      <c r="Y328" s="156"/>
      <c r="Z328" s="156"/>
    </row>
    <row r="329">
      <c r="A329" s="156"/>
      <c r="B329" s="156"/>
      <c r="C329" s="156"/>
      <c r="D329" s="156"/>
      <c r="E329" s="156"/>
      <c r="F329" s="156"/>
      <c r="G329" s="156"/>
      <c r="H329" s="156"/>
      <c r="I329" s="156"/>
      <c r="J329" s="156"/>
      <c r="K329" s="156"/>
      <c r="L329" s="156"/>
      <c r="M329" s="156"/>
      <c r="N329" s="156"/>
      <c r="O329" s="156"/>
      <c r="P329" s="156"/>
      <c r="Q329" s="156"/>
      <c r="R329" s="156"/>
      <c r="S329" s="156"/>
      <c r="T329" s="156"/>
      <c r="U329" s="156"/>
      <c r="V329" s="156"/>
      <c r="W329" s="156"/>
      <c r="X329" s="156"/>
      <c r="Y329" s="156"/>
      <c r="Z329" s="156"/>
    </row>
    <row r="330">
      <c r="A330" s="156"/>
      <c r="B330" s="156"/>
      <c r="C330" s="156"/>
      <c r="D330" s="156"/>
      <c r="E330" s="156"/>
      <c r="F330" s="156"/>
      <c r="G330" s="156"/>
      <c r="H330" s="156"/>
      <c r="I330" s="156"/>
      <c r="J330" s="156"/>
      <c r="K330" s="156"/>
      <c r="L330" s="156"/>
      <c r="M330" s="156"/>
      <c r="N330" s="156"/>
      <c r="O330" s="156"/>
      <c r="P330" s="156"/>
      <c r="Q330" s="156"/>
      <c r="R330" s="156"/>
      <c r="S330" s="156"/>
      <c r="T330" s="156"/>
      <c r="U330" s="156"/>
      <c r="V330" s="156"/>
      <c r="W330" s="156"/>
      <c r="X330" s="156"/>
      <c r="Y330" s="156"/>
      <c r="Z330" s="156"/>
    </row>
    <row r="331">
      <c r="A331" s="156"/>
      <c r="B331" s="156"/>
      <c r="C331" s="156"/>
      <c r="D331" s="156"/>
      <c r="E331" s="156"/>
      <c r="F331" s="156"/>
      <c r="G331" s="156"/>
      <c r="H331" s="156"/>
      <c r="I331" s="156"/>
      <c r="J331" s="156"/>
      <c r="K331" s="156"/>
      <c r="L331" s="156"/>
      <c r="M331" s="156"/>
      <c r="N331" s="156"/>
      <c r="O331" s="156"/>
      <c r="P331" s="156"/>
      <c r="Q331" s="156"/>
      <c r="R331" s="156"/>
      <c r="S331" s="156"/>
      <c r="T331" s="156"/>
      <c r="U331" s="156"/>
      <c r="V331" s="156"/>
      <c r="W331" s="156"/>
      <c r="X331" s="156"/>
      <c r="Y331" s="156"/>
      <c r="Z331" s="156"/>
    </row>
    <row r="332">
      <c r="A332" s="156"/>
      <c r="B332" s="156"/>
      <c r="C332" s="156"/>
      <c r="D332" s="156"/>
      <c r="E332" s="156"/>
      <c r="F332" s="156"/>
      <c r="G332" s="156"/>
      <c r="H332" s="156"/>
      <c r="I332" s="156"/>
      <c r="J332" s="156"/>
      <c r="K332" s="156"/>
      <c r="L332" s="156"/>
      <c r="M332" s="156"/>
      <c r="N332" s="156"/>
      <c r="O332" s="156"/>
      <c r="P332" s="156"/>
      <c r="Q332" s="156"/>
      <c r="R332" s="156"/>
      <c r="S332" s="156"/>
      <c r="T332" s="156"/>
      <c r="U332" s="156"/>
      <c r="V332" s="156"/>
      <c r="W332" s="156"/>
      <c r="X332" s="156"/>
      <c r="Y332" s="156"/>
      <c r="Z332" s="156"/>
    </row>
    <row r="333">
      <c r="A333" s="156"/>
      <c r="B333" s="156"/>
      <c r="C333" s="156"/>
      <c r="D333" s="156"/>
      <c r="E333" s="156"/>
      <c r="F333" s="156"/>
      <c r="G333" s="156"/>
      <c r="H333" s="156"/>
      <c r="I333" s="156"/>
      <c r="J333" s="156"/>
      <c r="K333" s="156"/>
      <c r="L333" s="156"/>
      <c r="M333" s="156"/>
      <c r="N333" s="156"/>
      <c r="O333" s="156"/>
      <c r="P333" s="156"/>
      <c r="Q333" s="156"/>
      <c r="R333" s="156"/>
      <c r="S333" s="156"/>
      <c r="T333" s="156"/>
      <c r="U333" s="156"/>
      <c r="V333" s="156"/>
      <c r="W333" s="156"/>
      <c r="X333" s="156"/>
      <c r="Y333" s="156"/>
      <c r="Z333" s="156"/>
    </row>
    <row r="334">
      <c r="A334" s="156"/>
      <c r="B334" s="156"/>
      <c r="C334" s="156"/>
      <c r="D334" s="156"/>
      <c r="E334" s="156"/>
      <c r="F334" s="156"/>
      <c r="G334" s="156"/>
      <c r="H334" s="156"/>
      <c r="I334" s="156"/>
      <c r="J334" s="156"/>
      <c r="K334" s="156"/>
      <c r="L334" s="156"/>
      <c r="M334" s="156"/>
      <c r="N334" s="156"/>
      <c r="O334" s="156"/>
      <c r="P334" s="156"/>
      <c r="Q334" s="156"/>
      <c r="R334" s="156"/>
      <c r="S334" s="156"/>
      <c r="T334" s="156"/>
      <c r="U334" s="156"/>
      <c r="V334" s="156"/>
      <c r="W334" s="156"/>
      <c r="X334" s="156"/>
      <c r="Y334" s="156"/>
      <c r="Z334" s="156"/>
    </row>
    <row r="335">
      <c r="A335" s="156"/>
      <c r="B335" s="156"/>
      <c r="C335" s="156"/>
      <c r="D335" s="156"/>
      <c r="E335" s="156"/>
      <c r="F335" s="156"/>
      <c r="G335" s="156"/>
      <c r="H335" s="156"/>
      <c r="I335" s="156"/>
      <c r="J335" s="156"/>
      <c r="K335" s="156"/>
      <c r="L335" s="156"/>
      <c r="M335" s="156"/>
      <c r="N335" s="156"/>
      <c r="O335" s="156"/>
      <c r="P335" s="156"/>
      <c r="Q335" s="156"/>
      <c r="R335" s="156"/>
      <c r="S335" s="156"/>
      <c r="T335" s="156"/>
      <c r="U335" s="156"/>
      <c r="V335" s="156"/>
      <c r="W335" s="156"/>
      <c r="X335" s="156"/>
      <c r="Y335" s="156"/>
      <c r="Z335" s="156"/>
    </row>
    <row r="336">
      <c r="A336" s="156"/>
      <c r="B336" s="156"/>
      <c r="C336" s="156"/>
      <c r="D336" s="156"/>
      <c r="E336" s="156"/>
      <c r="F336" s="156"/>
      <c r="G336" s="156"/>
      <c r="H336" s="156"/>
      <c r="I336" s="156"/>
      <c r="J336" s="156"/>
      <c r="K336" s="156"/>
      <c r="L336" s="156"/>
      <c r="M336" s="156"/>
      <c r="N336" s="156"/>
      <c r="O336" s="156"/>
      <c r="P336" s="156"/>
      <c r="Q336" s="156"/>
      <c r="R336" s="156"/>
      <c r="S336" s="156"/>
      <c r="T336" s="156"/>
      <c r="U336" s="156"/>
      <c r="V336" s="156"/>
      <c r="W336" s="156"/>
      <c r="X336" s="156"/>
      <c r="Y336" s="156"/>
      <c r="Z336" s="156"/>
    </row>
    <row r="337">
      <c r="A337" s="156"/>
      <c r="B337" s="156"/>
      <c r="C337" s="156"/>
      <c r="D337" s="156"/>
      <c r="E337" s="156"/>
      <c r="F337" s="156"/>
      <c r="G337" s="156"/>
      <c r="H337" s="156"/>
      <c r="I337" s="156"/>
      <c r="J337" s="156"/>
      <c r="K337" s="156"/>
      <c r="L337" s="156"/>
      <c r="M337" s="156"/>
      <c r="N337" s="156"/>
      <c r="O337" s="156"/>
      <c r="P337" s="156"/>
      <c r="Q337" s="156"/>
      <c r="R337" s="156"/>
      <c r="S337" s="156"/>
      <c r="T337" s="156"/>
      <c r="U337" s="156"/>
      <c r="V337" s="156"/>
      <c r="W337" s="156"/>
      <c r="X337" s="156"/>
      <c r="Y337" s="156"/>
      <c r="Z337" s="156"/>
    </row>
    <row r="338">
      <c r="A338" s="156"/>
      <c r="B338" s="156"/>
      <c r="C338" s="156"/>
      <c r="D338" s="156"/>
      <c r="E338" s="156"/>
      <c r="F338" s="156"/>
      <c r="G338" s="156"/>
      <c r="H338" s="156"/>
      <c r="I338" s="156"/>
      <c r="J338" s="156"/>
      <c r="K338" s="156"/>
      <c r="L338" s="156"/>
      <c r="M338" s="156"/>
      <c r="N338" s="156"/>
      <c r="O338" s="156"/>
      <c r="P338" s="156"/>
      <c r="Q338" s="156"/>
      <c r="R338" s="156"/>
      <c r="S338" s="156"/>
      <c r="T338" s="156"/>
      <c r="U338" s="156"/>
      <c r="V338" s="156"/>
      <c r="W338" s="156"/>
      <c r="X338" s="156"/>
      <c r="Y338" s="156"/>
      <c r="Z338" s="156"/>
    </row>
    <row r="339">
      <c r="A339" s="156"/>
      <c r="B339" s="156"/>
      <c r="C339" s="156"/>
      <c r="D339" s="156"/>
      <c r="E339" s="156"/>
      <c r="F339" s="156"/>
      <c r="G339" s="156"/>
      <c r="H339" s="156"/>
      <c r="I339" s="156"/>
      <c r="J339" s="156"/>
      <c r="K339" s="156"/>
      <c r="L339" s="156"/>
      <c r="M339" s="156"/>
      <c r="N339" s="156"/>
      <c r="O339" s="156"/>
      <c r="P339" s="156"/>
      <c r="Q339" s="156"/>
      <c r="R339" s="156"/>
      <c r="S339" s="156"/>
      <c r="T339" s="156"/>
      <c r="U339" s="156"/>
      <c r="V339" s="156"/>
      <c r="W339" s="156"/>
      <c r="X339" s="156"/>
      <c r="Y339" s="156"/>
      <c r="Z339" s="156"/>
    </row>
    <row r="340">
      <c r="A340" s="156"/>
      <c r="B340" s="156"/>
      <c r="C340" s="156"/>
      <c r="D340" s="156"/>
      <c r="E340" s="156"/>
      <c r="F340" s="156"/>
      <c r="G340" s="156"/>
      <c r="H340" s="156"/>
      <c r="I340" s="156"/>
      <c r="J340" s="156"/>
      <c r="K340" s="156"/>
      <c r="L340" s="156"/>
      <c r="M340" s="156"/>
      <c r="N340" s="156"/>
      <c r="O340" s="156"/>
      <c r="P340" s="156"/>
      <c r="Q340" s="156"/>
      <c r="R340" s="156"/>
      <c r="S340" s="156"/>
      <c r="T340" s="156"/>
      <c r="U340" s="156"/>
      <c r="V340" s="156"/>
      <c r="W340" s="156"/>
      <c r="X340" s="156"/>
      <c r="Y340" s="156"/>
      <c r="Z340" s="156"/>
    </row>
    <row r="341">
      <c r="A341" s="156"/>
      <c r="B341" s="156"/>
      <c r="C341" s="156"/>
      <c r="D341" s="156"/>
      <c r="E341" s="156"/>
      <c r="F341" s="156"/>
      <c r="G341" s="156"/>
      <c r="H341" s="156"/>
      <c r="I341" s="156"/>
      <c r="J341" s="156"/>
      <c r="K341" s="156"/>
      <c r="L341" s="156"/>
      <c r="M341" s="156"/>
      <c r="N341" s="156"/>
      <c r="O341" s="156"/>
      <c r="P341" s="156"/>
      <c r="Q341" s="156"/>
      <c r="R341" s="156"/>
      <c r="S341" s="156"/>
      <c r="T341" s="156"/>
      <c r="U341" s="156"/>
      <c r="V341" s="156"/>
      <c r="W341" s="156"/>
      <c r="X341" s="156"/>
      <c r="Y341" s="156"/>
      <c r="Z341" s="156"/>
    </row>
    <row r="342">
      <c r="A342" s="156"/>
      <c r="B342" s="156"/>
      <c r="C342" s="156"/>
      <c r="D342" s="156"/>
      <c r="E342" s="156"/>
      <c r="F342" s="156"/>
      <c r="G342" s="156"/>
      <c r="H342" s="156"/>
      <c r="I342" s="156"/>
      <c r="J342" s="156"/>
      <c r="K342" s="156"/>
      <c r="L342" s="156"/>
      <c r="M342" s="156"/>
      <c r="N342" s="156"/>
      <c r="O342" s="156"/>
      <c r="P342" s="156"/>
      <c r="Q342" s="156"/>
      <c r="R342" s="156"/>
      <c r="S342" s="156"/>
      <c r="T342" s="156"/>
      <c r="U342" s="156"/>
      <c r="V342" s="156"/>
      <c r="W342" s="156"/>
      <c r="X342" s="156"/>
      <c r="Y342" s="156"/>
      <c r="Z342" s="156"/>
    </row>
    <row r="343">
      <c r="A343" s="156"/>
      <c r="B343" s="156"/>
      <c r="C343" s="156"/>
      <c r="D343" s="156"/>
      <c r="E343" s="156"/>
      <c r="F343" s="156"/>
      <c r="G343" s="156"/>
      <c r="H343" s="156"/>
      <c r="I343" s="156"/>
      <c r="J343" s="156"/>
      <c r="K343" s="156"/>
      <c r="L343" s="156"/>
      <c r="M343" s="156"/>
      <c r="N343" s="156"/>
      <c r="O343" s="156"/>
      <c r="P343" s="156"/>
      <c r="Q343" s="156"/>
      <c r="R343" s="156"/>
      <c r="S343" s="156"/>
      <c r="T343" s="156"/>
      <c r="U343" s="156"/>
      <c r="V343" s="156"/>
      <c r="W343" s="156"/>
      <c r="X343" s="156"/>
      <c r="Y343" s="156"/>
      <c r="Z343" s="156"/>
    </row>
    <row r="344">
      <c r="A344" s="156"/>
      <c r="B344" s="156"/>
      <c r="C344" s="156"/>
      <c r="D344" s="156"/>
      <c r="E344" s="156"/>
      <c r="F344" s="156"/>
      <c r="G344" s="156"/>
      <c r="H344" s="156"/>
      <c r="I344" s="156"/>
      <c r="J344" s="156"/>
      <c r="K344" s="156"/>
      <c r="L344" s="156"/>
      <c r="M344" s="156"/>
      <c r="N344" s="156"/>
      <c r="O344" s="156"/>
      <c r="P344" s="156"/>
      <c r="Q344" s="156"/>
      <c r="R344" s="156"/>
      <c r="S344" s="156"/>
      <c r="T344" s="156"/>
      <c r="U344" s="156"/>
      <c r="V344" s="156"/>
      <c r="W344" s="156"/>
      <c r="X344" s="156"/>
      <c r="Y344" s="156"/>
      <c r="Z344" s="156"/>
    </row>
    <row r="345">
      <c r="A345" s="156"/>
      <c r="B345" s="156"/>
      <c r="C345" s="156"/>
      <c r="D345" s="156"/>
      <c r="E345" s="156"/>
      <c r="F345" s="156"/>
      <c r="G345" s="156"/>
      <c r="H345" s="156"/>
      <c r="I345" s="156"/>
      <c r="J345" s="156"/>
      <c r="K345" s="156"/>
      <c r="L345" s="156"/>
      <c r="M345" s="156"/>
      <c r="N345" s="156"/>
      <c r="O345" s="156"/>
      <c r="P345" s="156"/>
      <c r="Q345" s="156"/>
      <c r="R345" s="156"/>
      <c r="S345" s="156"/>
      <c r="T345" s="156"/>
      <c r="U345" s="156"/>
      <c r="V345" s="156"/>
      <c r="W345" s="156"/>
      <c r="X345" s="156"/>
      <c r="Y345" s="156"/>
      <c r="Z345" s="156"/>
    </row>
    <row r="346">
      <c r="A346" s="156"/>
      <c r="B346" s="156"/>
      <c r="C346" s="156"/>
      <c r="D346" s="156"/>
      <c r="E346" s="156"/>
      <c r="F346" s="156"/>
      <c r="G346" s="156"/>
      <c r="H346" s="156"/>
      <c r="I346" s="156"/>
      <c r="J346" s="156"/>
      <c r="K346" s="156"/>
      <c r="L346" s="156"/>
      <c r="M346" s="156"/>
      <c r="N346" s="156"/>
      <c r="O346" s="156"/>
      <c r="P346" s="156"/>
      <c r="Q346" s="156"/>
      <c r="R346" s="156"/>
      <c r="S346" s="156"/>
      <c r="T346" s="156"/>
      <c r="U346" s="156"/>
      <c r="V346" s="156"/>
      <c r="W346" s="156"/>
      <c r="X346" s="156"/>
      <c r="Y346" s="156"/>
      <c r="Z346" s="156"/>
    </row>
    <row r="347">
      <c r="A347" s="156"/>
      <c r="B347" s="156"/>
      <c r="C347" s="156"/>
      <c r="D347" s="156"/>
      <c r="E347" s="156"/>
      <c r="F347" s="156"/>
      <c r="G347" s="156"/>
      <c r="H347" s="156"/>
      <c r="I347" s="156"/>
      <c r="J347" s="156"/>
      <c r="K347" s="156"/>
      <c r="L347" s="156"/>
      <c r="M347" s="156"/>
      <c r="N347" s="156"/>
      <c r="O347" s="156"/>
      <c r="P347" s="156"/>
      <c r="Q347" s="156"/>
      <c r="R347" s="156"/>
      <c r="S347" s="156"/>
      <c r="T347" s="156"/>
      <c r="U347" s="156"/>
      <c r="V347" s="156"/>
      <c r="W347" s="156"/>
      <c r="X347" s="156"/>
      <c r="Y347" s="156"/>
      <c r="Z347" s="156"/>
    </row>
    <row r="348">
      <c r="A348" s="156"/>
      <c r="B348" s="156"/>
      <c r="C348" s="156"/>
      <c r="D348" s="156"/>
      <c r="E348" s="156"/>
      <c r="F348" s="156"/>
      <c r="G348" s="156"/>
      <c r="H348" s="156"/>
      <c r="I348" s="156"/>
      <c r="J348" s="156"/>
      <c r="K348" s="156"/>
      <c r="L348" s="156"/>
      <c r="M348" s="156"/>
      <c r="N348" s="156"/>
      <c r="O348" s="156"/>
      <c r="P348" s="156"/>
      <c r="Q348" s="156"/>
      <c r="R348" s="156"/>
      <c r="S348" s="156"/>
      <c r="T348" s="156"/>
      <c r="U348" s="156"/>
      <c r="V348" s="156"/>
      <c r="W348" s="156"/>
      <c r="X348" s="156"/>
      <c r="Y348" s="156"/>
      <c r="Z348" s="156"/>
    </row>
    <row r="349">
      <c r="A349" s="156"/>
      <c r="B349" s="156"/>
      <c r="C349" s="156"/>
      <c r="D349" s="156"/>
      <c r="E349" s="156"/>
      <c r="F349" s="156"/>
      <c r="G349" s="156"/>
      <c r="H349" s="156"/>
      <c r="I349" s="156"/>
      <c r="J349" s="156"/>
      <c r="K349" s="156"/>
      <c r="L349" s="156"/>
      <c r="M349" s="156"/>
      <c r="N349" s="156"/>
      <c r="O349" s="156"/>
      <c r="P349" s="156"/>
      <c r="Q349" s="156"/>
      <c r="R349" s="156"/>
      <c r="S349" s="156"/>
      <c r="T349" s="156"/>
      <c r="U349" s="156"/>
      <c r="V349" s="156"/>
      <c r="W349" s="156"/>
      <c r="X349" s="156"/>
      <c r="Y349" s="156"/>
      <c r="Z349" s="156"/>
    </row>
    <row r="350">
      <c r="A350" s="156"/>
      <c r="B350" s="156"/>
      <c r="C350" s="156"/>
      <c r="D350" s="156"/>
      <c r="E350" s="156"/>
      <c r="F350" s="156"/>
      <c r="G350" s="156"/>
      <c r="H350" s="156"/>
      <c r="I350" s="156"/>
      <c r="J350" s="156"/>
      <c r="K350" s="156"/>
      <c r="L350" s="156"/>
      <c r="M350" s="156"/>
      <c r="N350" s="156"/>
      <c r="O350" s="156"/>
      <c r="P350" s="156"/>
      <c r="Q350" s="156"/>
      <c r="R350" s="156"/>
      <c r="S350" s="156"/>
      <c r="T350" s="156"/>
      <c r="U350" s="156"/>
      <c r="V350" s="156"/>
      <c r="W350" s="156"/>
      <c r="X350" s="156"/>
      <c r="Y350" s="156"/>
      <c r="Z350" s="156"/>
    </row>
    <row r="351">
      <c r="A351" s="156"/>
      <c r="B351" s="156"/>
      <c r="C351" s="156"/>
      <c r="D351" s="156"/>
      <c r="E351" s="156"/>
      <c r="F351" s="156"/>
      <c r="G351" s="156"/>
      <c r="H351" s="156"/>
      <c r="I351" s="156"/>
      <c r="J351" s="156"/>
      <c r="K351" s="156"/>
      <c r="L351" s="156"/>
      <c r="M351" s="156"/>
      <c r="N351" s="156"/>
      <c r="O351" s="156"/>
      <c r="P351" s="156"/>
      <c r="Q351" s="156"/>
      <c r="R351" s="156"/>
      <c r="S351" s="156"/>
      <c r="T351" s="156"/>
      <c r="U351" s="156"/>
      <c r="V351" s="156"/>
      <c r="W351" s="156"/>
      <c r="X351" s="156"/>
      <c r="Y351" s="156"/>
      <c r="Z351" s="156"/>
    </row>
    <row r="352">
      <c r="A352" s="156"/>
      <c r="B352" s="156"/>
      <c r="C352" s="156"/>
      <c r="D352" s="156"/>
      <c r="E352" s="156"/>
      <c r="F352" s="156"/>
      <c r="G352" s="156"/>
      <c r="H352" s="156"/>
      <c r="I352" s="156"/>
      <c r="J352" s="156"/>
      <c r="K352" s="156"/>
      <c r="L352" s="156"/>
      <c r="M352" s="156"/>
      <c r="N352" s="156"/>
      <c r="O352" s="156"/>
      <c r="P352" s="156"/>
      <c r="Q352" s="156"/>
      <c r="R352" s="156"/>
      <c r="S352" s="156"/>
      <c r="T352" s="156"/>
      <c r="U352" s="156"/>
      <c r="V352" s="156"/>
      <c r="W352" s="156"/>
      <c r="X352" s="156"/>
      <c r="Y352" s="156"/>
      <c r="Z352" s="156"/>
    </row>
    <row r="353">
      <c r="A353" s="156"/>
      <c r="B353" s="156"/>
      <c r="C353" s="156"/>
      <c r="D353" s="156"/>
      <c r="E353" s="156"/>
      <c r="F353" s="156"/>
      <c r="G353" s="156"/>
      <c r="H353" s="156"/>
      <c r="I353" s="156"/>
      <c r="J353" s="156"/>
      <c r="K353" s="156"/>
      <c r="L353" s="156"/>
      <c r="M353" s="156"/>
      <c r="N353" s="156"/>
      <c r="O353" s="156"/>
      <c r="P353" s="156"/>
      <c r="Q353" s="156"/>
      <c r="R353" s="156"/>
      <c r="S353" s="156"/>
      <c r="T353" s="156"/>
      <c r="U353" s="156"/>
      <c r="V353" s="156"/>
      <c r="W353" s="156"/>
      <c r="X353" s="156"/>
      <c r="Y353" s="156"/>
      <c r="Z353" s="156"/>
    </row>
    <row r="354">
      <c r="A354" s="156"/>
      <c r="B354" s="156"/>
      <c r="C354" s="156"/>
      <c r="D354" s="156"/>
      <c r="E354" s="156"/>
      <c r="F354" s="156"/>
      <c r="G354" s="156"/>
      <c r="H354" s="156"/>
      <c r="I354" s="156"/>
      <c r="J354" s="156"/>
      <c r="K354" s="156"/>
      <c r="L354" s="156"/>
      <c r="M354" s="156"/>
      <c r="N354" s="156"/>
      <c r="O354" s="156"/>
      <c r="P354" s="156"/>
      <c r="Q354" s="156"/>
      <c r="R354" s="156"/>
      <c r="S354" s="156"/>
      <c r="T354" s="156"/>
      <c r="U354" s="156"/>
      <c r="V354" s="156"/>
      <c r="W354" s="156"/>
      <c r="X354" s="156"/>
      <c r="Y354" s="156"/>
      <c r="Z354" s="156"/>
    </row>
    <row r="355">
      <c r="A355" s="156"/>
      <c r="B355" s="156"/>
      <c r="C355" s="156"/>
      <c r="D355" s="156"/>
      <c r="E355" s="156"/>
      <c r="F355" s="156"/>
      <c r="G355" s="156"/>
      <c r="H355" s="156"/>
      <c r="I355" s="156"/>
      <c r="J355" s="156"/>
      <c r="K355" s="156"/>
      <c r="L355" s="156"/>
      <c r="M355" s="156"/>
      <c r="N355" s="156"/>
      <c r="O355" s="156"/>
      <c r="P355" s="156"/>
      <c r="Q355" s="156"/>
      <c r="R355" s="156"/>
      <c r="S355" s="156"/>
      <c r="T355" s="156"/>
      <c r="U355" s="156"/>
      <c r="V355" s="156"/>
      <c r="W355" s="156"/>
      <c r="X355" s="156"/>
      <c r="Y355" s="156"/>
      <c r="Z355" s="156"/>
    </row>
    <row r="356">
      <c r="A356" s="156"/>
      <c r="B356" s="156"/>
      <c r="C356" s="156"/>
      <c r="D356" s="156"/>
      <c r="E356" s="156"/>
      <c r="F356" s="156"/>
      <c r="G356" s="156"/>
      <c r="H356" s="156"/>
      <c r="I356" s="156"/>
      <c r="J356" s="156"/>
      <c r="K356" s="156"/>
      <c r="L356" s="156"/>
      <c r="M356" s="156"/>
      <c r="N356" s="156"/>
      <c r="O356" s="156"/>
      <c r="P356" s="156"/>
      <c r="Q356" s="156"/>
      <c r="R356" s="156"/>
      <c r="S356" s="156"/>
      <c r="T356" s="156"/>
      <c r="U356" s="156"/>
      <c r="V356" s="156"/>
      <c r="W356" s="156"/>
      <c r="X356" s="156"/>
      <c r="Y356" s="156"/>
      <c r="Z356" s="156"/>
    </row>
    <row r="357">
      <c r="A357" s="156"/>
      <c r="B357" s="156"/>
      <c r="C357" s="156"/>
      <c r="D357" s="156"/>
      <c r="E357" s="156"/>
      <c r="F357" s="156"/>
      <c r="G357" s="156"/>
      <c r="H357" s="156"/>
      <c r="I357" s="156"/>
      <c r="J357" s="156"/>
      <c r="K357" s="156"/>
      <c r="L357" s="156"/>
      <c r="M357" s="156"/>
      <c r="N357" s="156"/>
      <c r="O357" s="156"/>
      <c r="P357" s="156"/>
      <c r="Q357" s="156"/>
      <c r="R357" s="156"/>
      <c r="S357" s="156"/>
      <c r="T357" s="156"/>
      <c r="U357" s="156"/>
      <c r="V357" s="156"/>
      <c r="W357" s="156"/>
      <c r="X357" s="156"/>
      <c r="Y357" s="156"/>
      <c r="Z357" s="156"/>
    </row>
    <row r="358">
      <c r="A358" s="156"/>
      <c r="B358" s="156"/>
      <c r="C358" s="156"/>
      <c r="D358" s="156"/>
      <c r="E358" s="156"/>
      <c r="F358" s="156"/>
      <c r="G358" s="156"/>
      <c r="H358" s="156"/>
      <c r="I358" s="156"/>
      <c r="J358" s="156"/>
      <c r="K358" s="156"/>
      <c r="L358" s="156"/>
      <c r="M358" s="156"/>
      <c r="N358" s="156"/>
      <c r="O358" s="156"/>
      <c r="P358" s="156"/>
      <c r="Q358" s="156"/>
      <c r="R358" s="156"/>
      <c r="S358" s="156"/>
      <c r="T358" s="156"/>
      <c r="U358" s="156"/>
      <c r="V358" s="156"/>
      <c r="W358" s="156"/>
      <c r="X358" s="156"/>
      <c r="Y358" s="156"/>
      <c r="Z358" s="156"/>
    </row>
    <row r="359">
      <c r="A359" s="156"/>
      <c r="B359" s="156"/>
      <c r="C359" s="156"/>
      <c r="D359" s="156"/>
      <c r="E359" s="156"/>
      <c r="F359" s="156"/>
      <c r="G359" s="156"/>
      <c r="H359" s="156"/>
      <c r="I359" s="156"/>
      <c r="J359" s="156"/>
      <c r="K359" s="156"/>
      <c r="L359" s="156"/>
      <c r="M359" s="156"/>
      <c r="N359" s="156"/>
      <c r="O359" s="156"/>
      <c r="P359" s="156"/>
      <c r="Q359" s="156"/>
      <c r="R359" s="156"/>
      <c r="S359" s="156"/>
      <c r="T359" s="156"/>
      <c r="U359" s="156"/>
      <c r="V359" s="156"/>
      <c r="W359" s="156"/>
      <c r="X359" s="156"/>
      <c r="Y359" s="156"/>
      <c r="Z359" s="156"/>
    </row>
    <row r="360">
      <c r="A360" s="156"/>
      <c r="B360" s="156"/>
      <c r="C360" s="156"/>
      <c r="D360" s="156"/>
      <c r="E360" s="156"/>
      <c r="F360" s="156"/>
      <c r="G360" s="156"/>
      <c r="H360" s="156"/>
      <c r="I360" s="156"/>
      <c r="J360" s="156"/>
      <c r="K360" s="156"/>
      <c r="L360" s="156"/>
      <c r="M360" s="156"/>
      <c r="N360" s="156"/>
      <c r="O360" s="156"/>
      <c r="P360" s="156"/>
      <c r="Q360" s="156"/>
      <c r="R360" s="156"/>
      <c r="S360" s="156"/>
      <c r="T360" s="156"/>
      <c r="U360" s="156"/>
      <c r="V360" s="156"/>
      <c r="W360" s="156"/>
      <c r="X360" s="156"/>
      <c r="Y360" s="156"/>
      <c r="Z360" s="156"/>
    </row>
    <row r="361">
      <c r="A361" s="156"/>
      <c r="B361" s="156"/>
      <c r="C361" s="156"/>
      <c r="D361" s="156"/>
      <c r="E361" s="156"/>
      <c r="F361" s="156"/>
      <c r="G361" s="156"/>
      <c r="H361" s="156"/>
      <c r="I361" s="156"/>
      <c r="J361" s="156"/>
      <c r="K361" s="156"/>
      <c r="L361" s="156"/>
      <c r="M361" s="156"/>
      <c r="N361" s="156"/>
      <c r="O361" s="156"/>
      <c r="P361" s="156"/>
      <c r="Q361" s="156"/>
      <c r="R361" s="156"/>
      <c r="S361" s="156"/>
      <c r="T361" s="156"/>
      <c r="U361" s="156"/>
      <c r="V361" s="156"/>
      <c r="W361" s="156"/>
      <c r="X361" s="156"/>
      <c r="Y361" s="156"/>
      <c r="Z361" s="156"/>
    </row>
    <row r="362">
      <c r="A362" s="156"/>
      <c r="B362" s="156"/>
      <c r="C362" s="156"/>
      <c r="D362" s="156"/>
      <c r="E362" s="156"/>
      <c r="F362" s="156"/>
      <c r="G362" s="156"/>
      <c r="H362" s="156"/>
      <c r="I362" s="156"/>
      <c r="J362" s="156"/>
      <c r="K362" s="156"/>
      <c r="L362" s="156"/>
      <c r="M362" s="156"/>
      <c r="N362" s="156"/>
      <c r="O362" s="156"/>
      <c r="P362" s="156"/>
      <c r="Q362" s="156"/>
      <c r="R362" s="156"/>
      <c r="S362" s="156"/>
      <c r="T362" s="156"/>
      <c r="U362" s="156"/>
      <c r="V362" s="156"/>
      <c r="W362" s="156"/>
      <c r="X362" s="156"/>
      <c r="Y362" s="156"/>
      <c r="Z362" s="156"/>
    </row>
    <row r="363">
      <c r="A363" s="156"/>
      <c r="B363" s="156"/>
      <c r="C363" s="156"/>
      <c r="D363" s="156"/>
      <c r="E363" s="156"/>
      <c r="F363" s="156"/>
      <c r="G363" s="156"/>
      <c r="H363" s="156"/>
      <c r="I363" s="156"/>
      <c r="J363" s="156"/>
      <c r="K363" s="156"/>
      <c r="L363" s="156"/>
      <c r="M363" s="156"/>
      <c r="N363" s="156"/>
      <c r="O363" s="156"/>
      <c r="P363" s="156"/>
      <c r="Q363" s="156"/>
      <c r="R363" s="156"/>
      <c r="S363" s="156"/>
      <c r="T363" s="156"/>
      <c r="U363" s="156"/>
      <c r="V363" s="156"/>
      <c r="W363" s="156"/>
      <c r="X363" s="156"/>
      <c r="Y363" s="156"/>
      <c r="Z363" s="156"/>
    </row>
    <row r="364">
      <c r="A364" s="156"/>
      <c r="B364" s="156"/>
      <c r="C364" s="156"/>
      <c r="D364" s="156"/>
      <c r="E364" s="156"/>
      <c r="F364" s="156"/>
      <c r="G364" s="156"/>
      <c r="H364" s="156"/>
      <c r="I364" s="156"/>
      <c r="J364" s="156"/>
      <c r="K364" s="156"/>
      <c r="L364" s="156"/>
      <c r="M364" s="156"/>
      <c r="N364" s="156"/>
      <c r="O364" s="156"/>
      <c r="P364" s="156"/>
      <c r="Q364" s="156"/>
      <c r="R364" s="156"/>
      <c r="S364" s="156"/>
      <c r="T364" s="156"/>
      <c r="U364" s="156"/>
      <c r="V364" s="156"/>
      <c r="W364" s="156"/>
      <c r="X364" s="156"/>
      <c r="Y364" s="156"/>
      <c r="Z364" s="156"/>
    </row>
    <row r="365">
      <c r="A365" s="156"/>
      <c r="B365" s="156"/>
      <c r="C365" s="156"/>
      <c r="D365" s="156"/>
      <c r="E365" s="156"/>
      <c r="F365" s="156"/>
      <c r="G365" s="156"/>
      <c r="H365" s="156"/>
      <c r="I365" s="156"/>
      <c r="J365" s="156"/>
      <c r="K365" s="156"/>
      <c r="L365" s="156"/>
      <c r="M365" s="156"/>
      <c r="N365" s="156"/>
      <c r="O365" s="156"/>
      <c r="P365" s="156"/>
      <c r="Q365" s="156"/>
      <c r="R365" s="156"/>
      <c r="S365" s="156"/>
      <c r="T365" s="156"/>
      <c r="U365" s="156"/>
      <c r="V365" s="156"/>
      <c r="W365" s="156"/>
      <c r="X365" s="156"/>
      <c r="Y365" s="156"/>
      <c r="Z365" s="156"/>
    </row>
    <row r="366">
      <c r="A366" s="156"/>
      <c r="B366" s="156"/>
      <c r="C366" s="156"/>
      <c r="D366" s="156"/>
      <c r="E366" s="156"/>
      <c r="F366" s="156"/>
      <c r="G366" s="156"/>
      <c r="H366" s="156"/>
      <c r="I366" s="156"/>
      <c r="J366" s="156"/>
      <c r="K366" s="156"/>
      <c r="L366" s="156"/>
      <c r="M366" s="156"/>
      <c r="N366" s="156"/>
      <c r="O366" s="156"/>
      <c r="P366" s="156"/>
      <c r="Q366" s="156"/>
      <c r="R366" s="156"/>
      <c r="S366" s="156"/>
      <c r="T366" s="156"/>
      <c r="U366" s="156"/>
      <c r="V366" s="156"/>
      <c r="W366" s="156"/>
      <c r="X366" s="156"/>
      <c r="Y366" s="156"/>
      <c r="Z366" s="156"/>
    </row>
    <row r="367">
      <c r="A367" s="156"/>
      <c r="B367" s="156"/>
      <c r="C367" s="156"/>
      <c r="D367" s="156"/>
      <c r="E367" s="156"/>
      <c r="F367" s="156"/>
      <c r="G367" s="156"/>
      <c r="H367" s="156"/>
      <c r="I367" s="156"/>
      <c r="J367" s="156"/>
      <c r="K367" s="156"/>
      <c r="L367" s="156"/>
      <c r="M367" s="156"/>
      <c r="N367" s="156"/>
      <c r="O367" s="156"/>
      <c r="P367" s="156"/>
      <c r="Q367" s="156"/>
      <c r="R367" s="156"/>
      <c r="S367" s="156"/>
      <c r="T367" s="156"/>
      <c r="U367" s="156"/>
      <c r="V367" s="156"/>
      <c r="W367" s="156"/>
      <c r="X367" s="156"/>
      <c r="Y367" s="156"/>
      <c r="Z367" s="156"/>
    </row>
    <row r="368">
      <c r="A368" s="156"/>
      <c r="B368" s="156"/>
      <c r="C368" s="156"/>
      <c r="D368" s="156"/>
      <c r="E368" s="156"/>
      <c r="F368" s="156"/>
      <c r="G368" s="156"/>
      <c r="H368" s="156"/>
      <c r="I368" s="156"/>
      <c r="J368" s="156"/>
      <c r="K368" s="156"/>
      <c r="L368" s="156"/>
      <c r="M368" s="156"/>
      <c r="N368" s="156"/>
      <c r="O368" s="156"/>
      <c r="P368" s="156"/>
      <c r="Q368" s="156"/>
      <c r="R368" s="156"/>
      <c r="S368" s="156"/>
      <c r="T368" s="156"/>
      <c r="U368" s="156"/>
      <c r="V368" s="156"/>
      <c r="W368" s="156"/>
      <c r="X368" s="156"/>
      <c r="Y368" s="156"/>
      <c r="Z368" s="156"/>
    </row>
    <row r="369">
      <c r="A369" s="156"/>
      <c r="B369" s="156"/>
      <c r="C369" s="156"/>
      <c r="D369" s="156"/>
      <c r="E369" s="156"/>
      <c r="F369" s="156"/>
      <c r="G369" s="156"/>
      <c r="H369" s="156"/>
      <c r="I369" s="156"/>
      <c r="J369" s="156"/>
      <c r="K369" s="156"/>
      <c r="L369" s="156"/>
      <c r="M369" s="156"/>
      <c r="N369" s="156"/>
      <c r="O369" s="156"/>
      <c r="P369" s="156"/>
      <c r="Q369" s="156"/>
      <c r="R369" s="156"/>
      <c r="S369" s="156"/>
      <c r="T369" s="156"/>
      <c r="U369" s="156"/>
      <c r="V369" s="156"/>
      <c r="W369" s="156"/>
      <c r="X369" s="156"/>
      <c r="Y369" s="156"/>
      <c r="Z369" s="156"/>
    </row>
    <row r="370">
      <c r="A370" s="156"/>
      <c r="B370" s="156"/>
      <c r="C370" s="156"/>
      <c r="D370" s="156"/>
      <c r="E370" s="156"/>
      <c r="F370" s="156"/>
      <c r="G370" s="156"/>
      <c r="H370" s="156"/>
      <c r="I370" s="156"/>
      <c r="J370" s="156"/>
      <c r="K370" s="156"/>
      <c r="L370" s="156"/>
      <c r="M370" s="156"/>
      <c r="N370" s="156"/>
      <c r="O370" s="156"/>
      <c r="P370" s="156"/>
      <c r="Q370" s="156"/>
      <c r="R370" s="156"/>
      <c r="S370" s="156"/>
      <c r="T370" s="156"/>
      <c r="U370" s="156"/>
      <c r="V370" s="156"/>
      <c r="W370" s="156"/>
      <c r="X370" s="156"/>
      <c r="Y370" s="156"/>
      <c r="Z370" s="156"/>
    </row>
    <row r="371">
      <c r="A371" s="156"/>
      <c r="B371" s="156"/>
      <c r="C371" s="156"/>
      <c r="D371" s="156"/>
      <c r="E371" s="156"/>
      <c r="F371" s="156"/>
      <c r="G371" s="156"/>
      <c r="H371" s="156"/>
      <c r="I371" s="156"/>
      <c r="J371" s="156"/>
      <c r="K371" s="156"/>
      <c r="L371" s="156"/>
      <c r="M371" s="156"/>
      <c r="N371" s="156"/>
      <c r="O371" s="156"/>
      <c r="P371" s="156"/>
      <c r="Q371" s="156"/>
      <c r="R371" s="156"/>
      <c r="S371" s="156"/>
      <c r="T371" s="156"/>
      <c r="U371" s="156"/>
      <c r="V371" s="156"/>
      <c r="W371" s="156"/>
      <c r="X371" s="156"/>
      <c r="Y371" s="156"/>
      <c r="Z371" s="156"/>
    </row>
    <row r="372">
      <c r="A372" s="156"/>
      <c r="B372" s="156"/>
      <c r="C372" s="156"/>
      <c r="D372" s="156"/>
      <c r="E372" s="156"/>
      <c r="F372" s="156"/>
      <c r="G372" s="156"/>
      <c r="H372" s="156"/>
      <c r="I372" s="156"/>
      <c r="J372" s="156"/>
      <c r="K372" s="156"/>
      <c r="L372" s="156"/>
      <c r="M372" s="156"/>
      <c r="N372" s="156"/>
      <c r="O372" s="156"/>
      <c r="P372" s="156"/>
      <c r="Q372" s="156"/>
      <c r="R372" s="156"/>
      <c r="S372" s="156"/>
      <c r="T372" s="156"/>
      <c r="U372" s="156"/>
      <c r="V372" s="156"/>
      <c r="W372" s="156"/>
      <c r="X372" s="156"/>
      <c r="Y372" s="156"/>
      <c r="Z372" s="156"/>
    </row>
    <row r="373">
      <c r="A373" s="156"/>
      <c r="B373" s="156"/>
      <c r="C373" s="156"/>
      <c r="D373" s="156"/>
      <c r="E373" s="156"/>
      <c r="F373" s="156"/>
      <c r="G373" s="156"/>
      <c r="H373" s="156"/>
      <c r="I373" s="156"/>
      <c r="J373" s="156"/>
      <c r="K373" s="156"/>
      <c r="L373" s="156"/>
      <c r="M373" s="156"/>
      <c r="N373" s="156"/>
      <c r="O373" s="156"/>
      <c r="P373" s="156"/>
      <c r="Q373" s="156"/>
      <c r="R373" s="156"/>
      <c r="S373" s="156"/>
      <c r="T373" s="156"/>
      <c r="U373" s="156"/>
      <c r="V373" s="156"/>
      <c r="W373" s="156"/>
      <c r="X373" s="156"/>
      <c r="Y373" s="156"/>
      <c r="Z373" s="156"/>
    </row>
    <row r="374">
      <c r="A374" s="156"/>
      <c r="B374" s="156"/>
      <c r="C374" s="156"/>
      <c r="D374" s="156"/>
      <c r="E374" s="156"/>
      <c r="F374" s="156"/>
      <c r="G374" s="156"/>
      <c r="H374" s="156"/>
      <c r="I374" s="156"/>
      <c r="J374" s="156"/>
      <c r="K374" s="156"/>
      <c r="L374" s="156"/>
      <c r="M374" s="156"/>
      <c r="N374" s="156"/>
      <c r="O374" s="156"/>
      <c r="P374" s="156"/>
      <c r="Q374" s="156"/>
      <c r="R374" s="156"/>
      <c r="S374" s="156"/>
      <c r="T374" s="156"/>
      <c r="U374" s="156"/>
      <c r="V374" s="156"/>
      <c r="W374" s="156"/>
      <c r="X374" s="156"/>
      <c r="Y374" s="156"/>
      <c r="Z374" s="156"/>
    </row>
    <row r="375">
      <c r="A375" s="156"/>
      <c r="B375" s="156"/>
      <c r="C375" s="156"/>
      <c r="D375" s="156"/>
      <c r="E375" s="156"/>
      <c r="F375" s="156"/>
      <c r="G375" s="156"/>
      <c r="H375" s="156"/>
      <c r="I375" s="156"/>
      <c r="J375" s="156"/>
      <c r="K375" s="156"/>
      <c r="L375" s="156"/>
      <c r="M375" s="156"/>
      <c r="N375" s="156"/>
      <c r="O375" s="156"/>
      <c r="P375" s="156"/>
      <c r="Q375" s="156"/>
      <c r="R375" s="156"/>
      <c r="S375" s="156"/>
      <c r="T375" s="156"/>
      <c r="U375" s="156"/>
      <c r="V375" s="156"/>
      <c r="W375" s="156"/>
      <c r="X375" s="156"/>
      <c r="Y375" s="156"/>
      <c r="Z375" s="156"/>
    </row>
    <row r="376">
      <c r="A376" s="156"/>
      <c r="B376" s="156"/>
      <c r="C376" s="156"/>
      <c r="D376" s="156"/>
      <c r="E376" s="156"/>
      <c r="F376" s="156"/>
      <c r="G376" s="156"/>
      <c r="H376" s="156"/>
      <c r="I376" s="156"/>
      <c r="J376" s="156"/>
      <c r="K376" s="156"/>
      <c r="L376" s="156"/>
      <c r="M376" s="156"/>
      <c r="N376" s="156"/>
      <c r="O376" s="156"/>
      <c r="P376" s="156"/>
      <c r="Q376" s="156"/>
      <c r="R376" s="156"/>
      <c r="S376" s="156"/>
      <c r="T376" s="156"/>
      <c r="U376" s="156"/>
      <c r="V376" s="156"/>
      <c r="W376" s="156"/>
      <c r="X376" s="156"/>
      <c r="Y376" s="156"/>
      <c r="Z376" s="156"/>
    </row>
    <row r="377">
      <c r="A377" s="156"/>
      <c r="B377" s="156"/>
      <c r="C377" s="156"/>
      <c r="D377" s="156"/>
      <c r="E377" s="156"/>
      <c r="F377" s="156"/>
      <c r="G377" s="156"/>
      <c r="H377" s="156"/>
      <c r="I377" s="156"/>
      <c r="J377" s="156"/>
      <c r="K377" s="156"/>
      <c r="L377" s="156"/>
      <c r="M377" s="156"/>
      <c r="N377" s="156"/>
      <c r="O377" s="156"/>
      <c r="P377" s="156"/>
      <c r="Q377" s="156"/>
      <c r="R377" s="156"/>
      <c r="S377" s="156"/>
      <c r="T377" s="156"/>
      <c r="U377" s="156"/>
      <c r="V377" s="156"/>
      <c r="W377" s="156"/>
      <c r="X377" s="156"/>
      <c r="Y377" s="156"/>
      <c r="Z377" s="156"/>
    </row>
    <row r="378">
      <c r="A378" s="156"/>
      <c r="B378" s="156"/>
      <c r="C378" s="156"/>
      <c r="D378" s="156"/>
      <c r="E378" s="156"/>
      <c r="F378" s="156"/>
      <c r="G378" s="156"/>
      <c r="H378" s="156"/>
      <c r="I378" s="156"/>
      <c r="J378" s="156"/>
      <c r="K378" s="156"/>
      <c r="L378" s="156"/>
      <c r="M378" s="156"/>
      <c r="N378" s="156"/>
      <c r="O378" s="156"/>
      <c r="P378" s="156"/>
      <c r="Q378" s="156"/>
      <c r="R378" s="156"/>
      <c r="S378" s="156"/>
      <c r="T378" s="156"/>
      <c r="U378" s="156"/>
      <c r="V378" s="156"/>
      <c r="W378" s="156"/>
      <c r="X378" s="156"/>
      <c r="Y378" s="156"/>
      <c r="Z378" s="156"/>
    </row>
    <row r="379">
      <c r="A379" s="156"/>
      <c r="B379" s="156"/>
      <c r="C379" s="156"/>
      <c r="D379" s="156"/>
      <c r="E379" s="156"/>
      <c r="F379" s="156"/>
      <c r="G379" s="156"/>
      <c r="H379" s="156"/>
      <c r="I379" s="156"/>
      <c r="J379" s="156"/>
      <c r="K379" s="156"/>
      <c r="L379" s="156"/>
      <c r="M379" s="156"/>
      <c r="N379" s="156"/>
      <c r="O379" s="156"/>
      <c r="P379" s="156"/>
      <c r="Q379" s="156"/>
      <c r="R379" s="156"/>
      <c r="S379" s="156"/>
      <c r="T379" s="156"/>
      <c r="U379" s="156"/>
      <c r="V379" s="156"/>
      <c r="W379" s="156"/>
      <c r="X379" s="156"/>
      <c r="Y379" s="156"/>
      <c r="Z379" s="156"/>
    </row>
    <row r="380">
      <c r="A380" s="156"/>
      <c r="B380" s="156"/>
      <c r="C380" s="156"/>
      <c r="D380" s="156"/>
      <c r="E380" s="156"/>
      <c r="F380" s="156"/>
      <c r="G380" s="156"/>
      <c r="H380" s="156"/>
      <c r="I380" s="156"/>
      <c r="J380" s="156"/>
      <c r="K380" s="156"/>
      <c r="L380" s="156"/>
      <c r="M380" s="156"/>
      <c r="N380" s="156"/>
      <c r="O380" s="156"/>
      <c r="P380" s="156"/>
      <c r="Q380" s="156"/>
      <c r="R380" s="156"/>
      <c r="S380" s="156"/>
      <c r="T380" s="156"/>
      <c r="U380" s="156"/>
      <c r="V380" s="156"/>
      <c r="W380" s="156"/>
      <c r="X380" s="156"/>
      <c r="Y380" s="156"/>
      <c r="Z380" s="156"/>
    </row>
    <row r="381">
      <c r="A381" s="156"/>
      <c r="B381" s="156"/>
      <c r="C381" s="156"/>
      <c r="D381" s="156"/>
      <c r="E381" s="156"/>
      <c r="F381" s="156"/>
      <c r="G381" s="156"/>
      <c r="H381" s="156"/>
      <c r="I381" s="156"/>
      <c r="J381" s="156"/>
      <c r="K381" s="156"/>
      <c r="L381" s="156"/>
      <c r="M381" s="156"/>
      <c r="N381" s="156"/>
      <c r="O381" s="156"/>
      <c r="P381" s="156"/>
      <c r="Q381" s="156"/>
      <c r="R381" s="156"/>
      <c r="S381" s="156"/>
      <c r="T381" s="156"/>
      <c r="U381" s="156"/>
      <c r="V381" s="156"/>
      <c r="W381" s="156"/>
      <c r="X381" s="156"/>
      <c r="Y381" s="156"/>
      <c r="Z381" s="156"/>
    </row>
    <row r="382">
      <c r="A382" s="156"/>
      <c r="B382" s="156"/>
      <c r="C382" s="156"/>
      <c r="D382" s="156"/>
      <c r="E382" s="156"/>
      <c r="F382" s="156"/>
      <c r="G382" s="156"/>
      <c r="H382" s="156"/>
      <c r="I382" s="156"/>
      <c r="J382" s="156"/>
      <c r="K382" s="156"/>
      <c r="L382" s="156"/>
      <c r="M382" s="156"/>
      <c r="N382" s="156"/>
      <c r="O382" s="156"/>
      <c r="P382" s="156"/>
      <c r="Q382" s="156"/>
      <c r="R382" s="156"/>
      <c r="S382" s="156"/>
      <c r="T382" s="156"/>
      <c r="U382" s="156"/>
      <c r="V382" s="156"/>
      <c r="W382" s="156"/>
      <c r="X382" s="156"/>
      <c r="Y382" s="156"/>
      <c r="Z382" s="156"/>
    </row>
    <row r="383">
      <c r="A383" s="156"/>
      <c r="B383" s="156"/>
      <c r="C383" s="156"/>
      <c r="D383" s="156"/>
      <c r="E383" s="156"/>
      <c r="F383" s="156"/>
      <c r="G383" s="156"/>
      <c r="H383" s="156"/>
      <c r="I383" s="156"/>
      <c r="J383" s="156"/>
      <c r="K383" s="156"/>
      <c r="L383" s="156"/>
      <c r="M383" s="156"/>
      <c r="N383" s="156"/>
      <c r="O383" s="156"/>
      <c r="P383" s="156"/>
      <c r="Q383" s="156"/>
      <c r="R383" s="156"/>
      <c r="S383" s="156"/>
      <c r="T383" s="156"/>
      <c r="U383" s="156"/>
      <c r="V383" s="156"/>
      <c r="W383" s="156"/>
      <c r="X383" s="156"/>
      <c r="Y383" s="156"/>
      <c r="Z383" s="156"/>
    </row>
    <row r="384">
      <c r="A384" s="156"/>
      <c r="B384" s="156"/>
      <c r="C384" s="156"/>
      <c r="D384" s="156"/>
      <c r="E384" s="156"/>
      <c r="F384" s="156"/>
      <c r="G384" s="156"/>
      <c r="H384" s="156"/>
      <c r="I384" s="156"/>
      <c r="J384" s="156"/>
      <c r="K384" s="156"/>
      <c r="L384" s="156"/>
      <c r="M384" s="156"/>
      <c r="N384" s="156"/>
      <c r="O384" s="156"/>
      <c r="P384" s="156"/>
      <c r="Q384" s="156"/>
      <c r="R384" s="156"/>
      <c r="S384" s="156"/>
      <c r="T384" s="156"/>
      <c r="U384" s="156"/>
      <c r="V384" s="156"/>
      <c r="W384" s="156"/>
      <c r="X384" s="156"/>
      <c r="Y384" s="156"/>
      <c r="Z384" s="156"/>
    </row>
    <row r="385">
      <c r="A385" s="156"/>
      <c r="B385" s="156"/>
      <c r="C385" s="156"/>
      <c r="D385" s="156"/>
      <c r="E385" s="156"/>
      <c r="F385" s="156"/>
      <c r="G385" s="156"/>
      <c r="H385" s="156"/>
      <c r="I385" s="156"/>
      <c r="J385" s="156"/>
      <c r="K385" s="156"/>
      <c r="L385" s="156"/>
      <c r="M385" s="156"/>
      <c r="N385" s="156"/>
      <c r="O385" s="156"/>
      <c r="P385" s="156"/>
      <c r="Q385" s="156"/>
      <c r="R385" s="156"/>
      <c r="S385" s="156"/>
      <c r="T385" s="156"/>
      <c r="U385" s="156"/>
      <c r="V385" s="156"/>
      <c r="W385" s="156"/>
      <c r="X385" s="156"/>
      <c r="Y385" s="156"/>
      <c r="Z385" s="156"/>
    </row>
    <row r="386">
      <c r="A386" s="156"/>
      <c r="B386" s="156"/>
      <c r="C386" s="156"/>
      <c r="D386" s="156"/>
      <c r="E386" s="156"/>
      <c r="F386" s="156"/>
      <c r="G386" s="156"/>
      <c r="H386" s="156"/>
      <c r="I386" s="156"/>
      <c r="J386" s="156"/>
      <c r="K386" s="156"/>
      <c r="L386" s="156"/>
      <c r="M386" s="156"/>
      <c r="N386" s="156"/>
      <c r="O386" s="156"/>
      <c r="P386" s="156"/>
      <c r="Q386" s="156"/>
      <c r="R386" s="156"/>
      <c r="S386" s="156"/>
      <c r="T386" s="156"/>
      <c r="U386" s="156"/>
      <c r="V386" s="156"/>
      <c r="W386" s="156"/>
      <c r="X386" s="156"/>
      <c r="Y386" s="156"/>
      <c r="Z386" s="156"/>
    </row>
    <row r="387">
      <c r="A387" s="156"/>
      <c r="B387" s="156"/>
      <c r="C387" s="156"/>
      <c r="D387" s="156"/>
      <c r="E387" s="156"/>
      <c r="F387" s="156"/>
      <c r="G387" s="156"/>
      <c r="H387" s="156"/>
      <c r="I387" s="156"/>
      <c r="J387" s="156"/>
      <c r="K387" s="156"/>
      <c r="L387" s="156"/>
      <c r="M387" s="156"/>
      <c r="N387" s="156"/>
      <c r="O387" s="156"/>
      <c r="P387" s="156"/>
      <c r="Q387" s="156"/>
      <c r="R387" s="156"/>
      <c r="S387" s="156"/>
      <c r="T387" s="156"/>
      <c r="U387" s="156"/>
      <c r="V387" s="156"/>
      <c r="W387" s="156"/>
      <c r="X387" s="156"/>
      <c r="Y387" s="156"/>
      <c r="Z387" s="156"/>
    </row>
    <row r="388">
      <c r="A388" s="156"/>
      <c r="B388" s="156"/>
      <c r="C388" s="156"/>
      <c r="D388" s="156"/>
      <c r="E388" s="156"/>
      <c r="F388" s="156"/>
      <c r="G388" s="156"/>
      <c r="H388" s="156"/>
      <c r="I388" s="156"/>
      <c r="J388" s="156"/>
      <c r="K388" s="156"/>
      <c r="L388" s="156"/>
      <c r="M388" s="156"/>
      <c r="N388" s="156"/>
      <c r="O388" s="156"/>
      <c r="P388" s="156"/>
      <c r="Q388" s="156"/>
      <c r="R388" s="156"/>
      <c r="S388" s="156"/>
      <c r="T388" s="156"/>
      <c r="U388" s="156"/>
      <c r="V388" s="156"/>
      <c r="W388" s="156"/>
      <c r="X388" s="156"/>
      <c r="Y388" s="156"/>
      <c r="Z388" s="156"/>
    </row>
    <row r="389">
      <c r="A389" s="156"/>
      <c r="B389" s="156"/>
      <c r="C389" s="156"/>
      <c r="D389" s="156"/>
      <c r="E389" s="156"/>
      <c r="F389" s="156"/>
      <c r="G389" s="156"/>
      <c r="H389" s="156"/>
      <c r="I389" s="156"/>
      <c r="J389" s="156"/>
      <c r="K389" s="156"/>
      <c r="L389" s="156"/>
      <c r="M389" s="156"/>
      <c r="N389" s="156"/>
      <c r="O389" s="156"/>
      <c r="P389" s="156"/>
      <c r="Q389" s="156"/>
      <c r="R389" s="156"/>
      <c r="S389" s="156"/>
      <c r="T389" s="156"/>
      <c r="U389" s="156"/>
      <c r="V389" s="156"/>
      <c r="W389" s="156"/>
      <c r="X389" s="156"/>
      <c r="Y389" s="156"/>
      <c r="Z389" s="156"/>
    </row>
    <row r="390">
      <c r="A390" s="156"/>
      <c r="B390" s="156"/>
      <c r="C390" s="156"/>
      <c r="D390" s="156"/>
      <c r="E390" s="156"/>
      <c r="F390" s="156"/>
      <c r="G390" s="156"/>
      <c r="H390" s="156"/>
      <c r="I390" s="156"/>
      <c r="J390" s="156"/>
      <c r="K390" s="156"/>
      <c r="L390" s="156"/>
      <c r="M390" s="156"/>
      <c r="N390" s="156"/>
      <c r="O390" s="156"/>
      <c r="P390" s="156"/>
      <c r="Q390" s="156"/>
      <c r="R390" s="156"/>
      <c r="S390" s="156"/>
      <c r="T390" s="156"/>
      <c r="U390" s="156"/>
      <c r="V390" s="156"/>
      <c r="W390" s="156"/>
      <c r="X390" s="156"/>
      <c r="Y390" s="156"/>
      <c r="Z390" s="156"/>
    </row>
    <row r="391">
      <c r="A391" s="156"/>
      <c r="B391" s="156"/>
      <c r="C391" s="156"/>
      <c r="D391" s="156"/>
      <c r="E391" s="156"/>
      <c r="F391" s="156"/>
      <c r="G391" s="156"/>
      <c r="H391" s="156"/>
      <c r="I391" s="156"/>
      <c r="J391" s="156"/>
      <c r="K391" s="156"/>
      <c r="L391" s="156"/>
      <c r="M391" s="156"/>
      <c r="N391" s="156"/>
      <c r="O391" s="156"/>
      <c r="P391" s="156"/>
      <c r="Q391" s="156"/>
      <c r="R391" s="156"/>
      <c r="S391" s="156"/>
      <c r="T391" s="156"/>
      <c r="U391" s="156"/>
      <c r="V391" s="156"/>
      <c r="W391" s="156"/>
      <c r="X391" s="156"/>
      <c r="Y391" s="156"/>
      <c r="Z391" s="156"/>
    </row>
    <row r="392">
      <c r="A392" s="156"/>
      <c r="B392" s="156"/>
      <c r="C392" s="156"/>
      <c r="D392" s="156"/>
      <c r="E392" s="156"/>
      <c r="F392" s="156"/>
      <c r="G392" s="156"/>
      <c r="H392" s="156"/>
      <c r="I392" s="156"/>
      <c r="J392" s="156"/>
      <c r="K392" s="156"/>
      <c r="L392" s="156"/>
      <c r="M392" s="156"/>
      <c r="N392" s="156"/>
      <c r="O392" s="156"/>
      <c r="P392" s="156"/>
      <c r="Q392" s="156"/>
      <c r="R392" s="156"/>
      <c r="S392" s="156"/>
      <c r="T392" s="156"/>
      <c r="U392" s="156"/>
      <c r="V392" s="156"/>
      <c r="W392" s="156"/>
      <c r="X392" s="156"/>
      <c r="Y392" s="156"/>
      <c r="Z392" s="156"/>
    </row>
    <row r="393">
      <c r="A393" s="156"/>
      <c r="B393" s="156"/>
      <c r="C393" s="156"/>
      <c r="D393" s="156"/>
      <c r="E393" s="156"/>
      <c r="F393" s="156"/>
      <c r="G393" s="156"/>
      <c r="H393" s="156"/>
      <c r="I393" s="156"/>
      <c r="J393" s="156"/>
      <c r="K393" s="156"/>
      <c r="L393" s="156"/>
      <c r="M393" s="156"/>
      <c r="N393" s="156"/>
      <c r="O393" s="156"/>
      <c r="P393" s="156"/>
      <c r="Q393" s="156"/>
      <c r="R393" s="156"/>
      <c r="S393" s="156"/>
      <c r="T393" s="156"/>
      <c r="U393" s="156"/>
      <c r="V393" s="156"/>
      <c r="W393" s="156"/>
      <c r="X393" s="156"/>
      <c r="Y393" s="156"/>
      <c r="Z393" s="156"/>
    </row>
    <row r="394">
      <c r="A394" s="156"/>
      <c r="B394" s="156"/>
      <c r="C394" s="156"/>
      <c r="D394" s="156"/>
      <c r="E394" s="156"/>
      <c r="F394" s="156"/>
      <c r="G394" s="156"/>
      <c r="H394" s="156"/>
      <c r="I394" s="156"/>
      <c r="J394" s="156"/>
      <c r="K394" s="156"/>
      <c r="L394" s="156"/>
      <c r="M394" s="156"/>
      <c r="N394" s="156"/>
      <c r="O394" s="156"/>
      <c r="P394" s="156"/>
      <c r="Q394" s="156"/>
      <c r="R394" s="156"/>
      <c r="S394" s="156"/>
      <c r="T394" s="156"/>
      <c r="U394" s="156"/>
      <c r="V394" s="156"/>
      <c r="W394" s="156"/>
      <c r="X394" s="156"/>
      <c r="Y394" s="156"/>
      <c r="Z394" s="156"/>
    </row>
    <row r="395">
      <c r="A395" s="156"/>
      <c r="B395" s="156"/>
      <c r="C395" s="156"/>
      <c r="D395" s="156"/>
      <c r="E395" s="156"/>
      <c r="F395" s="156"/>
      <c r="G395" s="156"/>
      <c r="H395" s="156"/>
      <c r="I395" s="156"/>
      <c r="J395" s="156"/>
      <c r="K395" s="156"/>
      <c r="L395" s="156"/>
      <c r="M395" s="156"/>
      <c r="N395" s="156"/>
      <c r="O395" s="156"/>
      <c r="P395" s="156"/>
      <c r="Q395" s="156"/>
      <c r="R395" s="156"/>
      <c r="S395" s="156"/>
      <c r="T395" s="156"/>
      <c r="U395" s="156"/>
      <c r="V395" s="156"/>
      <c r="W395" s="156"/>
      <c r="X395" s="156"/>
      <c r="Y395" s="156"/>
      <c r="Z395" s="156"/>
    </row>
    <row r="396">
      <c r="A396" s="156"/>
      <c r="B396" s="156"/>
      <c r="C396" s="156"/>
      <c r="D396" s="156"/>
      <c r="E396" s="156"/>
      <c r="F396" s="156"/>
      <c r="G396" s="156"/>
      <c r="H396" s="156"/>
      <c r="I396" s="156"/>
      <c r="J396" s="156"/>
      <c r="K396" s="156"/>
      <c r="L396" s="156"/>
      <c r="M396" s="156"/>
      <c r="N396" s="156"/>
      <c r="O396" s="156"/>
      <c r="P396" s="156"/>
      <c r="Q396" s="156"/>
      <c r="R396" s="156"/>
      <c r="S396" s="156"/>
      <c r="T396" s="156"/>
      <c r="U396" s="156"/>
      <c r="V396" s="156"/>
      <c r="W396" s="156"/>
      <c r="X396" s="156"/>
      <c r="Y396" s="156"/>
      <c r="Z396" s="156"/>
    </row>
    <row r="397">
      <c r="A397" s="156"/>
      <c r="B397" s="156"/>
      <c r="C397" s="156"/>
      <c r="D397" s="156"/>
      <c r="E397" s="156"/>
      <c r="F397" s="156"/>
      <c r="G397" s="156"/>
      <c r="H397" s="156"/>
      <c r="I397" s="156"/>
      <c r="J397" s="156"/>
      <c r="K397" s="156"/>
      <c r="L397" s="156"/>
      <c r="M397" s="156"/>
      <c r="N397" s="156"/>
      <c r="O397" s="156"/>
      <c r="P397" s="156"/>
      <c r="Q397" s="156"/>
      <c r="R397" s="156"/>
      <c r="S397" s="156"/>
      <c r="T397" s="156"/>
      <c r="U397" s="156"/>
      <c r="V397" s="156"/>
      <c r="W397" s="156"/>
      <c r="X397" s="156"/>
      <c r="Y397" s="156"/>
      <c r="Z397" s="156"/>
    </row>
    <row r="398">
      <c r="A398" s="156"/>
      <c r="B398" s="156"/>
      <c r="C398" s="156"/>
      <c r="D398" s="156"/>
      <c r="E398" s="156"/>
      <c r="F398" s="156"/>
      <c r="G398" s="156"/>
      <c r="H398" s="156"/>
      <c r="I398" s="156"/>
      <c r="J398" s="156"/>
      <c r="K398" s="156"/>
      <c r="L398" s="156"/>
      <c r="M398" s="156"/>
      <c r="N398" s="156"/>
      <c r="O398" s="156"/>
      <c r="P398" s="156"/>
      <c r="Q398" s="156"/>
      <c r="R398" s="156"/>
      <c r="S398" s="156"/>
      <c r="T398" s="156"/>
      <c r="U398" s="156"/>
      <c r="V398" s="156"/>
      <c r="W398" s="156"/>
      <c r="X398" s="156"/>
      <c r="Y398" s="156"/>
      <c r="Z398" s="156"/>
    </row>
    <row r="399">
      <c r="A399" s="156"/>
      <c r="B399" s="156"/>
      <c r="C399" s="156"/>
      <c r="D399" s="156"/>
      <c r="E399" s="156"/>
      <c r="F399" s="156"/>
      <c r="G399" s="156"/>
      <c r="H399" s="156"/>
      <c r="I399" s="156"/>
      <c r="J399" s="156"/>
      <c r="K399" s="156"/>
      <c r="L399" s="156"/>
      <c r="M399" s="156"/>
      <c r="N399" s="156"/>
      <c r="O399" s="156"/>
      <c r="P399" s="156"/>
      <c r="Q399" s="156"/>
      <c r="R399" s="156"/>
      <c r="S399" s="156"/>
      <c r="T399" s="156"/>
      <c r="U399" s="156"/>
      <c r="V399" s="156"/>
      <c r="W399" s="156"/>
      <c r="X399" s="156"/>
      <c r="Y399" s="156"/>
      <c r="Z399" s="156"/>
    </row>
    <row r="400">
      <c r="A400" s="156"/>
      <c r="B400" s="156"/>
      <c r="C400" s="156"/>
      <c r="D400" s="156"/>
      <c r="E400" s="156"/>
      <c r="F400" s="156"/>
      <c r="G400" s="156"/>
      <c r="H400" s="156"/>
      <c r="I400" s="156"/>
      <c r="J400" s="156"/>
      <c r="K400" s="156"/>
      <c r="L400" s="156"/>
      <c r="M400" s="156"/>
      <c r="N400" s="156"/>
      <c r="O400" s="156"/>
      <c r="P400" s="156"/>
      <c r="Q400" s="156"/>
      <c r="R400" s="156"/>
      <c r="S400" s="156"/>
      <c r="T400" s="156"/>
      <c r="U400" s="156"/>
      <c r="V400" s="156"/>
      <c r="W400" s="156"/>
      <c r="X400" s="156"/>
      <c r="Y400" s="156"/>
      <c r="Z400" s="156"/>
    </row>
    <row r="401">
      <c r="A401" s="156"/>
      <c r="B401" s="156"/>
      <c r="C401" s="156"/>
      <c r="D401" s="156"/>
      <c r="E401" s="156"/>
      <c r="F401" s="156"/>
      <c r="G401" s="156"/>
      <c r="H401" s="156"/>
      <c r="I401" s="156"/>
      <c r="J401" s="156"/>
      <c r="K401" s="156"/>
      <c r="L401" s="156"/>
      <c r="M401" s="156"/>
      <c r="N401" s="156"/>
      <c r="O401" s="156"/>
      <c r="P401" s="156"/>
      <c r="Q401" s="156"/>
      <c r="R401" s="156"/>
      <c r="S401" s="156"/>
      <c r="T401" s="156"/>
      <c r="U401" s="156"/>
      <c r="V401" s="156"/>
      <c r="W401" s="156"/>
      <c r="X401" s="156"/>
      <c r="Y401" s="156"/>
      <c r="Z401" s="156"/>
    </row>
    <row r="402">
      <c r="A402" s="156"/>
      <c r="B402" s="156"/>
      <c r="C402" s="156"/>
      <c r="D402" s="156"/>
      <c r="E402" s="156"/>
      <c r="F402" s="156"/>
      <c r="G402" s="156"/>
      <c r="H402" s="156"/>
      <c r="I402" s="156"/>
      <c r="J402" s="156"/>
      <c r="K402" s="156"/>
      <c r="L402" s="156"/>
      <c r="M402" s="156"/>
      <c r="N402" s="156"/>
      <c r="O402" s="156"/>
      <c r="P402" s="156"/>
      <c r="Q402" s="156"/>
      <c r="R402" s="156"/>
      <c r="S402" s="156"/>
      <c r="T402" s="156"/>
      <c r="U402" s="156"/>
      <c r="V402" s="156"/>
      <c r="W402" s="156"/>
      <c r="X402" s="156"/>
      <c r="Y402" s="156"/>
      <c r="Z402" s="156"/>
    </row>
    <row r="403">
      <c r="A403" s="156"/>
      <c r="B403" s="156"/>
      <c r="C403" s="156"/>
      <c r="D403" s="156"/>
      <c r="E403" s="156"/>
      <c r="F403" s="156"/>
      <c r="G403" s="156"/>
      <c r="H403" s="156"/>
      <c r="I403" s="156"/>
      <c r="J403" s="156"/>
      <c r="K403" s="156"/>
      <c r="L403" s="156"/>
      <c r="M403" s="156"/>
      <c r="N403" s="156"/>
      <c r="O403" s="156"/>
      <c r="P403" s="156"/>
      <c r="Q403" s="156"/>
      <c r="R403" s="156"/>
      <c r="S403" s="156"/>
      <c r="T403" s="156"/>
      <c r="U403" s="156"/>
      <c r="V403" s="156"/>
      <c r="W403" s="156"/>
      <c r="X403" s="156"/>
      <c r="Y403" s="156"/>
      <c r="Z403" s="156"/>
    </row>
    <row r="404">
      <c r="A404" s="156"/>
      <c r="B404" s="156"/>
      <c r="C404" s="156"/>
      <c r="D404" s="15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row>
    <row r="405">
      <c r="A405" s="156"/>
      <c r="B405" s="156"/>
      <c r="C405" s="156"/>
      <c r="D405" s="156"/>
      <c r="E405" s="156"/>
      <c r="F405" s="156"/>
      <c r="G405" s="156"/>
      <c r="H405" s="156"/>
      <c r="I405" s="156"/>
      <c r="J405" s="156"/>
      <c r="K405" s="156"/>
      <c r="L405" s="156"/>
      <c r="M405" s="156"/>
      <c r="N405" s="156"/>
      <c r="O405" s="156"/>
      <c r="P405" s="156"/>
      <c r="Q405" s="156"/>
      <c r="R405" s="156"/>
      <c r="S405" s="156"/>
      <c r="T405" s="156"/>
      <c r="U405" s="156"/>
      <c r="V405" s="156"/>
      <c r="W405" s="156"/>
      <c r="X405" s="156"/>
      <c r="Y405" s="156"/>
      <c r="Z405" s="156"/>
    </row>
    <row r="406">
      <c r="A406" s="156"/>
      <c r="B406" s="156"/>
      <c r="C406" s="156"/>
      <c r="D406" s="156"/>
      <c r="E406" s="156"/>
      <c r="F406" s="156"/>
      <c r="G406" s="156"/>
      <c r="H406" s="156"/>
      <c r="I406" s="156"/>
      <c r="J406" s="156"/>
      <c r="K406" s="156"/>
      <c r="L406" s="156"/>
      <c r="M406" s="156"/>
      <c r="N406" s="156"/>
      <c r="O406" s="156"/>
      <c r="P406" s="156"/>
      <c r="Q406" s="156"/>
      <c r="R406" s="156"/>
      <c r="S406" s="156"/>
      <c r="T406" s="156"/>
      <c r="U406" s="156"/>
      <c r="V406" s="156"/>
      <c r="W406" s="156"/>
      <c r="X406" s="156"/>
      <c r="Y406" s="156"/>
      <c r="Z406" s="156"/>
    </row>
    <row r="407">
      <c r="A407" s="156"/>
      <c r="B407" s="156"/>
      <c r="C407" s="156"/>
      <c r="D407" s="156"/>
      <c r="E407" s="156"/>
      <c r="F407" s="156"/>
      <c r="G407" s="156"/>
      <c r="H407" s="156"/>
      <c r="I407" s="156"/>
      <c r="J407" s="156"/>
      <c r="K407" s="156"/>
      <c r="L407" s="156"/>
      <c r="M407" s="156"/>
      <c r="N407" s="156"/>
      <c r="O407" s="156"/>
      <c r="P407" s="156"/>
      <c r="Q407" s="156"/>
      <c r="R407" s="156"/>
      <c r="S407" s="156"/>
      <c r="T407" s="156"/>
      <c r="U407" s="156"/>
      <c r="V407" s="156"/>
      <c r="W407" s="156"/>
      <c r="X407" s="156"/>
      <c r="Y407" s="156"/>
      <c r="Z407" s="156"/>
    </row>
    <row r="408">
      <c r="A408" s="156"/>
      <c r="B408" s="156"/>
      <c r="C408" s="156"/>
      <c r="D408" s="156"/>
      <c r="E408" s="156"/>
      <c r="F408" s="156"/>
      <c r="G408" s="156"/>
      <c r="H408" s="156"/>
      <c r="I408" s="156"/>
      <c r="J408" s="156"/>
      <c r="K408" s="156"/>
      <c r="L408" s="156"/>
      <c r="M408" s="156"/>
      <c r="N408" s="156"/>
      <c r="O408" s="156"/>
      <c r="P408" s="156"/>
      <c r="Q408" s="156"/>
      <c r="R408" s="156"/>
      <c r="S408" s="156"/>
      <c r="T408" s="156"/>
      <c r="U408" s="156"/>
      <c r="V408" s="156"/>
      <c r="W408" s="156"/>
      <c r="X408" s="156"/>
      <c r="Y408" s="156"/>
      <c r="Z408" s="156"/>
    </row>
    <row r="409">
      <c r="A409" s="156"/>
      <c r="B409" s="156"/>
      <c r="C409" s="156"/>
      <c r="D409" s="156"/>
      <c r="E409" s="156"/>
      <c r="F409" s="156"/>
      <c r="G409" s="156"/>
      <c r="H409" s="156"/>
      <c r="I409" s="156"/>
      <c r="J409" s="156"/>
      <c r="K409" s="156"/>
      <c r="L409" s="156"/>
      <c r="M409" s="156"/>
      <c r="N409" s="156"/>
      <c r="O409" s="156"/>
      <c r="P409" s="156"/>
      <c r="Q409" s="156"/>
      <c r="R409" s="156"/>
      <c r="S409" s="156"/>
      <c r="T409" s="156"/>
      <c r="U409" s="156"/>
      <c r="V409" s="156"/>
      <c r="W409" s="156"/>
      <c r="X409" s="156"/>
      <c r="Y409" s="156"/>
      <c r="Z409" s="156"/>
    </row>
    <row r="410">
      <c r="A410" s="156"/>
      <c r="B410" s="156"/>
      <c r="C410" s="156"/>
      <c r="D410" s="156"/>
      <c r="E410" s="156"/>
      <c r="F410" s="156"/>
      <c r="G410" s="156"/>
      <c r="H410" s="156"/>
      <c r="I410" s="156"/>
      <c r="J410" s="156"/>
      <c r="K410" s="156"/>
      <c r="L410" s="156"/>
      <c r="M410" s="156"/>
      <c r="N410" s="156"/>
      <c r="O410" s="156"/>
      <c r="P410" s="156"/>
      <c r="Q410" s="156"/>
      <c r="R410" s="156"/>
      <c r="S410" s="156"/>
      <c r="T410" s="156"/>
      <c r="U410" s="156"/>
      <c r="V410" s="156"/>
      <c r="W410" s="156"/>
      <c r="X410" s="156"/>
      <c r="Y410" s="156"/>
      <c r="Z410" s="156"/>
    </row>
    <row r="411">
      <c r="A411" s="156"/>
      <c r="B411" s="156"/>
      <c r="C411" s="156"/>
      <c r="D411" s="156"/>
      <c r="E411" s="156"/>
      <c r="F411" s="156"/>
      <c r="G411" s="156"/>
      <c r="H411" s="156"/>
      <c r="I411" s="156"/>
      <c r="J411" s="156"/>
      <c r="K411" s="156"/>
      <c r="L411" s="156"/>
      <c r="M411" s="156"/>
      <c r="N411" s="156"/>
      <c r="O411" s="156"/>
      <c r="P411" s="156"/>
      <c r="Q411" s="156"/>
      <c r="R411" s="156"/>
      <c r="S411" s="156"/>
      <c r="T411" s="156"/>
      <c r="U411" s="156"/>
      <c r="V411" s="156"/>
      <c r="W411" s="156"/>
      <c r="X411" s="156"/>
      <c r="Y411" s="156"/>
      <c r="Z411" s="156"/>
    </row>
    <row r="412">
      <c r="A412" s="156"/>
      <c r="B412" s="156"/>
      <c r="C412" s="156"/>
      <c r="D412" s="156"/>
      <c r="E412" s="156"/>
      <c r="F412" s="156"/>
      <c r="G412" s="156"/>
      <c r="H412" s="156"/>
      <c r="I412" s="156"/>
      <c r="J412" s="156"/>
      <c r="K412" s="156"/>
      <c r="L412" s="156"/>
      <c r="M412" s="156"/>
      <c r="N412" s="156"/>
      <c r="O412" s="156"/>
      <c r="P412" s="156"/>
      <c r="Q412" s="156"/>
      <c r="R412" s="156"/>
      <c r="S412" s="156"/>
      <c r="T412" s="156"/>
      <c r="U412" s="156"/>
      <c r="V412" s="156"/>
      <c r="W412" s="156"/>
      <c r="X412" s="156"/>
      <c r="Y412" s="156"/>
      <c r="Z412" s="156"/>
    </row>
    <row r="413">
      <c r="A413" s="156"/>
      <c r="B413" s="156"/>
      <c r="C413" s="156"/>
      <c r="D413" s="156"/>
      <c r="E413" s="156"/>
      <c r="F413" s="156"/>
      <c r="G413" s="156"/>
      <c r="H413" s="156"/>
      <c r="I413" s="156"/>
      <c r="J413" s="156"/>
      <c r="K413" s="156"/>
      <c r="L413" s="156"/>
      <c r="M413" s="156"/>
      <c r="N413" s="156"/>
      <c r="O413" s="156"/>
      <c r="P413" s="156"/>
      <c r="Q413" s="156"/>
      <c r="R413" s="156"/>
      <c r="S413" s="156"/>
      <c r="T413" s="156"/>
      <c r="U413" s="156"/>
      <c r="V413" s="156"/>
      <c r="W413" s="156"/>
      <c r="X413" s="156"/>
      <c r="Y413" s="156"/>
      <c r="Z413" s="156"/>
    </row>
    <row r="414">
      <c r="A414" s="156"/>
      <c r="B414" s="156"/>
      <c r="C414" s="156"/>
      <c r="D414" s="156"/>
      <c r="E414" s="156"/>
      <c r="F414" s="156"/>
      <c r="G414" s="156"/>
      <c r="H414" s="156"/>
      <c r="I414" s="156"/>
      <c r="J414" s="156"/>
      <c r="K414" s="156"/>
      <c r="L414" s="156"/>
      <c r="M414" s="156"/>
      <c r="N414" s="156"/>
      <c r="O414" s="156"/>
      <c r="P414" s="156"/>
      <c r="Q414" s="156"/>
      <c r="R414" s="156"/>
      <c r="S414" s="156"/>
      <c r="T414" s="156"/>
      <c r="U414" s="156"/>
      <c r="V414" s="156"/>
      <c r="W414" s="156"/>
      <c r="X414" s="156"/>
      <c r="Y414" s="156"/>
      <c r="Z414" s="156"/>
    </row>
    <row r="415">
      <c r="A415" s="156"/>
      <c r="B415" s="156"/>
      <c r="C415" s="156"/>
      <c r="D415" s="156"/>
      <c r="E415" s="156"/>
      <c r="F415" s="156"/>
      <c r="G415" s="156"/>
      <c r="H415" s="156"/>
      <c r="I415" s="156"/>
      <c r="J415" s="156"/>
      <c r="K415" s="156"/>
      <c r="L415" s="156"/>
      <c r="M415" s="156"/>
      <c r="N415" s="156"/>
      <c r="O415" s="156"/>
      <c r="P415" s="156"/>
      <c r="Q415" s="156"/>
      <c r="R415" s="156"/>
      <c r="S415" s="156"/>
      <c r="T415" s="156"/>
      <c r="U415" s="156"/>
      <c r="V415" s="156"/>
      <c r="W415" s="156"/>
      <c r="X415" s="156"/>
      <c r="Y415" s="156"/>
      <c r="Z415" s="156"/>
    </row>
    <row r="416">
      <c r="A416" s="156"/>
      <c r="B416" s="156"/>
      <c r="C416" s="156"/>
      <c r="D416" s="156"/>
      <c r="E416" s="156"/>
      <c r="F416" s="156"/>
      <c r="G416" s="156"/>
      <c r="H416" s="156"/>
      <c r="I416" s="156"/>
      <c r="J416" s="156"/>
      <c r="K416" s="156"/>
      <c r="L416" s="156"/>
      <c r="M416" s="156"/>
      <c r="N416" s="156"/>
      <c r="O416" s="156"/>
      <c r="P416" s="156"/>
      <c r="Q416" s="156"/>
      <c r="R416" s="156"/>
      <c r="S416" s="156"/>
      <c r="T416" s="156"/>
      <c r="U416" s="156"/>
      <c r="V416" s="156"/>
      <c r="W416" s="156"/>
      <c r="X416" s="156"/>
      <c r="Y416" s="156"/>
      <c r="Z416" s="156"/>
    </row>
    <row r="417">
      <c r="A417" s="156"/>
      <c r="B417" s="156"/>
      <c r="C417" s="156"/>
      <c r="D417" s="156"/>
      <c r="E417" s="156"/>
      <c r="F417" s="156"/>
      <c r="G417" s="156"/>
      <c r="H417" s="156"/>
      <c r="I417" s="156"/>
      <c r="J417" s="156"/>
      <c r="K417" s="156"/>
      <c r="L417" s="156"/>
      <c r="M417" s="156"/>
      <c r="N417" s="156"/>
      <c r="O417" s="156"/>
      <c r="P417" s="156"/>
      <c r="Q417" s="156"/>
      <c r="R417" s="156"/>
      <c r="S417" s="156"/>
      <c r="T417" s="156"/>
      <c r="U417" s="156"/>
      <c r="V417" s="156"/>
      <c r="W417" s="156"/>
      <c r="X417" s="156"/>
      <c r="Y417" s="156"/>
      <c r="Z417" s="156"/>
    </row>
    <row r="418">
      <c r="A418" s="156"/>
      <c r="B418" s="156"/>
      <c r="C418" s="156"/>
      <c r="D418" s="156"/>
      <c r="E418" s="156"/>
      <c r="F418" s="156"/>
      <c r="G418" s="156"/>
      <c r="H418" s="156"/>
      <c r="I418" s="156"/>
      <c r="J418" s="156"/>
      <c r="K418" s="156"/>
      <c r="L418" s="156"/>
      <c r="M418" s="156"/>
      <c r="N418" s="156"/>
      <c r="O418" s="156"/>
      <c r="P418" s="156"/>
      <c r="Q418" s="156"/>
      <c r="R418" s="156"/>
      <c r="S418" s="156"/>
      <c r="T418" s="156"/>
      <c r="U418" s="156"/>
      <c r="V418" s="156"/>
      <c r="W418" s="156"/>
      <c r="X418" s="156"/>
      <c r="Y418" s="156"/>
      <c r="Z418" s="156"/>
    </row>
    <row r="419">
      <c r="A419" s="156"/>
      <c r="B419" s="156"/>
      <c r="C419" s="156"/>
      <c r="D419" s="156"/>
      <c r="E419" s="156"/>
      <c r="F419" s="156"/>
      <c r="G419" s="156"/>
      <c r="H419" s="156"/>
      <c r="I419" s="156"/>
      <c r="J419" s="156"/>
      <c r="K419" s="156"/>
      <c r="L419" s="156"/>
      <c r="M419" s="156"/>
      <c r="N419" s="156"/>
      <c r="O419" s="156"/>
      <c r="P419" s="156"/>
      <c r="Q419" s="156"/>
      <c r="R419" s="156"/>
      <c r="S419" s="156"/>
      <c r="T419" s="156"/>
      <c r="U419" s="156"/>
      <c r="V419" s="156"/>
      <c r="W419" s="156"/>
      <c r="X419" s="156"/>
      <c r="Y419" s="156"/>
      <c r="Z419" s="156"/>
    </row>
    <row r="420">
      <c r="A420" s="156"/>
      <c r="B420" s="156"/>
      <c r="C420" s="156"/>
      <c r="D420" s="156"/>
      <c r="E420" s="156"/>
      <c r="F420" s="156"/>
      <c r="G420" s="156"/>
      <c r="H420" s="156"/>
      <c r="I420" s="156"/>
      <c r="J420" s="156"/>
      <c r="K420" s="156"/>
      <c r="L420" s="156"/>
      <c r="M420" s="156"/>
      <c r="N420" s="156"/>
      <c r="O420" s="156"/>
      <c r="P420" s="156"/>
      <c r="Q420" s="156"/>
      <c r="R420" s="156"/>
      <c r="S420" s="156"/>
      <c r="T420" s="156"/>
      <c r="U420" s="156"/>
      <c r="V420" s="156"/>
      <c r="W420" s="156"/>
      <c r="X420" s="156"/>
      <c r="Y420" s="156"/>
      <c r="Z420" s="156"/>
    </row>
    <row r="421">
      <c r="A421" s="156"/>
      <c r="B421" s="156"/>
      <c r="C421" s="156"/>
      <c r="D421" s="156"/>
      <c r="E421" s="156"/>
      <c r="F421" s="156"/>
      <c r="G421" s="156"/>
      <c r="H421" s="156"/>
      <c r="I421" s="156"/>
      <c r="J421" s="156"/>
      <c r="K421" s="156"/>
      <c r="L421" s="156"/>
      <c r="M421" s="156"/>
      <c r="N421" s="156"/>
      <c r="O421" s="156"/>
      <c r="P421" s="156"/>
      <c r="Q421" s="156"/>
      <c r="R421" s="156"/>
      <c r="S421" s="156"/>
      <c r="T421" s="156"/>
      <c r="U421" s="156"/>
      <c r="V421" s="156"/>
      <c r="W421" s="156"/>
      <c r="X421" s="156"/>
      <c r="Y421" s="156"/>
      <c r="Z421" s="156"/>
    </row>
    <row r="422">
      <c r="A422" s="156"/>
      <c r="B422" s="156"/>
      <c r="C422" s="156"/>
      <c r="D422" s="156"/>
      <c r="E422" s="156"/>
      <c r="F422" s="156"/>
      <c r="G422" s="156"/>
      <c r="H422" s="156"/>
      <c r="I422" s="156"/>
      <c r="J422" s="156"/>
      <c r="K422" s="156"/>
      <c r="L422" s="156"/>
      <c r="M422" s="156"/>
      <c r="N422" s="156"/>
      <c r="O422" s="156"/>
      <c r="P422" s="156"/>
      <c r="Q422" s="156"/>
      <c r="R422" s="156"/>
      <c r="S422" s="156"/>
      <c r="T422" s="156"/>
      <c r="U422" s="156"/>
      <c r="V422" s="156"/>
      <c r="W422" s="156"/>
      <c r="X422" s="156"/>
      <c r="Y422" s="156"/>
      <c r="Z422" s="156"/>
    </row>
    <row r="423">
      <c r="A423" s="156"/>
      <c r="B423" s="156"/>
      <c r="C423" s="156"/>
      <c r="D423" s="156"/>
      <c r="E423" s="156"/>
      <c r="F423" s="156"/>
      <c r="G423" s="156"/>
      <c r="H423" s="156"/>
      <c r="I423" s="156"/>
      <c r="J423" s="156"/>
      <c r="K423" s="156"/>
      <c r="L423" s="156"/>
      <c r="M423" s="156"/>
      <c r="N423" s="156"/>
      <c r="O423" s="156"/>
      <c r="P423" s="156"/>
      <c r="Q423" s="156"/>
      <c r="R423" s="156"/>
      <c r="S423" s="156"/>
      <c r="T423" s="156"/>
      <c r="U423" s="156"/>
      <c r="V423" s="156"/>
      <c r="W423" s="156"/>
      <c r="X423" s="156"/>
      <c r="Y423" s="156"/>
      <c r="Z423" s="156"/>
    </row>
    <row r="424">
      <c r="A424" s="156"/>
      <c r="B424" s="156"/>
      <c r="C424" s="156"/>
      <c r="D424" s="156"/>
      <c r="E424" s="156"/>
      <c r="F424" s="156"/>
      <c r="G424" s="156"/>
      <c r="H424" s="156"/>
      <c r="I424" s="156"/>
      <c r="J424" s="156"/>
      <c r="K424" s="156"/>
      <c r="L424" s="156"/>
      <c r="M424" s="156"/>
      <c r="N424" s="156"/>
      <c r="O424" s="156"/>
      <c r="P424" s="156"/>
      <c r="Q424" s="156"/>
      <c r="R424" s="156"/>
      <c r="S424" s="156"/>
      <c r="T424" s="156"/>
      <c r="U424" s="156"/>
      <c r="V424" s="156"/>
      <c r="W424" s="156"/>
      <c r="X424" s="156"/>
      <c r="Y424" s="156"/>
      <c r="Z424" s="156"/>
    </row>
    <row r="425">
      <c r="A425" s="156"/>
      <c r="B425" s="156"/>
      <c r="C425" s="156"/>
      <c r="D425" s="156"/>
      <c r="E425" s="156"/>
      <c r="F425" s="156"/>
      <c r="G425" s="156"/>
      <c r="H425" s="156"/>
      <c r="I425" s="156"/>
      <c r="J425" s="156"/>
      <c r="K425" s="156"/>
      <c r="L425" s="156"/>
      <c r="M425" s="156"/>
      <c r="N425" s="156"/>
      <c r="O425" s="156"/>
      <c r="P425" s="156"/>
      <c r="Q425" s="156"/>
      <c r="R425" s="156"/>
      <c r="S425" s="156"/>
      <c r="T425" s="156"/>
      <c r="U425" s="156"/>
      <c r="V425" s="156"/>
      <c r="W425" s="156"/>
      <c r="X425" s="156"/>
      <c r="Y425" s="156"/>
      <c r="Z425" s="156"/>
    </row>
    <row r="426">
      <c r="A426" s="156"/>
      <c r="B426" s="156"/>
      <c r="C426" s="156"/>
      <c r="D426" s="156"/>
      <c r="E426" s="156"/>
      <c r="F426" s="156"/>
      <c r="G426" s="156"/>
      <c r="H426" s="156"/>
      <c r="I426" s="156"/>
      <c r="J426" s="156"/>
      <c r="K426" s="156"/>
      <c r="L426" s="156"/>
      <c r="M426" s="156"/>
      <c r="N426" s="156"/>
      <c r="O426" s="156"/>
      <c r="P426" s="156"/>
      <c r="Q426" s="156"/>
      <c r="R426" s="156"/>
      <c r="S426" s="156"/>
      <c r="T426" s="156"/>
      <c r="U426" s="156"/>
      <c r="V426" s="156"/>
      <c r="W426" s="156"/>
      <c r="X426" s="156"/>
      <c r="Y426" s="156"/>
      <c r="Z426" s="156"/>
    </row>
    <row r="427">
      <c r="A427" s="156"/>
      <c r="B427" s="156"/>
      <c r="C427" s="156"/>
      <c r="D427" s="156"/>
      <c r="E427" s="156"/>
      <c r="F427" s="156"/>
      <c r="G427" s="156"/>
      <c r="H427" s="156"/>
      <c r="I427" s="156"/>
      <c r="J427" s="156"/>
      <c r="K427" s="156"/>
      <c r="L427" s="156"/>
      <c r="M427" s="156"/>
      <c r="N427" s="156"/>
      <c r="O427" s="156"/>
      <c r="P427" s="156"/>
      <c r="Q427" s="156"/>
      <c r="R427" s="156"/>
      <c r="S427" s="156"/>
      <c r="T427" s="156"/>
      <c r="U427" s="156"/>
      <c r="V427" s="156"/>
      <c r="W427" s="156"/>
      <c r="X427" s="156"/>
      <c r="Y427" s="156"/>
      <c r="Z427" s="156"/>
    </row>
    <row r="428">
      <c r="A428" s="156"/>
      <c r="B428" s="156"/>
      <c r="C428" s="156"/>
      <c r="D428" s="156"/>
      <c r="E428" s="156"/>
      <c r="F428" s="156"/>
      <c r="G428" s="156"/>
      <c r="H428" s="156"/>
      <c r="I428" s="156"/>
      <c r="J428" s="156"/>
      <c r="K428" s="156"/>
      <c r="L428" s="156"/>
      <c r="M428" s="156"/>
      <c r="N428" s="156"/>
      <c r="O428" s="156"/>
      <c r="P428" s="156"/>
      <c r="Q428" s="156"/>
      <c r="R428" s="156"/>
      <c r="S428" s="156"/>
      <c r="T428" s="156"/>
      <c r="U428" s="156"/>
      <c r="V428" s="156"/>
      <c r="W428" s="156"/>
      <c r="X428" s="156"/>
      <c r="Y428" s="156"/>
      <c r="Z428" s="156"/>
    </row>
    <row r="429">
      <c r="A429" s="156"/>
      <c r="B429" s="156"/>
      <c r="C429" s="156"/>
      <c r="D429" s="156"/>
      <c r="E429" s="156"/>
      <c r="F429" s="156"/>
      <c r="G429" s="156"/>
      <c r="H429" s="156"/>
      <c r="I429" s="156"/>
      <c r="J429" s="156"/>
      <c r="K429" s="156"/>
      <c r="L429" s="156"/>
      <c r="M429" s="156"/>
      <c r="N429" s="156"/>
      <c r="O429" s="156"/>
      <c r="P429" s="156"/>
      <c r="Q429" s="156"/>
      <c r="R429" s="156"/>
      <c r="S429" s="156"/>
      <c r="T429" s="156"/>
      <c r="U429" s="156"/>
      <c r="V429" s="156"/>
      <c r="W429" s="156"/>
      <c r="X429" s="156"/>
      <c r="Y429" s="156"/>
      <c r="Z429" s="156"/>
    </row>
    <row r="430">
      <c r="A430" s="156"/>
      <c r="B430" s="156"/>
      <c r="C430" s="156"/>
      <c r="D430" s="156"/>
      <c r="E430" s="156"/>
      <c r="F430" s="156"/>
      <c r="G430" s="156"/>
      <c r="H430" s="156"/>
      <c r="I430" s="156"/>
      <c r="J430" s="156"/>
      <c r="K430" s="156"/>
      <c r="L430" s="156"/>
      <c r="M430" s="156"/>
      <c r="N430" s="156"/>
      <c r="O430" s="156"/>
      <c r="P430" s="156"/>
      <c r="Q430" s="156"/>
      <c r="R430" s="156"/>
      <c r="S430" s="156"/>
      <c r="T430" s="156"/>
      <c r="U430" s="156"/>
      <c r="V430" s="156"/>
      <c r="W430" s="156"/>
      <c r="X430" s="156"/>
      <c r="Y430" s="156"/>
      <c r="Z430" s="156"/>
    </row>
    <row r="431">
      <c r="A431" s="156"/>
      <c r="B431" s="156"/>
      <c r="C431" s="156"/>
      <c r="D431" s="156"/>
      <c r="E431" s="156"/>
      <c r="F431" s="156"/>
      <c r="G431" s="156"/>
      <c r="H431" s="156"/>
      <c r="I431" s="156"/>
      <c r="J431" s="156"/>
      <c r="K431" s="156"/>
      <c r="L431" s="156"/>
      <c r="M431" s="156"/>
      <c r="N431" s="156"/>
      <c r="O431" s="156"/>
      <c r="P431" s="156"/>
      <c r="Q431" s="156"/>
      <c r="R431" s="156"/>
      <c r="S431" s="156"/>
      <c r="T431" s="156"/>
      <c r="U431" s="156"/>
      <c r="V431" s="156"/>
      <c r="W431" s="156"/>
      <c r="X431" s="156"/>
      <c r="Y431" s="156"/>
      <c r="Z431" s="156"/>
    </row>
    <row r="432">
      <c r="A432" s="156"/>
      <c r="B432" s="156"/>
      <c r="C432" s="156"/>
      <c r="D432" s="156"/>
      <c r="E432" s="156"/>
      <c r="F432" s="156"/>
      <c r="G432" s="156"/>
      <c r="H432" s="156"/>
      <c r="I432" s="156"/>
      <c r="J432" s="156"/>
      <c r="K432" s="156"/>
      <c r="L432" s="156"/>
      <c r="M432" s="156"/>
      <c r="N432" s="156"/>
      <c r="O432" s="156"/>
      <c r="P432" s="156"/>
      <c r="Q432" s="156"/>
      <c r="R432" s="156"/>
      <c r="S432" s="156"/>
      <c r="T432" s="156"/>
      <c r="U432" s="156"/>
      <c r="V432" s="156"/>
      <c r="W432" s="156"/>
      <c r="X432" s="156"/>
      <c r="Y432" s="156"/>
      <c r="Z432" s="156"/>
    </row>
    <row r="433">
      <c r="A433" s="156"/>
      <c r="B433" s="156"/>
      <c r="C433" s="156"/>
      <c r="D433" s="156"/>
      <c r="E433" s="156"/>
      <c r="F433" s="156"/>
      <c r="G433" s="156"/>
      <c r="H433" s="156"/>
      <c r="I433" s="156"/>
      <c r="J433" s="156"/>
      <c r="K433" s="156"/>
      <c r="L433" s="156"/>
      <c r="M433" s="156"/>
      <c r="N433" s="156"/>
      <c r="O433" s="156"/>
      <c r="P433" s="156"/>
      <c r="Q433" s="156"/>
      <c r="R433" s="156"/>
      <c r="S433" s="156"/>
      <c r="T433" s="156"/>
      <c r="U433" s="156"/>
      <c r="V433" s="156"/>
      <c r="W433" s="156"/>
      <c r="X433" s="156"/>
      <c r="Y433" s="156"/>
      <c r="Z433" s="156"/>
    </row>
    <row r="434">
      <c r="A434" s="156"/>
      <c r="B434" s="156"/>
      <c r="C434" s="156"/>
      <c r="D434" s="156"/>
      <c r="E434" s="156"/>
      <c r="F434" s="156"/>
      <c r="G434" s="156"/>
      <c r="H434" s="156"/>
      <c r="I434" s="156"/>
      <c r="J434" s="156"/>
      <c r="K434" s="156"/>
      <c r="L434" s="156"/>
      <c r="M434" s="156"/>
      <c r="N434" s="156"/>
      <c r="O434" s="156"/>
      <c r="P434" s="156"/>
      <c r="Q434" s="156"/>
      <c r="R434" s="156"/>
      <c r="S434" s="156"/>
      <c r="T434" s="156"/>
      <c r="U434" s="156"/>
      <c r="V434" s="156"/>
      <c r="W434" s="156"/>
      <c r="X434" s="156"/>
      <c r="Y434" s="156"/>
      <c r="Z434" s="156"/>
    </row>
    <row r="435">
      <c r="A435" s="156"/>
      <c r="B435" s="156"/>
      <c r="C435" s="156"/>
      <c r="D435" s="156"/>
      <c r="E435" s="156"/>
      <c r="F435" s="156"/>
      <c r="G435" s="156"/>
      <c r="H435" s="156"/>
      <c r="I435" s="156"/>
      <c r="J435" s="156"/>
      <c r="K435" s="156"/>
      <c r="L435" s="156"/>
      <c r="M435" s="156"/>
      <c r="N435" s="156"/>
      <c r="O435" s="156"/>
      <c r="P435" s="156"/>
      <c r="Q435" s="156"/>
      <c r="R435" s="156"/>
      <c r="S435" s="156"/>
      <c r="T435" s="156"/>
      <c r="U435" s="156"/>
      <c r="V435" s="156"/>
      <c r="W435" s="156"/>
      <c r="X435" s="156"/>
      <c r="Y435" s="156"/>
      <c r="Z435" s="156"/>
    </row>
    <row r="436">
      <c r="A436" s="156"/>
      <c r="B436" s="156"/>
      <c r="C436" s="156"/>
      <c r="D436" s="156"/>
      <c r="E436" s="156"/>
      <c r="F436" s="156"/>
      <c r="G436" s="156"/>
      <c r="H436" s="156"/>
      <c r="I436" s="156"/>
      <c r="J436" s="156"/>
      <c r="K436" s="156"/>
      <c r="L436" s="156"/>
      <c r="M436" s="156"/>
      <c r="N436" s="156"/>
      <c r="O436" s="156"/>
      <c r="P436" s="156"/>
      <c r="Q436" s="156"/>
      <c r="R436" s="156"/>
      <c r="S436" s="156"/>
      <c r="T436" s="156"/>
      <c r="U436" s="156"/>
      <c r="V436" s="156"/>
      <c r="W436" s="156"/>
      <c r="X436" s="156"/>
      <c r="Y436" s="156"/>
      <c r="Z436" s="156"/>
    </row>
    <row r="437">
      <c r="A437" s="156"/>
      <c r="B437" s="156"/>
      <c r="C437" s="156"/>
      <c r="D437" s="156"/>
      <c r="E437" s="156"/>
      <c r="F437" s="156"/>
      <c r="G437" s="156"/>
      <c r="H437" s="156"/>
      <c r="I437" s="156"/>
      <c r="J437" s="156"/>
      <c r="K437" s="156"/>
      <c r="L437" s="156"/>
      <c r="M437" s="156"/>
      <c r="N437" s="156"/>
      <c r="O437" s="156"/>
      <c r="P437" s="156"/>
      <c r="Q437" s="156"/>
      <c r="R437" s="156"/>
      <c r="S437" s="156"/>
      <c r="T437" s="156"/>
      <c r="U437" s="156"/>
      <c r="V437" s="156"/>
      <c r="W437" s="156"/>
      <c r="X437" s="156"/>
      <c r="Y437" s="156"/>
      <c r="Z437" s="156"/>
    </row>
    <row r="438">
      <c r="A438" s="156"/>
      <c r="B438" s="156"/>
      <c r="C438" s="156"/>
      <c r="D438" s="156"/>
      <c r="E438" s="156"/>
      <c r="F438" s="156"/>
      <c r="G438" s="156"/>
      <c r="H438" s="156"/>
      <c r="I438" s="156"/>
      <c r="J438" s="156"/>
      <c r="K438" s="156"/>
      <c r="L438" s="156"/>
      <c r="M438" s="156"/>
      <c r="N438" s="156"/>
      <c r="O438" s="156"/>
      <c r="P438" s="156"/>
      <c r="Q438" s="156"/>
      <c r="R438" s="156"/>
      <c r="S438" s="156"/>
      <c r="T438" s="156"/>
      <c r="U438" s="156"/>
      <c r="V438" s="156"/>
      <c r="W438" s="156"/>
      <c r="X438" s="156"/>
      <c r="Y438" s="156"/>
      <c r="Z438" s="156"/>
    </row>
    <row r="439">
      <c r="A439" s="156"/>
      <c r="B439" s="156"/>
      <c r="C439" s="156"/>
      <c r="D439" s="156"/>
      <c r="E439" s="156"/>
      <c r="F439" s="156"/>
      <c r="G439" s="156"/>
      <c r="H439" s="156"/>
      <c r="I439" s="156"/>
      <c r="J439" s="156"/>
      <c r="K439" s="156"/>
      <c r="L439" s="156"/>
      <c r="M439" s="156"/>
      <c r="N439" s="156"/>
      <c r="O439" s="156"/>
      <c r="P439" s="156"/>
      <c r="Q439" s="156"/>
      <c r="R439" s="156"/>
      <c r="S439" s="156"/>
      <c r="T439" s="156"/>
      <c r="U439" s="156"/>
      <c r="V439" s="156"/>
      <c r="W439" s="156"/>
      <c r="X439" s="156"/>
      <c r="Y439" s="156"/>
      <c r="Z439" s="156"/>
    </row>
    <row r="440">
      <c r="A440" s="156"/>
      <c r="B440" s="156"/>
      <c r="C440" s="156"/>
      <c r="D440" s="156"/>
      <c r="E440" s="156"/>
      <c r="F440" s="156"/>
      <c r="G440" s="156"/>
      <c r="H440" s="156"/>
      <c r="I440" s="156"/>
      <c r="J440" s="156"/>
      <c r="K440" s="156"/>
      <c r="L440" s="156"/>
      <c r="M440" s="156"/>
      <c r="N440" s="156"/>
      <c r="O440" s="156"/>
      <c r="P440" s="156"/>
      <c r="Q440" s="156"/>
      <c r="R440" s="156"/>
      <c r="S440" s="156"/>
      <c r="T440" s="156"/>
      <c r="U440" s="156"/>
      <c r="V440" s="156"/>
      <c r="W440" s="156"/>
      <c r="X440" s="156"/>
      <c r="Y440" s="156"/>
      <c r="Z440" s="156"/>
    </row>
    <row r="441">
      <c r="A441" s="156"/>
      <c r="B441" s="156"/>
      <c r="C441" s="156"/>
      <c r="D441" s="156"/>
      <c r="E441" s="156"/>
      <c r="F441" s="156"/>
      <c r="G441" s="156"/>
      <c r="H441" s="156"/>
      <c r="I441" s="156"/>
      <c r="J441" s="156"/>
      <c r="K441" s="156"/>
      <c r="L441" s="156"/>
      <c r="M441" s="156"/>
      <c r="N441" s="156"/>
      <c r="O441" s="156"/>
      <c r="P441" s="156"/>
      <c r="Q441" s="156"/>
      <c r="R441" s="156"/>
      <c r="S441" s="156"/>
      <c r="T441" s="156"/>
      <c r="U441" s="156"/>
      <c r="V441" s="156"/>
      <c r="W441" s="156"/>
      <c r="X441" s="156"/>
      <c r="Y441" s="156"/>
      <c r="Z441" s="156"/>
    </row>
    <row r="442">
      <c r="A442" s="156"/>
      <c r="B442" s="156"/>
      <c r="C442" s="156"/>
      <c r="D442" s="156"/>
      <c r="E442" s="156"/>
      <c r="F442" s="156"/>
      <c r="G442" s="156"/>
      <c r="H442" s="156"/>
      <c r="I442" s="156"/>
      <c r="J442" s="156"/>
      <c r="K442" s="156"/>
      <c r="L442" s="156"/>
      <c r="M442" s="156"/>
      <c r="N442" s="156"/>
      <c r="O442" s="156"/>
      <c r="P442" s="156"/>
      <c r="Q442" s="156"/>
      <c r="R442" s="156"/>
      <c r="S442" s="156"/>
      <c r="T442" s="156"/>
      <c r="U442" s="156"/>
      <c r="V442" s="156"/>
      <c r="W442" s="156"/>
      <c r="X442" s="156"/>
      <c r="Y442" s="156"/>
      <c r="Z442" s="156"/>
    </row>
    <row r="443">
      <c r="A443" s="156"/>
      <c r="B443" s="156"/>
      <c r="C443" s="156"/>
      <c r="D443" s="156"/>
      <c r="E443" s="156"/>
      <c r="F443" s="156"/>
      <c r="G443" s="156"/>
      <c r="H443" s="156"/>
      <c r="I443" s="156"/>
      <c r="J443" s="156"/>
      <c r="K443" s="156"/>
      <c r="L443" s="156"/>
      <c r="M443" s="156"/>
      <c r="N443" s="156"/>
      <c r="O443" s="156"/>
      <c r="P443" s="156"/>
      <c r="Q443" s="156"/>
      <c r="R443" s="156"/>
      <c r="S443" s="156"/>
      <c r="T443" s="156"/>
      <c r="U443" s="156"/>
      <c r="V443" s="156"/>
      <c r="W443" s="156"/>
      <c r="X443" s="156"/>
      <c r="Y443" s="156"/>
      <c r="Z443" s="156"/>
    </row>
    <row r="444">
      <c r="A444" s="156"/>
      <c r="B444" s="156"/>
      <c r="C444" s="156"/>
      <c r="D444" s="156"/>
      <c r="E444" s="156"/>
      <c r="F444" s="156"/>
      <c r="G444" s="156"/>
      <c r="H444" s="156"/>
      <c r="I444" s="156"/>
      <c r="J444" s="156"/>
      <c r="K444" s="156"/>
      <c r="L444" s="156"/>
      <c r="M444" s="156"/>
      <c r="N444" s="156"/>
      <c r="O444" s="156"/>
      <c r="P444" s="156"/>
      <c r="Q444" s="156"/>
      <c r="R444" s="156"/>
      <c r="S444" s="156"/>
      <c r="T444" s="156"/>
      <c r="U444" s="156"/>
      <c r="V444" s="156"/>
      <c r="W444" s="156"/>
      <c r="X444" s="156"/>
      <c r="Y444" s="156"/>
      <c r="Z444" s="156"/>
    </row>
    <row r="445">
      <c r="A445" s="156"/>
      <c r="B445" s="156"/>
      <c r="C445" s="156"/>
      <c r="D445" s="156"/>
      <c r="E445" s="156"/>
      <c r="F445" s="156"/>
      <c r="G445" s="156"/>
      <c r="H445" s="156"/>
      <c r="I445" s="156"/>
      <c r="J445" s="156"/>
      <c r="K445" s="156"/>
      <c r="L445" s="156"/>
      <c r="M445" s="156"/>
      <c r="N445" s="156"/>
      <c r="O445" s="156"/>
      <c r="P445" s="156"/>
      <c r="Q445" s="156"/>
      <c r="R445" s="156"/>
      <c r="S445" s="156"/>
      <c r="T445" s="156"/>
      <c r="U445" s="156"/>
      <c r="V445" s="156"/>
      <c r="W445" s="156"/>
      <c r="X445" s="156"/>
      <c r="Y445" s="156"/>
      <c r="Z445" s="156"/>
    </row>
    <row r="446">
      <c r="A446" s="156"/>
      <c r="B446" s="156"/>
      <c r="C446" s="156"/>
      <c r="D446" s="156"/>
      <c r="E446" s="156"/>
      <c r="F446" s="156"/>
      <c r="G446" s="156"/>
      <c r="H446" s="156"/>
      <c r="I446" s="156"/>
      <c r="J446" s="156"/>
      <c r="K446" s="156"/>
      <c r="L446" s="156"/>
      <c r="M446" s="156"/>
      <c r="N446" s="156"/>
      <c r="O446" s="156"/>
      <c r="P446" s="156"/>
      <c r="Q446" s="156"/>
      <c r="R446" s="156"/>
      <c r="S446" s="156"/>
      <c r="T446" s="156"/>
      <c r="U446" s="156"/>
      <c r="V446" s="156"/>
      <c r="W446" s="156"/>
      <c r="X446" s="156"/>
      <c r="Y446" s="156"/>
      <c r="Z446" s="156"/>
    </row>
    <row r="447">
      <c r="A447" s="156"/>
      <c r="B447" s="156"/>
      <c r="C447" s="156"/>
      <c r="D447" s="156"/>
      <c r="E447" s="156"/>
      <c r="F447" s="156"/>
      <c r="G447" s="156"/>
      <c r="H447" s="156"/>
      <c r="I447" s="156"/>
      <c r="J447" s="156"/>
      <c r="K447" s="156"/>
      <c r="L447" s="156"/>
      <c r="M447" s="156"/>
      <c r="N447" s="156"/>
      <c r="O447" s="156"/>
      <c r="P447" s="156"/>
      <c r="Q447" s="156"/>
      <c r="R447" s="156"/>
      <c r="S447" s="156"/>
      <c r="T447" s="156"/>
      <c r="U447" s="156"/>
      <c r="V447" s="156"/>
      <c r="W447" s="156"/>
      <c r="X447" s="156"/>
      <c r="Y447" s="156"/>
      <c r="Z447" s="156"/>
    </row>
    <row r="448">
      <c r="A448" s="156"/>
      <c r="B448" s="156"/>
      <c r="C448" s="156"/>
      <c r="D448" s="156"/>
      <c r="E448" s="156"/>
      <c r="F448" s="156"/>
      <c r="G448" s="156"/>
      <c r="H448" s="156"/>
      <c r="I448" s="156"/>
      <c r="J448" s="156"/>
      <c r="K448" s="156"/>
      <c r="L448" s="156"/>
      <c r="M448" s="156"/>
      <c r="N448" s="156"/>
      <c r="O448" s="156"/>
      <c r="P448" s="156"/>
      <c r="Q448" s="156"/>
      <c r="R448" s="156"/>
      <c r="S448" s="156"/>
      <c r="T448" s="156"/>
      <c r="U448" s="156"/>
      <c r="V448" s="156"/>
      <c r="W448" s="156"/>
      <c r="X448" s="156"/>
      <c r="Y448" s="156"/>
      <c r="Z448" s="156"/>
    </row>
    <row r="449">
      <c r="A449" s="156"/>
      <c r="B449" s="156"/>
      <c r="C449" s="156"/>
      <c r="D449" s="156"/>
      <c r="E449" s="156"/>
      <c r="F449" s="156"/>
      <c r="G449" s="156"/>
      <c r="H449" s="156"/>
      <c r="I449" s="156"/>
      <c r="J449" s="156"/>
      <c r="K449" s="156"/>
      <c r="L449" s="156"/>
      <c r="M449" s="156"/>
      <c r="N449" s="156"/>
      <c r="O449" s="156"/>
      <c r="P449" s="156"/>
      <c r="Q449" s="156"/>
      <c r="R449" s="156"/>
      <c r="S449" s="156"/>
      <c r="T449" s="156"/>
      <c r="U449" s="156"/>
      <c r="V449" s="156"/>
      <c r="W449" s="156"/>
      <c r="X449" s="156"/>
      <c r="Y449" s="156"/>
      <c r="Z449" s="156"/>
    </row>
    <row r="450">
      <c r="A450" s="156"/>
      <c r="B450" s="156"/>
      <c r="C450" s="156"/>
      <c r="D450" s="156"/>
      <c r="E450" s="156"/>
      <c r="F450" s="156"/>
      <c r="G450" s="156"/>
      <c r="H450" s="156"/>
      <c r="I450" s="156"/>
      <c r="J450" s="156"/>
      <c r="K450" s="156"/>
      <c r="L450" s="156"/>
      <c r="M450" s="156"/>
      <c r="N450" s="156"/>
      <c r="O450" s="156"/>
      <c r="P450" s="156"/>
      <c r="Q450" s="156"/>
      <c r="R450" s="156"/>
      <c r="S450" s="156"/>
      <c r="T450" s="156"/>
      <c r="U450" s="156"/>
      <c r="V450" s="156"/>
      <c r="W450" s="156"/>
      <c r="X450" s="156"/>
      <c r="Y450" s="156"/>
      <c r="Z450" s="156"/>
    </row>
    <row r="451">
      <c r="A451" s="156"/>
      <c r="B451" s="156"/>
      <c r="C451" s="156"/>
      <c r="D451" s="156"/>
      <c r="E451" s="156"/>
      <c r="F451" s="156"/>
      <c r="G451" s="156"/>
      <c r="H451" s="156"/>
      <c r="I451" s="156"/>
      <c r="J451" s="156"/>
      <c r="K451" s="156"/>
      <c r="L451" s="156"/>
      <c r="M451" s="156"/>
      <c r="N451" s="156"/>
      <c r="O451" s="156"/>
      <c r="P451" s="156"/>
      <c r="Q451" s="156"/>
      <c r="R451" s="156"/>
      <c r="S451" s="156"/>
      <c r="T451" s="156"/>
      <c r="U451" s="156"/>
      <c r="V451" s="156"/>
      <c r="W451" s="156"/>
      <c r="X451" s="156"/>
      <c r="Y451" s="156"/>
      <c r="Z451" s="156"/>
    </row>
    <row r="452">
      <c r="A452" s="156"/>
      <c r="B452" s="156"/>
      <c r="C452" s="156"/>
      <c r="D452" s="156"/>
      <c r="E452" s="156"/>
      <c r="F452" s="156"/>
      <c r="G452" s="156"/>
      <c r="H452" s="156"/>
      <c r="I452" s="156"/>
      <c r="J452" s="156"/>
      <c r="K452" s="156"/>
      <c r="L452" s="156"/>
      <c r="M452" s="156"/>
      <c r="N452" s="156"/>
      <c r="O452" s="156"/>
      <c r="P452" s="156"/>
      <c r="Q452" s="156"/>
      <c r="R452" s="156"/>
      <c r="S452" s="156"/>
      <c r="T452" s="156"/>
      <c r="U452" s="156"/>
      <c r="V452" s="156"/>
      <c r="W452" s="156"/>
      <c r="X452" s="156"/>
      <c r="Y452" s="156"/>
      <c r="Z452" s="156"/>
    </row>
    <row r="453">
      <c r="A453" s="156"/>
      <c r="B453" s="156"/>
      <c r="C453" s="156"/>
      <c r="D453" s="156"/>
      <c r="E453" s="156"/>
      <c r="F453" s="156"/>
      <c r="G453" s="156"/>
      <c r="H453" s="156"/>
      <c r="I453" s="156"/>
      <c r="J453" s="156"/>
      <c r="K453" s="156"/>
      <c r="L453" s="156"/>
      <c r="M453" s="156"/>
      <c r="N453" s="156"/>
      <c r="O453" s="156"/>
      <c r="P453" s="156"/>
      <c r="Q453" s="156"/>
      <c r="R453" s="156"/>
      <c r="S453" s="156"/>
      <c r="T453" s="156"/>
      <c r="U453" s="156"/>
      <c r="V453" s="156"/>
      <c r="W453" s="156"/>
      <c r="X453" s="156"/>
      <c r="Y453" s="156"/>
      <c r="Z453" s="156"/>
    </row>
    <row r="454">
      <c r="A454" s="156"/>
      <c r="B454" s="156"/>
      <c r="C454" s="156"/>
      <c r="D454" s="156"/>
      <c r="E454" s="156"/>
      <c r="F454" s="156"/>
      <c r="G454" s="156"/>
      <c r="H454" s="156"/>
      <c r="I454" s="156"/>
      <c r="J454" s="156"/>
      <c r="K454" s="156"/>
      <c r="L454" s="156"/>
      <c r="M454" s="156"/>
      <c r="N454" s="156"/>
      <c r="O454" s="156"/>
      <c r="P454" s="156"/>
      <c r="Q454" s="156"/>
      <c r="R454" s="156"/>
      <c r="S454" s="156"/>
      <c r="T454" s="156"/>
      <c r="U454" s="156"/>
      <c r="V454" s="156"/>
      <c r="W454" s="156"/>
      <c r="X454" s="156"/>
      <c r="Y454" s="156"/>
      <c r="Z454" s="156"/>
    </row>
    <row r="455">
      <c r="A455" s="156"/>
      <c r="B455" s="156"/>
      <c r="C455" s="156"/>
      <c r="D455" s="156"/>
      <c r="E455" s="156"/>
      <c r="F455" s="156"/>
      <c r="G455" s="156"/>
      <c r="H455" s="156"/>
      <c r="I455" s="156"/>
      <c r="J455" s="156"/>
      <c r="K455" s="156"/>
      <c r="L455" s="156"/>
      <c r="M455" s="156"/>
      <c r="N455" s="156"/>
      <c r="O455" s="156"/>
      <c r="P455" s="156"/>
      <c r="Q455" s="156"/>
      <c r="R455" s="156"/>
      <c r="S455" s="156"/>
      <c r="T455" s="156"/>
      <c r="U455" s="156"/>
      <c r="V455" s="156"/>
      <c r="W455" s="156"/>
      <c r="X455" s="156"/>
      <c r="Y455" s="156"/>
      <c r="Z455" s="156"/>
    </row>
    <row r="456">
      <c r="A456" s="156"/>
      <c r="B456" s="156"/>
      <c r="C456" s="156"/>
      <c r="D456" s="156"/>
      <c r="E456" s="156"/>
      <c r="F456" s="156"/>
      <c r="G456" s="156"/>
      <c r="H456" s="156"/>
      <c r="I456" s="156"/>
      <c r="J456" s="156"/>
      <c r="K456" s="156"/>
      <c r="L456" s="156"/>
      <c r="M456" s="156"/>
      <c r="N456" s="156"/>
      <c r="O456" s="156"/>
      <c r="P456" s="156"/>
      <c r="Q456" s="156"/>
      <c r="R456" s="156"/>
      <c r="S456" s="156"/>
      <c r="T456" s="156"/>
      <c r="U456" s="156"/>
      <c r="V456" s="156"/>
      <c r="W456" s="156"/>
      <c r="X456" s="156"/>
      <c r="Y456" s="156"/>
      <c r="Z456" s="156"/>
    </row>
    <row r="457">
      <c r="A457" s="156"/>
      <c r="B457" s="156"/>
      <c r="C457" s="156"/>
      <c r="D457" s="156"/>
      <c r="E457" s="156"/>
      <c r="F457" s="156"/>
      <c r="G457" s="156"/>
      <c r="H457" s="156"/>
      <c r="I457" s="156"/>
      <c r="J457" s="156"/>
      <c r="K457" s="156"/>
      <c r="L457" s="156"/>
      <c r="M457" s="156"/>
      <c r="N457" s="156"/>
      <c r="O457" s="156"/>
      <c r="P457" s="156"/>
      <c r="Q457" s="156"/>
      <c r="R457" s="156"/>
      <c r="S457" s="156"/>
      <c r="T457" s="156"/>
      <c r="U457" s="156"/>
      <c r="V457" s="156"/>
      <c r="W457" s="156"/>
      <c r="X457" s="156"/>
      <c r="Y457" s="156"/>
      <c r="Z457" s="156"/>
    </row>
    <row r="458">
      <c r="A458" s="156"/>
      <c r="B458" s="156"/>
      <c r="C458" s="156"/>
      <c r="D458" s="156"/>
      <c r="E458" s="156"/>
      <c r="F458" s="156"/>
      <c r="G458" s="156"/>
      <c r="H458" s="156"/>
      <c r="I458" s="156"/>
      <c r="J458" s="156"/>
      <c r="K458" s="156"/>
      <c r="L458" s="156"/>
      <c r="M458" s="156"/>
      <c r="N458" s="156"/>
      <c r="O458" s="156"/>
      <c r="P458" s="156"/>
      <c r="Q458" s="156"/>
      <c r="R458" s="156"/>
      <c r="S458" s="156"/>
      <c r="T458" s="156"/>
      <c r="U458" s="156"/>
      <c r="V458" s="156"/>
      <c r="W458" s="156"/>
      <c r="X458" s="156"/>
      <c r="Y458" s="156"/>
      <c r="Z458" s="156"/>
    </row>
    <row r="459">
      <c r="A459" s="156"/>
      <c r="B459" s="156"/>
      <c r="C459" s="156"/>
      <c r="D459" s="156"/>
      <c r="E459" s="156"/>
      <c r="F459" s="156"/>
      <c r="G459" s="156"/>
      <c r="H459" s="156"/>
      <c r="I459" s="156"/>
      <c r="J459" s="156"/>
      <c r="K459" s="156"/>
      <c r="L459" s="156"/>
      <c r="M459" s="156"/>
      <c r="N459" s="156"/>
      <c r="O459" s="156"/>
      <c r="P459" s="156"/>
      <c r="Q459" s="156"/>
      <c r="R459" s="156"/>
      <c r="S459" s="156"/>
      <c r="T459" s="156"/>
      <c r="U459" s="156"/>
      <c r="V459" s="156"/>
      <c r="W459" s="156"/>
      <c r="X459" s="156"/>
      <c r="Y459" s="156"/>
      <c r="Z459" s="156"/>
    </row>
    <row r="460">
      <c r="A460" s="156"/>
      <c r="B460" s="156"/>
      <c r="C460" s="156"/>
      <c r="D460" s="156"/>
      <c r="E460" s="156"/>
      <c r="F460" s="156"/>
      <c r="G460" s="156"/>
      <c r="H460" s="156"/>
      <c r="I460" s="156"/>
      <c r="J460" s="156"/>
      <c r="K460" s="156"/>
      <c r="L460" s="156"/>
      <c r="M460" s="156"/>
      <c r="N460" s="156"/>
      <c r="O460" s="156"/>
      <c r="P460" s="156"/>
      <c r="Q460" s="156"/>
      <c r="R460" s="156"/>
      <c r="S460" s="156"/>
      <c r="T460" s="156"/>
      <c r="U460" s="156"/>
      <c r="V460" s="156"/>
      <c r="W460" s="156"/>
      <c r="X460" s="156"/>
      <c r="Y460" s="156"/>
      <c r="Z460" s="156"/>
    </row>
    <row r="461">
      <c r="A461" s="156"/>
      <c r="B461" s="156"/>
      <c r="C461" s="156"/>
      <c r="D461" s="156"/>
      <c r="E461" s="156"/>
      <c r="F461" s="156"/>
      <c r="G461" s="156"/>
      <c r="H461" s="156"/>
      <c r="I461" s="156"/>
      <c r="J461" s="156"/>
      <c r="K461" s="156"/>
      <c r="L461" s="156"/>
      <c r="M461" s="156"/>
      <c r="N461" s="156"/>
      <c r="O461" s="156"/>
      <c r="P461" s="156"/>
      <c r="Q461" s="156"/>
      <c r="R461" s="156"/>
      <c r="S461" s="156"/>
      <c r="T461" s="156"/>
      <c r="U461" s="156"/>
      <c r="V461" s="156"/>
      <c r="W461" s="156"/>
      <c r="X461" s="156"/>
      <c r="Y461" s="156"/>
      <c r="Z461" s="156"/>
    </row>
    <row r="462">
      <c r="A462" s="156"/>
      <c r="B462" s="156"/>
      <c r="C462" s="156"/>
      <c r="D462" s="156"/>
      <c r="E462" s="156"/>
      <c r="F462" s="156"/>
      <c r="G462" s="156"/>
      <c r="H462" s="156"/>
      <c r="I462" s="156"/>
      <c r="J462" s="156"/>
      <c r="K462" s="156"/>
      <c r="L462" s="156"/>
      <c r="M462" s="156"/>
      <c r="N462" s="156"/>
      <c r="O462" s="156"/>
      <c r="P462" s="156"/>
      <c r="Q462" s="156"/>
      <c r="R462" s="156"/>
      <c r="S462" s="156"/>
      <c r="T462" s="156"/>
      <c r="U462" s="156"/>
      <c r="V462" s="156"/>
      <c r="W462" s="156"/>
      <c r="X462" s="156"/>
      <c r="Y462" s="156"/>
      <c r="Z462" s="156"/>
    </row>
    <row r="463">
      <c r="A463" s="156"/>
      <c r="B463" s="156"/>
      <c r="C463" s="156"/>
      <c r="D463" s="156"/>
      <c r="E463" s="156"/>
      <c r="F463" s="156"/>
      <c r="G463" s="156"/>
      <c r="H463" s="156"/>
      <c r="I463" s="156"/>
      <c r="J463" s="156"/>
      <c r="K463" s="156"/>
      <c r="L463" s="156"/>
      <c r="M463" s="156"/>
      <c r="N463" s="156"/>
      <c r="O463" s="156"/>
      <c r="P463" s="156"/>
      <c r="Q463" s="156"/>
      <c r="R463" s="156"/>
      <c r="S463" s="156"/>
      <c r="T463" s="156"/>
      <c r="U463" s="156"/>
      <c r="V463" s="156"/>
      <c r="W463" s="156"/>
      <c r="X463" s="156"/>
      <c r="Y463" s="156"/>
      <c r="Z463" s="156"/>
    </row>
    <row r="464">
      <c r="A464" s="156"/>
      <c r="B464" s="156"/>
      <c r="C464" s="156"/>
      <c r="D464" s="156"/>
      <c r="E464" s="156"/>
      <c r="F464" s="156"/>
      <c r="G464" s="156"/>
      <c r="H464" s="156"/>
      <c r="I464" s="156"/>
      <c r="J464" s="156"/>
      <c r="K464" s="156"/>
      <c r="L464" s="156"/>
      <c r="M464" s="156"/>
      <c r="N464" s="156"/>
      <c r="O464" s="156"/>
      <c r="P464" s="156"/>
      <c r="Q464" s="156"/>
      <c r="R464" s="156"/>
      <c r="S464" s="156"/>
      <c r="T464" s="156"/>
      <c r="U464" s="156"/>
      <c r="V464" s="156"/>
      <c r="W464" s="156"/>
      <c r="X464" s="156"/>
      <c r="Y464" s="156"/>
      <c r="Z464" s="156"/>
    </row>
    <row r="465">
      <c r="A465" s="156"/>
      <c r="B465" s="156"/>
      <c r="C465" s="156"/>
      <c r="D465" s="156"/>
      <c r="E465" s="156"/>
      <c r="F465" s="156"/>
      <c r="G465" s="156"/>
      <c r="H465" s="156"/>
      <c r="I465" s="156"/>
      <c r="J465" s="156"/>
      <c r="K465" s="156"/>
      <c r="L465" s="156"/>
      <c r="M465" s="156"/>
      <c r="N465" s="156"/>
      <c r="O465" s="156"/>
      <c r="P465" s="156"/>
      <c r="Q465" s="156"/>
      <c r="R465" s="156"/>
      <c r="S465" s="156"/>
      <c r="T465" s="156"/>
      <c r="U465" s="156"/>
      <c r="V465" s="156"/>
      <c r="W465" s="156"/>
      <c r="X465" s="156"/>
      <c r="Y465" s="156"/>
      <c r="Z465" s="156"/>
    </row>
    <row r="466">
      <c r="A466" s="156"/>
      <c r="B466" s="156"/>
      <c r="C466" s="156"/>
      <c r="D466" s="156"/>
      <c r="E466" s="156"/>
      <c r="F466" s="156"/>
      <c r="G466" s="156"/>
      <c r="H466" s="156"/>
      <c r="I466" s="156"/>
      <c r="J466" s="156"/>
      <c r="K466" s="156"/>
      <c r="L466" s="156"/>
      <c r="M466" s="156"/>
      <c r="N466" s="156"/>
      <c r="O466" s="156"/>
      <c r="P466" s="156"/>
      <c r="Q466" s="156"/>
      <c r="R466" s="156"/>
      <c r="S466" s="156"/>
      <c r="T466" s="156"/>
      <c r="U466" s="156"/>
      <c r="V466" s="156"/>
      <c r="W466" s="156"/>
      <c r="X466" s="156"/>
      <c r="Y466" s="156"/>
      <c r="Z466" s="156"/>
    </row>
    <row r="467">
      <c r="A467" s="156"/>
      <c r="B467" s="156"/>
      <c r="C467" s="156"/>
      <c r="D467" s="156"/>
      <c r="E467" s="156"/>
      <c r="F467" s="156"/>
      <c r="G467" s="156"/>
      <c r="H467" s="156"/>
      <c r="I467" s="156"/>
      <c r="J467" s="156"/>
      <c r="K467" s="156"/>
      <c r="L467" s="156"/>
      <c r="M467" s="156"/>
      <c r="N467" s="156"/>
      <c r="O467" s="156"/>
      <c r="P467" s="156"/>
      <c r="Q467" s="156"/>
      <c r="R467" s="156"/>
      <c r="S467" s="156"/>
      <c r="T467" s="156"/>
      <c r="U467" s="156"/>
      <c r="V467" s="156"/>
      <c r="W467" s="156"/>
      <c r="X467" s="156"/>
      <c r="Y467" s="156"/>
      <c r="Z467" s="156"/>
    </row>
    <row r="468">
      <c r="A468" s="156"/>
      <c r="B468" s="156"/>
      <c r="C468" s="156"/>
      <c r="D468" s="156"/>
      <c r="E468" s="156"/>
      <c r="F468" s="156"/>
      <c r="G468" s="156"/>
      <c r="H468" s="156"/>
      <c r="I468" s="156"/>
      <c r="J468" s="156"/>
      <c r="K468" s="156"/>
      <c r="L468" s="156"/>
      <c r="M468" s="156"/>
      <c r="N468" s="156"/>
      <c r="O468" s="156"/>
      <c r="P468" s="156"/>
      <c r="Q468" s="156"/>
      <c r="R468" s="156"/>
      <c r="S468" s="156"/>
      <c r="T468" s="156"/>
      <c r="U468" s="156"/>
      <c r="V468" s="156"/>
      <c r="W468" s="156"/>
      <c r="X468" s="156"/>
      <c r="Y468" s="156"/>
      <c r="Z468" s="156"/>
    </row>
    <row r="469">
      <c r="A469" s="156"/>
      <c r="B469" s="156"/>
      <c r="C469" s="156"/>
      <c r="D469" s="156"/>
      <c r="E469" s="156"/>
      <c r="F469" s="156"/>
      <c r="G469" s="156"/>
      <c r="H469" s="156"/>
      <c r="I469" s="156"/>
      <c r="J469" s="156"/>
      <c r="K469" s="156"/>
      <c r="L469" s="156"/>
      <c r="M469" s="156"/>
      <c r="N469" s="156"/>
      <c r="O469" s="156"/>
      <c r="P469" s="156"/>
      <c r="Q469" s="156"/>
      <c r="R469" s="156"/>
      <c r="S469" s="156"/>
      <c r="T469" s="156"/>
      <c r="U469" s="156"/>
      <c r="V469" s="156"/>
      <c r="W469" s="156"/>
      <c r="X469" s="156"/>
      <c r="Y469" s="156"/>
      <c r="Z469" s="156"/>
    </row>
    <row r="470">
      <c r="A470" s="156"/>
      <c r="B470" s="156"/>
      <c r="C470" s="156"/>
      <c r="D470" s="156"/>
      <c r="E470" s="156"/>
      <c r="F470" s="156"/>
      <c r="G470" s="156"/>
      <c r="H470" s="156"/>
      <c r="I470" s="156"/>
      <c r="J470" s="156"/>
      <c r="K470" s="156"/>
      <c r="L470" s="156"/>
      <c r="M470" s="156"/>
      <c r="N470" s="156"/>
      <c r="O470" s="156"/>
      <c r="P470" s="156"/>
      <c r="Q470" s="156"/>
      <c r="R470" s="156"/>
      <c r="S470" s="156"/>
      <c r="T470" s="156"/>
      <c r="U470" s="156"/>
      <c r="V470" s="156"/>
      <c r="W470" s="156"/>
      <c r="X470" s="156"/>
      <c r="Y470" s="156"/>
      <c r="Z470" s="156"/>
    </row>
    <row r="471">
      <c r="A471" s="156"/>
      <c r="B471" s="156"/>
      <c r="C471" s="156"/>
      <c r="D471" s="156"/>
      <c r="E471" s="156"/>
      <c r="F471" s="156"/>
      <c r="G471" s="156"/>
      <c r="H471" s="156"/>
      <c r="I471" s="156"/>
      <c r="J471" s="156"/>
      <c r="K471" s="156"/>
      <c r="L471" s="156"/>
      <c r="M471" s="156"/>
      <c r="N471" s="156"/>
      <c r="O471" s="156"/>
      <c r="P471" s="156"/>
      <c r="Q471" s="156"/>
      <c r="R471" s="156"/>
      <c r="S471" s="156"/>
      <c r="T471" s="156"/>
      <c r="U471" s="156"/>
      <c r="V471" s="156"/>
      <c r="W471" s="156"/>
      <c r="X471" s="156"/>
      <c r="Y471" s="156"/>
      <c r="Z471" s="156"/>
    </row>
    <row r="472">
      <c r="A472" s="156"/>
      <c r="B472" s="156"/>
      <c r="C472" s="156"/>
      <c r="D472" s="156"/>
      <c r="E472" s="156"/>
      <c r="F472" s="156"/>
      <c r="G472" s="156"/>
      <c r="H472" s="156"/>
      <c r="I472" s="156"/>
      <c r="J472" s="156"/>
      <c r="K472" s="156"/>
      <c r="L472" s="156"/>
      <c r="M472" s="156"/>
      <c r="N472" s="156"/>
      <c r="O472" s="156"/>
      <c r="P472" s="156"/>
      <c r="Q472" s="156"/>
      <c r="R472" s="156"/>
      <c r="S472" s="156"/>
      <c r="T472" s="156"/>
      <c r="U472" s="156"/>
      <c r="V472" s="156"/>
      <c r="W472" s="156"/>
      <c r="X472" s="156"/>
      <c r="Y472" s="156"/>
      <c r="Z472" s="156"/>
    </row>
    <row r="473">
      <c r="A473" s="156"/>
      <c r="B473" s="156"/>
      <c r="C473" s="156"/>
      <c r="D473" s="156"/>
      <c r="E473" s="156"/>
      <c r="F473" s="156"/>
      <c r="G473" s="156"/>
      <c r="H473" s="156"/>
      <c r="I473" s="156"/>
      <c r="J473" s="156"/>
      <c r="K473" s="156"/>
      <c r="L473" s="156"/>
      <c r="M473" s="156"/>
      <c r="N473" s="156"/>
      <c r="O473" s="156"/>
      <c r="P473" s="156"/>
      <c r="Q473" s="156"/>
      <c r="R473" s="156"/>
      <c r="S473" s="156"/>
      <c r="T473" s="156"/>
      <c r="U473" s="156"/>
      <c r="V473" s="156"/>
      <c r="W473" s="156"/>
      <c r="X473" s="156"/>
      <c r="Y473" s="156"/>
      <c r="Z473" s="156"/>
    </row>
    <row r="474">
      <c r="A474" s="156"/>
      <c r="B474" s="156"/>
      <c r="C474" s="156"/>
      <c r="D474" s="156"/>
      <c r="E474" s="156"/>
      <c r="F474" s="156"/>
      <c r="G474" s="156"/>
      <c r="H474" s="156"/>
      <c r="I474" s="156"/>
      <c r="J474" s="156"/>
      <c r="K474" s="156"/>
      <c r="L474" s="156"/>
      <c r="M474" s="156"/>
      <c r="N474" s="156"/>
      <c r="O474" s="156"/>
      <c r="P474" s="156"/>
      <c r="Q474" s="156"/>
      <c r="R474" s="156"/>
      <c r="S474" s="156"/>
      <c r="T474" s="156"/>
      <c r="U474" s="156"/>
      <c r="V474" s="156"/>
      <c r="W474" s="156"/>
      <c r="X474" s="156"/>
      <c r="Y474" s="156"/>
      <c r="Z474" s="156"/>
    </row>
    <row r="475">
      <c r="A475" s="156"/>
      <c r="B475" s="156"/>
      <c r="C475" s="156"/>
      <c r="D475" s="156"/>
      <c r="E475" s="156"/>
      <c r="F475" s="156"/>
      <c r="G475" s="156"/>
      <c r="H475" s="156"/>
      <c r="I475" s="156"/>
      <c r="J475" s="156"/>
      <c r="K475" s="156"/>
      <c r="L475" s="156"/>
      <c r="M475" s="156"/>
      <c r="N475" s="156"/>
      <c r="O475" s="156"/>
      <c r="P475" s="156"/>
      <c r="Q475" s="156"/>
      <c r="R475" s="156"/>
      <c r="S475" s="156"/>
      <c r="T475" s="156"/>
      <c r="U475" s="156"/>
      <c r="V475" s="156"/>
      <c r="W475" s="156"/>
      <c r="X475" s="156"/>
      <c r="Y475" s="156"/>
      <c r="Z475" s="156"/>
    </row>
    <row r="476">
      <c r="A476" s="156"/>
      <c r="B476" s="156"/>
      <c r="C476" s="156"/>
      <c r="D476" s="156"/>
      <c r="E476" s="156"/>
      <c r="F476" s="156"/>
      <c r="G476" s="156"/>
      <c r="H476" s="156"/>
      <c r="I476" s="156"/>
      <c r="J476" s="156"/>
      <c r="K476" s="156"/>
      <c r="L476" s="156"/>
      <c r="M476" s="156"/>
      <c r="N476" s="156"/>
      <c r="O476" s="156"/>
      <c r="P476" s="156"/>
      <c r="Q476" s="156"/>
      <c r="R476" s="156"/>
      <c r="S476" s="156"/>
      <c r="T476" s="156"/>
      <c r="U476" s="156"/>
      <c r="V476" s="156"/>
      <c r="W476" s="156"/>
      <c r="X476" s="156"/>
      <c r="Y476" s="156"/>
      <c r="Z476" s="156"/>
    </row>
    <row r="477">
      <c r="A477" s="156"/>
      <c r="B477" s="156"/>
      <c r="C477" s="156"/>
      <c r="D477" s="156"/>
      <c r="E477" s="156"/>
      <c r="F477" s="156"/>
      <c r="G477" s="156"/>
      <c r="H477" s="156"/>
      <c r="I477" s="156"/>
      <c r="J477" s="156"/>
      <c r="K477" s="156"/>
      <c r="L477" s="156"/>
      <c r="M477" s="156"/>
      <c r="N477" s="156"/>
      <c r="O477" s="156"/>
      <c r="P477" s="156"/>
      <c r="Q477" s="156"/>
      <c r="R477" s="156"/>
      <c r="S477" s="156"/>
      <c r="T477" s="156"/>
      <c r="U477" s="156"/>
      <c r="V477" s="156"/>
      <c r="W477" s="156"/>
      <c r="X477" s="156"/>
      <c r="Y477" s="156"/>
      <c r="Z477" s="156"/>
    </row>
    <row r="478">
      <c r="A478" s="156"/>
      <c r="B478" s="156"/>
      <c r="C478" s="156"/>
      <c r="D478" s="156"/>
      <c r="E478" s="156"/>
      <c r="F478" s="156"/>
      <c r="G478" s="156"/>
      <c r="H478" s="156"/>
      <c r="I478" s="156"/>
      <c r="J478" s="156"/>
      <c r="K478" s="156"/>
      <c r="L478" s="156"/>
      <c r="M478" s="156"/>
      <c r="N478" s="156"/>
      <c r="O478" s="156"/>
      <c r="P478" s="156"/>
      <c r="Q478" s="156"/>
      <c r="R478" s="156"/>
      <c r="S478" s="156"/>
      <c r="T478" s="156"/>
      <c r="U478" s="156"/>
      <c r="V478" s="156"/>
      <c r="W478" s="156"/>
      <c r="X478" s="156"/>
      <c r="Y478" s="156"/>
      <c r="Z478" s="156"/>
    </row>
    <row r="479">
      <c r="A479" s="156"/>
      <c r="B479" s="156"/>
      <c r="C479" s="156"/>
      <c r="D479" s="156"/>
      <c r="E479" s="156"/>
      <c r="F479" s="156"/>
      <c r="G479" s="156"/>
      <c r="H479" s="156"/>
      <c r="I479" s="156"/>
      <c r="J479" s="156"/>
      <c r="K479" s="156"/>
      <c r="L479" s="156"/>
      <c r="M479" s="156"/>
      <c r="N479" s="156"/>
      <c r="O479" s="156"/>
      <c r="P479" s="156"/>
      <c r="Q479" s="156"/>
      <c r="R479" s="156"/>
      <c r="S479" s="156"/>
      <c r="T479" s="156"/>
      <c r="U479" s="156"/>
      <c r="V479" s="156"/>
      <c r="W479" s="156"/>
      <c r="X479" s="156"/>
      <c r="Y479" s="156"/>
      <c r="Z479" s="156"/>
    </row>
    <row r="480">
      <c r="A480" s="156"/>
      <c r="B480" s="156"/>
      <c r="C480" s="156"/>
      <c r="D480" s="156"/>
      <c r="E480" s="156"/>
      <c r="F480" s="156"/>
      <c r="G480" s="156"/>
      <c r="H480" s="156"/>
      <c r="I480" s="156"/>
      <c r="J480" s="156"/>
      <c r="K480" s="156"/>
      <c r="L480" s="156"/>
      <c r="M480" s="156"/>
      <c r="N480" s="156"/>
      <c r="O480" s="156"/>
      <c r="P480" s="156"/>
      <c r="Q480" s="156"/>
      <c r="R480" s="156"/>
      <c r="S480" s="156"/>
      <c r="T480" s="156"/>
      <c r="U480" s="156"/>
      <c r="V480" s="156"/>
      <c r="W480" s="156"/>
      <c r="X480" s="156"/>
      <c r="Y480" s="156"/>
      <c r="Z480" s="156"/>
    </row>
    <row r="481">
      <c r="A481" s="156"/>
      <c r="B481" s="156"/>
      <c r="C481" s="156"/>
      <c r="D481" s="156"/>
      <c r="E481" s="156"/>
      <c r="F481" s="156"/>
      <c r="G481" s="156"/>
      <c r="H481" s="156"/>
      <c r="I481" s="156"/>
      <c r="J481" s="156"/>
      <c r="K481" s="156"/>
      <c r="L481" s="156"/>
      <c r="M481" s="156"/>
      <c r="N481" s="156"/>
      <c r="O481" s="156"/>
      <c r="P481" s="156"/>
      <c r="Q481" s="156"/>
      <c r="R481" s="156"/>
      <c r="S481" s="156"/>
      <c r="T481" s="156"/>
      <c r="U481" s="156"/>
      <c r="V481" s="156"/>
      <c r="W481" s="156"/>
      <c r="X481" s="156"/>
      <c r="Y481" s="156"/>
      <c r="Z481" s="156"/>
    </row>
    <row r="482">
      <c r="A482" s="156"/>
      <c r="B482" s="156"/>
      <c r="C482" s="156"/>
      <c r="D482" s="156"/>
      <c r="E482" s="156"/>
      <c r="F482" s="156"/>
      <c r="G482" s="156"/>
      <c r="H482" s="156"/>
      <c r="I482" s="156"/>
      <c r="J482" s="156"/>
      <c r="K482" s="156"/>
      <c r="L482" s="156"/>
      <c r="M482" s="156"/>
      <c r="N482" s="156"/>
      <c r="O482" s="156"/>
      <c r="P482" s="156"/>
      <c r="Q482" s="156"/>
      <c r="R482" s="156"/>
      <c r="S482" s="156"/>
      <c r="T482" s="156"/>
      <c r="U482" s="156"/>
      <c r="V482" s="156"/>
      <c r="W482" s="156"/>
      <c r="X482" s="156"/>
      <c r="Y482" s="156"/>
      <c r="Z482" s="156"/>
    </row>
    <row r="483">
      <c r="A483" s="156"/>
      <c r="B483" s="156"/>
      <c r="C483" s="156"/>
      <c r="D483" s="156"/>
      <c r="E483" s="156"/>
      <c r="F483" s="156"/>
      <c r="G483" s="156"/>
      <c r="H483" s="156"/>
      <c r="I483" s="156"/>
      <c r="J483" s="156"/>
      <c r="K483" s="156"/>
      <c r="L483" s="156"/>
      <c r="M483" s="156"/>
      <c r="N483" s="156"/>
      <c r="O483" s="156"/>
      <c r="P483" s="156"/>
      <c r="Q483" s="156"/>
      <c r="R483" s="156"/>
      <c r="S483" s="156"/>
      <c r="T483" s="156"/>
      <c r="U483" s="156"/>
      <c r="V483" s="156"/>
      <c r="W483" s="156"/>
      <c r="X483" s="156"/>
      <c r="Y483" s="156"/>
      <c r="Z483" s="156"/>
    </row>
    <row r="484">
      <c r="A484" s="156"/>
      <c r="B484" s="156"/>
      <c r="C484" s="156"/>
      <c r="D484" s="156"/>
      <c r="E484" s="156"/>
      <c r="F484" s="156"/>
      <c r="G484" s="156"/>
      <c r="H484" s="156"/>
      <c r="I484" s="156"/>
      <c r="J484" s="156"/>
      <c r="K484" s="156"/>
      <c r="L484" s="156"/>
      <c r="M484" s="156"/>
      <c r="N484" s="156"/>
      <c r="O484" s="156"/>
      <c r="P484" s="156"/>
      <c r="Q484" s="156"/>
      <c r="R484" s="156"/>
      <c r="S484" s="156"/>
      <c r="T484" s="156"/>
      <c r="U484" s="156"/>
      <c r="V484" s="156"/>
      <c r="W484" s="156"/>
      <c r="X484" s="156"/>
      <c r="Y484" s="156"/>
      <c r="Z484" s="156"/>
    </row>
    <row r="485">
      <c r="A485" s="156"/>
      <c r="B485" s="156"/>
      <c r="C485" s="156"/>
      <c r="D485" s="156"/>
      <c r="E485" s="156"/>
      <c r="F485" s="156"/>
      <c r="G485" s="156"/>
      <c r="H485" s="156"/>
      <c r="I485" s="156"/>
      <c r="J485" s="156"/>
      <c r="K485" s="156"/>
      <c r="L485" s="156"/>
      <c r="M485" s="156"/>
      <c r="N485" s="156"/>
      <c r="O485" s="156"/>
      <c r="P485" s="156"/>
      <c r="Q485" s="156"/>
      <c r="R485" s="156"/>
      <c r="S485" s="156"/>
      <c r="T485" s="156"/>
      <c r="U485" s="156"/>
      <c r="V485" s="156"/>
      <c r="W485" s="156"/>
      <c r="X485" s="156"/>
      <c r="Y485" s="156"/>
      <c r="Z485" s="156"/>
    </row>
    <row r="486">
      <c r="A486" s="156"/>
      <c r="B486" s="156"/>
      <c r="C486" s="156"/>
      <c r="D486" s="156"/>
      <c r="E486" s="156"/>
      <c r="F486" s="156"/>
      <c r="G486" s="156"/>
      <c r="H486" s="156"/>
      <c r="I486" s="156"/>
      <c r="J486" s="156"/>
      <c r="K486" s="156"/>
      <c r="L486" s="156"/>
      <c r="M486" s="156"/>
      <c r="N486" s="156"/>
      <c r="O486" s="156"/>
      <c r="P486" s="156"/>
      <c r="Q486" s="156"/>
      <c r="R486" s="156"/>
      <c r="S486" s="156"/>
      <c r="T486" s="156"/>
      <c r="U486" s="156"/>
      <c r="V486" s="156"/>
      <c r="W486" s="156"/>
      <c r="X486" s="156"/>
      <c r="Y486" s="156"/>
      <c r="Z486" s="156"/>
    </row>
    <row r="487">
      <c r="A487" s="156"/>
      <c r="B487" s="156"/>
      <c r="C487" s="156"/>
      <c r="D487" s="156"/>
      <c r="E487" s="156"/>
      <c r="F487" s="156"/>
      <c r="G487" s="156"/>
      <c r="H487" s="156"/>
      <c r="I487" s="156"/>
      <c r="J487" s="156"/>
      <c r="K487" s="156"/>
      <c r="L487" s="156"/>
      <c r="M487" s="156"/>
      <c r="N487" s="156"/>
      <c r="O487" s="156"/>
      <c r="P487" s="156"/>
      <c r="Q487" s="156"/>
      <c r="R487" s="156"/>
      <c r="S487" s="156"/>
      <c r="T487" s="156"/>
      <c r="U487" s="156"/>
      <c r="V487" s="156"/>
      <c r="W487" s="156"/>
      <c r="X487" s="156"/>
      <c r="Y487" s="156"/>
      <c r="Z487" s="156"/>
    </row>
    <row r="488">
      <c r="A488" s="156"/>
      <c r="B488" s="156"/>
      <c r="C488" s="156"/>
      <c r="D488" s="156"/>
      <c r="E488" s="156"/>
      <c r="F488" s="156"/>
      <c r="G488" s="156"/>
      <c r="H488" s="156"/>
      <c r="I488" s="156"/>
      <c r="J488" s="156"/>
      <c r="K488" s="156"/>
      <c r="L488" s="156"/>
      <c r="M488" s="156"/>
      <c r="N488" s="156"/>
      <c r="O488" s="156"/>
      <c r="P488" s="156"/>
      <c r="Q488" s="156"/>
      <c r="R488" s="156"/>
      <c r="S488" s="156"/>
      <c r="T488" s="156"/>
      <c r="U488" s="156"/>
      <c r="V488" s="156"/>
      <c r="W488" s="156"/>
      <c r="X488" s="156"/>
      <c r="Y488" s="156"/>
      <c r="Z488" s="156"/>
    </row>
    <row r="489">
      <c r="A489" s="156"/>
      <c r="B489" s="156"/>
      <c r="C489" s="156"/>
      <c r="D489" s="156"/>
      <c r="E489" s="156"/>
      <c r="F489" s="156"/>
      <c r="G489" s="156"/>
      <c r="H489" s="156"/>
      <c r="I489" s="156"/>
      <c r="J489" s="156"/>
      <c r="K489" s="156"/>
      <c r="L489" s="156"/>
      <c r="M489" s="156"/>
      <c r="N489" s="156"/>
      <c r="O489" s="156"/>
      <c r="P489" s="156"/>
      <c r="Q489" s="156"/>
      <c r="R489" s="156"/>
      <c r="S489" s="156"/>
      <c r="T489" s="156"/>
      <c r="U489" s="156"/>
      <c r="V489" s="156"/>
      <c r="W489" s="156"/>
      <c r="X489" s="156"/>
      <c r="Y489" s="156"/>
      <c r="Z489" s="156"/>
    </row>
    <row r="490">
      <c r="A490" s="156"/>
      <c r="B490" s="156"/>
      <c r="C490" s="156"/>
      <c r="D490" s="156"/>
      <c r="E490" s="156"/>
      <c r="F490" s="156"/>
      <c r="G490" s="156"/>
      <c r="H490" s="156"/>
      <c r="I490" s="156"/>
      <c r="J490" s="156"/>
      <c r="K490" s="156"/>
      <c r="L490" s="156"/>
      <c r="M490" s="156"/>
      <c r="N490" s="156"/>
      <c r="O490" s="156"/>
      <c r="P490" s="156"/>
      <c r="Q490" s="156"/>
      <c r="R490" s="156"/>
      <c r="S490" s="156"/>
      <c r="T490" s="156"/>
      <c r="U490" s="156"/>
      <c r="V490" s="156"/>
      <c r="W490" s="156"/>
      <c r="X490" s="156"/>
      <c r="Y490" s="156"/>
      <c r="Z490" s="156"/>
    </row>
    <row r="491">
      <c r="A491" s="156"/>
      <c r="B491" s="156"/>
      <c r="C491" s="156"/>
      <c r="D491" s="156"/>
      <c r="E491" s="156"/>
      <c r="F491" s="156"/>
      <c r="G491" s="156"/>
      <c r="H491" s="156"/>
      <c r="I491" s="156"/>
      <c r="J491" s="156"/>
      <c r="K491" s="156"/>
      <c r="L491" s="156"/>
      <c r="M491" s="156"/>
      <c r="N491" s="156"/>
      <c r="O491" s="156"/>
      <c r="P491" s="156"/>
      <c r="Q491" s="156"/>
      <c r="R491" s="156"/>
      <c r="S491" s="156"/>
      <c r="T491" s="156"/>
      <c r="U491" s="156"/>
      <c r="V491" s="156"/>
      <c r="W491" s="156"/>
      <c r="X491" s="156"/>
      <c r="Y491" s="156"/>
      <c r="Z491" s="156"/>
    </row>
    <row r="492">
      <c r="A492" s="156"/>
      <c r="B492" s="156"/>
      <c r="C492" s="156"/>
      <c r="D492" s="156"/>
      <c r="E492" s="156"/>
      <c r="F492" s="156"/>
      <c r="G492" s="156"/>
      <c r="H492" s="156"/>
      <c r="I492" s="156"/>
      <c r="J492" s="156"/>
      <c r="K492" s="156"/>
      <c r="L492" s="156"/>
      <c r="M492" s="156"/>
      <c r="N492" s="156"/>
      <c r="O492" s="156"/>
      <c r="P492" s="156"/>
      <c r="Q492" s="156"/>
      <c r="R492" s="156"/>
      <c r="S492" s="156"/>
      <c r="T492" s="156"/>
      <c r="U492" s="156"/>
      <c r="V492" s="156"/>
      <c r="W492" s="156"/>
      <c r="X492" s="156"/>
      <c r="Y492" s="156"/>
      <c r="Z492" s="156"/>
    </row>
    <row r="493">
      <c r="A493" s="156"/>
      <c r="B493" s="156"/>
      <c r="C493" s="156"/>
      <c r="D493" s="156"/>
      <c r="E493" s="156"/>
      <c r="F493" s="156"/>
      <c r="G493" s="156"/>
      <c r="H493" s="156"/>
      <c r="I493" s="156"/>
      <c r="J493" s="156"/>
      <c r="K493" s="156"/>
      <c r="L493" s="156"/>
      <c r="M493" s="156"/>
      <c r="N493" s="156"/>
      <c r="O493" s="156"/>
      <c r="P493" s="156"/>
      <c r="Q493" s="156"/>
      <c r="R493" s="156"/>
      <c r="S493" s="156"/>
      <c r="T493" s="156"/>
      <c r="U493" s="156"/>
      <c r="V493" s="156"/>
      <c r="W493" s="156"/>
      <c r="X493" s="156"/>
      <c r="Y493" s="156"/>
      <c r="Z493" s="156"/>
    </row>
    <row r="494">
      <c r="A494" s="156"/>
      <c r="B494" s="156"/>
      <c r="C494" s="156"/>
      <c r="D494" s="156"/>
      <c r="E494" s="156"/>
      <c r="F494" s="156"/>
      <c r="G494" s="156"/>
      <c r="H494" s="156"/>
      <c r="I494" s="156"/>
      <c r="J494" s="156"/>
      <c r="K494" s="156"/>
      <c r="L494" s="156"/>
      <c r="M494" s="156"/>
      <c r="N494" s="156"/>
      <c r="O494" s="156"/>
      <c r="P494" s="156"/>
      <c r="Q494" s="156"/>
      <c r="R494" s="156"/>
      <c r="S494" s="156"/>
      <c r="T494" s="156"/>
      <c r="U494" s="156"/>
      <c r="V494" s="156"/>
      <c r="W494" s="156"/>
      <c r="X494" s="156"/>
      <c r="Y494" s="156"/>
      <c r="Z494" s="156"/>
    </row>
    <row r="495">
      <c r="A495" s="156"/>
      <c r="B495" s="156"/>
      <c r="C495" s="156"/>
      <c r="D495" s="156"/>
      <c r="E495" s="156"/>
      <c r="F495" s="156"/>
      <c r="G495" s="156"/>
      <c r="H495" s="156"/>
      <c r="I495" s="156"/>
      <c r="J495" s="156"/>
      <c r="K495" s="156"/>
      <c r="L495" s="156"/>
      <c r="M495" s="156"/>
      <c r="N495" s="156"/>
      <c r="O495" s="156"/>
      <c r="P495" s="156"/>
      <c r="Q495" s="156"/>
      <c r="R495" s="156"/>
      <c r="S495" s="156"/>
      <c r="T495" s="156"/>
      <c r="U495" s="156"/>
      <c r="V495" s="156"/>
      <c r="W495" s="156"/>
      <c r="X495" s="156"/>
      <c r="Y495" s="156"/>
      <c r="Z495" s="156"/>
    </row>
    <row r="496">
      <c r="A496" s="156"/>
      <c r="B496" s="156"/>
      <c r="C496" s="156"/>
      <c r="D496" s="156"/>
      <c r="E496" s="156"/>
      <c r="F496" s="156"/>
      <c r="G496" s="156"/>
      <c r="H496" s="156"/>
      <c r="I496" s="156"/>
      <c r="J496" s="156"/>
      <c r="K496" s="156"/>
      <c r="L496" s="156"/>
      <c r="M496" s="156"/>
      <c r="N496" s="156"/>
      <c r="O496" s="156"/>
      <c r="P496" s="156"/>
      <c r="Q496" s="156"/>
      <c r="R496" s="156"/>
      <c r="S496" s="156"/>
      <c r="T496" s="156"/>
      <c r="U496" s="156"/>
      <c r="V496" s="156"/>
      <c r="W496" s="156"/>
      <c r="X496" s="156"/>
      <c r="Y496" s="156"/>
      <c r="Z496" s="156"/>
    </row>
    <row r="497">
      <c r="A497" s="156"/>
      <c r="B497" s="156"/>
      <c r="C497" s="156"/>
      <c r="D497" s="156"/>
      <c r="E497" s="156"/>
      <c r="F497" s="156"/>
      <c r="G497" s="156"/>
      <c r="H497" s="156"/>
      <c r="I497" s="156"/>
      <c r="J497" s="156"/>
      <c r="K497" s="156"/>
      <c r="L497" s="156"/>
      <c r="M497" s="156"/>
      <c r="N497" s="156"/>
      <c r="O497" s="156"/>
      <c r="P497" s="156"/>
      <c r="Q497" s="156"/>
      <c r="R497" s="156"/>
      <c r="S497" s="156"/>
      <c r="T497" s="156"/>
      <c r="U497" s="156"/>
      <c r="V497" s="156"/>
      <c r="W497" s="156"/>
      <c r="X497" s="156"/>
      <c r="Y497" s="156"/>
      <c r="Z497" s="156"/>
    </row>
    <row r="498">
      <c r="A498" s="156"/>
      <c r="B498" s="156"/>
      <c r="C498" s="156"/>
      <c r="D498" s="156"/>
      <c r="E498" s="156"/>
      <c r="F498" s="156"/>
      <c r="G498" s="156"/>
      <c r="H498" s="156"/>
      <c r="I498" s="156"/>
      <c r="J498" s="156"/>
      <c r="K498" s="156"/>
      <c r="L498" s="156"/>
      <c r="M498" s="156"/>
      <c r="N498" s="156"/>
      <c r="O498" s="156"/>
      <c r="P498" s="156"/>
      <c r="Q498" s="156"/>
      <c r="R498" s="156"/>
      <c r="S498" s="156"/>
      <c r="T498" s="156"/>
      <c r="U498" s="156"/>
      <c r="V498" s="156"/>
      <c r="W498" s="156"/>
      <c r="X498" s="156"/>
      <c r="Y498" s="156"/>
      <c r="Z498" s="156"/>
    </row>
    <row r="499">
      <c r="A499" s="156"/>
      <c r="B499" s="156"/>
      <c r="C499" s="156"/>
      <c r="D499" s="156"/>
      <c r="E499" s="156"/>
      <c r="F499" s="156"/>
      <c r="G499" s="156"/>
      <c r="H499" s="156"/>
      <c r="I499" s="156"/>
      <c r="J499" s="156"/>
      <c r="K499" s="156"/>
      <c r="L499" s="156"/>
      <c r="M499" s="156"/>
      <c r="N499" s="156"/>
      <c r="O499" s="156"/>
      <c r="P499" s="156"/>
      <c r="Q499" s="156"/>
      <c r="R499" s="156"/>
      <c r="S499" s="156"/>
      <c r="T499" s="156"/>
      <c r="U499" s="156"/>
      <c r="V499" s="156"/>
      <c r="W499" s="156"/>
      <c r="X499" s="156"/>
      <c r="Y499" s="156"/>
      <c r="Z499" s="156"/>
    </row>
    <row r="500">
      <c r="A500" s="156"/>
      <c r="B500" s="156"/>
      <c r="C500" s="156"/>
      <c r="D500" s="156"/>
      <c r="E500" s="156"/>
      <c r="F500" s="156"/>
      <c r="G500" s="156"/>
      <c r="H500" s="156"/>
      <c r="I500" s="156"/>
      <c r="J500" s="156"/>
      <c r="K500" s="156"/>
      <c r="L500" s="156"/>
      <c r="M500" s="156"/>
      <c r="N500" s="156"/>
      <c r="O500" s="156"/>
      <c r="P500" s="156"/>
      <c r="Q500" s="156"/>
      <c r="R500" s="156"/>
      <c r="S500" s="156"/>
      <c r="T500" s="156"/>
      <c r="U500" s="156"/>
      <c r="V500" s="156"/>
      <c r="W500" s="156"/>
      <c r="X500" s="156"/>
      <c r="Y500" s="156"/>
      <c r="Z500" s="156"/>
    </row>
    <row r="501">
      <c r="A501" s="156"/>
      <c r="B501" s="156"/>
      <c r="C501" s="156"/>
      <c r="D501" s="156"/>
      <c r="E501" s="156"/>
      <c r="F501" s="156"/>
      <c r="G501" s="156"/>
      <c r="H501" s="156"/>
      <c r="I501" s="156"/>
      <c r="J501" s="156"/>
      <c r="K501" s="156"/>
      <c r="L501" s="156"/>
      <c r="M501" s="156"/>
      <c r="N501" s="156"/>
      <c r="O501" s="156"/>
      <c r="P501" s="156"/>
      <c r="Q501" s="156"/>
      <c r="R501" s="156"/>
      <c r="S501" s="156"/>
      <c r="T501" s="156"/>
      <c r="U501" s="156"/>
      <c r="V501" s="156"/>
      <c r="W501" s="156"/>
      <c r="X501" s="156"/>
      <c r="Y501" s="156"/>
      <c r="Z501" s="156"/>
    </row>
    <row r="502">
      <c r="A502" s="156"/>
      <c r="B502" s="156"/>
      <c r="C502" s="156"/>
      <c r="D502" s="156"/>
      <c r="E502" s="156"/>
      <c r="F502" s="156"/>
      <c r="G502" s="156"/>
      <c r="H502" s="156"/>
      <c r="I502" s="156"/>
      <c r="J502" s="156"/>
      <c r="K502" s="156"/>
      <c r="L502" s="156"/>
      <c r="M502" s="156"/>
      <c r="N502" s="156"/>
      <c r="O502" s="156"/>
      <c r="P502" s="156"/>
      <c r="Q502" s="156"/>
      <c r="R502" s="156"/>
      <c r="S502" s="156"/>
      <c r="T502" s="156"/>
      <c r="U502" s="156"/>
      <c r="V502" s="156"/>
      <c r="W502" s="156"/>
      <c r="X502" s="156"/>
      <c r="Y502" s="156"/>
      <c r="Z502" s="156"/>
    </row>
    <row r="503">
      <c r="A503" s="156"/>
      <c r="B503" s="156"/>
      <c r="C503" s="156"/>
      <c r="D503" s="156"/>
      <c r="E503" s="156"/>
      <c r="F503" s="156"/>
      <c r="G503" s="156"/>
      <c r="H503" s="156"/>
      <c r="I503" s="156"/>
      <c r="J503" s="156"/>
      <c r="K503" s="156"/>
      <c r="L503" s="156"/>
      <c r="M503" s="156"/>
      <c r="N503" s="156"/>
      <c r="O503" s="156"/>
      <c r="P503" s="156"/>
      <c r="Q503" s="156"/>
      <c r="R503" s="156"/>
      <c r="S503" s="156"/>
      <c r="T503" s="156"/>
      <c r="U503" s="156"/>
      <c r="V503" s="156"/>
      <c r="W503" s="156"/>
      <c r="X503" s="156"/>
      <c r="Y503" s="156"/>
      <c r="Z503" s="156"/>
    </row>
    <row r="504">
      <c r="A504" s="156"/>
      <c r="B504" s="156"/>
      <c r="C504" s="156"/>
      <c r="D504" s="156"/>
      <c r="E504" s="156"/>
      <c r="F504" s="156"/>
      <c r="G504" s="156"/>
      <c r="H504" s="156"/>
      <c r="I504" s="156"/>
      <c r="J504" s="156"/>
      <c r="K504" s="156"/>
      <c r="L504" s="156"/>
      <c r="M504" s="156"/>
      <c r="N504" s="156"/>
      <c r="O504" s="156"/>
      <c r="P504" s="156"/>
      <c r="Q504" s="156"/>
      <c r="R504" s="156"/>
      <c r="S504" s="156"/>
      <c r="T504" s="156"/>
      <c r="U504" s="156"/>
      <c r="V504" s="156"/>
      <c r="W504" s="156"/>
      <c r="X504" s="156"/>
      <c r="Y504" s="156"/>
      <c r="Z504" s="156"/>
    </row>
    <row r="505">
      <c r="A505" s="156"/>
      <c r="B505" s="156"/>
      <c r="C505" s="156"/>
      <c r="D505" s="156"/>
      <c r="E505" s="156"/>
      <c r="F505" s="156"/>
      <c r="G505" s="156"/>
      <c r="H505" s="156"/>
      <c r="I505" s="156"/>
      <c r="J505" s="156"/>
      <c r="K505" s="156"/>
      <c r="L505" s="156"/>
      <c r="M505" s="156"/>
      <c r="N505" s="156"/>
      <c r="O505" s="156"/>
      <c r="P505" s="156"/>
      <c r="Q505" s="156"/>
      <c r="R505" s="156"/>
      <c r="S505" s="156"/>
      <c r="T505" s="156"/>
      <c r="U505" s="156"/>
      <c r="V505" s="156"/>
      <c r="W505" s="156"/>
      <c r="X505" s="156"/>
      <c r="Y505" s="156"/>
      <c r="Z505" s="156"/>
    </row>
    <row r="506">
      <c r="A506" s="156"/>
      <c r="B506" s="156"/>
      <c r="C506" s="156"/>
      <c r="D506" s="156"/>
      <c r="E506" s="156"/>
      <c r="F506" s="156"/>
      <c r="G506" s="156"/>
      <c r="H506" s="156"/>
      <c r="I506" s="156"/>
      <c r="J506" s="156"/>
      <c r="K506" s="156"/>
      <c r="L506" s="156"/>
      <c r="M506" s="156"/>
      <c r="N506" s="156"/>
      <c r="O506" s="156"/>
      <c r="P506" s="156"/>
      <c r="Q506" s="156"/>
      <c r="R506" s="156"/>
      <c r="S506" s="156"/>
      <c r="T506" s="156"/>
      <c r="U506" s="156"/>
      <c r="V506" s="156"/>
      <c r="W506" s="156"/>
      <c r="X506" s="156"/>
      <c r="Y506" s="156"/>
      <c r="Z506" s="156"/>
    </row>
    <row r="507">
      <c r="A507" s="156"/>
      <c r="B507" s="156"/>
      <c r="C507" s="156"/>
      <c r="D507" s="156"/>
      <c r="E507" s="156"/>
      <c r="F507" s="156"/>
      <c r="G507" s="156"/>
      <c r="H507" s="156"/>
      <c r="I507" s="156"/>
      <c r="J507" s="156"/>
      <c r="K507" s="156"/>
      <c r="L507" s="156"/>
      <c r="M507" s="156"/>
      <c r="N507" s="156"/>
      <c r="O507" s="156"/>
      <c r="P507" s="156"/>
      <c r="Q507" s="156"/>
      <c r="R507" s="156"/>
      <c r="S507" s="156"/>
      <c r="T507" s="156"/>
      <c r="U507" s="156"/>
      <c r="V507" s="156"/>
      <c r="W507" s="156"/>
      <c r="X507" s="156"/>
      <c r="Y507" s="156"/>
      <c r="Z507" s="156"/>
    </row>
    <row r="508">
      <c r="A508" s="156"/>
      <c r="B508" s="156"/>
      <c r="C508" s="156"/>
      <c r="D508" s="156"/>
      <c r="E508" s="156"/>
      <c r="F508" s="156"/>
      <c r="G508" s="156"/>
      <c r="H508" s="156"/>
      <c r="I508" s="156"/>
      <c r="J508" s="156"/>
      <c r="K508" s="156"/>
      <c r="L508" s="156"/>
      <c r="M508" s="156"/>
      <c r="N508" s="156"/>
      <c r="O508" s="156"/>
      <c r="P508" s="156"/>
      <c r="Q508" s="156"/>
      <c r="R508" s="156"/>
      <c r="S508" s="156"/>
      <c r="T508" s="156"/>
      <c r="U508" s="156"/>
      <c r="V508" s="156"/>
      <c r="W508" s="156"/>
      <c r="X508" s="156"/>
      <c r="Y508" s="156"/>
      <c r="Z508" s="156"/>
    </row>
    <row r="509">
      <c r="A509" s="156"/>
      <c r="B509" s="156"/>
      <c r="C509" s="156"/>
      <c r="D509" s="156"/>
      <c r="E509" s="156"/>
      <c r="F509" s="156"/>
      <c r="G509" s="156"/>
      <c r="H509" s="156"/>
      <c r="I509" s="156"/>
      <c r="J509" s="156"/>
      <c r="K509" s="156"/>
      <c r="L509" s="156"/>
      <c r="M509" s="156"/>
      <c r="N509" s="156"/>
      <c r="O509" s="156"/>
      <c r="P509" s="156"/>
      <c r="Q509" s="156"/>
      <c r="R509" s="156"/>
      <c r="S509" s="156"/>
      <c r="T509" s="156"/>
      <c r="U509" s="156"/>
      <c r="V509" s="156"/>
      <c r="W509" s="156"/>
      <c r="X509" s="156"/>
      <c r="Y509" s="156"/>
      <c r="Z509" s="156"/>
    </row>
    <row r="510">
      <c r="A510" s="156"/>
      <c r="B510" s="156"/>
      <c r="C510" s="156"/>
      <c r="D510" s="156"/>
      <c r="E510" s="156"/>
      <c r="F510" s="156"/>
      <c r="G510" s="156"/>
      <c r="H510" s="156"/>
      <c r="I510" s="156"/>
      <c r="J510" s="156"/>
      <c r="K510" s="156"/>
      <c r="L510" s="156"/>
      <c r="M510" s="156"/>
      <c r="N510" s="156"/>
      <c r="O510" s="156"/>
      <c r="P510" s="156"/>
      <c r="Q510" s="156"/>
      <c r="R510" s="156"/>
      <c r="S510" s="156"/>
      <c r="T510" s="156"/>
      <c r="U510" s="156"/>
      <c r="V510" s="156"/>
      <c r="W510" s="156"/>
      <c r="X510" s="156"/>
      <c r="Y510" s="156"/>
      <c r="Z510" s="156"/>
    </row>
    <row r="511">
      <c r="A511" s="156"/>
      <c r="B511" s="156"/>
      <c r="C511" s="156"/>
      <c r="D511" s="156"/>
      <c r="E511" s="156"/>
      <c r="F511" s="156"/>
      <c r="G511" s="156"/>
      <c r="H511" s="156"/>
      <c r="I511" s="156"/>
      <c r="J511" s="156"/>
      <c r="K511" s="156"/>
      <c r="L511" s="156"/>
      <c r="M511" s="156"/>
      <c r="N511" s="156"/>
      <c r="O511" s="156"/>
      <c r="P511" s="156"/>
      <c r="Q511" s="156"/>
      <c r="R511" s="156"/>
      <c r="S511" s="156"/>
      <c r="T511" s="156"/>
      <c r="U511" s="156"/>
      <c r="V511" s="156"/>
      <c r="W511" s="156"/>
      <c r="X511" s="156"/>
      <c r="Y511" s="156"/>
      <c r="Z511" s="156"/>
    </row>
    <row r="512">
      <c r="A512" s="156"/>
      <c r="B512" s="156"/>
      <c r="C512" s="156"/>
      <c r="D512" s="156"/>
      <c r="E512" s="156"/>
      <c r="F512" s="156"/>
      <c r="G512" s="156"/>
      <c r="H512" s="156"/>
      <c r="I512" s="156"/>
      <c r="J512" s="156"/>
      <c r="K512" s="156"/>
      <c r="L512" s="156"/>
      <c r="M512" s="156"/>
      <c r="N512" s="156"/>
      <c r="O512" s="156"/>
      <c r="P512" s="156"/>
      <c r="Q512" s="156"/>
      <c r="R512" s="156"/>
      <c r="S512" s="156"/>
      <c r="T512" s="156"/>
      <c r="U512" s="156"/>
      <c r="V512" s="156"/>
      <c r="W512" s="156"/>
      <c r="X512" s="156"/>
      <c r="Y512" s="156"/>
      <c r="Z512" s="156"/>
    </row>
    <row r="513">
      <c r="A513" s="156"/>
      <c r="B513" s="156"/>
      <c r="C513" s="156"/>
      <c r="D513" s="156"/>
      <c r="E513" s="156"/>
      <c r="F513" s="156"/>
      <c r="G513" s="156"/>
      <c r="H513" s="156"/>
      <c r="I513" s="156"/>
      <c r="J513" s="156"/>
      <c r="K513" s="156"/>
      <c r="L513" s="156"/>
      <c r="M513" s="156"/>
      <c r="N513" s="156"/>
      <c r="O513" s="156"/>
      <c r="P513" s="156"/>
      <c r="Q513" s="156"/>
      <c r="R513" s="156"/>
      <c r="S513" s="156"/>
      <c r="T513" s="156"/>
      <c r="U513" s="156"/>
      <c r="V513" s="156"/>
      <c r="W513" s="156"/>
      <c r="X513" s="156"/>
      <c r="Y513" s="156"/>
      <c r="Z513" s="156"/>
    </row>
    <row r="514">
      <c r="A514" s="156"/>
      <c r="B514" s="156"/>
      <c r="C514" s="156"/>
      <c r="D514" s="156"/>
      <c r="E514" s="156"/>
      <c r="F514" s="156"/>
      <c r="G514" s="156"/>
      <c r="H514" s="156"/>
      <c r="I514" s="156"/>
      <c r="J514" s="156"/>
      <c r="K514" s="156"/>
      <c r="L514" s="156"/>
      <c r="M514" s="156"/>
      <c r="N514" s="156"/>
      <c r="O514" s="156"/>
      <c r="P514" s="156"/>
      <c r="Q514" s="156"/>
      <c r="R514" s="156"/>
      <c r="S514" s="156"/>
      <c r="T514" s="156"/>
      <c r="U514" s="156"/>
      <c r="V514" s="156"/>
      <c r="W514" s="156"/>
      <c r="X514" s="156"/>
      <c r="Y514" s="156"/>
      <c r="Z514" s="156"/>
    </row>
    <row r="515">
      <c r="A515" s="156"/>
      <c r="B515" s="156"/>
      <c r="C515" s="156"/>
      <c r="D515" s="156"/>
      <c r="E515" s="156"/>
      <c r="F515" s="156"/>
      <c r="G515" s="156"/>
      <c r="H515" s="156"/>
      <c r="I515" s="156"/>
      <c r="J515" s="156"/>
      <c r="K515" s="156"/>
      <c r="L515" s="156"/>
      <c r="M515" s="156"/>
      <c r="N515" s="156"/>
      <c r="O515" s="156"/>
      <c r="P515" s="156"/>
      <c r="Q515" s="156"/>
      <c r="R515" s="156"/>
      <c r="S515" s="156"/>
      <c r="T515" s="156"/>
      <c r="U515" s="156"/>
      <c r="V515" s="156"/>
      <c r="W515" s="156"/>
      <c r="X515" s="156"/>
      <c r="Y515" s="156"/>
      <c r="Z515" s="156"/>
    </row>
    <row r="516">
      <c r="A516" s="156"/>
      <c r="B516" s="156"/>
      <c r="C516" s="156"/>
      <c r="D516" s="156"/>
      <c r="E516" s="156"/>
      <c r="F516" s="156"/>
      <c r="G516" s="156"/>
      <c r="H516" s="156"/>
      <c r="I516" s="156"/>
      <c r="J516" s="156"/>
      <c r="K516" s="156"/>
      <c r="L516" s="156"/>
      <c r="M516" s="156"/>
      <c r="N516" s="156"/>
      <c r="O516" s="156"/>
      <c r="P516" s="156"/>
      <c r="Q516" s="156"/>
      <c r="R516" s="156"/>
      <c r="S516" s="156"/>
      <c r="T516" s="156"/>
      <c r="U516" s="156"/>
      <c r="V516" s="156"/>
      <c r="W516" s="156"/>
      <c r="X516" s="156"/>
      <c r="Y516" s="156"/>
      <c r="Z516" s="156"/>
    </row>
    <row r="517">
      <c r="A517" s="156"/>
      <c r="B517" s="156"/>
      <c r="C517" s="156"/>
      <c r="D517" s="156"/>
      <c r="E517" s="156"/>
      <c r="F517" s="156"/>
      <c r="G517" s="156"/>
      <c r="H517" s="156"/>
      <c r="I517" s="156"/>
      <c r="J517" s="156"/>
      <c r="K517" s="156"/>
      <c r="L517" s="156"/>
      <c r="M517" s="156"/>
      <c r="N517" s="156"/>
      <c r="O517" s="156"/>
      <c r="P517" s="156"/>
      <c r="Q517" s="156"/>
      <c r="R517" s="156"/>
      <c r="S517" s="156"/>
      <c r="T517" s="156"/>
      <c r="U517" s="156"/>
      <c r="V517" s="156"/>
      <c r="W517" s="156"/>
      <c r="X517" s="156"/>
      <c r="Y517" s="156"/>
      <c r="Z517" s="156"/>
    </row>
    <row r="518">
      <c r="A518" s="156"/>
      <c r="B518" s="156"/>
      <c r="C518" s="156"/>
      <c r="D518" s="156"/>
      <c r="E518" s="156"/>
      <c r="F518" s="156"/>
      <c r="G518" s="156"/>
      <c r="H518" s="156"/>
      <c r="I518" s="156"/>
      <c r="J518" s="156"/>
      <c r="K518" s="156"/>
      <c r="L518" s="156"/>
      <c r="M518" s="156"/>
      <c r="N518" s="156"/>
      <c r="O518" s="156"/>
      <c r="P518" s="156"/>
      <c r="Q518" s="156"/>
      <c r="R518" s="156"/>
      <c r="S518" s="156"/>
      <c r="T518" s="156"/>
      <c r="U518" s="156"/>
      <c r="V518" s="156"/>
      <c r="W518" s="156"/>
      <c r="X518" s="156"/>
      <c r="Y518" s="156"/>
      <c r="Z518" s="156"/>
    </row>
    <row r="519">
      <c r="A519" s="156"/>
      <c r="B519" s="156"/>
      <c r="C519" s="156"/>
      <c r="D519" s="156"/>
      <c r="E519" s="156"/>
      <c r="F519" s="156"/>
      <c r="G519" s="156"/>
      <c r="H519" s="156"/>
      <c r="I519" s="156"/>
      <c r="J519" s="156"/>
      <c r="K519" s="156"/>
      <c r="L519" s="156"/>
      <c r="M519" s="156"/>
      <c r="N519" s="156"/>
      <c r="O519" s="156"/>
      <c r="P519" s="156"/>
      <c r="Q519" s="156"/>
      <c r="R519" s="156"/>
      <c r="S519" s="156"/>
      <c r="T519" s="156"/>
      <c r="U519" s="156"/>
      <c r="V519" s="156"/>
      <c r="W519" s="156"/>
      <c r="X519" s="156"/>
      <c r="Y519" s="156"/>
      <c r="Z519" s="156"/>
    </row>
    <row r="520">
      <c r="A520" s="156"/>
      <c r="B520" s="156"/>
      <c r="C520" s="156"/>
      <c r="D520" s="156"/>
      <c r="E520" s="156"/>
      <c r="F520" s="156"/>
      <c r="G520" s="156"/>
      <c r="H520" s="156"/>
      <c r="I520" s="156"/>
      <c r="J520" s="156"/>
      <c r="K520" s="156"/>
      <c r="L520" s="156"/>
      <c r="M520" s="156"/>
      <c r="N520" s="156"/>
      <c r="O520" s="156"/>
      <c r="P520" s="156"/>
      <c r="Q520" s="156"/>
      <c r="R520" s="156"/>
      <c r="S520" s="156"/>
      <c r="T520" s="156"/>
      <c r="U520" s="156"/>
      <c r="V520" s="156"/>
      <c r="W520" s="156"/>
      <c r="X520" s="156"/>
      <c r="Y520" s="156"/>
      <c r="Z520" s="156"/>
    </row>
    <row r="521">
      <c r="A521" s="156"/>
      <c r="B521" s="156"/>
      <c r="C521" s="156"/>
      <c r="D521" s="156"/>
      <c r="E521" s="156"/>
      <c r="F521" s="156"/>
      <c r="G521" s="156"/>
      <c r="H521" s="156"/>
      <c r="I521" s="156"/>
      <c r="J521" s="156"/>
      <c r="K521" s="156"/>
      <c r="L521" s="156"/>
      <c r="M521" s="156"/>
      <c r="N521" s="156"/>
      <c r="O521" s="156"/>
      <c r="P521" s="156"/>
      <c r="Q521" s="156"/>
      <c r="R521" s="156"/>
      <c r="S521" s="156"/>
      <c r="T521" s="156"/>
      <c r="U521" s="156"/>
      <c r="V521" s="156"/>
      <c r="W521" s="156"/>
      <c r="X521" s="156"/>
      <c r="Y521" s="156"/>
      <c r="Z521" s="156"/>
    </row>
    <row r="522">
      <c r="A522" s="156"/>
      <c r="B522" s="156"/>
      <c r="C522" s="156"/>
      <c r="D522" s="156"/>
      <c r="E522" s="156"/>
      <c r="F522" s="156"/>
      <c r="G522" s="156"/>
      <c r="H522" s="156"/>
      <c r="I522" s="156"/>
      <c r="J522" s="156"/>
      <c r="K522" s="156"/>
      <c r="L522" s="156"/>
      <c r="M522" s="156"/>
      <c r="N522" s="156"/>
      <c r="O522" s="156"/>
      <c r="P522" s="156"/>
      <c r="Q522" s="156"/>
      <c r="R522" s="156"/>
      <c r="S522" s="156"/>
      <c r="T522" s="156"/>
      <c r="U522" s="156"/>
      <c r="V522" s="156"/>
      <c r="W522" s="156"/>
      <c r="X522" s="156"/>
      <c r="Y522" s="156"/>
      <c r="Z522" s="156"/>
    </row>
    <row r="523">
      <c r="A523" s="156"/>
      <c r="B523" s="156"/>
      <c r="C523" s="156"/>
      <c r="D523" s="156"/>
      <c r="E523" s="156"/>
      <c r="F523" s="156"/>
      <c r="G523" s="156"/>
      <c r="H523" s="156"/>
      <c r="I523" s="156"/>
      <c r="J523" s="156"/>
      <c r="K523" s="156"/>
      <c r="L523" s="156"/>
      <c r="M523" s="156"/>
      <c r="N523" s="156"/>
      <c r="O523" s="156"/>
      <c r="P523" s="156"/>
      <c r="Q523" s="156"/>
      <c r="R523" s="156"/>
      <c r="S523" s="156"/>
      <c r="T523" s="156"/>
      <c r="U523" s="156"/>
      <c r="V523" s="156"/>
      <c r="W523" s="156"/>
      <c r="X523" s="156"/>
      <c r="Y523" s="156"/>
      <c r="Z523" s="156"/>
    </row>
    <row r="524">
      <c r="A524" s="156"/>
      <c r="B524" s="156"/>
      <c r="C524" s="156"/>
      <c r="D524" s="156"/>
      <c r="E524" s="156"/>
      <c r="F524" s="156"/>
      <c r="G524" s="156"/>
      <c r="H524" s="156"/>
      <c r="I524" s="156"/>
      <c r="J524" s="156"/>
      <c r="K524" s="156"/>
      <c r="L524" s="156"/>
      <c r="M524" s="156"/>
      <c r="N524" s="156"/>
      <c r="O524" s="156"/>
      <c r="P524" s="156"/>
      <c r="Q524" s="156"/>
      <c r="R524" s="156"/>
      <c r="S524" s="156"/>
      <c r="T524" s="156"/>
      <c r="U524" s="156"/>
      <c r="V524" s="156"/>
      <c r="W524" s="156"/>
      <c r="X524" s="156"/>
      <c r="Y524" s="156"/>
      <c r="Z524" s="156"/>
    </row>
    <row r="525">
      <c r="A525" s="156"/>
      <c r="B525" s="156"/>
      <c r="C525" s="156"/>
      <c r="D525" s="156"/>
      <c r="E525" s="156"/>
      <c r="F525" s="156"/>
      <c r="G525" s="156"/>
      <c r="H525" s="156"/>
      <c r="I525" s="156"/>
      <c r="J525" s="156"/>
      <c r="K525" s="156"/>
      <c r="L525" s="156"/>
      <c r="M525" s="156"/>
      <c r="N525" s="156"/>
      <c r="O525" s="156"/>
      <c r="P525" s="156"/>
      <c r="Q525" s="156"/>
      <c r="R525" s="156"/>
      <c r="S525" s="156"/>
      <c r="T525" s="156"/>
      <c r="U525" s="156"/>
      <c r="V525" s="156"/>
      <c r="W525" s="156"/>
      <c r="X525" s="156"/>
      <c r="Y525" s="156"/>
      <c r="Z525" s="156"/>
    </row>
    <row r="526">
      <c r="A526" s="156"/>
      <c r="B526" s="156"/>
      <c r="C526" s="156"/>
      <c r="D526" s="156"/>
      <c r="E526" s="156"/>
      <c r="F526" s="156"/>
      <c r="G526" s="156"/>
      <c r="H526" s="156"/>
      <c r="I526" s="156"/>
      <c r="J526" s="156"/>
      <c r="K526" s="156"/>
      <c r="L526" s="156"/>
      <c r="M526" s="156"/>
      <c r="N526" s="156"/>
      <c r="O526" s="156"/>
      <c r="P526" s="156"/>
      <c r="Q526" s="156"/>
      <c r="R526" s="156"/>
      <c r="S526" s="156"/>
      <c r="T526" s="156"/>
      <c r="U526" s="156"/>
      <c r="V526" s="156"/>
      <c r="W526" s="156"/>
      <c r="X526" s="156"/>
      <c r="Y526" s="156"/>
      <c r="Z526" s="156"/>
    </row>
    <row r="527">
      <c r="A527" s="156"/>
      <c r="B527" s="156"/>
      <c r="C527" s="156"/>
      <c r="D527" s="156"/>
      <c r="E527" s="156"/>
      <c r="F527" s="156"/>
      <c r="G527" s="156"/>
      <c r="H527" s="156"/>
      <c r="I527" s="156"/>
      <c r="J527" s="156"/>
      <c r="K527" s="156"/>
      <c r="L527" s="156"/>
      <c r="M527" s="156"/>
      <c r="N527" s="156"/>
      <c r="O527" s="156"/>
      <c r="P527" s="156"/>
      <c r="Q527" s="156"/>
      <c r="R527" s="156"/>
      <c r="S527" s="156"/>
      <c r="T527" s="156"/>
      <c r="U527" s="156"/>
      <c r="V527" s="156"/>
      <c r="W527" s="156"/>
      <c r="X527" s="156"/>
      <c r="Y527" s="156"/>
      <c r="Z527" s="156"/>
    </row>
    <row r="528">
      <c r="A528" s="156"/>
      <c r="B528" s="156"/>
      <c r="C528" s="156"/>
      <c r="D528" s="156"/>
      <c r="E528" s="156"/>
      <c r="F528" s="156"/>
      <c r="G528" s="156"/>
      <c r="H528" s="156"/>
      <c r="I528" s="156"/>
      <c r="J528" s="156"/>
      <c r="K528" s="156"/>
      <c r="L528" s="156"/>
      <c r="M528" s="156"/>
      <c r="N528" s="156"/>
      <c r="O528" s="156"/>
      <c r="P528" s="156"/>
      <c r="Q528" s="156"/>
      <c r="R528" s="156"/>
      <c r="S528" s="156"/>
      <c r="T528" s="156"/>
      <c r="U528" s="156"/>
      <c r="V528" s="156"/>
      <c r="W528" s="156"/>
      <c r="X528" s="156"/>
      <c r="Y528" s="156"/>
      <c r="Z528" s="156"/>
    </row>
    <row r="529">
      <c r="A529" s="156"/>
      <c r="B529" s="156"/>
      <c r="C529" s="156"/>
      <c r="D529" s="156"/>
      <c r="E529" s="156"/>
      <c r="F529" s="156"/>
      <c r="G529" s="156"/>
      <c r="H529" s="156"/>
      <c r="I529" s="156"/>
      <c r="J529" s="156"/>
      <c r="K529" s="156"/>
      <c r="L529" s="156"/>
      <c r="M529" s="156"/>
      <c r="N529" s="156"/>
      <c r="O529" s="156"/>
      <c r="P529" s="156"/>
      <c r="Q529" s="156"/>
      <c r="R529" s="156"/>
      <c r="S529" s="156"/>
      <c r="T529" s="156"/>
      <c r="U529" s="156"/>
      <c r="V529" s="156"/>
      <c r="W529" s="156"/>
      <c r="X529" s="156"/>
      <c r="Y529" s="156"/>
      <c r="Z529" s="156"/>
    </row>
    <row r="530">
      <c r="A530" s="156"/>
      <c r="B530" s="156"/>
      <c r="C530" s="156"/>
      <c r="D530" s="156"/>
      <c r="E530" s="156"/>
      <c r="F530" s="156"/>
      <c r="G530" s="156"/>
      <c r="H530" s="156"/>
      <c r="I530" s="156"/>
      <c r="J530" s="156"/>
      <c r="K530" s="156"/>
      <c r="L530" s="156"/>
      <c r="M530" s="156"/>
      <c r="N530" s="156"/>
      <c r="O530" s="156"/>
      <c r="P530" s="156"/>
      <c r="Q530" s="156"/>
      <c r="R530" s="156"/>
      <c r="S530" s="156"/>
      <c r="T530" s="156"/>
      <c r="U530" s="156"/>
      <c r="V530" s="156"/>
      <c r="W530" s="156"/>
      <c r="X530" s="156"/>
      <c r="Y530" s="156"/>
      <c r="Z530" s="156"/>
    </row>
    <row r="531">
      <c r="A531" s="156"/>
      <c r="B531" s="156"/>
      <c r="C531" s="156"/>
      <c r="D531" s="156"/>
      <c r="E531" s="156"/>
      <c r="F531" s="156"/>
      <c r="G531" s="156"/>
      <c r="H531" s="156"/>
      <c r="I531" s="156"/>
      <c r="J531" s="156"/>
      <c r="K531" s="156"/>
      <c r="L531" s="156"/>
      <c r="M531" s="156"/>
      <c r="N531" s="156"/>
      <c r="O531" s="156"/>
      <c r="P531" s="156"/>
      <c r="Q531" s="156"/>
      <c r="R531" s="156"/>
      <c r="S531" s="156"/>
      <c r="T531" s="156"/>
      <c r="U531" s="156"/>
      <c r="V531" s="156"/>
      <c r="W531" s="156"/>
      <c r="X531" s="156"/>
      <c r="Y531" s="156"/>
      <c r="Z531" s="156"/>
    </row>
    <row r="532">
      <c r="A532" s="156"/>
      <c r="B532" s="156"/>
      <c r="C532" s="156"/>
      <c r="D532" s="156"/>
      <c r="E532" s="156"/>
      <c r="F532" s="156"/>
      <c r="G532" s="156"/>
      <c r="H532" s="156"/>
      <c r="I532" s="156"/>
      <c r="J532" s="156"/>
      <c r="K532" s="156"/>
      <c r="L532" s="156"/>
      <c r="M532" s="156"/>
      <c r="N532" s="156"/>
      <c r="O532" s="156"/>
      <c r="P532" s="156"/>
      <c r="Q532" s="156"/>
      <c r="R532" s="156"/>
      <c r="S532" s="156"/>
      <c r="T532" s="156"/>
      <c r="U532" s="156"/>
      <c r="V532" s="156"/>
      <c r="W532" s="156"/>
      <c r="X532" s="156"/>
      <c r="Y532" s="156"/>
      <c r="Z532" s="156"/>
    </row>
    <row r="533">
      <c r="A533" s="156"/>
      <c r="B533" s="156"/>
      <c r="C533" s="156"/>
      <c r="D533" s="156"/>
      <c r="E533" s="156"/>
      <c r="F533" s="156"/>
      <c r="G533" s="156"/>
      <c r="H533" s="156"/>
      <c r="I533" s="156"/>
      <c r="J533" s="156"/>
      <c r="K533" s="156"/>
      <c r="L533" s="156"/>
      <c r="M533" s="156"/>
      <c r="N533" s="156"/>
      <c r="O533" s="156"/>
      <c r="P533" s="156"/>
      <c r="Q533" s="156"/>
      <c r="R533" s="156"/>
      <c r="S533" s="156"/>
      <c r="T533" s="156"/>
      <c r="U533" s="156"/>
      <c r="V533" s="156"/>
      <c r="W533" s="156"/>
      <c r="X533" s="156"/>
      <c r="Y533" s="156"/>
      <c r="Z533" s="156"/>
    </row>
    <row r="534">
      <c r="A534" s="156"/>
      <c r="B534" s="156"/>
      <c r="C534" s="156"/>
      <c r="D534" s="156"/>
      <c r="E534" s="156"/>
      <c r="F534" s="156"/>
      <c r="G534" s="156"/>
      <c r="H534" s="156"/>
      <c r="I534" s="156"/>
      <c r="J534" s="156"/>
      <c r="K534" s="156"/>
      <c r="L534" s="156"/>
      <c r="M534" s="156"/>
      <c r="N534" s="156"/>
      <c r="O534" s="156"/>
      <c r="P534" s="156"/>
      <c r="Q534" s="156"/>
      <c r="R534" s="156"/>
      <c r="S534" s="156"/>
      <c r="T534" s="156"/>
      <c r="U534" s="156"/>
      <c r="V534" s="156"/>
      <c r="W534" s="156"/>
      <c r="X534" s="156"/>
      <c r="Y534" s="156"/>
      <c r="Z534" s="156"/>
    </row>
    <row r="535">
      <c r="A535" s="156"/>
      <c r="B535" s="156"/>
      <c r="C535" s="156"/>
      <c r="D535" s="156"/>
      <c r="E535" s="156"/>
      <c r="F535" s="156"/>
      <c r="G535" s="156"/>
      <c r="H535" s="156"/>
      <c r="I535" s="156"/>
      <c r="J535" s="156"/>
      <c r="K535" s="156"/>
      <c r="L535" s="156"/>
      <c r="M535" s="156"/>
      <c r="N535" s="156"/>
      <c r="O535" s="156"/>
      <c r="P535" s="156"/>
      <c r="Q535" s="156"/>
      <c r="R535" s="156"/>
      <c r="S535" s="156"/>
      <c r="T535" s="156"/>
      <c r="U535" s="156"/>
      <c r="V535" s="156"/>
      <c r="W535" s="156"/>
      <c r="X535" s="156"/>
      <c r="Y535" s="156"/>
      <c r="Z535" s="156"/>
    </row>
    <row r="536">
      <c r="A536" s="156"/>
      <c r="B536" s="156"/>
      <c r="C536" s="156"/>
      <c r="D536" s="156"/>
      <c r="E536" s="156"/>
      <c r="F536" s="156"/>
      <c r="G536" s="156"/>
      <c r="H536" s="156"/>
      <c r="I536" s="156"/>
      <c r="J536" s="156"/>
      <c r="K536" s="156"/>
      <c r="L536" s="156"/>
      <c r="M536" s="156"/>
      <c r="N536" s="156"/>
      <c r="O536" s="156"/>
      <c r="P536" s="156"/>
      <c r="Q536" s="156"/>
      <c r="R536" s="156"/>
      <c r="S536" s="156"/>
      <c r="T536" s="156"/>
      <c r="U536" s="156"/>
      <c r="V536" s="156"/>
      <c r="W536" s="156"/>
      <c r="X536" s="156"/>
      <c r="Y536" s="156"/>
      <c r="Z536" s="156"/>
    </row>
    <row r="537">
      <c r="A537" s="156"/>
      <c r="B537" s="156"/>
      <c r="C537" s="156"/>
      <c r="D537" s="156"/>
      <c r="E537" s="156"/>
      <c r="F537" s="156"/>
      <c r="G537" s="156"/>
      <c r="H537" s="156"/>
      <c r="I537" s="156"/>
      <c r="J537" s="156"/>
      <c r="K537" s="156"/>
      <c r="L537" s="156"/>
      <c r="M537" s="156"/>
      <c r="N537" s="156"/>
      <c r="O537" s="156"/>
      <c r="P537" s="156"/>
      <c r="Q537" s="156"/>
      <c r="R537" s="156"/>
      <c r="S537" s="156"/>
      <c r="T537" s="156"/>
      <c r="U537" s="156"/>
      <c r="V537" s="156"/>
      <c r="W537" s="156"/>
      <c r="X537" s="156"/>
      <c r="Y537" s="156"/>
      <c r="Z537" s="156"/>
    </row>
    <row r="538">
      <c r="A538" s="156"/>
      <c r="B538" s="156"/>
      <c r="C538" s="156"/>
      <c r="D538" s="156"/>
      <c r="E538" s="156"/>
      <c r="F538" s="156"/>
      <c r="G538" s="156"/>
      <c r="H538" s="156"/>
      <c r="I538" s="156"/>
      <c r="J538" s="156"/>
      <c r="K538" s="156"/>
      <c r="L538" s="156"/>
      <c r="M538" s="156"/>
      <c r="N538" s="156"/>
      <c r="O538" s="156"/>
      <c r="P538" s="156"/>
      <c r="Q538" s="156"/>
      <c r="R538" s="156"/>
      <c r="S538" s="156"/>
      <c r="T538" s="156"/>
      <c r="U538" s="156"/>
      <c r="V538" s="156"/>
      <c r="W538" s="156"/>
      <c r="X538" s="156"/>
      <c r="Y538" s="156"/>
      <c r="Z538" s="156"/>
    </row>
    <row r="539">
      <c r="A539" s="156"/>
      <c r="B539" s="156"/>
      <c r="C539" s="156"/>
      <c r="D539" s="156"/>
      <c r="E539" s="156"/>
      <c r="F539" s="156"/>
      <c r="G539" s="156"/>
      <c r="H539" s="156"/>
      <c r="I539" s="156"/>
      <c r="J539" s="156"/>
      <c r="K539" s="156"/>
      <c r="L539" s="156"/>
      <c r="M539" s="156"/>
      <c r="N539" s="156"/>
      <c r="O539" s="156"/>
      <c r="P539" s="156"/>
      <c r="Q539" s="156"/>
      <c r="R539" s="156"/>
      <c r="S539" s="156"/>
      <c r="T539" s="156"/>
      <c r="U539" s="156"/>
      <c r="V539" s="156"/>
      <c r="W539" s="156"/>
      <c r="X539" s="156"/>
      <c r="Y539" s="156"/>
      <c r="Z539" s="156"/>
    </row>
    <row r="540">
      <c r="A540" s="156"/>
      <c r="B540" s="156"/>
      <c r="C540" s="156"/>
      <c r="D540" s="156"/>
      <c r="E540" s="156"/>
      <c r="F540" s="156"/>
      <c r="G540" s="156"/>
      <c r="H540" s="156"/>
      <c r="I540" s="156"/>
      <c r="J540" s="156"/>
      <c r="K540" s="156"/>
      <c r="L540" s="156"/>
      <c r="M540" s="156"/>
      <c r="N540" s="156"/>
      <c r="O540" s="156"/>
      <c r="P540" s="156"/>
      <c r="Q540" s="156"/>
      <c r="R540" s="156"/>
      <c r="S540" s="156"/>
      <c r="T540" s="156"/>
      <c r="U540" s="156"/>
      <c r="V540" s="156"/>
      <c r="W540" s="156"/>
      <c r="X540" s="156"/>
      <c r="Y540" s="156"/>
      <c r="Z540" s="156"/>
    </row>
    <row r="541">
      <c r="A541" s="156"/>
      <c r="B541" s="156"/>
      <c r="C541" s="156"/>
      <c r="D541" s="156"/>
      <c r="E541" s="156"/>
      <c r="F541" s="156"/>
      <c r="G541" s="156"/>
      <c r="H541" s="156"/>
      <c r="I541" s="156"/>
      <c r="J541" s="156"/>
      <c r="K541" s="156"/>
      <c r="L541" s="156"/>
      <c r="M541" s="156"/>
      <c r="N541" s="156"/>
      <c r="O541" s="156"/>
      <c r="P541" s="156"/>
      <c r="Q541" s="156"/>
      <c r="R541" s="156"/>
      <c r="S541" s="156"/>
      <c r="T541" s="156"/>
      <c r="U541" s="156"/>
      <c r="V541" s="156"/>
      <c r="W541" s="156"/>
      <c r="X541" s="156"/>
      <c r="Y541" s="156"/>
      <c r="Z541" s="156"/>
    </row>
    <row r="542">
      <c r="A542" s="156"/>
      <c r="B542" s="156"/>
      <c r="C542" s="156"/>
      <c r="D542" s="156"/>
      <c r="E542" s="156"/>
      <c r="F542" s="156"/>
      <c r="G542" s="156"/>
      <c r="H542" s="156"/>
      <c r="I542" s="156"/>
      <c r="J542" s="156"/>
      <c r="K542" s="156"/>
      <c r="L542" s="156"/>
      <c r="M542" s="156"/>
      <c r="N542" s="156"/>
      <c r="O542" s="156"/>
      <c r="P542" s="156"/>
      <c r="Q542" s="156"/>
      <c r="R542" s="156"/>
      <c r="S542" s="156"/>
      <c r="T542" s="156"/>
      <c r="U542" s="156"/>
      <c r="V542" s="156"/>
      <c r="W542" s="156"/>
      <c r="X542" s="156"/>
      <c r="Y542" s="156"/>
      <c r="Z542" s="156"/>
    </row>
    <row r="543">
      <c r="A543" s="156"/>
      <c r="B543" s="156"/>
      <c r="C543" s="156"/>
      <c r="D543" s="156"/>
      <c r="E543" s="156"/>
      <c r="F543" s="156"/>
      <c r="G543" s="156"/>
      <c r="H543" s="156"/>
      <c r="I543" s="156"/>
      <c r="J543" s="156"/>
      <c r="K543" s="156"/>
      <c r="L543" s="156"/>
      <c r="M543" s="156"/>
      <c r="N543" s="156"/>
      <c r="O543" s="156"/>
      <c r="P543" s="156"/>
      <c r="Q543" s="156"/>
      <c r="R543" s="156"/>
      <c r="S543" s="156"/>
      <c r="T543" s="156"/>
      <c r="U543" s="156"/>
      <c r="V543" s="156"/>
      <c r="W543" s="156"/>
      <c r="X543" s="156"/>
      <c r="Y543" s="156"/>
      <c r="Z543" s="156"/>
    </row>
    <row r="544">
      <c r="A544" s="156"/>
      <c r="B544" s="156"/>
      <c r="C544" s="156"/>
      <c r="D544" s="156"/>
      <c r="E544" s="156"/>
      <c r="F544" s="156"/>
      <c r="G544" s="156"/>
      <c r="H544" s="156"/>
      <c r="I544" s="156"/>
      <c r="J544" s="156"/>
      <c r="K544" s="156"/>
      <c r="L544" s="156"/>
      <c r="M544" s="156"/>
      <c r="N544" s="156"/>
      <c r="O544" s="156"/>
      <c r="P544" s="156"/>
      <c r="Q544" s="156"/>
      <c r="R544" s="156"/>
      <c r="S544" s="156"/>
      <c r="T544" s="156"/>
      <c r="U544" s="156"/>
      <c r="V544" s="156"/>
      <c r="W544" s="156"/>
      <c r="X544" s="156"/>
      <c r="Y544" s="156"/>
      <c r="Z544" s="156"/>
    </row>
    <row r="545">
      <c r="A545" s="156"/>
      <c r="B545" s="156"/>
      <c r="C545" s="156"/>
      <c r="D545" s="156"/>
      <c r="E545" s="156"/>
      <c r="F545" s="156"/>
      <c r="G545" s="156"/>
      <c r="H545" s="156"/>
      <c r="I545" s="156"/>
      <c r="J545" s="156"/>
      <c r="K545" s="156"/>
      <c r="L545" s="156"/>
      <c r="M545" s="156"/>
      <c r="N545" s="156"/>
      <c r="O545" s="156"/>
      <c r="P545" s="156"/>
      <c r="Q545" s="156"/>
      <c r="R545" s="156"/>
      <c r="S545" s="156"/>
      <c r="T545" s="156"/>
      <c r="U545" s="156"/>
      <c r="V545" s="156"/>
      <c r="W545" s="156"/>
      <c r="X545" s="156"/>
      <c r="Y545" s="156"/>
      <c r="Z545" s="156"/>
    </row>
    <row r="546">
      <c r="A546" s="156"/>
      <c r="B546" s="156"/>
      <c r="C546" s="156"/>
      <c r="D546" s="156"/>
      <c r="E546" s="156"/>
      <c r="F546" s="156"/>
      <c r="G546" s="156"/>
      <c r="H546" s="156"/>
      <c r="I546" s="156"/>
      <c r="J546" s="156"/>
      <c r="K546" s="156"/>
      <c r="L546" s="156"/>
      <c r="M546" s="156"/>
      <c r="N546" s="156"/>
      <c r="O546" s="156"/>
      <c r="P546" s="156"/>
      <c r="Q546" s="156"/>
      <c r="R546" s="156"/>
      <c r="S546" s="156"/>
      <c r="T546" s="156"/>
      <c r="U546" s="156"/>
      <c r="V546" s="156"/>
      <c r="W546" s="156"/>
      <c r="X546" s="156"/>
      <c r="Y546" s="156"/>
      <c r="Z546" s="156"/>
    </row>
    <row r="547">
      <c r="A547" s="156"/>
      <c r="B547" s="156"/>
      <c r="C547" s="156"/>
      <c r="D547" s="156"/>
      <c r="E547" s="156"/>
      <c r="F547" s="156"/>
      <c r="G547" s="156"/>
      <c r="H547" s="156"/>
      <c r="I547" s="156"/>
      <c r="J547" s="156"/>
      <c r="K547" s="156"/>
      <c r="L547" s="156"/>
      <c r="M547" s="156"/>
      <c r="N547" s="156"/>
      <c r="O547" s="156"/>
      <c r="P547" s="156"/>
      <c r="Q547" s="156"/>
      <c r="R547" s="156"/>
      <c r="S547" s="156"/>
      <c r="T547" s="156"/>
      <c r="U547" s="156"/>
      <c r="V547" s="156"/>
      <c r="W547" s="156"/>
      <c r="X547" s="156"/>
      <c r="Y547" s="156"/>
      <c r="Z547" s="156"/>
    </row>
    <row r="548">
      <c r="A548" s="156"/>
      <c r="B548" s="156"/>
      <c r="C548" s="156"/>
      <c r="D548" s="156"/>
      <c r="E548" s="156"/>
      <c r="F548" s="156"/>
      <c r="G548" s="156"/>
      <c r="H548" s="156"/>
      <c r="I548" s="156"/>
      <c r="J548" s="156"/>
      <c r="K548" s="156"/>
      <c r="L548" s="156"/>
      <c r="M548" s="156"/>
      <c r="N548" s="156"/>
      <c r="O548" s="156"/>
      <c r="P548" s="156"/>
      <c r="Q548" s="156"/>
      <c r="R548" s="156"/>
      <c r="S548" s="156"/>
      <c r="T548" s="156"/>
      <c r="U548" s="156"/>
      <c r="V548" s="156"/>
      <c r="W548" s="156"/>
      <c r="X548" s="156"/>
      <c r="Y548" s="156"/>
      <c r="Z548" s="156"/>
    </row>
    <row r="549">
      <c r="A549" s="156"/>
      <c r="B549" s="156"/>
      <c r="C549" s="156"/>
      <c r="D549" s="156"/>
      <c r="E549" s="156"/>
      <c r="F549" s="156"/>
      <c r="G549" s="156"/>
      <c r="H549" s="156"/>
      <c r="I549" s="156"/>
      <c r="J549" s="156"/>
      <c r="K549" s="156"/>
      <c r="L549" s="156"/>
      <c r="M549" s="156"/>
      <c r="N549" s="156"/>
      <c r="O549" s="156"/>
      <c r="P549" s="156"/>
      <c r="Q549" s="156"/>
      <c r="R549" s="156"/>
      <c r="S549" s="156"/>
      <c r="T549" s="156"/>
      <c r="U549" s="156"/>
      <c r="V549" s="156"/>
      <c r="W549" s="156"/>
      <c r="X549" s="156"/>
      <c r="Y549" s="156"/>
      <c r="Z549" s="156"/>
    </row>
    <row r="550">
      <c r="A550" s="156"/>
      <c r="B550" s="156"/>
      <c r="C550" s="156"/>
      <c r="D550" s="156"/>
      <c r="E550" s="156"/>
      <c r="F550" s="156"/>
      <c r="G550" s="156"/>
      <c r="H550" s="156"/>
      <c r="I550" s="156"/>
      <c r="J550" s="156"/>
      <c r="K550" s="156"/>
      <c r="L550" s="156"/>
      <c r="M550" s="156"/>
      <c r="N550" s="156"/>
      <c r="O550" s="156"/>
      <c r="P550" s="156"/>
      <c r="Q550" s="156"/>
      <c r="R550" s="156"/>
      <c r="S550" s="156"/>
      <c r="T550" s="156"/>
      <c r="U550" s="156"/>
      <c r="V550" s="156"/>
      <c r="W550" s="156"/>
      <c r="X550" s="156"/>
      <c r="Y550" s="156"/>
      <c r="Z550" s="156"/>
    </row>
    <row r="551">
      <c r="A551" s="156"/>
      <c r="B551" s="156"/>
      <c r="C551" s="156"/>
      <c r="D551" s="156"/>
      <c r="E551" s="156"/>
      <c r="F551" s="156"/>
      <c r="G551" s="156"/>
      <c r="H551" s="156"/>
      <c r="I551" s="156"/>
      <c r="J551" s="156"/>
      <c r="K551" s="156"/>
      <c r="L551" s="156"/>
      <c r="M551" s="156"/>
      <c r="N551" s="156"/>
      <c r="O551" s="156"/>
      <c r="P551" s="156"/>
      <c r="Q551" s="156"/>
      <c r="R551" s="156"/>
      <c r="S551" s="156"/>
      <c r="T551" s="156"/>
      <c r="U551" s="156"/>
      <c r="V551" s="156"/>
      <c r="W551" s="156"/>
      <c r="X551" s="156"/>
      <c r="Y551" s="156"/>
      <c r="Z551" s="156"/>
    </row>
    <row r="552">
      <c r="A552" s="156"/>
      <c r="B552" s="156"/>
      <c r="C552" s="156"/>
      <c r="D552" s="156"/>
      <c r="E552" s="156"/>
      <c r="F552" s="156"/>
      <c r="G552" s="156"/>
      <c r="H552" s="156"/>
      <c r="I552" s="156"/>
      <c r="J552" s="156"/>
      <c r="K552" s="156"/>
      <c r="L552" s="156"/>
      <c r="M552" s="156"/>
      <c r="N552" s="156"/>
      <c r="O552" s="156"/>
      <c r="P552" s="156"/>
      <c r="Q552" s="156"/>
      <c r="R552" s="156"/>
      <c r="S552" s="156"/>
      <c r="T552" s="156"/>
      <c r="U552" s="156"/>
      <c r="V552" s="156"/>
      <c r="W552" s="156"/>
      <c r="X552" s="156"/>
      <c r="Y552" s="156"/>
      <c r="Z552" s="156"/>
    </row>
    <row r="553">
      <c r="A553" s="156"/>
      <c r="B553" s="156"/>
      <c r="C553" s="156"/>
      <c r="D553" s="156"/>
      <c r="E553" s="156"/>
      <c r="F553" s="156"/>
      <c r="G553" s="156"/>
      <c r="H553" s="156"/>
      <c r="I553" s="156"/>
      <c r="J553" s="156"/>
      <c r="K553" s="156"/>
      <c r="L553" s="156"/>
      <c r="M553" s="156"/>
      <c r="N553" s="156"/>
      <c r="O553" s="156"/>
      <c r="P553" s="156"/>
      <c r="Q553" s="156"/>
      <c r="R553" s="156"/>
      <c r="S553" s="156"/>
      <c r="T553" s="156"/>
      <c r="U553" s="156"/>
      <c r="V553" s="156"/>
      <c r="W553" s="156"/>
      <c r="X553" s="156"/>
      <c r="Y553" s="156"/>
      <c r="Z553" s="156"/>
    </row>
    <row r="554">
      <c r="A554" s="156"/>
      <c r="B554" s="156"/>
      <c r="C554" s="156"/>
      <c r="D554" s="156"/>
      <c r="E554" s="156"/>
      <c r="F554" s="156"/>
      <c r="G554" s="156"/>
      <c r="H554" s="156"/>
      <c r="I554" s="156"/>
      <c r="J554" s="156"/>
      <c r="K554" s="156"/>
      <c r="L554" s="156"/>
      <c r="M554" s="156"/>
      <c r="N554" s="156"/>
      <c r="O554" s="156"/>
      <c r="P554" s="156"/>
      <c r="Q554" s="156"/>
      <c r="R554" s="156"/>
      <c r="S554" s="156"/>
      <c r="T554" s="156"/>
      <c r="U554" s="156"/>
      <c r="V554" s="156"/>
      <c r="W554" s="156"/>
      <c r="X554" s="156"/>
      <c r="Y554" s="156"/>
      <c r="Z554" s="156"/>
    </row>
    <row r="555">
      <c r="A555" s="156"/>
      <c r="B555" s="156"/>
      <c r="C555" s="156"/>
      <c r="D555" s="156"/>
      <c r="E555" s="156"/>
      <c r="F555" s="156"/>
      <c r="G555" s="156"/>
      <c r="H555" s="156"/>
      <c r="I555" s="156"/>
      <c r="J555" s="156"/>
      <c r="K555" s="156"/>
      <c r="L555" s="156"/>
      <c r="M555" s="156"/>
      <c r="N555" s="156"/>
      <c r="O555" s="156"/>
      <c r="P555" s="156"/>
      <c r="Q555" s="156"/>
      <c r="R555" s="156"/>
      <c r="S555" s="156"/>
      <c r="T555" s="156"/>
      <c r="U555" s="156"/>
      <c r="V555" s="156"/>
      <c r="W555" s="156"/>
      <c r="X555" s="156"/>
      <c r="Y555" s="156"/>
      <c r="Z555" s="156"/>
    </row>
    <row r="556">
      <c r="A556" s="156"/>
      <c r="B556" s="156"/>
      <c r="C556" s="156"/>
      <c r="D556" s="156"/>
      <c r="E556" s="156"/>
      <c r="F556" s="156"/>
      <c r="G556" s="156"/>
      <c r="H556" s="156"/>
      <c r="I556" s="156"/>
      <c r="J556" s="156"/>
      <c r="K556" s="156"/>
      <c r="L556" s="156"/>
      <c r="M556" s="156"/>
      <c r="N556" s="156"/>
      <c r="O556" s="156"/>
      <c r="P556" s="156"/>
      <c r="Q556" s="156"/>
      <c r="R556" s="156"/>
      <c r="S556" s="156"/>
      <c r="T556" s="156"/>
      <c r="U556" s="156"/>
      <c r="V556" s="156"/>
      <c r="W556" s="156"/>
      <c r="X556" s="156"/>
      <c r="Y556" s="156"/>
      <c r="Z556" s="156"/>
    </row>
    <row r="557">
      <c r="A557" s="156"/>
      <c r="B557" s="156"/>
      <c r="C557" s="156"/>
      <c r="D557" s="156"/>
      <c r="E557" s="156"/>
      <c r="F557" s="156"/>
      <c r="G557" s="156"/>
      <c r="H557" s="156"/>
      <c r="I557" s="156"/>
      <c r="J557" s="156"/>
      <c r="K557" s="156"/>
      <c r="L557" s="156"/>
      <c r="M557" s="156"/>
      <c r="N557" s="156"/>
      <c r="O557" s="156"/>
      <c r="P557" s="156"/>
      <c r="Q557" s="156"/>
      <c r="R557" s="156"/>
      <c r="S557" s="156"/>
      <c r="T557" s="156"/>
      <c r="U557" s="156"/>
      <c r="V557" s="156"/>
      <c r="W557" s="156"/>
      <c r="X557" s="156"/>
      <c r="Y557" s="156"/>
      <c r="Z557" s="156"/>
    </row>
    <row r="558">
      <c r="A558" s="156"/>
      <c r="B558" s="156"/>
      <c r="C558" s="156"/>
      <c r="D558" s="156"/>
      <c r="E558" s="156"/>
      <c r="F558" s="156"/>
      <c r="G558" s="156"/>
      <c r="H558" s="156"/>
      <c r="I558" s="156"/>
      <c r="J558" s="156"/>
      <c r="K558" s="156"/>
      <c r="L558" s="156"/>
      <c r="M558" s="156"/>
      <c r="N558" s="156"/>
      <c r="O558" s="156"/>
      <c r="P558" s="156"/>
      <c r="Q558" s="156"/>
      <c r="R558" s="156"/>
      <c r="S558" s="156"/>
      <c r="T558" s="156"/>
      <c r="U558" s="156"/>
      <c r="V558" s="156"/>
      <c r="W558" s="156"/>
      <c r="X558" s="156"/>
      <c r="Y558" s="156"/>
      <c r="Z558" s="156"/>
    </row>
    <row r="559">
      <c r="A559" s="156"/>
      <c r="B559" s="156"/>
      <c r="C559" s="156"/>
      <c r="D559" s="156"/>
      <c r="E559" s="156"/>
      <c r="F559" s="156"/>
      <c r="G559" s="156"/>
      <c r="H559" s="156"/>
      <c r="I559" s="156"/>
      <c r="J559" s="156"/>
      <c r="K559" s="156"/>
      <c r="L559" s="156"/>
      <c r="M559" s="156"/>
      <c r="N559" s="156"/>
      <c r="O559" s="156"/>
      <c r="P559" s="156"/>
      <c r="Q559" s="156"/>
      <c r="R559" s="156"/>
      <c r="S559" s="156"/>
      <c r="T559" s="156"/>
      <c r="U559" s="156"/>
      <c r="V559" s="156"/>
      <c r="W559" s="156"/>
      <c r="X559" s="156"/>
      <c r="Y559" s="156"/>
      <c r="Z559" s="156"/>
    </row>
    <row r="560">
      <c r="A560" s="156"/>
      <c r="B560" s="156"/>
      <c r="C560" s="156"/>
      <c r="D560" s="156"/>
      <c r="E560" s="156"/>
      <c r="F560" s="156"/>
      <c r="G560" s="156"/>
      <c r="H560" s="156"/>
      <c r="I560" s="156"/>
      <c r="J560" s="156"/>
      <c r="K560" s="156"/>
      <c r="L560" s="156"/>
      <c r="M560" s="156"/>
      <c r="N560" s="156"/>
      <c r="O560" s="156"/>
      <c r="P560" s="156"/>
      <c r="Q560" s="156"/>
      <c r="R560" s="156"/>
      <c r="S560" s="156"/>
      <c r="T560" s="156"/>
      <c r="U560" s="156"/>
      <c r="V560" s="156"/>
      <c r="W560" s="156"/>
      <c r="X560" s="156"/>
      <c r="Y560" s="156"/>
      <c r="Z560" s="156"/>
    </row>
    <row r="561">
      <c r="A561" s="156"/>
      <c r="B561" s="156"/>
      <c r="C561" s="156"/>
      <c r="D561" s="156"/>
      <c r="E561" s="156"/>
      <c r="F561" s="156"/>
      <c r="G561" s="156"/>
      <c r="H561" s="156"/>
      <c r="I561" s="156"/>
      <c r="J561" s="156"/>
      <c r="K561" s="156"/>
      <c r="L561" s="156"/>
      <c r="M561" s="156"/>
      <c r="N561" s="156"/>
      <c r="O561" s="156"/>
      <c r="P561" s="156"/>
      <c r="Q561" s="156"/>
      <c r="R561" s="156"/>
      <c r="S561" s="156"/>
      <c r="T561" s="156"/>
      <c r="U561" s="156"/>
      <c r="V561" s="156"/>
      <c r="W561" s="156"/>
      <c r="X561" s="156"/>
      <c r="Y561" s="156"/>
      <c r="Z561" s="156"/>
    </row>
    <row r="562">
      <c r="A562" s="156"/>
      <c r="B562" s="156"/>
      <c r="C562" s="156"/>
      <c r="D562" s="156"/>
      <c r="E562" s="156"/>
      <c r="F562" s="156"/>
      <c r="G562" s="156"/>
      <c r="H562" s="156"/>
      <c r="I562" s="156"/>
      <c r="J562" s="156"/>
      <c r="K562" s="156"/>
      <c r="L562" s="156"/>
      <c r="M562" s="156"/>
      <c r="N562" s="156"/>
      <c r="O562" s="156"/>
      <c r="P562" s="156"/>
      <c r="Q562" s="156"/>
      <c r="R562" s="156"/>
      <c r="S562" s="156"/>
      <c r="T562" s="156"/>
      <c r="U562" s="156"/>
      <c r="V562" s="156"/>
      <c r="W562" s="156"/>
      <c r="X562" s="156"/>
      <c r="Y562" s="156"/>
      <c r="Z562" s="156"/>
    </row>
    <row r="563">
      <c r="A563" s="156"/>
      <c r="B563" s="156"/>
      <c r="C563" s="156"/>
      <c r="D563" s="156"/>
      <c r="E563" s="156"/>
      <c r="F563" s="156"/>
      <c r="G563" s="156"/>
      <c r="H563" s="156"/>
      <c r="I563" s="156"/>
      <c r="J563" s="156"/>
      <c r="K563" s="156"/>
      <c r="L563" s="156"/>
      <c r="M563" s="156"/>
      <c r="N563" s="156"/>
      <c r="O563" s="156"/>
      <c r="P563" s="156"/>
      <c r="Q563" s="156"/>
      <c r="R563" s="156"/>
      <c r="S563" s="156"/>
      <c r="T563" s="156"/>
      <c r="U563" s="156"/>
      <c r="V563" s="156"/>
      <c r="W563" s="156"/>
      <c r="X563" s="156"/>
      <c r="Y563" s="156"/>
      <c r="Z563" s="156"/>
    </row>
    <row r="564">
      <c r="A564" s="156"/>
      <c r="B564" s="156"/>
      <c r="C564" s="156"/>
      <c r="D564" s="156"/>
      <c r="E564" s="156"/>
      <c r="F564" s="156"/>
      <c r="G564" s="156"/>
      <c r="H564" s="156"/>
      <c r="I564" s="156"/>
      <c r="J564" s="156"/>
      <c r="K564" s="156"/>
      <c r="L564" s="156"/>
      <c r="M564" s="156"/>
      <c r="N564" s="156"/>
      <c r="O564" s="156"/>
      <c r="P564" s="156"/>
      <c r="Q564" s="156"/>
      <c r="R564" s="156"/>
      <c r="S564" s="156"/>
      <c r="T564" s="156"/>
      <c r="U564" s="156"/>
      <c r="V564" s="156"/>
      <c r="W564" s="156"/>
      <c r="X564" s="156"/>
      <c r="Y564" s="156"/>
      <c r="Z564" s="156"/>
    </row>
    <row r="565">
      <c r="A565" s="156"/>
      <c r="B565" s="156"/>
      <c r="C565" s="156"/>
      <c r="D565" s="156"/>
      <c r="E565" s="156"/>
      <c r="F565" s="156"/>
      <c r="G565" s="156"/>
      <c r="H565" s="156"/>
      <c r="I565" s="156"/>
      <c r="J565" s="156"/>
      <c r="K565" s="156"/>
      <c r="L565" s="156"/>
      <c r="M565" s="156"/>
      <c r="N565" s="156"/>
      <c r="O565" s="156"/>
      <c r="P565" s="156"/>
      <c r="Q565" s="156"/>
      <c r="R565" s="156"/>
      <c r="S565" s="156"/>
      <c r="T565" s="156"/>
      <c r="U565" s="156"/>
      <c r="V565" s="156"/>
      <c r="W565" s="156"/>
      <c r="X565" s="156"/>
      <c r="Y565" s="156"/>
      <c r="Z565" s="156"/>
    </row>
    <row r="566">
      <c r="A566" s="156"/>
      <c r="B566" s="156"/>
      <c r="C566" s="156"/>
      <c r="D566" s="156"/>
      <c r="E566" s="156"/>
      <c r="F566" s="156"/>
      <c r="G566" s="156"/>
      <c r="H566" s="156"/>
      <c r="I566" s="156"/>
      <c r="J566" s="156"/>
      <c r="K566" s="156"/>
      <c r="L566" s="156"/>
      <c r="M566" s="156"/>
      <c r="N566" s="156"/>
      <c r="O566" s="156"/>
      <c r="P566" s="156"/>
      <c r="Q566" s="156"/>
      <c r="R566" s="156"/>
      <c r="S566" s="156"/>
      <c r="T566" s="156"/>
      <c r="U566" s="156"/>
      <c r="V566" s="156"/>
      <c r="W566" s="156"/>
      <c r="X566" s="156"/>
      <c r="Y566" s="156"/>
      <c r="Z566" s="156"/>
    </row>
    <row r="567">
      <c r="A567" s="156"/>
      <c r="B567" s="156"/>
      <c r="C567" s="156"/>
      <c r="D567" s="156"/>
      <c r="E567" s="156"/>
      <c r="F567" s="156"/>
      <c r="G567" s="156"/>
      <c r="H567" s="156"/>
      <c r="I567" s="156"/>
      <c r="J567" s="156"/>
      <c r="K567" s="156"/>
      <c r="L567" s="156"/>
      <c r="M567" s="156"/>
      <c r="N567" s="156"/>
      <c r="O567" s="156"/>
      <c r="P567" s="156"/>
      <c r="Q567" s="156"/>
      <c r="R567" s="156"/>
      <c r="S567" s="156"/>
      <c r="T567" s="156"/>
      <c r="U567" s="156"/>
      <c r="V567" s="156"/>
      <c r="W567" s="156"/>
      <c r="X567" s="156"/>
      <c r="Y567" s="156"/>
      <c r="Z567" s="156"/>
    </row>
    <row r="568">
      <c r="A568" s="156"/>
      <c r="B568" s="156"/>
      <c r="C568" s="156"/>
      <c r="D568" s="156"/>
      <c r="E568" s="156"/>
      <c r="F568" s="156"/>
      <c r="G568" s="156"/>
      <c r="H568" s="156"/>
      <c r="I568" s="156"/>
      <c r="J568" s="156"/>
      <c r="K568" s="156"/>
      <c r="L568" s="156"/>
      <c r="M568" s="156"/>
      <c r="N568" s="156"/>
      <c r="O568" s="156"/>
      <c r="P568" s="156"/>
      <c r="Q568" s="156"/>
      <c r="R568" s="156"/>
      <c r="S568" s="156"/>
      <c r="T568" s="156"/>
      <c r="U568" s="156"/>
      <c r="V568" s="156"/>
      <c r="W568" s="156"/>
      <c r="X568" s="156"/>
      <c r="Y568" s="156"/>
      <c r="Z568" s="156"/>
    </row>
    <row r="569">
      <c r="A569" s="156"/>
      <c r="B569" s="156"/>
      <c r="C569" s="156"/>
      <c r="D569" s="156"/>
      <c r="E569" s="156"/>
      <c r="F569" s="156"/>
      <c r="G569" s="156"/>
      <c r="H569" s="156"/>
      <c r="I569" s="156"/>
      <c r="J569" s="156"/>
      <c r="K569" s="156"/>
      <c r="L569" s="156"/>
      <c r="M569" s="156"/>
      <c r="N569" s="156"/>
      <c r="O569" s="156"/>
      <c r="P569" s="156"/>
      <c r="Q569" s="156"/>
      <c r="R569" s="156"/>
      <c r="S569" s="156"/>
      <c r="T569" s="156"/>
      <c r="U569" s="156"/>
      <c r="V569" s="156"/>
      <c r="W569" s="156"/>
      <c r="X569" s="156"/>
      <c r="Y569" s="156"/>
      <c r="Z569" s="156"/>
    </row>
    <row r="570">
      <c r="A570" s="156"/>
      <c r="B570" s="156"/>
      <c r="C570" s="156"/>
      <c r="D570" s="156"/>
      <c r="E570" s="156"/>
      <c r="F570" s="156"/>
      <c r="G570" s="156"/>
      <c r="H570" s="156"/>
      <c r="I570" s="156"/>
      <c r="J570" s="156"/>
      <c r="K570" s="156"/>
      <c r="L570" s="156"/>
      <c r="M570" s="156"/>
      <c r="N570" s="156"/>
      <c r="O570" s="156"/>
      <c r="P570" s="156"/>
      <c r="Q570" s="156"/>
      <c r="R570" s="156"/>
      <c r="S570" s="156"/>
      <c r="T570" s="156"/>
      <c r="U570" s="156"/>
      <c r="V570" s="156"/>
      <c r="W570" s="156"/>
      <c r="X570" s="156"/>
      <c r="Y570" s="156"/>
      <c r="Z570" s="156"/>
    </row>
    <row r="571">
      <c r="A571" s="156"/>
      <c r="B571" s="156"/>
      <c r="C571" s="156"/>
      <c r="D571" s="156"/>
      <c r="E571" s="156"/>
      <c r="F571" s="156"/>
      <c r="G571" s="156"/>
      <c r="H571" s="156"/>
      <c r="I571" s="156"/>
      <c r="J571" s="156"/>
      <c r="K571" s="156"/>
      <c r="L571" s="156"/>
      <c r="M571" s="156"/>
      <c r="N571" s="156"/>
      <c r="O571" s="156"/>
      <c r="P571" s="156"/>
      <c r="Q571" s="156"/>
      <c r="R571" s="156"/>
      <c r="S571" s="156"/>
      <c r="T571" s="156"/>
      <c r="U571" s="156"/>
      <c r="V571" s="156"/>
      <c r="W571" s="156"/>
      <c r="X571" s="156"/>
      <c r="Y571" s="156"/>
      <c r="Z571" s="156"/>
    </row>
    <row r="572">
      <c r="A572" s="156"/>
      <c r="B572" s="156"/>
      <c r="C572" s="156"/>
      <c r="D572" s="156"/>
      <c r="E572" s="156"/>
      <c r="F572" s="156"/>
      <c r="G572" s="156"/>
      <c r="H572" s="156"/>
      <c r="I572" s="156"/>
      <c r="J572" s="156"/>
      <c r="K572" s="156"/>
      <c r="L572" s="156"/>
      <c r="M572" s="156"/>
      <c r="N572" s="156"/>
      <c r="O572" s="156"/>
      <c r="P572" s="156"/>
      <c r="Q572" s="156"/>
      <c r="R572" s="156"/>
      <c r="S572" s="156"/>
      <c r="T572" s="156"/>
      <c r="U572" s="156"/>
      <c r="V572" s="156"/>
      <c r="W572" s="156"/>
      <c r="X572" s="156"/>
      <c r="Y572" s="156"/>
      <c r="Z572" s="156"/>
    </row>
    <row r="573">
      <c r="A573" s="156"/>
      <c r="B573" s="156"/>
      <c r="C573" s="156"/>
      <c r="D573" s="156"/>
      <c r="E573" s="156"/>
      <c r="F573" s="156"/>
      <c r="G573" s="156"/>
      <c r="H573" s="156"/>
      <c r="I573" s="156"/>
      <c r="J573" s="156"/>
      <c r="K573" s="156"/>
      <c r="L573" s="156"/>
      <c r="M573" s="156"/>
      <c r="N573" s="156"/>
      <c r="O573" s="156"/>
      <c r="P573" s="156"/>
      <c r="Q573" s="156"/>
      <c r="R573" s="156"/>
      <c r="S573" s="156"/>
      <c r="T573" s="156"/>
      <c r="U573" s="156"/>
      <c r="V573" s="156"/>
      <c r="W573" s="156"/>
      <c r="X573" s="156"/>
      <c r="Y573" s="156"/>
      <c r="Z573" s="156"/>
    </row>
    <row r="574">
      <c r="A574" s="156"/>
      <c r="B574" s="156"/>
      <c r="C574" s="156"/>
      <c r="D574" s="156"/>
      <c r="E574" s="156"/>
      <c r="F574" s="156"/>
      <c r="G574" s="156"/>
      <c r="H574" s="156"/>
      <c r="I574" s="156"/>
      <c r="J574" s="156"/>
      <c r="K574" s="156"/>
      <c r="L574" s="156"/>
      <c r="M574" s="156"/>
      <c r="N574" s="156"/>
      <c r="O574" s="156"/>
      <c r="P574" s="156"/>
      <c r="Q574" s="156"/>
      <c r="R574" s="156"/>
      <c r="S574" s="156"/>
      <c r="T574" s="156"/>
      <c r="U574" s="156"/>
      <c r="V574" s="156"/>
      <c r="W574" s="156"/>
      <c r="X574" s="156"/>
      <c r="Y574" s="156"/>
      <c r="Z574" s="156"/>
    </row>
    <row r="575">
      <c r="A575" s="156"/>
      <c r="B575" s="156"/>
      <c r="C575" s="156"/>
      <c r="D575" s="156"/>
      <c r="E575" s="156"/>
      <c r="F575" s="156"/>
      <c r="G575" s="156"/>
      <c r="H575" s="156"/>
      <c r="I575" s="156"/>
      <c r="J575" s="156"/>
      <c r="K575" s="156"/>
      <c r="L575" s="156"/>
      <c r="M575" s="156"/>
      <c r="N575" s="156"/>
      <c r="O575" s="156"/>
      <c r="P575" s="156"/>
      <c r="Q575" s="156"/>
      <c r="R575" s="156"/>
      <c r="S575" s="156"/>
      <c r="T575" s="156"/>
      <c r="U575" s="156"/>
      <c r="V575" s="156"/>
      <c r="W575" s="156"/>
      <c r="X575" s="156"/>
      <c r="Y575" s="156"/>
      <c r="Z575" s="156"/>
    </row>
    <row r="576">
      <c r="A576" s="156"/>
      <c r="B576" s="156"/>
      <c r="C576" s="156"/>
      <c r="D576" s="156"/>
      <c r="E576" s="156"/>
      <c r="F576" s="156"/>
      <c r="G576" s="156"/>
      <c r="H576" s="156"/>
      <c r="I576" s="156"/>
      <c r="J576" s="156"/>
      <c r="K576" s="156"/>
      <c r="L576" s="156"/>
      <c r="M576" s="156"/>
      <c r="N576" s="156"/>
      <c r="O576" s="156"/>
      <c r="P576" s="156"/>
      <c r="Q576" s="156"/>
      <c r="R576" s="156"/>
      <c r="S576" s="156"/>
      <c r="T576" s="156"/>
      <c r="U576" s="156"/>
      <c r="V576" s="156"/>
      <c r="W576" s="156"/>
      <c r="X576" s="156"/>
      <c r="Y576" s="156"/>
      <c r="Z576" s="156"/>
    </row>
    <row r="577">
      <c r="A577" s="156"/>
      <c r="B577" s="156"/>
      <c r="C577" s="156"/>
      <c r="D577" s="156"/>
      <c r="E577" s="156"/>
      <c r="F577" s="156"/>
      <c r="G577" s="156"/>
      <c r="H577" s="156"/>
      <c r="I577" s="156"/>
      <c r="J577" s="156"/>
      <c r="K577" s="156"/>
      <c r="L577" s="156"/>
      <c r="M577" s="156"/>
      <c r="N577" s="156"/>
      <c r="O577" s="156"/>
      <c r="P577" s="156"/>
      <c r="Q577" s="156"/>
      <c r="R577" s="156"/>
      <c r="S577" s="156"/>
      <c r="T577" s="156"/>
      <c r="U577" s="156"/>
      <c r="V577" s="156"/>
      <c r="W577" s="156"/>
      <c r="X577" s="156"/>
      <c r="Y577" s="156"/>
      <c r="Z577" s="156"/>
    </row>
    <row r="578">
      <c r="A578" s="156"/>
      <c r="B578" s="156"/>
      <c r="C578" s="156"/>
      <c r="D578" s="156"/>
      <c r="E578" s="156"/>
      <c r="F578" s="156"/>
      <c r="G578" s="156"/>
      <c r="H578" s="156"/>
      <c r="I578" s="156"/>
      <c r="J578" s="156"/>
      <c r="K578" s="156"/>
      <c r="L578" s="156"/>
      <c r="M578" s="156"/>
      <c r="N578" s="156"/>
      <c r="O578" s="156"/>
      <c r="P578" s="156"/>
      <c r="Q578" s="156"/>
      <c r="R578" s="156"/>
      <c r="S578" s="156"/>
      <c r="T578" s="156"/>
      <c r="U578" s="156"/>
      <c r="V578" s="156"/>
      <c r="W578" s="156"/>
      <c r="X578" s="156"/>
      <c r="Y578" s="156"/>
      <c r="Z578" s="156"/>
    </row>
    <row r="579">
      <c r="A579" s="156"/>
      <c r="B579" s="156"/>
      <c r="C579" s="156"/>
      <c r="D579" s="156"/>
      <c r="E579" s="156"/>
      <c r="F579" s="156"/>
      <c r="G579" s="156"/>
      <c r="H579" s="156"/>
      <c r="I579" s="156"/>
      <c r="J579" s="156"/>
      <c r="K579" s="156"/>
      <c r="L579" s="156"/>
      <c r="M579" s="156"/>
      <c r="N579" s="156"/>
      <c r="O579" s="156"/>
      <c r="P579" s="156"/>
      <c r="Q579" s="156"/>
      <c r="R579" s="156"/>
      <c r="S579" s="156"/>
      <c r="T579" s="156"/>
      <c r="U579" s="156"/>
      <c r="V579" s="156"/>
      <c r="W579" s="156"/>
      <c r="X579" s="156"/>
      <c r="Y579" s="156"/>
      <c r="Z579" s="156"/>
    </row>
    <row r="580">
      <c r="A580" s="156"/>
      <c r="B580" s="156"/>
      <c r="C580" s="156"/>
      <c r="D580" s="156"/>
      <c r="E580" s="156"/>
      <c r="F580" s="156"/>
      <c r="G580" s="156"/>
      <c r="H580" s="156"/>
      <c r="I580" s="156"/>
      <c r="J580" s="156"/>
      <c r="K580" s="156"/>
      <c r="L580" s="156"/>
      <c r="M580" s="156"/>
      <c r="N580" s="156"/>
      <c r="O580" s="156"/>
      <c r="P580" s="156"/>
      <c r="Q580" s="156"/>
      <c r="R580" s="156"/>
      <c r="S580" s="156"/>
      <c r="T580" s="156"/>
      <c r="U580" s="156"/>
      <c r="V580" s="156"/>
      <c r="W580" s="156"/>
      <c r="X580" s="156"/>
      <c r="Y580" s="156"/>
      <c r="Z580" s="156"/>
    </row>
    <row r="581">
      <c r="A581" s="156"/>
      <c r="B581" s="156"/>
      <c r="C581" s="156"/>
      <c r="D581" s="156"/>
      <c r="E581" s="156"/>
      <c r="F581" s="156"/>
      <c r="G581" s="156"/>
      <c r="H581" s="156"/>
      <c r="I581" s="156"/>
      <c r="J581" s="156"/>
      <c r="K581" s="156"/>
      <c r="L581" s="156"/>
      <c r="M581" s="156"/>
      <c r="N581" s="156"/>
      <c r="O581" s="156"/>
      <c r="P581" s="156"/>
      <c r="Q581" s="156"/>
      <c r="R581" s="156"/>
      <c r="S581" s="156"/>
      <c r="T581" s="156"/>
      <c r="U581" s="156"/>
      <c r="V581" s="156"/>
      <c r="W581" s="156"/>
      <c r="X581" s="156"/>
      <c r="Y581" s="156"/>
      <c r="Z581" s="156"/>
    </row>
    <row r="582">
      <c r="A582" s="156"/>
      <c r="B582" s="156"/>
      <c r="C582" s="156"/>
      <c r="D582" s="156"/>
      <c r="E582" s="156"/>
      <c r="F582" s="156"/>
      <c r="G582" s="156"/>
      <c r="H582" s="156"/>
      <c r="I582" s="156"/>
      <c r="J582" s="156"/>
      <c r="K582" s="156"/>
      <c r="L582" s="156"/>
      <c r="M582" s="156"/>
      <c r="N582" s="156"/>
      <c r="O582" s="156"/>
      <c r="P582" s="156"/>
      <c r="Q582" s="156"/>
      <c r="R582" s="156"/>
      <c r="S582" s="156"/>
      <c r="T582" s="156"/>
      <c r="U582" s="156"/>
      <c r="V582" s="156"/>
      <c r="W582" s="156"/>
      <c r="X582" s="156"/>
      <c r="Y582" s="156"/>
      <c r="Z582" s="156"/>
    </row>
    <row r="583">
      <c r="A583" s="156"/>
      <c r="B583" s="156"/>
      <c r="C583" s="156"/>
      <c r="D583" s="156"/>
      <c r="E583" s="156"/>
      <c r="F583" s="156"/>
      <c r="G583" s="156"/>
      <c r="H583" s="156"/>
      <c r="I583" s="156"/>
      <c r="J583" s="156"/>
      <c r="K583" s="156"/>
      <c r="L583" s="156"/>
      <c r="M583" s="156"/>
      <c r="N583" s="156"/>
      <c r="O583" s="156"/>
      <c r="P583" s="156"/>
      <c r="Q583" s="156"/>
      <c r="R583" s="156"/>
      <c r="S583" s="156"/>
      <c r="T583" s="156"/>
      <c r="U583" s="156"/>
      <c r="V583" s="156"/>
      <c r="W583" s="156"/>
      <c r="X583" s="156"/>
      <c r="Y583" s="156"/>
      <c r="Z583" s="156"/>
    </row>
    <row r="584">
      <c r="A584" s="156"/>
      <c r="B584" s="156"/>
      <c r="C584" s="156"/>
      <c r="D584" s="156"/>
      <c r="E584" s="156"/>
      <c r="F584" s="156"/>
      <c r="G584" s="156"/>
      <c r="H584" s="156"/>
      <c r="I584" s="156"/>
      <c r="J584" s="156"/>
      <c r="K584" s="156"/>
      <c r="L584" s="156"/>
      <c r="M584" s="156"/>
      <c r="N584" s="156"/>
      <c r="O584" s="156"/>
      <c r="P584" s="156"/>
      <c r="Q584" s="156"/>
      <c r="R584" s="156"/>
      <c r="S584" s="156"/>
      <c r="T584" s="156"/>
      <c r="U584" s="156"/>
      <c r="V584" s="156"/>
      <c r="W584" s="156"/>
      <c r="X584" s="156"/>
      <c r="Y584" s="156"/>
      <c r="Z584" s="156"/>
    </row>
    <row r="585">
      <c r="A585" s="156"/>
      <c r="B585" s="156"/>
      <c r="C585" s="156"/>
      <c r="D585" s="156"/>
      <c r="E585" s="156"/>
      <c r="F585" s="156"/>
      <c r="G585" s="156"/>
      <c r="H585" s="156"/>
      <c r="I585" s="156"/>
      <c r="J585" s="156"/>
      <c r="K585" s="156"/>
      <c r="L585" s="156"/>
      <c r="M585" s="156"/>
      <c r="N585" s="156"/>
      <c r="O585" s="156"/>
      <c r="P585" s="156"/>
      <c r="Q585" s="156"/>
      <c r="R585" s="156"/>
      <c r="S585" s="156"/>
      <c r="T585" s="156"/>
      <c r="U585" s="156"/>
      <c r="V585" s="156"/>
      <c r="W585" s="156"/>
      <c r="X585" s="156"/>
      <c r="Y585" s="156"/>
      <c r="Z585" s="156"/>
    </row>
    <row r="586">
      <c r="A586" s="156"/>
      <c r="B586" s="156"/>
      <c r="C586" s="156"/>
      <c r="D586" s="156"/>
      <c r="E586" s="156"/>
      <c r="F586" s="156"/>
      <c r="G586" s="156"/>
      <c r="H586" s="156"/>
      <c r="I586" s="156"/>
      <c r="J586" s="156"/>
      <c r="K586" s="156"/>
      <c r="L586" s="156"/>
      <c r="M586" s="156"/>
      <c r="N586" s="156"/>
      <c r="O586" s="156"/>
      <c r="P586" s="156"/>
      <c r="Q586" s="156"/>
      <c r="R586" s="156"/>
      <c r="S586" s="156"/>
      <c r="T586" s="156"/>
      <c r="U586" s="156"/>
      <c r="V586" s="156"/>
      <c r="W586" s="156"/>
      <c r="X586" s="156"/>
      <c r="Y586" s="156"/>
      <c r="Z586" s="156"/>
    </row>
    <row r="587">
      <c r="A587" s="156"/>
      <c r="B587" s="156"/>
      <c r="C587" s="156"/>
      <c r="D587" s="156"/>
      <c r="E587" s="156"/>
      <c r="F587" s="156"/>
      <c r="G587" s="156"/>
      <c r="H587" s="156"/>
      <c r="I587" s="156"/>
      <c r="J587" s="156"/>
      <c r="K587" s="156"/>
      <c r="L587" s="156"/>
      <c r="M587" s="156"/>
      <c r="N587" s="156"/>
      <c r="O587" s="156"/>
      <c r="P587" s="156"/>
      <c r="Q587" s="156"/>
      <c r="R587" s="156"/>
      <c r="S587" s="156"/>
      <c r="T587" s="156"/>
      <c r="U587" s="156"/>
      <c r="V587" s="156"/>
      <c r="W587" s="156"/>
      <c r="X587" s="156"/>
      <c r="Y587" s="156"/>
      <c r="Z587" s="156"/>
    </row>
    <row r="588">
      <c r="A588" s="156"/>
      <c r="B588" s="156"/>
      <c r="C588" s="156"/>
      <c r="D588" s="156"/>
      <c r="E588" s="156"/>
      <c r="F588" s="156"/>
      <c r="G588" s="156"/>
      <c r="H588" s="156"/>
      <c r="I588" s="156"/>
      <c r="J588" s="156"/>
      <c r="K588" s="156"/>
      <c r="L588" s="156"/>
      <c r="M588" s="156"/>
      <c r="N588" s="156"/>
      <c r="O588" s="156"/>
      <c r="P588" s="156"/>
      <c r="Q588" s="156"/>
      <c r="R588" s="156"/>
      <c r="S588" s="156"/>
      <c r="T588" s="156"/>
      <c r="U588" s="156"/>
      <c r="V588" s="156"/>
      <c r="W588" s="156"/>
      <c r="X588" s="156"/>
      <c r="Y588" s="156"/>
      <c r="Z588" s="156"/>
    </row>
    <row r="589">
      <c r="A589" s="156"/>
      <c r="B589" s="156"/>
      <c r="C589" s="156"/>
      <c r="D589" s="156"/>
      <c r="E589" s="156"/>
      <c r="F589" s="156"/>
      <c r="G589" s="156"/>
      <c r="H589" s="156"/>
      <c r="I589" s="156"/>
      <c r="J589" s="156"/>
      <c r="K589" s="156"/>
      <c r="L589" s="156"/>
      <c r="M589" s="156"/>
      <c r="N589" s="156"/>
      <c r="O589" s="156"/>
      <c r="P589" s="156"/>
      <c r="Q589" s="156"/>
      <c r="R589" s="156"/>
      <c r="S589" s="156"/>
      <c r="T589" s="156"/>
      <c r="U589" s="156"/>
      <c r="V589" s="156"/>
      <c r="W589" s="156"/>
      <c r="X589" s="156"/>
      <c r="Y589" s="156"/>
      <c r="Z589" s="156"/>
    </row>
    <row r="590">
      <c r="A590" s="156"/>
      <c r="B590" s="156"/>
      <c r="C590" s="156"/>
      <c r="D590" s="156"/>
      <c r="E590" s="156"/>
      <c r="F590" s="156"/>
      <c r="G590" s="156"/>
      <c r="H590" s="156"/>
      <c r="I590" s="156"/>
      <c r="J590" s="156"/>
      <c r="K590" s="156"/>
      <c r="L590" s="156"/>
      <c r="M590" s="156"/>
      <c r="N590" s="156"/>
      <c r="O590" s="156"/>
      <c r="P590" s="156"/>
      <c r="Q590" s="156"/>
      <c r="R590" s="156"/>
      <c r="S590" s="156"/>
      <c r="T590" s="156"/>
      <c r="U590" s="156"/>
      <c r="V590" s="156"/>
      <c r="W590" s="156"/>
      <c r="X590" s="156"/>
      <c r="Y590" s="156"/>
      <c r="Z590" s="156"/>
    </row>
    <row r="591">
      <c r="A591" s="156"/>
      <c r="B591" s="156"/>
      <c r="C591" s="156"/>
      <c r="D591" s="156"/>
      <c r="E591" s="156"/>
      <c r="F591" s="156"/>
      <c r="G591" s="156"/>
      <c r="H591" s="156"/>
      <c r="I591" s="156"/>
      <c r="J591" s="156"/>
      <c r="K591" s="156"/>
      <c r="L591" s="156"/>
      <c r="M591" s="156"/>
      <c r="N591" s="156"/>
      <c r="O591" s="156"/>
      <c r="P591" s="156"/>
      <c r="Q591" s="156"/>
      <c r="R591" s="156"/>
      <c r="S591" s="156"/>
      <c r="T591" s="156"/>
      <c r="U591" s="156"/>
      <c r="V591" s="156"/>
      <c r="W591" s="156"/>
      <c r="X591" s="156"/>
      <c r="Y591" s="156"/>
      <c r="Z591" s="156"/>
    </row>
    <row r="592">
      <c r="A592" s="156"/>
      <c r="B592" s="156"/>
      <c r="C592" s="156"/>
      <c r="D592" s="156"/>
      <c r="E592" s="156"/>
      <c r="F592" s="156"/>
      <c r="G592" s="156"/>
      <c r="H592" s="156"/>
      <c r="I592" s="156"/>
      <c r="J592" s="156"/>
      <c r="K592" s="156"/>
      <c r="L592" s="156"/>
      <c r="M592" s="156"/>
      <c r="N592" s="156"/>
      <c r="O592" s="156"/>
      <c r="P592" s="156"/>
      <c r="Q592" s="156"/>
      <c r="R592" s="156"/>
      <c r="S592" s="156"/>
      <c r="T592" s="156"/>
      <c r="U592" s="156"/>
      <c r="V592" s="156"/>
      <c r="W592" s="156"/>
      <c r="X592" s="156"/>
      <c r="Y592" s="156"/>
      <c r="Z592" s="156"/>
    </row>
    <row r="593">
      <c r="A593" s="156"/>
      <c r="B593" s="156"/>
      <c r="C593" s="156"/>
      <c r="D593" s="156"/>
      <c r="E593" s="156"/>
      <c r="F593" s="156"/>
      <c r="G593" s="156"/>
      <c r="H593" s="156"/>
      <c r="I593" s="156"/>
      <c r="J593" s="156"/>
      <c r="K593" s="156"/>
      <c r="L593" s="156"/>
      <c r="M593" s="156"/>
      <c r="N593" s="156"/>
      <c r="O593" s="156"/>
      <c r="P593" s="156"/>
      <c r="Q593" s="156"/>
      <c r="R593" s="156"/>
      <c r="S593" s="156"/>
      <c r="T593" s="156"/>
      <c r="U593" s="156"/>
      <c r="V593" s="156"/>
      <c r="W593" s="156"/>
      <c r="X593" s="156"/>
      <c r="Y593" s="156"/>
      <c r="Z593" s="156"/>
    </row>
    <row r="594">
      <c r="A594" s="156"/>
      <c r="B594" s="156"/>
      <c r="C594" s="156"/>
      <c r="D594" s="156"/>
      <c r="E594" s="156"/>
      <c r="F594" s="156"/>
      <c r="G594" s="156"/>
      <c r="H594" s="156"/>
      <c r="I594" s="156"/>
      <c r="J594" s="156"/>
      <c r="K594" s="156"/>
      <c r="L594" s="156"/>
      <c r="M594" s="156"/>
      <c r="N594" s="156"/>
      <c r="O594" s="156"/>
      <c r="P594" s="156"/>
      <c r="Q594" s="156"/>
      <c r="R594" s="156"/>
      <c r="S594" s="156"/>
      <c r="T594" s="156"/>
      <c r="U594" s="156"/>
      <c r="V594" s="156"/>
      <c r="W594" s="156"/>
      <c r="X594" s="156"/>
      <c r="Y594" s="156"/>
      <c r="Z594" s="156"/>
    </row>
    <row r="595">
      <c r="A595" s="156"/>
      <c r="B595" s="156"/>
      <c r="C595" s="156"/>
      <c r="D595" s="156"/>
      <c r="E595" s="156"/>
      <c r="F595" s="156"/>
      <c r="G595" s="156"/>
      <c r="H595" s="156"/>
      <c r="I595" s="156"/>
      <c r="J595" s="156"/>
      <c r="K595" s="156"/>
      <c r="L595" s="156"/>
      <c r="M595" s="156"/>
      <c r="N595" s="156"/>
      <c r="O595" s="156"/>
      <c r="P595" s="156"/>
      <c r="Q595" s="156"/>
      <c r="R595" s="156"/>
      <c r="S595" s="156"/>
      <c r="T595" s="156"/>
      <c r="U595" s="156"/>
      <c r="V595" s="156"/>
      <c r="W595" s="156"/>
      <c r="X595" s="156"/>
      <c r="Y595" s="156"/>
      <c r="Z595" s="156"/>
    </row>
    <row r="596">
      <c r="A596" s="156"/>
      <c r="B596" s="156"/>
      <c r="C596" s="156"/>
      <c r="D596" s="156"/>
      <c r="E596" s="156"/>
      <c r="F596" s="156"/>
      <c r="G596" s="156"/>
      <c r="H596" s="156"/>
      <c r="I596" s="156"/>
      <c r="J596" s="156"/>
      <c r="K596" s="156"/>
      <c r="L596" s="156"/>
      <c r="M596" s="156"/>
      <c r="N596" s="156"/>
      <c r="O596" s="156"/>
      <c r="P596" s="156"/>
      <c r="Q596" s="156"/>
      <c r="R596" s="156"/>
      <c r="S596" s="156"/>
      <c r="T596" s="156"/>
      <c r="U596" s="156"/>
      <c r="V596" s="156"/>
      <c r="W596" s="156"/>
      <c r="X596" s="156"/>
      <c r="Y596" s="156"/>
      <c r="Z596" s="156"/>
    </row>
    <row r="597">
      <c r="A597" s="156"/>
      <c r="B597" s="156"/>
      <c r="C597" s="156"/>
      <c r="D597" s="156"/>
      <c r="E597" s="156"/>
      <c r="F597" s="156"/>
      <c r="G597" s="156"/>
      <c r="H597" s="156"/>
      <c r="I597" s="156"/>
      <c r="J597" s="156"/>
      <c r="K597" s="156"/>
      <c r="L597" s="156"/>
      <c r="M597" s="156"/>
      <c r="N597" s="156"/>
      <c r="O597" s="156"/>
      <c r="P597" s="156"/>
      <c r="Q597" s="156"/>
      <c r="R597" s="156"/>
      <c r="S597" s="156"/>
      <c r="T597" s="156"/>
      <c r="U597" s="156"/>
      <c r="V597" s="156"/>
      <c r="W597" s="156"/>
      <c r="X597" s="156"/>
      <c r="Y597" s="156"/>
      <c r="Z597" s="156"/>
    </row>
    <row r="598">
      <c r="A598" s="156"/>
      <c r="B598" s="156"/>
      <c r="C598" s="156"/>
      <c r="D598" s="156"/>
      <c r="E598" s="156"/>
      <c r="F598" s="156"/>
      <c r="G598" s="156"/>
      <c r="H598" s="156"/>
      <c r="I598" s="156"/>
      <c r="J598" s="156"/>
      <c r="K598" s="156"/>
      <c r="L598" s="156"/>
      <c r="M598" s="156"/>
      <c r="N598" s="156"/>
      <c r="O598" s="156"/>
      <c r="P598" s="156"/>
      <c r="Q598" s="156"/>
      <c r="R598" s="156"/>
      <c r="S598" s="156"/>
      <c r="T598" s="156"/>
      <c r="U598" s="156"/>
      <c r="V598" s="156"/>
      <c r="W598" s="156"/>
      <c r="X598" s="156"/>
      <c r="Y598" s="156"/>
      <c r="Z598" s="156"/>
    </row>
    <row r="599">
      <c r="A599" s="156"/>
      <c r="B599" s="156"/>
      <c r="C599" s="156"/>
      <c r="D599" s="156"/>
      <c r="E599" s="156"/>
      <c r="F599" s="156"/>
      <c r="G599" s="156"/>
      <c r="H599" s="156"/>
      <c r="I599" s="156"/>
      <c r="J599" s="156"/>
      <c r="K599" s="156"/>
      <c r="L599" s="156"/>
      <c r="M599" s="156"/>
      <c r="N599" s="156"/>
      <c r="O599" s="156"/>
      <c r="P599" s="156"/>
      <c r="Q599" s="156"/>
      <c r="R599" s="156"/>
      <c r="S599" s="156"/>
      <c r="T599" s="156"/>
      <c r="U599" s="156"/>
      <c r="V599" s="156"/>
      <c r="W599" s="156"/>
      <c r="X599" s="156"/>
      <c r="Y599" s="156"/>
      <c r="Z599" s="156"/>
    </row>
    <row r="600">
      <c r="A600" s="156"/>
      <c r="B600" s="156"/>
      <c r="C600" s="156"/>
      <c r="D600" s="156"/>
      <c r="E600" s="156"/>
      <c r="F600" s="156"/>
      <c r="G600" s="156"/>
      <c r="H600" s="156"/>
      <c r="I600" s="156"/>
      <c r="J600" s="156"/>
      <c r="K600" s="156"/>
      <c r="L600" s="156"/>
      <c r="M600" s="156"/>
      <c r="N600" s="156"/>
      <c r="O600" s="156"/>
      <c r="P600" s="156"/>
      <c r="Q600" s="156"/>
      <c r="R600" s="156"/>
      <c r="S600" s="156"/>
      <c r="T600" s="156"/>
      <c r="U600" s="156"/>
      <c r="V600" s="156"/>
      <c r="W600" s="156"/>
      <c r="X600" s="156"/>
      <c r="Y600" s="156"/>
      <c r="Z600" s="156"/>
    </row>
    <row r="601">
      <c r="A601" s="156"/>
      <c r="B601" s="156"/>
      <c r="C601" s="156"/>
      <c r="D601" s="156"/>
      <c r="E601" s="156"/>
      <c r="F601" s="156"/>
      <c r="G601" s="156"/>
      <c r="H601" s="156"/>
      <c r="I601" s="156"/>
      <c r="J601" s="156"/>
      <c r="K601" s="156"/>
      <c r="L601" s="156"/>
      <c r="M601" s="156"/>
      <c r="N601" s="156"/>
      <c r="O601" s="156"/>
      <c r="P601" s="156"/>
      <c r="Q601" s="156"/>
      <c r="R601" s="156"/>
      <c r="S601" s="156"/>
      <c r="T601" s="156"/>
      <c r="U601" s="156"/>
      <c r="V601" s="156"/>
      <c r="W601" s="156"/>
      <c r="X601" s="156"/>
      <c r="Y601" s="156"/>
      <c r="Z601" s="156"/>
    </row>
    <row r="602">
      <c r="A602" s="156"/>
      <c r="B602" s="156"/>
      <c r="C602" s="156"/>
      <c r="D602" s="156"/>
      <c r="E602" s="156"/>
      <c r="F602" s="156"/>
      <c r="G602" s="156"/>
      <c r="H602" s="156"/>
      <c r="I602" s="156"/>
      <c r="J602" s="156"/>
      <c r="K602" s="156"/>
      <c r="L602" s="156"/>
      <c r="M602" s="156"/>
      <c r="N602" s="156"/>
      <c r="O602" s="156"/>
      <c r="P602" s="156"/>
      <c r="Q602" s="156"/>
      <c r="R602" s="156"/>
      <c r="S602" s="156"/>
      <c r="T602" s="156"/>
      <c r="U602" s="156"/>
      <c r="V602" s="156"/>
      <c r="W602" s="156"/>
      <c r="X602" s="156"/>
      <c r="Y602" s="156"/>
      <c r="Z602" s="156"/>
    </row>
    <row r="603">
      <c r="A603" s="156"/>
      <c r="B603" s="156"/>
      <c r="C603" s="156"/>
      <c r="D603" s="156"/>
      <c r="E603" s="156"/>
      <c r="F603" s="156"/>
      <c r="G603" s="156"/>
      <c r="H603" s="156"/>
      <c r="I603" s="156"/>
      <c r="J603" s="156"/>
      <c r="K603" s="156"/>
      <c r="L603" s="156"/>
      <c r="M603" s="156"/>
      <c r="N603" s="156"/>
      <c r="O603" s="156"/>
      <c r="P603" s="156"/>
      <c r="Q603" s="156"/>
      <c r="R603" s="156"/>
      <c r="S603" s="156"/>
      <c r="T603" s="156"/>
      <c r="U603" s="156"/>
      <c r="V603" s="156"/>
      <c r="W603" s="156"/>
      <c r="X603" s="156"/>
      <c r="Y603" s="156"/>
      <c r="Z603" s="156"/>
    </row>
    <row r="604">
      <c r="A604" s="156"/>
      <c r="B604" s="156"/>
      <c r="C604" s="156"/>
      <c r="D604" s="156"/>
      <c r="E604" s="156"/>
      <c r="F604" s="156"/>
      <c r="G604" s="156"/>
      <c r="H604" s="156"/>
      <c r="I604" s="156"/>
      <c r="J604" s="156"/>
      <c r="K604" s="156"/>
      <c r="L604" s="156"/>
      <c r="M604" s="156"/>
      <c r="N604" s="156"/>
      <c r="O604" s="156"/>
      <c r="P604" s="156"/>
      <c r="Q604" s="156"/>
      <c r="R604" s="156"/>
      <c r="S604" s="156"/>
      <c r="T604" s="156"/>
      <c r="U604" s="156"/>
      <c r="V604" s="156"/>
      <c r="W604" s="156"/>
      <c r="X604" s="156"/>
      <c r="Y604" s="156"/>
      <c r="Z604" s="156"/>
    </row>
    <row r="605">
      <c r="A605" s="156"/>
      <c r="B605" s="156"/>
      <c r="C605" s="156"/>
      <c r="D605" s="156"/>
      <c r="E605" s="156"/>
      <c r="F605" s="156"/>
      <c r="G605" s="156"/>
      <c r="H605" s="156"/>
      <c r="I605" s="156"/>
      <c r="J605" s="156"/>
      <c r="K605" s="156"/>
      <c r="L605" s="156"/>
      <c r="M605" s="156"/>
      <c r="N605" s="156"/>
      <c r="O605" s="156"/>
      <c r="P605" s="156"/>
      <c r="Q605" s="156"/>
      <c r="R605" s="156"/>
      <c r="S605" s="156"/>
      <c r="T605" s="156"/>
      <c r="U605" s="156"/>
      <c r="V605" s="156"/>
      <c r="W605" s="156"/>
      <c r="X605" s="156"/>
      <c r="Y605" s="156"/>
      <c r="Z605" s="156"/>
    </row>
    <row r="606">
      <c r="A606" s="156"/>
      <c r="B606" s="156"/>
      <c r="C606" s="156"/>
      <c r="D606" s="156"/>
      <c r="E606" s="156"/>
      <c r="F606" s="156"/>
      <c r="G606" s="156"/>
      <c r="H606" s="156"/>
      <c r="I606" s="156"/>
      <c r="J606" s="156"/>
      <c r="K606" s="156"/>
      <c r="L606" s="156"/>
      <c r="M606" s="156"/>
      <c r="N606" s="156"/>
      <c r="O606" s="156"/>
      <c r="P606" s="156"/>
      <c r="Q606" s="156"/>
      <c r="R606" s="156"/>
      <c r="S606" s="156"/>
      <c r="T606" s="156"/>
      <c r="U606" s="156"/>
      <c r="V606" s="156"/>
      <c r="W606" s="156"/>
      <c r="X606" s="156"/>
      <c r="Y606" s="156"/>
      <c r="Z606" s="156"/>
    </row>
    <row r="607">
      <c r="A607" s="156"/>
      <c r="B607" s="156"/>
      <c r="C607" s="156"/>
      <c r="D607" s="156"/>
      <c r="E607" s="156"/>
      <c r="F607" s="156"/>
      <c r="G607" s="156"/>
      <c r="H607" s="156"/>
      <c r="I607" s="156"/>
      <c r="J607" s="156"/>
      <c r="K607" s="156"/>
      <c r="L607" s="156"/>
      <c r="M607" s="156"/>
      <c r="N607" s="156"/>
      <c r="O607" s="156"/>
      <c r="P607" s="156"/>
      <c r="Q607" s="156"/>
      <c r="R607" s="156"/>
      <c r="S607" s="156"/>
      <c r="T607" s="156"/>
      <c r="U607" s="156"/>
      <c r="V607" s="156"/>
      <c r="W607" s="156"/>
      <c r="X607" s="156"/>
      <c r="Y607" s="156"/>
      <c r="Z607" s="156"/>
    </row>
    <row r="608">
      <c r="A608" s="156"/>
      <c r="B608" s="156"/>
      <c r="C608" s="156"/>
      <c r="D608" s="156"/>
      <c r="E608" s="156"/>
      <c r="F608" s="156"/>
      <c r="G608" s="156"/>
      <c r="H608" s="156"/>
      <c r="I608" s="156"/>
      <c r="J608" s="156"/>
      <c r="K608" s="156"/>
      <c r="L608" s="156"/>
      <c r="M608" s="156"/>
      <c r="N608" s="156"/>
      <c r="O608" s="156"/>
      <c r="P608" s="156"/>
      <c r="Q608" s="156"/>
      <c r="R608" s="156"/>
      <c r="S608" s="156"/>
      <c r="T608" s="156"/>
      <c r="U608" s="156"/>
      <c r="V608" s="156"/>
      <c r="W608" s="156"/>
      <c r="X608" s="156"/>
      <c r="Y608" s="156"/>
      <c r="Z608" s="156"/>
    </row>
    <row r="609">
      <c r="A609" s="156"/>
      <c r="B609" s="156"/>
      <c r="C609" s="156"/>
      <c r="D609" s="156"/>
      <c r="E609" s="156"/>
      <c r="F609" s="156"/>
      <c r="G609" s="156"/>
      <c r="H609" s="156"/>
      <c r="I609" s="156"/>
      <c r="J609" s="156"/>
      <c r="K609" s="156"/>
      <c r="L609" s="156"/>
      <c r="M609" s="156"/>
      <c r="N609" s="156"/>
      <c r="O609" s="156"/>
      <c r="P609" s="156"/>
      <c r="Q609" s="156"/>
      <c r="R609" s="156"/>
      <c r="S609" s="156"/>
      <c r="T609" s="156"/>
      <c r="U609" s="156"/>
      <c r="V609" s="156"/>
      <c r="W609" s="156"/>
      <c r="X609" s="156"/>
      <c r="Y609" s="156"/>
      <c r="Z609" s="156"/>
    </row>
    <row r="610">
      <c r="A610" s="156"/>
      <c r="B610" s="156"/>
      <c r="C610" s="156"/>
      <c r="D610" s="156"/>
      <c r="E610" s="156"/>
      <c r="F610" s="156"/>
      <c r="G610" s="156"/>
      <c r="H610" s="156"/>
      <c r="I610" s="156"/>
      <c r="J610" s="156"/>
      <c r="K610" s="156"/>
      <c r="L610" s="156"/>
      <c r="M610" s="156"/>
      <c r="N610" s="156"/>
      <c r="O610" s="156"/>
      <c r="P610" s="156"/>
      <c r="Q610" s="156"/>
      <c r="R610" s="156"/>
      <c r="S610" s="156"/>
      <c r="T610" s="156"/>
      <c r="U610" s="156"/>
      <c r="V610" s="156"/>
      <c r="W610" s="156"/>
      <c r="X610" s="156"/>
      <c r="Y610" s="156"/>
      <c r="Z610" s="156"/>
    </row>
    <row r="611">
      <c r="A611" s="156"/>
      <c r="B611" s="156"/>
      <c r="C611" s="156"/>
      <c r="D611" s="156"/>
      <c r="E611" s="156"/>
      <c r="F611" s="156"/>
      <c r="G611" s="156"/>
      <c r="H611" s="156"/>
      <c r="I611" s="156"/>
      <c r="J611" s="156"/>
      <c r="K611" s="156"/>
      <c r="L611" s="156"/>
      <c r="M611" s="156"/>
      <c r="N611" s="156"/>
      <c r="O611" s="156"/>
      <c r="P611" s="156"/>
      <c r="Q611" s="156"/>
      <c r="R611" s="156"/>
      <c r="S611" s="156"/>
      <c r="T611" s="156"/>
      <c r="U611" s="156"/>
      <c r="V611" s="156"/>
      <c r="W611" s="156"/>
      <c r="X611" s="156"/>
      <c r="Y611" s="156"/>
      <c r="Z611" s="156"/>
    </row>
    <row r="612">
      <c r="A612" s="156"/>
      <c r="B612" s="156"/>
      <c r="C612" s="156"/>
      <c r="D612" s="156"/>
      <c r="E612" s="156"/>
      <c r="F612" s="156"/>
      <c r="G612" s="156"/>
      <c r="H612" s="156"/>
      <c r="I612" s="156"/>
      <c r="J612" s="156"/>
      <c r="K612" s="156"/>
      <c r="L612" s="156"/>
      <c r="M612" s="156"/>
      <c r="N612" s="156"/>
      <c r="O612" s="156"/>
      <c r="P612" s="156"/>
      <c r="Q612" s="156"/>
      <c r="R612" s="156"/>
      <c r="S612" s="156"/>
      <c r="T612" s="156"/>
      <c r="U612" s="156"/>
      <c r="V612" s="156"/>
      <c r="W612" s="156"/>
      <c r="X612" s="156"/>
      <c r="Y612" s="156"/>
      <c r="Z612" s="156"/>
    </row>
    <row r="613">
      <c r="A613" s="156"/>
      <c r="B613" s="156"/>
      <c r="C613" s="156"/>
      <c r="D613" s="156"/>
      <c r="E613" s="156"/>
      <c r="F613" s="156"/>
      <c r="G613" s="156"/>
      <c r="H613" s="156"/>
      <c r="I613" s="156"/>
      <c r="J613" s="156"/>
      <c r="K613" s="156"/>
      <c r="L613" s="156"/>
      <c r="M613" s="156"/>
      <c r="N613" s="156"/>
      <c r="O613" s="156"/>
      <c r="P613" s="156"/>
      <c r="Q613" s="156"/>
      <c r="R613" s="156"/>
      <c r="S613" s="156"/>
      <c r="T613" s="156"/>
      <c r="U613" s="156"/>
      <c r="V613" s="156"/>
      <c r="W613" s="156"/>
      <c r="X613" s="156"/>
      <c r="Y613" s="156"/>
      <c r="Z613" s="156"/>
    </row>
    <row r="614">
      <c r="A614" s="156"/>
      <c r="B614" s="156"/>
      <c r="C614" s="156"/>
      <c r="D614" s="156"/>
      <c r="E614" s="156"/>
      <c r="F614" s="156"/>
      <c r="G614" s="156"/>
      <c r="H614" s="156"/>
      <c r="I614" s="156"/>
      <c r="J614" s="156"/>
      <c r="K614" s="156"/>
      <c r="L614" s="156"/>
      <c r="M614" s="156"/>
      <c r="N614" s="156"/>
      <c r="O614" s="156"/>
      <c r="P614" s="156"/>
      <c r="Q614" s="156"/>
      <c r="R614" s="156"/>
      <c r="S614" s="156"/>
      <c r="T614" s="156"/>
      <c r="U614" s="156"/>
      <c r="V614" s="156"/>
      <c r="W614" s="156"/>
      <c r="X614" s="156"/>
      <c r="Y614" s="156"/>
      <c r="Z614" s="156"/>
    </row>
    <row r="615">
      <c r="A615" s="156"/>
      <c r="B615" s="156"/>
      <c r="C615" s="156"/>
      <c r="D615" s="156"/>
      <c r="E615" s="156"/>
      <c r="F615" s="156"/>
      <c r="G615" s="156"/>
      <c r="H615" s="156"/>
      <c r="I615" s="156"/>
      <c r="J615" s="156"/>
      <c r="K615" s="156"/>
      <c r="L615" s="156"/>
      <c r="M615" s="156"/>
      <c r="N615" s="156"/>
      <c r="O615" s="156"/>
      <c r="P615" s="156"/>
      <c r="Q615" s="156"/>
      <c r="R615" s="156"/>
      <c r="S615" s="156"/>
      <c r="T615" s="156"/>
      <c r="U615" s="156"/>
      <c r="V615" s="156"/>
      <c r="W615" s="156"/>
      <c r="X615" s="156"/>
      <c r="Y615" s="156"/>
      <c r="Z615" s="156"/>
    </row>
    <row r="616">
      <c r="A616" s="156"/>
      <c r="B616" s="156"/>
      <c r="C616" s="156"/>
      <c r="D616" s="156"/>
      <c r="E616" s="156"/>
      <c r="F616" s="156"/>
      <c r="G616" s="156"/>
      <c r="H616" s="156"/>
      <c r="I616" s="156"/>
      <c r="J616" s="156"/>
      <c r="K616" s="156"/>
      <c r="L616" s="156"/>
      <c r="M616" s="156"/>
      <c r="N616" s="156"/>
      <c r="O616" s="156"/>
      <c r="P616" s="156"/>
      <c r="Q616" s="156"/>
      <c r="R616" s="156"/>
      <c r="S616" s="156"/>
      <c r="T616" s="156"/>
      <c r="U616" s="156"/>
      <c r="V616" s="156"/>
      <c r="W616" s="156"/>
      <c r="X616" s="156"/>
      <c r="Y616" s="156"/>
      <c r="Z616" s="156"/>
    </row>
    <row r="617">
      <c r="A617" s="156"/>
      <c r="B617" s="156"/>
      <c r="C617" s="156"/>
      <c r="D617" s="156"/>
      <c r="E617" s="156"/>
      <c r="F617" s="156"/>
      <c r="G617" s="156"/>
      <c r="H617" s="156"/>
      <c r="I617" s="156"/>
      <c r="J617" s="156"/>
      <c r="K617" s="156"/>
      <c r="L617" s="156"/>
      <c r="M617" s="156"/>
      <c r="N617" s="156"/>
      <c r="O617" s="156"/>
      <c r="P617" s="156"/>
      <c r="Q617" s="156"/>
      <c r="R617" s="156"/>
      <c r="S617" s="156"/>
      <c r="T617" s="156"/>
      <c r="U617" s="156"/>
      <c r="V617" s="156"/>
      <c r="W617" s="156"/>
      <c r="X617" s="156"/>
      <c r="Y617" s="156"/>
      <c r="Z617" s="156"/>
    </row>
    <row r="618">
      <c r="A618" s="156"/>
      <c r="B618" s="156"/>
      <c r="C618" s="156"/>
      <c r="D618" s="156"/>
      <c r="E618" s="156"/>
      <c r="F618" s="156"/>
      <c r="G618" s="156"/>
      <c r="H618" s="156"/>
      <c r="I618" s="156"/>
      <c r="J618" s="156"/>
      <c r="K618" s="156"/>
      <c r="L618" s="156"/>
      <c r="M618" s="156"/>
      <c r="N618" s="156"/>
      <c r="O618" s="156"/>
      <c r="P618" s="156"/>
      <c r="Q618" s="156"/>
      <c r="R618" s="156"/>
      <c r="S618" s="156"/>
      <c r="T618" s="156"/>
      <c r="U618" s="156"/>
      <c r="V618" s="156"/>
      <c r="W618" s="156"/>
      <c r="X618" s="156"/>
      <c r="Y618" s="156"/>
      <c r="Z618" s="156"/>
    </row>
    <row r="619">
      <c r="A619" s="156"/>
      <c r="B619" s="156"/>
      <c r="C619" s="156"/>
      <c r="D619" s="156"/>
      <c r="E619" s="156"/>
      <c r="F619" s="156"/>
      <c r="G619" s="156"/>
      <c r="H619" s="156"/>
      <c r="I619" s="156"/>
      <c r="J619" s="156"/>
      <c r="K619" s="156"/>
      <c r="L619" s="156"/>
      <c r="M619" s="156"/>
      <c r="N619" s="156"/>
      <c r="O619" s="156"/>
      <c r="P619" s="156"/>
      <c r="Q619" s="156"/>
      <c r="R619" s="156"/>
      <c r="S619" s="156"/>
      <c r="T619" s="156"/>
      <c r="U619" s="156"/>
      <c r="V619" s="156"/>
      <c r="W619" s="156"/>
      <c r="X619" s="156"/>
      <c r="Y619" s="156"/>
      <c r="Z619" s="156"/>
    </row>
    <row r="620">
      <c r="A620" s="156"/>
      <c r="B620" s="156"/>
      <c r="C620" s="156"/>
      <c r="D620" s="156"/>
      <c r="E620" s="156"/>
      <c r="F620" s="156"/>
      <c r="G620" s="156"/>
      <c r="H620" s="156"/>
      <c r="I620" s="156"/>
      <c r="J620" s="156"/>
      <c r="K620" s="156"/>
      <c r="L620" s="156"/>
      <c r="M620" s="156"/>
      <c r="N620" s="156"/>
      <c r="O620" s="156"/>
      <c r="P620" s="156"/>
      <c r="Q620" s="156"/>
      <c r="R620" s="156"/>
      <c r="S620" s="156"/>
      <c r="T620" s="156"/>
      <c r="U620" s="156"/>
      <c r="V620" s="156"/>
      <c r="W620" s="156"/>
      <c r="X620" s="156"/>
      <c r="Y620" s="156"/>
      <c r="Z620" s="156"/>
    </row>
    <row r="621">
      <c r="A621" s="156"/>
      <c r="B621" s="156"/>
      <c r="C621" s="156"/>
      <c r="D621" s="156"/>
      <c r="E621" s="156"/>
      <c r="F621" s="156"/>
      <c r="G621" s="156"/>
      <c r="H621" s="156"/>
      <c r="I621" s="156"/>
      <c r="J621" s="156"/>
      <c r="K621" s="156"/>
      <c r="L621" s="156"/>
      <c r="M621" s="156"/>
      <c r="N621" s="156"/>
      <c r="O621" s="156"/>
      <c r="P621" s="156"/>
      <c r="Q621" s="156"/>
      <c r="R621" s="156"/>
      <c r="S621" s="156"/>
      <c r="T621" s="156"/>
      <c r="U621" s="156"/>
      <c r="V621" s="156"/>
      <c r="W621" s="156"/>
      <c r="X621" s="156"/>
      <c r="Y621" s="156"/>
      <c r="Z621" s="156"/>
    </row>
    <row r="622">
      <c r="A622" s="156"/>
      <c r="B622" s="156"/>
      <c r="C622" s="156"/>
      <c r="D622" s="156"/>
      <c r="E622" s="156"/>
      <c r="F622" s="156"/>
      <c r="G622" s="156"/>
      <c r="H622" s="156"/>
      <c r="I622" s="156"/>
      <c r="J622" s="156"/>
      <c r="K622" s="156"/>
      <c r="L622" s="156"/>
      <c r="M622" s="156"/>
      <c r="N622" s="156"/>
      <c r="O622" s="156"/>
      <c r="P622" s="156"/>
      <c r="Q622" s="156"/>
      <c r="R622" s="156"/>
      <c r="S622" s="156"/>
      <c r="T622" s="156"/>
      <c r="U622" s="156"/>
      <c r="V622" s="156"/>
      <c r="W622" s="156"/>
      <c r="X622" s="156"/>
      <c r="Y622" s="156"/>
      <c r="Z622" s="156"/>
    </row>
    <row r="623">
      <c r="A623" s="156"/>
      <c r="B623" s="156"/>
      <c r="C623" s="156"/>
      <c r="D623" s="156"/>
      <c r="E623" s="156"/>
      <c r="F623" s="156"/>
      <c r="G623" s="156"/>
      <c r="H623" s="156"/>
      <c r="I623" s="156"/>
      <c r="J623" s="156"/>
      <c r="K623" s="156"/>
      <c r="L623" s="156"/>
      <c r="M623" s="156"/>
      <c r="N623" s="156"/>
      <c r="O623" s="156"/>
      <c r="P623" s="156"/>
      <c r="Q623" s="156"/>
      <c r="R623" s="156"/>
      <c r="S623" s="156"/>
      <c r="T623" s="156"/>
      <c r="U623" s="156"/>
      <c r="V623" s="156"/>
      <c r="W623" s="156"/>
      <c r="X623" s="156"/>
      <c r="Y623" s="156"/>
      <c r="Z623" s="156"/>
    </row>
    <row r="624">
      <c r="A624" s="156"/>
      <c r="B624" s="156"/>
      <c r="C624" s="156"/>
      <c r="D624" s="156"/>
      <c r="E624" s="156"/>
      <c r="F624" s="156"/>
      <c r="G624" s="156"/>
      <c r="H624" s="156"/>
      <c r="I624" s="156"/>
      <c r="J624" s="156"/>
      <c r="K624" s="156"/>
      <c r="L624" s="156"/>
      <c r="M624" s="156"/>
      <c r="N624" s="156"/>
      <c r="O624" s="156"/>
      <c r="P624" s="156"/>
      <c r="Q624" s="156"/>
      <c r="R624" s="156"/>
      <c r="S624" s="156"/>
      <c r="T624" s="156"/>
      <c r="U624" s="156"/>
      <c r="V624" s="156"/>
      <c r="W624" s="156"/>
      <c r="X624" s="156"/>
      <c r="Y624" s="156"/>
      <c r="Z624" s="156"/>
    </row>
    <row r="625">
      <c r="A625" s="156"/>
      <c r="B625" s="156"/>
      <c r="C625" s="156"/>
      <c r="D625" s="156"/>
      <c r="E625" s="156"/>
      <c r="F625" s="156"/>
      <c r="G625" s="156"/>
      <c r="H625" s="156"/>
      <c r="I625" s="156"/>
      <c r="J625" s="156"/>
      <c r="K625" s="156"/>
      <c r="L625" s="156"/>
      <c r="M625" s="156"/>
      <c r="N625" s="156"/>
      <c r="O625" s="156"/>
      <c r="P625" s="156"/>
      <c r="Q625" s="156"/>
      <c r="R625" s="156"/>
      <c r="S625" s="156"/>
      <c r="T625" s="156"/>
      <c r="U625" s="156"/>
      <c r="V625" s="156"/>
      <c r="W625" s="156"/>
      <c r="X625" s="156"/>
      <c r="Y625" s="156"/>
      <c r="Z625" s="156"/>
    </row>
    <row r="626">
      <c r="A626" s="156"/>
      <c r="B626" s="156"/>
      <c r="C626" s="156"/>
      <c r="D626" s="156"/>
      <c r="E626" s="156"/>
      <c r="F626" s="156"/>
      <c r="G626" s="156"/>
      <c r="H626" s="156"/>
      <c r="I626" s="156"/>
      <c r="J626" s="156"/>
      <c r="K626" s="156"/>
      <c r="L626" s="156"/>
      <c r="M626" s="156"/>
      <c r="N626" s="156"/>
      <c r="O626" s="156"/>
      <c r="P626" s="156"/>
      <c r="Q626" s="156"/>
      <c r="R626" s="156"/>
      <c r="S626" s="156"/>
      <c r="T626" s="156"/>
      <c r="U626" s="156"/>
      <c r="V626" s="156"/>
      <c r="W626" s="156"/>
      <c r="X626" s="156"/>
      <c r="Y626" s="156"/>
      <c r="Z626" s="156"/>
    </row>
    <row r="627">
      <c r="A627" s="156"/>
      <c r="B627" s="156"/>
      <c r="C627" s="156"/>
      <c r="D627" s="156"/>
      <c r="E627" s="156"/>
      <c r="F627" s="156"/>
      <c r="G627" s="156"/>
      <c r="H627" s="156"/>
      <c r="I627" s="156"/>
      <c r="J627" s="156"/>
      <c r="K627" s="156"/>
      <c r="L627" s="156"/>
      <c r="M627" s="156"/>
      <c r="N627" s="156"/>
      <c r="O627" s="156"/>
      <c r="P627" s="156"/>
      <c r="Q627" s="156"/>
      <c r="R627" s="156"/>
      <c r="S627" s="156"/>
      <c r="T627" s="156"/>
      <c r="U627" s="156"/>
      <c r="V627" s="156"/>
      <c r="W627" s="156"/>
      <c r="X627" s="156"/>
      <c r="Y627" s="156"/>
      <c r="Z627" s="156"/>
    </row>
    <row r="628">
      <c r="A628" s="156"/>
      <c r="B628" s="156"/>
      <c r="C628" s="156"/>
      <c r="D628" s="156"/>
      <c r="E628" s="156"/>
      <c r="F628" s="156"/>
      <c r="G628" s="156"/>
      <c r="H628" s="156"/>
      <c r="I628" s="156"/>
      <c r="J628" s="156"/>
      <c r="K628" s="156"/>
      <c r="L628" s="156"/>
      <c r="M628" s="156"/>
      <c r="N628" s="156"/>
      <c r="O628" s="156"/>
      <c r="P628" s="156"/>
      <c r="Q628" s="156"/>
      <c r="R628" s="156"/>
      <c r="S628" s="156"/>
      <c r="T628" s="156"/>
      <c r="U628" s="156"/>
      <c r="V628" s="156"/>
      <c r="W628" s="156"/>
      <c r="X628" s="156"/>
      <c r="Y628" s="156"/>
      <c r="Z628" s="156"/>
    </row>
    <row r="629">
      <c r="A629" s="156"/>
      <c r="B629" s="156"/>
      <c r="C629" s="156"/>
      <c r="D629" s="156"/>
      <c r="E629" s="156"/>
      <c r="F629" s="156"/>
      <c r="G629" s="156"/>
      <c r="H629" s="156"/>
      <c r="I629" s="156"/>
      <c r="J629" s="156"/>
      <c r="K629" s="156"/>
      <c r="L629" s="156"/>
      <c r="M629" s="156"/>
      <c r="N629" s="156"/>
      <c r="O629" s="156"/>
      <c r="P629" s="156"/>
      <c r="Q629" s="156"/>
      <c r="R629" s="156"/>
      <c r="S629" s="156"/>
      <c r="T629" s="156"/>
      <c r="U629" s="156"/>
      <c r="V629" s="156"/>
      <c r="W629" s="156"/>
      <c r="X629" s="156"/>
      <c r="Y629" s="156"/>
      <c r="Z629" s="156"/>
    </row>
    <row r="630">
      <c r="A630" s="156"/>
      <c r="B630" s="156"/>
      <c r="C630" s="156"/>
      <c r="D630" s="156"/>
      <c r="E630" s="156"/>
      <c r="F630" s="156"/>
      <c r="G630" s="156"/>
      <c r="H630" s="156"/>
      <c r="I630" s="156"/>
      <c r="J630" s="156"/>
      <c r="K630" s="156"/>
      <c r="L630" s="156"/>
      <c r="M630" s="156"/>
      <c r="N630" s="156"/>
      <c r="O630" s="156"/>
      <c r="P630" s="156"/>
      <c r="Q630" s="156"/>
      <c r="R630" s="156"/>
      <c r="S630" s="156"/>
      <c r="T630" s="156"/>
      <c r="U630" s="156"/>
      <c r="V630" s="156"/>
      <c r="W630" s="156"/>
      <c r="X630" s="156"/>
      <c r="Y630" s="156"/>
      <c r="Z630" s="156"/>
    </row>
    <row r="631">
      <c r="A631" s="156"/>
      <c r="B631" s="156"/>
      <c r="C631" s="156"/>
      <c r="D631" s="156"/>
      <c r="E631" s="156"/>
      <c r="F631" s="156"/>
      <c r="G631" s="156"/>
      <c r="H631" s="156"/>
      <c r="I631" s="156"/>
      <c r="J631" s="156"/>
      <c r="K631" s="156"/>
      <c r="L631" s="156"/>
      <c r="M631" s="156"/>
      <c r="N631" s="156"/>
      <c r="O631" s="156"/>
      <c r="P631" s="156"/>
      <c r="Q631" s="156"/>
      <c r="R631" s="156"/>
      <c r="S631" s="156"/>
      <c r="T631" s="156"/>
      <c r="U631" s="156"/>
      <c r="V631" s="156"/>
      <c r="W631" s="156"/>
      <c r="X631" s="156"/>
      <c r="Y631" s="156"/>
      <c r="Z631" s="156"/>
    </row>
    <row r="632">
      <c r="A632" s="156"/>
      <c r="B632" s="156"/>
      <c r="C632" s="156"/>
      <c r="D632" s="156"/>
      <c r="E632" s="156"/>
      <c r="F632" s="156"/>
      <c r="G632" s="156"/>
      <c r="H632" s="156"/>
      <c r="I632" s="156"/>
      <c r="J632" s="156"/>
      <c r="K632" s="156"/>
      <c r="L632" s="156"/>
      <c r="M632" s="156"/>
      <c r="N632" s="156"/>
      <c r="O632" s="156"/>
      <c r="P632" s="156"/>
      <c r="Q632" s="156"/>
      <c r="R632" s="156"/>
      <c r="S632" s="156"/>
      <c r="T632" s="156"/>
      <c r="U632" s="156"/>
      <c r="V632" s="156"/>
      <c r="W632" s="156"/>
      <c r="X632" s="156"/>
      <c r="Y632" s="156"/>
      <c r="Z632" s="156"/>
    </row>
    <row r="633">
      <c r="A633" s="156"/>
      <c r="B633" s="156"/>
      <c r="C633" s="156"/>
      <c r="D633" s="156"/>
      <c r="E633" s="156"/>
      <c r="F633" s="156"/>
      <c r="G633" s="156"/>
      <c r="H633" s="156"/>
      <c r="I633" s="156"/>
      <c r="J633" s="156"/>
      <c r="K633" s="156"/>
      <c r="L633" s="156"/>
      <c r="M633" s="156"/>
      <c r="N633" s="156"/>
      <c r="O633" s="156"/>
      <c r="P633" s="156"/>
      <c r="Q633" s="156"/>
      <c r="R633" s="156"/>
      <c r="S633" s="156"/>
      <c r="T633" s="156"/>
      <c r="U633" s="156"/>
      <c r="V633" s="156"/>
      <c r="W633" s="156"/>
      <c r="X633" s="156"/>
      <c r="Y633" s="156"/>
      <c r="Z633" s="156"/>
    </row>
    <row r="634">
      <c r="A634" s="156"/>
      <c r="B634" s="156"/>
      <c r="C634" s="156"/>
      <c r="D634" s="156"/>
      <c r="E634" s="156"/>
      <c r="F634" s="156"/>
      <c r="G634" s="156"/>
      <c r="H634" s="156"/>
      <c r="I634" s="156"/>
      <c r="J634" s="156"/>
      <c r="K634" s="156"/>
      <c r="L634" s="156"/>
      <c r="M634" s="156"/>
      <c r="N634" s="156"/>
      <c r="O634" s="156"/>
      <c r="P634" s="156"/>
      <c r="Q634" s="156"/>
      <c r="R634" s="156"/>
      <c r="S634" s="156"/>
      <c r="T634" s="156"/>
      <c r="U634" s="156"/>
      <c r="V634" s="156"/>
      <c r="W634" s="156"/>
      <c r="X634" s="156"/>
      <c r="Y634" s="156"/>
      <c r="Z634" s="156"/>
    </row>
    <row r="635">
      <c r="A635" s="156"/>
      <c r="B635" s="156"/>
      <c r="C635" s="156"/>
      <c r="D635" s="156"/>
      <c r="E635" s="156"/>
      <c r="F635" s="156"/>
      <c r="G635" s="156"/>
      <c r="H635" s="156"/>
      <c r="I635" s="156"/>
      <c r="J635" s="156"/>
      <c r="K635" s="156"/>
      <c r="L635" s="156"/>
      <c r="M635" s="156"/>
      <c r="N635" s="156"/>
      <c r="O635" s="156"/>
      <c r="P635" s="156"/>
      <c r="Q635" s="156"/>
      <c r="R635" s="156"/>
      <c r="S635" s="156"/>
      <c r="T635" s="156"/>
      <c r="U635" s="156"/>
      <c r="V635" s="156"/>
      <c r="W635" s="156"/>
      <c r="X635" s="156"/>
      <c r="Y635" s="156"/>
      <c r="Z635" s="156"/>
    </row>
    <row r="636">
      <c r="A636" s="156"/>
      <c r="B636" s="156"/>
      <c r="C636" s="156"/>
      <c r="D636" s="156"/>
      <c r="E636" s="156"/>
      <c r="F636" s="156"/>
      <c r="G636" s="156"/>
      <c r="H636" s="156"/>
      <c r="I636" s="156"/>
      <c r="J636" s="156"/>
      <c r="K636" s="156"/>
      <c r="L636" s="156"/>
      <c r="M636" s="156"/>
      <c r="N636" s="156"/>
      <c r="O636" s="156"/>
      <c r="P636" s="156"/>
      <c r="Q636" s="156"/>
      <c r="R636" s="156"/>
      <c r="S636" s="156"/>
      <c r="T636" s="156"/>
      <c r="U636" s="156"/>
      <c r="V636" s="156"/>
      <c r="W636" s="156"/>
      <c r="X636" s="156"/>
      <c r="Y636" s="156"/>
      <c r="Z636" s="156"/>
    </row>
    <row r="637">
      <c r="A637" s="156"/>
      <c r="B637" s="156"/>
      <c r="C637" s="156"/>
      <c r="D637" s="156"/>
      <c r="E637" s="156"/>
      <c r="F637" s="156"/>
      <c r="G637" s="156"/>
      <c r="H637" s="156"/>
      <c r="I637" s="156"/>
      <c r="J637" s="156"/>
      <c r="K637" s="156"/>
      <c r="L637" s="156"/>
      <c r="M637" s="156"/>
      <c r="N637" s="156"/>
      <c r="O637" s="156"/>
      <c r="P637" s="156"/>
      <c r="Q637" s="156"/>
      <c r="R637" s="156"/>
      <c r="S637" s="156"/>
      <c r="T637" s="156"/>
      <c r="U637" s="156"/>
      <c r="V637" s="156"/>
      <c r="W637" s="156"/>
      <c r="X637" s="156"/>
      <c r="Y637" s="156"/>
      <c r="Z637" s="156"/>
    </row>
    <row r="638">
      <c r="A638" s="156"/>
      <c r="B638" s="156"/>
      <c r="C638" s="156"/>
      <c r="D638" s="156"/>
      <c r="E638" s="156"/>
      <c r="F638" s="156"/>
      <c r="G638" s="156"/>
      <c r="H638" s="156"/>
      <c r="I638" s="156"/>
      <c r="J638" s="156"/>
      <c r="K638" s="156"/>
      <c r="L638" s="156"/>
      <c r="M638" s="156"/>
      <c r="N638" s="156"/>
      <c r="O638" s="156"/>
      <c r="P638" s="156"/>
      <c r="Q638" s="156"/>
      <c r="R638" s="156"/>
      <c r="S638" s="156"/>
      <c r="T638" s="156"/>
      <c r="U638" s="156"/>
      <c r="V638" s="156"/>
      <c r="W638" s="156"/>
      <c r="X638" s="156"/>
      <c r="Y638" s="156"/>
      <c r="Z638" s="156"/>
    </row>
    <row r="639">
      <c r="A639" s="156"/>
      <c r="B639" s="156"/>
      <c r="C639" s="156"/>
      <c r="D639" s="156"/>
      <c r="E639" s="156"/>
      <c r="F639" s="156"/>
      <c r="G639" s="156"/>
      <c r="H639" s="156"/>
      <c r="I639" s="156"/>
      <c r="J639" s="156"/>
      <c r="K639" s="156"/>
      <c r="L639" s="156"/>
      <c r="M639" s="156"/>
      <c r="N639" s="156"/>
      <c r="O639" s="156"/>
      <c r="P639" s="156"/>
      <c r="Q639" s="156"/>
      <c r="R639" s="156"/>
      <c r="S639" s="156"/>
      <c r="T639" s="156"/>
      <c r="U639" s="156"/>
      <c r="V639" s="156"/>
      <c r="W639" s="156"/>
      <c r="X639" s="156"/>
      <c r="Y639" s="156"/>
      <c r="Z639" s="156"/>
    </row>
    <row r="640">
      <c r="A640" s="156"/>
      <c r="B640" s="156"/>
      <c r="C640" s="156"/>
      <c r="D640" s="156"/>
      <c r="E640" s="156"/>
      <c r="F640" s="156"/>
      <c r="G640" s="156"/>
      <c r="H640" s="156"/>
      <c r="I640" s="156"/>
      <c r="J640" s="156"/>
      <c r="K640" s="156"/>
      <c r="L640" s="156"/>
      <c r="M640" s="156"/>
      <c r="N640" s="156"/>
      <c r="O640" s="156"/>
      <c r="P640" s="156"/>
      <c r="Q640" s="156"/>
      <c r="R640" s="156"/>
      <c r="S640" s="156"/>
      <c r="T640" s="156"/>
      <c r="U640" s="156"/>
      <c r="V640" s="156"/>
      <c r="W640" s="156"/>
      <c r="X640" s="156"/>
      <c r="Y640" s="156"/>
      <c r="Z640" s="156"/>
    </row>
    <row r="641">
      <c r="A641" s="156"/>
      <c r="B641" s="156"/>
      <c r="C641" s="156"/>
      <c r="D641" s="156"/>
      <c r="E641" s="156"/>
      <c r="F641" s="156"/>
      <c r="G641" s="156"/>
      <c r="H641" s="156"/>
      <c r="I641" s="156"/>
      <c r="J641" s="156"/>
      <c r="K641" s="156"/>
      <c r="L641" s="156"/>
      <c r="M641" s="156"/>
      <c r="N641" s="156"/>
      <c r="O641" s="156"/>
      <c r="P641" s="156"/>
      <c r="Q641" s="156"/>
      <c r="R641" s="156"/>
      <c r="S641" s="156"/>
      <c r="T641" s="156"/>
      <c r="U641" s="156"/>
      <c r="V641" s="156"/>
      <c r="W641" s="156"/>
      <c r="X641" s="156"/>
      <c r="Y641" s="156"/>
      <c r="Z641" s="156"/>
    </row>
    <row r="642">
      <c r="A642" s="156"/>
      <c r="B642" s="156"/>
      <c r="C642" s="156"/>
      <c r="D642" s="156"/>
      <c r="E642" s="156"/>
      <c r="F642" s="156"/>
      <c r="G642" s="156"/>
      <c r="H642" s="156"/>
      <c r="I642" s="156"/>
      <c r="J642" s="156"/>
      <c r="K642" s="156"/>
      <c r="L642" s="156"/>
      <c r="M642" s="156"/>
      <c r="N642" s="156"/>
      <c r="O642" s="156"/>
      <c r="P642" s="156"/>
      <c r="Q642" s="156"/>
      <c r="R642" s="156"/>
      <c r="S642" s="156"/>
      <c r="T642" s="156"/>
      <c r="U642" s="156"/>
      <c r="V642" s="156"/>
      <c r="W642" s="156"/>
      <c r="X642" s="156"/>
      <c r="Y642" s="156"/>
      <c r="Z642" s="156"/>
    </row>
    <row r="643">
      <c r="A643" s="156"/>
      <c r="B643" s="156"/>
      <c r="C643" s="156"/>
      <c r="D643" s="156"/>
      <c r="E643" s="156"/>
      <c r="F643" s="156"/>
      <c r="G643" s="156"/>
      <c r="H643" s="156"/>
      <c r="I643" s="156"/>
      <c r="J643" s="156"/>
      <c r="K643" s="156"/>
      <c r="L643" s="156"/>
      <c r="M643" s="156"/>
      <c r="N643" s="156"/>
      <c r="O643" s="156"/>
      <c r="P643" s="156"/>
      <c r="Q643" s="156"/>
      <c r="R643" s="156"/>
      <c r="S643" s="156"/>
      <c r="T643" s="156"/>
      <c r="U643" s="156"/>
      <c r="V643" s="156"/>
      <c r="W643" s="156"/>
      <c r="X643" s="156"/>
      <c r="Y643" s="156"/>
      <c r="Z643" s="156"/>
    </row>
    <row r="644">
      <c r="A644" s="156"/>
      <c r="B644" s="156"/>
      <c r="C644" s="156"/>
      <c r="D644" s="156"/>
      <c r="E644" s="156"/>
      <c r="F644" s="156"/>
      <c r="G644" s="156"/>
      <c r="H644" s="156"/>
      <c r="I644" s="156"/>
      <c r="J644" s="156"/>
      <c r="K644" s="156"/>
      <c r="L644" s="156"/>
      <c r="M644" s="156"/>
      <c r="N644" s="156"/>
      <c r="O644" s="156"/>
      <c r="P644" s="156"/>
      <c r="Q644" s="156"/>
      <c r="R644" s="156"/>
      <c r="S644" s="156"/>
      <c r="T644" s="156"/>
      <c r="U644" s="156"/>
      <c r="V644" s="156"/>
      <c r="W644" s="156"/>
      <c r="X644" s="156"/>
      <c r="Y644" s="156"/>
      <c r="Z644" s="156"/>
    </row>
    <row r="645">
      <c r="A645" s="156"/>
      <c r="B645" s="156"/>
      <c r="C645" s="156"/>
      <c r="D645" s="156"/>
      <c r="E645" s="156"/>
      <c r="F645" s="156"/>
      <c r="G645" s="156"/>
      <c r="H645" s="156"/>
      <c r="I645" s="156"/>
      <c r="J645" s="156"/>
      <c r="K645" s="156"/>
      <c r="L645" s="156"/>
      <c r="M645" s="156"/>
      <c r="N645" s="156"/>
      <c r="O645" s="156"/>
      <c r="P645" s="156"/>
      <c r="Q645" s="156"/>
      <c r="R645" s="156"/>
      <c r="S645" s="156"/>
      <c r="T645" s="156"/>
      <c r="U645" s="156"/>
      <c r="V645" s="156"/>
      <c r="W645" s="156"/>
      <c r="X645" s="156"/>
      <c r="Y645" s="156"/>
      <c r="Z645" s="156"/>
    </row>
    <row r="646">
      <c r="A646" s="156"/>
      <c r="B646" s="156"/>
      <c r="C646" s="156"/>
      <c r="D646" s="156"/>
      <c r="E646" s="156"/>
      <c r="F646" s="156"/>
      <c r="G646" s="156"/>
      <c r="H646" s="156"/>
      <c r="I646" s="156"/>
      <c r="J646" s="156"/>
      <c r="K646" s="156"/>
      <c r="L646" s="156"/>
      <c r="M646" s="156"/>
      <c r="N646" s="156"/>
      <c r="O646" s="156"/>
      <c r="P646" s="156"/>
      <c r="Q646" s="156"/>
      <c r="R646" s="156"/>
      <c r="S646" s="156"/>
      <c r="T646" s="156"/>
      <c r="U646" s="156"/>
      <c r="V646" s="156"/>
      <c r="W646" s="156"/>
      <c r="X646" s="156"/>
      <c r="Y646" s="156"/>
      <c r="Z646" s="156"/>
    </row>
    <row r="647">
      <c r="A647" s="156"/>
      <c r="B647" s="156"/>
      <c r="C647" s="156"/>
      <c r="D647" s="156"/>
      <c r="E647" s="156"/>
      <c r="F647" s="156"/>
      <c r="G647" s="156"/>
      <c r="H647" s="156"/>
      <c r="I647" s="156"/>
      <c r="J647" s="156"/>
      <c r="K647" s="156"/>
      <c r="L647" s="156"/>
      <c r="M647" s="156"/>
      <c r="N647" s="156"/>
      <c r="O647" s="156"/>
      <c r="P647" s="156"/>
      <c r="Q647" s="156"/>
      <c r="R647" s="156"/>
      <c r="S647" s="156"/>
      <c r="T647" s="156"/>
      <c r="U647" s="156"/>
      <c r="V647" s="156"/>
      <c r="W647" s="156"/>
      <c r="X647" s="156"/>
      <c r="Y647" s="156"/>
      <c r="Z647" s="156"/>
    </row>
    <row r="648">
      <c r="A648" s="156"/>
      <c r="B648" s="156"/>
      <c r="C648" s="156"/>
      <c r="D648" s="156"/>
      <c r="E648" s="156"/>
      <c r="F648" s="156"/>
      <c r="G648" s="156"/>
      <c r="H648" s="156"/>
      <c r="I648" s="156"/>
      <c r="J648" s="156"/>
      <c r="K648" s="156"/>
      <c r="L648" s="156"/>
      <c r="M648" s="156"/>
      <c r="N648" s="156"/>
      <c r="O648" s="156"/>
      <c r="P648" s="156"/>
      <c r="Q648" s="156"/>
      <c r="R648" s="156"/>
      <c r="S648" s="156"/>
      <c r="T648" s="156"/>
      <c r="U648" s="156"/>
      <c r="V648" s="156"/>
      <c r="W648" s="156"/>
      <c r="X648" s="156"/>
      <c r="Y648" s="156"/>
      <c r="Z648" s="156"/>
    </row>
    <row r="649">
      <c r="A649" s="156"/>
      <c r="B649" s="156"/>
      <c r="C649" s="156"/>
      <c r="D649" s="156"/>
      <c r="E649" s="156"/>
      <c r="F649" s="156"/>
      <c r="G649" s="156"/>
      <c r="H649" s="156"/>
      <c r="I649" s="156"/>
      <c r="J649" s="156"/>
      <c r="K649" s="156"/>
      <c r="L649" s="156"/>
      <c r="M649" s="156"/>
      <c r="N649" s="156"/>
      <c r="O649" s="156"/>
      <c r="P649" s="156"/>
      <c r="Q649" s="156"/>
      <c r="R649" s="156"/>
      <c r="S649" s="156"/>
      <c r="T649" s="156"/>
      <c r="U649" s="156"/>
      <c r="V649" s="156"/>
      <c r="W649" s="156"/>
      <c r="X649" s="156"/>
      <c r="Y649" s="156"/>
      <c r="Z649" s="156"/>
    </row>
    <row r="650">
      <c r="A650" s="156"/>
      <c r="B650" s="156"/>
      <c r="C650" s="156"/>
      <c r="D650" s="156"/>
      <c r="E650" s="156"/>
      <c r="F650" s="156"/>
      <c r="G650" s="156"/>
      <c r="H650" s="156"/>
      <c r="I650" s="156"/>
      <c r="J650" s="156"/>
      <c r="K650" s="156"/>
      <c r="L650" s="156"/>
      <c r="M650" s="156"/>
      <c r="N650" s="156"/>
      <c r="O650" s="156"/>
      <c r="P650" s="156"/>
      <c r="Q650" s="156"/>
      <c r="R650" s="156"/>
      <c r="S650" s="156"/>
      <c r="T650" s="156"/>
      <c r="U650" s="156"/>
      <c r="V650" s="156"/>
      <c r="W650" s="156"/>
      <c r="X650" s="156"/>
      <c r="Y650" s="156"/>
      <c r="Z650" s="156"/>
    </row>
    <row r="651">
      <c r="A651" s="156"/>
      <c r="B651" s="156"/>
      <c r="C651" s="156"/>
      <c r="D651" s="156"/>
      <c r="E651" s="156"/>
      <c r="F651" s="156"/>
      <c r="G651" s="156"/>
      <c r="H651" s="156"/>
      <c r="I651" s="156"/>
      <c r="J651" s="156"/>
      <c r="K651" s="156"/>
      <c r="L651" s="156"/>
      <c r="M651" s="156"/>
      <c r="N651" s="156"/>
      <c r="O651" s="156"/>
      <c r="P651" s="156"/>
      <c r="Q651" s="156"/>
      <c r="R651" s="156"/>
      <c r="S651" s="156"/>
      <c r="T651" s="156"/>
      <c r="U651" s="156"/>
      <c r="V651" s="156"/>
      <c r="W651" s="156"/>
      <c r="X651" s="156"/>
      <c r="Y651" s="156"/>
      <c r="Z651" s="156"/>
    </row>
    <row r="652">
      <c r="A652" s="156"/>
      <c r="B652" s="156"/>
      <c r="C652" s="156"/>
      <c r="D652" s="156"/>
      <c r="E652" s="156"/>
      <c r="F652" s="156"/>
      <c r="G652" s="156"/>
      <c r="H652" s="156"/>
      <c r="I652" s="156"/>
      <c r="J652" s="156"/>
      <c r="K652" s="156"/>
      <c r="L652" s="156"/>
      <c r="M652" s="156"/>
      <c r="N652" s="156"/>
      <c r="O652" s="156"/>
      <c r="P652" s="156"/>
      <c r="Q652" s="156"/>
      <c r="R652" s="156"/>
      <c r="S652" s="156"/>
      <c r="T652" s="156"/>
      <c r="U652" s="156"/>
      <c r="V652" s="156"/>
      <c r="W652" s="156"/>
      <c r="X652" s="156"/>
      <c r="Y652" s="156"/>
      <c r="Z652" s="156"/>
    </row>
    <row r="653">
      <c r="A653" s="156"/>
      <c r="B653" s="156"/>
      <c r="C653" s="156"/>
      <c r="D653" s="156"/>
      <c r="E653" s="156"/>
      <c r="F653" s="156"/>
      <c r="G653" s="156"/>
      <c r="H653" s="156"/>
      <c r="I653" s="156"/>
      <c r="J653" s="156"/>
      <c r="K653" s="156"/>
      <c r="L653" s="156"/>
      <c r="M653" s="156"/>
      <c r="N653" s="156"/>
      <c r="O653" s="156"/>
      <c r="P653" s="156"/>
      <c r="Q653" s="156"/>
      <c r="R653" s="156"/>
      <c r="S653" s="156"/>
      <c r="T653" s="156"/>
      <c r="U653" s="156"/>
      <c r="V653" s="156"/>
      <c r="W653" s="156"/>
      <c r="X653" s="156"/>
      <c r="Y653" s="156"/>
      <c r="Z653" s="156"/>
    </row>
    <row r="654">
      <c r="A654" s="156"/>
      <c r="B654" s="156"/>
      <c r="C654" s="156"/>
      <c r="D654" s="156"/>
      <c r="E654" s="156"/>
      <c r="F654" s="156"/>
      <c r="G654" s="156"/>
      <c r="H654" s="156"/>
      <c r="I654" s="156"/>
      <c r="J654" s="156"/>
      <c r="K654" s="156"/>
      <c r="L654" s="156"/>
      <c r="M654" s="156"/>
      <c r="N654" s="156"/>
      <c r="O654" s="156"/>
      <c r="P654" s="156"/>
      <c r="Q654" s="156"/>
      <c r="R654" s="156"/>
      <c r="S654" s="156"/>
      <c r="T654" s="156"/>
      <c r="U654" s="156"/>
      <c r="V654" s="156"/>
      <c r="W654" s="156"/>
      <c r="X654" s="156"/>
      <c r="Y654" s="156"/>
      <c r="Z654" s="156"/>
    </row>
    <row r="655">
      <c r="A655" s="156"/>
      <c r="B655" s="156"/>
      <c r="C655" s="156"/>
      <c r="D655" s="156"/>
      <c r="E655" s="156"/>
      <c r="F655" s="156"/>
      <c r="G655" s="156"/>
      <c r="H655" s="156"/>
      <c r="I655" s="156"/>
      <c r="J655" s="156"/>
      <c r="K655" s="156"/>
      <c r="L655" s="156"/>
      <c r="M655" s="156"/>
      <c r="N655" s="156"/>
      <c r="O655" s="156"/>
      <c r="P655" s="156"/>
      <c r="Q655" s="156"/>
      <c r="R655" s="156"/>
      <c r="S655" s="156"/>
      <c r="T655" s="156"/>
      <c r="U655" s="156"/>
      <c r="V655" s="156"/>
      <c r="W655" s="156"/>
      <c r="X655" s="156"/>
      <c r="Y655" s="156"/>
      <c r="Z655" s="156"/>
    </row>
    <row r="656">
      <c r="A656" s="156"/>
      <c r="B656" s="156"/>
      <c r="C656" s="156"/>
      <c r="D656" s="156"/>
      <c r="E656" s="156"/>
      <c r="F656" s="156"/>
      <c r="G656" s="156"/>
      <c r="H656" s="156"/>
      <c r="I656" s="156"/>
      <c r="J656" s="156"/>
      <c r="K656" s="156"/>
      <c r="L656" s="156"/>
      <c r="M656" s="156"/>
      <c r="N656" s="156"/>
      <c r="O656" s="156"/>
      <c r="P656" s="156"/>
      <c r="Q656" s="156"/>
      <c r="R656" s="156"/>
      <c r="S656" s="156"/>
      <c r="T656" s="156"/>
      <c r="U656" s="156"/>
      <c r="V656" s="156"/>
      <c r="W656" s="156"/>
      <c r="X656" s="156"/>
      <c r="Y656" s="156"/>
      <c r="Z656" s="156"/>
    </row>
    <row r="657">
      <c r="A657" s="156"/>
      <c r="B657" s="156"/>
      <c r="C657" s="156"/>
      <c r="D657" s="156"/>
      <c r="E657" s="156"/>
      <c r="F657" s="156"/>
      <c r="G657" s="156"/>
      <c r="H657" s="156"/>
      <c r="I657" s="156"/>
      <c r="J657" s="156"/>
      <c r="K657" s="156"/>
      <c r="L657" s="156"/>
      <c r="M657" s="156"/>
      <c r="N657" s="156"/>
      <c r="O657" s="156"/>
      <c r="P657" s="156"/>
      <c r="Q657" s="156"/>
      <c r="R657" s="156"/>
      <c r="S657" s="156"/>
      <c r="T657" s="156"/>
      <c r="U657" s="156"/>
      <c r="V657" s="156"/>
      <c r="W657" s="156"/>
      <c r="X657" s="156"/>
      <c r="Y657" s="156"/>
      <c r="Z657" s="156"/>
    </row>
    <row r="658">
      <c r="A658" s="156"/>
      <c r="B658" s="156"/>
      <c r="C658" s="156"/>
      <c r="D658" s="156"/>
      <c r="E658" s="156"/>
      <c r="F658" s="156"/>
      <c r="G658" s="156"/>
      <c r="H658" s="156"/>
      <c r="I658" s="156"/>
      <c r="J658" s="156"/>
      <c r="K658" s="156"/>
      <c r="L658" s="156"/>
      <c r="M658" s="156"/>
      <c r="N658" s="156"/>
      <c r="O658" s="156"/>
      <c r="P658" s="156"/>
      <c r="Q658" s="156"/>
      <c r="R658" s="156"/>
      <c r="S658" s="156"/>
      <c r="T658" s="156"/>
      <c r="U658" s="156"/>
      <c r="V658" s="156"/>
      <c r="W658" s="156"/>
      <c r="X658" s="156"/>
      <c r="Y658" s="156"/>
      <c r="Z658" s="156"/>
    </row>
    <row r="659">
      <c r="A659" s="156"/>
      <c r="B659" s="156"/>
      <c r="C659" s="156"/>
      <c r="D659" s="156"/>
      <c r="E659" s="156"/>
      <c r="F659" s="156"/>
      <c r="G659" s="156"/>
      <c r="H659" s="156"/>
      <c r="I659" s="156"/>
      <c r="J659" s="156"/>
      <c r="K659" s="156"/>
      <c r="L659" s="156"/>
      <c r="M659" s="156"/>
      <c r="N659" s="156"/>
      <c r="O659" s="156"/>
      <c r="P659" s="156"/>
      <c r="Q659" s="156"/>
      <c r="R659" s="156"/>
      <c r="S659" s="156"/>
      <c r="T659" s="156"/>
      <c r="U659" s="156"/>
      <c r="V659" s="156"/>
      <c r="W659" s="156"/>
      <c r="X659" s="156"/>
      <c r="Y659" s="156"/>
      <c r="Z659" s="156"/>
    </row>
    <row r="660">
      <c r="A660" s="156"/>
      <c r="B660" s="156"/>
      <c r="C660" s="156"/>
      <c r="D660" s="156"/>
      <c r="E660" s="156"/>
      <c r="F660" s="156"/>
      <c r="G660" s="156"/>
      <c r="H660" s="156"/>
      <c r="I660" s="156"/>
      <c r="J660" s="156"/>
      <c r="K660" s="156"/>
      <c r="L660" s="156"/>
      <c r="M660" s="156"/>
      <c r="N660" s="156"/>
      <c r="O660" s="156"/>
      <c r="P660" s="156"/>
      <c r="Q660" s="156"/>
      <c r="R660" s="156"/>
      <c r="S660" s="156"/>
      <c r="T660" s="156"/>
      <c r="U660" s="156"/>
      <c r="V660" s="156"/>
      <c r="W660" s="156"/>
      <c r="X660" s="156"/>
      <c r="Y660" s="156"/>
      <c r="Z660" s="156"/>
    </row>
    <row r="661">
      <c r="A661" s="156"/>
      <c r="B661" s="156"/>
      <c r="C661" s="156"/>
      <c r="D661" s="156"/>
      <c r="E661" s="156"/>
      <c r="F661" s="156"/>
      <c r="G661" s="156"/>
      <c r="H661" s="156"/>
      <c r="I661" s="156"/>
      <c r="J661" s="156"/>
      <c r="K661" s="156"/>
      <c r="L661" s="156"/>
      <c r="M661" s="156"/>
      <c r="N661" s="156"/>
      <c r="O661" s="156"/>
      <c r="P661" s="156"/>
      <c r="Q661" s="156"/>
      <c r="R661" s="156"/>
      <c r="S661" s="156"/>
      <c r="T661" s="156"/>
      <c r="U661" s="156"/>
      <c r="V661" s="156"/>
      <c r="W661" s="156"/>
      <c r="X661" s="156"/>
      <c r="Y661" s="156"/>
      <c r="Z661" s="156"/>
    </row>
    <row r="662">
      <c r="A662" s="156"/>
      <c r="B662" s="156"/>
      <c r="C662" s="156"/>
      <c r="D662" s="156"/>
      <c r="E662" s="156"/>
      <c r="F662" s="156"/>
      <c r="G662" s="156"/>
      <c r="H662" s="156"/>
      <c r="I662" s="156"/>
      <c r="J662" s="156"/>
      <c r="K662" s="156"/>
      <c r="L662" s="156"/>
      <c r="M662" s="156"/>
      <c r="N662" s="156"/>
      <c r="O662" s="156"/>
      <c r="P662" s="156"/>
      <c r="Q662" s="156"/>
      <c r="R662" s="156"/>
      <c r="S662" s="156"/>
      <c r="T662" s="156"/>
      <c r="U662" s="156"/>
      <c r="V662" s="156"/>
      <c r="W662" s="156"/>
      <c r="X662" s="156"/>
      <c r="Y662" s="156"/>
      <c r="Z662" s="156"/>
    </row>
    <row r="663">
      <c r="A663" s="156"/>
      <c r="B663" s="156"/>
      <c r="C663" s="156"/>
      <c r="D663" s="156"/>
      <c r="E663" s="156"/>
      <c r="F663" s="156"/>
      <c r="G663" s="156"/>
      <c r="H663" s="156"/>
      <c r="I663" s="156"/>
      <c r="J663" s="156"/>
      <c r="K663" s="156"/>
      <c r="L663" s="156"/>
      <c r="M663" s="156"/>
      <c r="N663" s="156"/>
      <c r="O663" s="156"/>
      <c r="P663" s="156"/>
      <c r="Q663" s="156"/>
      <c r="R663" s="156"/>
      <c r="S663" s="156"/>
      <c r="T663" s="156"/>
      <c r="U663" s="156"/>
      <c r="V663" s="156"/>
      <c r="W663" s="156"/>
      <c r="X663" s="156"/>
      <c r="Y663" s="156"/>
      <c r="Z663" s="156"/>
    </row>
    <row r="664">
      <c r="A664" s="156"/>
      <c r="B664" s="156"/>
      <c r="C664" s="156"/>
      <c r="D664" s="156"/>
      <c r="E664" s="156"/>
      <c r="F664" s="156"/>
      <c r="G664" s="156"/>
      <c r="H664" s="156"/>
      <c r="I664" s="156"/>
      <c r="J664" s="156"/>
      <c r="K664" s="156"/>
      <c r="L664" s="156"/>
      <c r="M664" s="156"/>
      <c r="N664" s="156"/>
      <c r="O664" s="156"/>
      <c r="P664" s="156"/>
      <c r="Q664" s="156"/>
      <c r="R664" s="156"/>
      <c r="S664" s="156"/>
      <c r="T664" s="156"/>
      <c r="U664" s="156"/>
      <c r="V664" s="156"/>
      <c r="W664" s="156"/>
      <c r="X664" s="156"/>
      <c r="Y664" s="156"/>
      <c r="Z664" s="156"/>
    </row>
    <row r="665">
      <c r="A665" s="156"/>
      <c r="B665" s="156"/>
      <c r="C665" s="156"/>
      <c r="D665" s="156"/>
      <c r="E665" s="156"/>
      <c r="F665" s="156"/>
      <c r="G665" s="156"/>
      <c r="H665" s="156"/>
      <c r="I665" s="156"/>
      <c r="J665" s="156"/>
      <c r="K665" s="156"/>
      <c r="L665" s="156"/>
      <c r="M665" s="156"/>
      <c r="N665" s="156"/>
      <c r="O665" s="156"/>
      <c r="P665" s="156"/>
      <c r="Q665" s="156"/>
      <c r="R665" s="156"/>
      <c r="S665" s="156"/>
      <c r="T665" s="156"/>
      <c r="U665" s="156"/>
      <c r="V665" s="156"/>
      <c r="W665" s="156"/>
      <c r="X665" s="156"/>
      <c r="Y665" s="156"/>
      <c r="Z665" s="156"/>
    </row>
    <row r="666">
      <c r="A666" s="156"/>
      <c r="B666" s="156"/>
      <c r="C666" s="156"/>
      <c r="D666" s="156"/>
      <c r="E666" s="156"/>
      <c r="F666" s="156"/>
      <c r="G666" s="156"/>
      <c r="H666" s="156"/>
      <c r="I666" s="156"/>
      <c r="J666" s="156"/>
      <c r="K666" s="156"/>
      <c r="L666" s="156"/>
      <c r="M666" s="156"/>
      <c r="N666" s="156"/>
      <c r="O666" s="156"/>
      <c r="P666" s="156"/>
      <c r="Q666" s="156"/>
      <c r="R666" s="156"/>
      <c r="S666" s="156"/>
      <c r="T666" s="156"/>
      <c r="U666" s="156"/>
      <c r="V666" s="156"/>
      <c r="W666" s="156"/>
      <c r="X666" s="156"/>
      <c r="Y666" s="156"/>
      <c r="Z666" s="156"/>
    </row>
    <row r="667">
      <c r="A667" s="156"/>
      <c r="B667" s="156"/>
      <c r="C667" s="156"/>
      <c r="D667" s="156"/>
      <c r="E667" s="156"/>
      <c r="F667" s="156"/>
      <c r="G667" s="156"/>
      <c r="H667" s="156"/>
      <c r="I667" s="156"/>
      <c r="J667" s="156"/>
      <c r="K667" s="156"/>
      <c r="L667" s="156"/>
      <c r="M667" s="156"/>
      <c r="N667" s="156"/>
      <c r="O667" s="156"/>
      <c r="P667" s="156"/>
      <c r="Q667" s="156"/>
      <c r="R667" s="156"/>
      <c r="S667" s="156"/>
      <c r="T667" s="156"/>
      <c r="U667" s="156"/>
      <c r="V667" s="156"/>
      <c r="W667" s="156"/>
      <c r="X667" s="156"/>
      <c r="Y667" s="156"/>
      <c r="Z667" s="156"/>
    </row>
    <row r="668">
      <c r="A668" s="156"/>
      <c r="B668" s="156"/>
      <c r="C668" s="156"/>
      <c r="D668" s="156"/>
      <c r="E668" s="156"/>
      <c r="F668" s="156"/>
      <c r="G668" s="156"/>
      <c r="H668" s="156"/>
      <c r="I668" s="156"/>
      <c r="J668" s="156"/>
      <c r="K668" s="156"/>
      <c r="L668" s="156"/>
      <c r="M668" s="156"/>
      <c r="N668" s="156"/>
      <c r="O668" s="156"/>
      <c r="P668" s="156"/>
      <c r="Q668" s="156"/>
      <c r="R668" s="156"/>
      <c r="S668" s="156"/>
      <c r="T668" s="156"/>
      <c r="U668" s="156"/>
      <c r="V668" s="156"/>
      <c r="W668" s="156"/>
      <c r="X668" s="156"/>
      <c r="Y668" s="156"/>
      <c r="Z668" s="156"/>
    </row>
    <row r="669">
      <c r="A669" s="156"/>
      <c r="B669" s="156"/>
      <c r="C669" s="156"/>
      <c r="D669" s="156"/>
      <c r="E669" s="156"/>
      <c r="F669" s="156"/>
      <c r="G669" s="156"/>
      <c r="H669" s="156"/>
      <c r="I669" s="156"/>
      <c r="J669" s="156"/>
      <c r="K669" s="156"/>
      <c r="L669" s="156"/>
      <c r="M669" s="156"/>
      <c r="N669" s="156"/>
      <c r="O669" s="156"/>
      <c r="P669" s="156"/>
      <c r="Q669" s="156"/>
      <c r="R669" s="156"/>
      <c r="S669" s="156"/>
      <c r="T669" s="156"/>
      <c r="U669" s="156"/>
      <c r="V669" s="156"/>
      <c r="W669" s="156"/>
      <c r="X669" s="156"/>
      <c r="Y669" s="156"/>
      <c r="Z669" s="156"/>
    </row>
    <row r="670">
      <c r="A670" s="156"/>
      <c r="B670" s="156"/>
      <c r="C670" s="156"/>
      <c r="D670" s="156"/>
      <c r="E670" s="156"/>
      <c r="F670" s="156"/>
      <c r="G670" s="156"/>
      <c r="H670" s="156"/>
      <c r="I670" s="156"/>
      <c r="J670" s="156"/>
      <c r="K670" s="156"/>
      <c r="L670" s="156"/>
      <c r="M670" s="156"/>
      <c r="N670" s="156"/>
      <c r="O670" s="156"/>
      <c r="P670" s="156"/>
      <c r="Q670" s="156"/>
      <c r="R670" s="156"/>
      <c r="S670" s="156"/>
      <c r="T670" s="156"/>
      <c r="U670" s="156"/>
      <c r="V670" s="156"/>
      <c r="W670" s="156"/>
      <c r="X670" s="156"/>
      <c r="Y670" s="156"/>
      <c r="Z670" s="156"/>
    </row>
    <row r="671">
      <c r="A671" s="156"/>
      <c r="B671" s="156"/>
      <c r="C671" s="156"/>
      <c r="D671" s="156"/>
      <c r="E671" s="156"/>
      <c r="F671" s="156"/>
      <c r="G671" s="156"/>
      <c r="H671" s="156"/>
      <c r="I671" s="156"/>
      <c r="J671" s="156"/>
      <c r="K671" s="156"/>
      <c r="L671" s="156"/>
      <c r="M671" s="156"/>
      <c r="N671" s="156"/>
      <c r="O671" s="156"/>
      <c r="P671" s="156"/>
      <c r="Q671" s="156"/>
      <c r="R671" s="156"/>
      <c r="S671" s="156"/>
      <c r="T671" s="156"/>
      <c r="U671" s="156"/>
      <c r="V671" s="156"/>
      <c r="W671" s="156"/>
      <c r="X671" s="156"/>
      <c r="Y671" s="156"/>
      <c r="Z671" s="156"/>
    </row>
    <row r="672">
      <c r="A672" s="156"/>
      <c r="B672" s="156"/>
      <c r="C672" s="156"/>
      <c r="D672" s="156"/>
      <c r="E672" s="156"/>
      <c r="F672" s="156"/>
      <c r="G672" s="156"/>
      <c r="H672" s="156"/>
      <c r="I672" s="156"/>
      <c r="J672" s="156"/>
      <c r="K672" s="156"/>
      <c r="L672" s="156"/>
      <c r="M672" s="156"/>
      <c r="N672" s="156"/>
      <c r="O672" s="156"/>
      <c r="P672" s="156"/>
      <c r="Q672" s="156"/>
      <c r="R672" s="156"/>
      <c r="S672" s="156"/>
      <c r="T672" s="156"/>
      <c r="U672" s="156"/>
      <c r="V672" s="156"/>
      <c r="W672" s="156"/>
      <c r="X672" s="156"/>
      <c r="Y672" s="156"/>
      <c r="Z672" s="156"/>
    </row>
    <row r="673">
      <c r="A673" s="156"/>
      <c r="B673" s="156"/>
      <c r="C673" s="156"/>
      <c r="D673" s="156"/>
      <c r="E673" s="156"/>
      <c r="F673" s="156"/>
      <c r="G673" s="156"/>
      <c r="H673" s="156"/>
      <c r="I673" s="156"/>
      <c r="J673" s="156"/>
      <c r="K673" s="156"/>
      <c r="L673" s="156"/>
      <c r="M673" s="156"/>
      <c r="N673" s="156"/>
      <c r="O673" s="156"/>
      <c r="P673" s="156"/>
      <c r="Q673" s="156"/>
      <c r="R673" s="156"/>
      <c r="S673" s="156"/>
      <c r="T673" s="156"/>
      <c r="U673" s="156"/>
      <c r="V673" s="156"/>
      <c r="W673" s="156"/>
      <c r="X673" s="156"/>
      <c r="Y673" s="156"/>
      <c r="Z673" s="156"/>
    </row>
    <row r="674">
      <c r="A674" s="156"/>
      <c r="B674" s="156"/>
      <c r="C674" s="156"/>
      <c r="D674" s="156"/>
      <c r="E674" s="156"/>
      <c r="F674" s="156"/>
      <c r="G674" s="156"/>
      <c r="H674" s="156"/>
      <c r="I674" s="156"/>
      <c r="J674" s="156"/>
      <c r="K674" s="156"/>
      <c r="L674" s="156"/>
      <c r="M674" s="156"/>
      <c r="N674" s="156"/>
      <c r="O674" s="156"/>
      <c r="P674" s="156"/>
      <c r="Q674" s="156"/>
      <c r="R674" s="156"/>
      <c r="S674" s="156"/>
      <c r="T674" s="156"/>
      <c r="U674" s="156"/>
      <c r="V674" s="156"/>
      <c r="W674" s="156"/>
      <c r="X674" s="156"/>
      <c r="Y674" s="156"/>
      <c r="Z674" s="156"/>
    </row>
    <row r="675">
      <c r="A675" s="156"/>
      <c r="B675" s="156"/>
      <c r="C675" s="156"/>
      <c r="D675" s="156"/>
      <c r="E675" s="156"/>
      <c r="F675" s="156"/>
      <c r="G675" s="156"/>
      <c r="H675" s="156"/>
      <c r="I675" s="156"/>
      <c r="J675" s="156"/>
      <c r="K675" s="156"/>
      <c r="L675" s="156"/>
      <c r="M675" s="156"/>
      <c r="N675" s="156"/>
      <c r="O675" s="156"/>
      <c r="P675" s="156"/>
      <c r="Q675" s="156"/>
      <c r="R675" s="156"/>
      <c r="S675" s="156"/>
      <c r="T675" s="156"/>
      <c r="U675" s="156"/>
      <c r="V675" s="156"/>
      <c r="W675" s="156"/>
      <c r="X675" s="156"/>
      <c r="Y675" s="156"/>
      <c r="Z675" s="156"/>
    </row>
    <row r="676">
      <c r="A676" s="156"/>
      <c r="B676" s="156"/>
      <c r="C676" s="156"/>
      <c r="D676" s="156"/>
      <c r="E676" s="156"/>
      <c r="F676" s="156"/>
      <c r="G676" s="156"/>
      <c r="H676" s="156"/>
      <c r="I676" s="156"/>
      <c r="J676" s="156"/>
      <c r="K676" s="156"/>
      <c r="L676" s="156"/>
      <c r="M676" s="156"/>
      <c r="N676" s="156"/>
      <c r="O676" s="156"/>
      <c r="P676" s="156"/>
      <c r="Q676" s="156"/>
      <c r="R676" s="156"/>
      <c r="S676" s="156"/>
      <c r="T676" s="156"/>
      <c r="U676" s="156"/>
      <c r="V676" s="156"/>
      <c r="W676" s="156"/>
      <c r="X676" s="156"/>
      <c r="Y676" s="156"/>
      <c r="Z676" s="156"/>
    </row>
    <row r="677">
      <c r="A677" s="156"/>
      <c r="B677" s="156"/>
      <c r="C677" s="156"/>
      <c r="D677" s="156"/>
      <c r="E677" s="156"/>
      <c r="F677" s="156"/>
      <c r="G677" s="156"/>
      <c r="H677" s="156"/>
      <c r="I677" s="156"/>
      <c r="J677" s="156"/>
      <c r="K677" s="156"/>
      <c r="L677" s="156"/>
      <c r="M677" s="156"/>
      <c r="N677" s="156"/>
      <c r="O677" s="156"/>
      <c r="P677" s="156"/>
      <c r="Q677" s="156"/>
      <c r="R677" s="156"/>
      <c r="S677" s="156"/>
      <c r="T677" s="156"/>
      <c r="U677" s="156"/>
      <c r="V677" s="156"/>
      <c r="W677" s="156"/>
      <c r="X677" s="156"/>
      <c r="Y677" s="156"/>
      <c r="Z677" s="156"/>
    </row>
    <row r="678">
      <c r="A678" s="156"/>
      <c r="B678" s="156"/>
      <c r="C678" s="156"/>
      <c r="D678" s="156"/>
      <c r="E678" s="156"/>
      <c r="F678" s="156"/>
      <c r="G678" s="156"/>
      <c r="H678" s="156"/>
      <c r="I678" s="156"/>
      <c r="J678" s="156"/>
      <c r="K678" s="156"/>
      <c r="L678" s="156"/>
      <c r="M678" s="156"/>
      <c r="N678" s="156"/>
      <c r="O678" s="156"/>
      <c r="P678" s="156"/>
      <c r="Q678" s="156"/>
      <c r="R678" s="156"/>
      <c r="S678" s="156"/>
      <c r="T678" s="156"/>
      <c r="U678" s="156"/>
      <c r="V678" s="156"/>
      <c r="W678" s="156"/>
      <c r="X678" s="156"/>
      <c r="Y678" s="156"/>
      <c r="Z678" s="156"/>
    </row>
    <row r="679">
      <c r="A679" s="156"/>
      <c r="B679" s="156"/>
      <c r="C679" s="156"/>
      <c r="D679" s="156"/>
      <c r="E679" s="156"/>
      <c r="F679" s="156"/>
      <c r="G679" s="156"/>
      <c r="H679" s="156"/>
      <c r="I679" s="156"/>
      <c r="J679" s="156"/>
      <c r="K679" s="156"/>
      <c r="L679" s="156"/>
      <c r="M679" s="156"/>
      <c r="N679" s="156"/>
      <c r="O679" s="156"/>
      <c r="P679" s="156"/>
      <c r="Q679" s="156"/>
      <c r="R679" s="156"/>
      <c r="S679" s="156"/>
      <c r="T679" s="156"/>
      <c r="U679" s="156"/>
      <c r="V679" s="156"/>
      <c r="W679" s="156"/>
      <c r="X679" s="156"/>
      <c r="Y679" s="156"/>
      <c r="Z679" s="156"/>
    </row>
    <row r="680">
      <c r="A680" s="156"/>
      <c r="B680" s="156"/>
      <c r="C680" s="156"/>
      <c r="D680" s="156"/>
      <c r="E680" s="156"/>
      <c r="F680" s="156"/>
      <c r="G680" s="156"/>
      <c r="H680" s="156"/>
      <c r="I680" s="156"/>
      <c r="J680" s="156"/>
      <c r="K680" s="156"/>
      <c r="L680" s="156"/>
      <c r="M680" s="156"/>
      <c r="N680" s="156"/>
      <c r="O680" s="156"/>
      <c r="P680" s="156"/>
      <c r="Q680" s="156"/>
      <c r="R680" s="156"/>
      <c r="S680" s="156"/>
      <c r="T680" s="156"/>
      <c r="U680" s="156"/>
      <c r="V680" s="156"/>
      <c r="W680" s="156"/>
      <c r="X680" s="156"/>
      <c r="Y680" s="156"/>
      <c r="Z680" s="156"/>
    </row>
    <row r="681">
      <c r="A681" s="156"/>
      <c r="B681" s="156"/>
      <c r="C681" s="156"/>
      <c r="D681" s="156"/>
      <c r="E681" s="156"/>
      <c r="F681" s="156"/>
      <c r="G681" s="156"/>
      <c r="H681" s="156"/>
      <c r="I681" s="156"/>
      <c r="J681" s="156"/>
      <c r="K681" s="156"/>
      <c r="L681" s="156"/>
      <c r="M681" s="156"/>
      <c r="N681" s="156"/>
      <c r="O681" s="156"/>
      <c r="P681" s="156"/>
      <c r="Q681" s="156"/>
      <c r="R681" s="156"/>
      <c r="S681" s="156"/>
      <c r="T681" s="156"/>
      <c r="U681" s="156"/>
      <c r="V681" s="156"/>
      <c r="W681" s="156"/>
      <c r="X681" s="156"/>
      <c r="Y681" s="156"/>
      <c r="Z681" s="156"/>
    </row>
    <row r="682">
      <c r="A682" s="156"/>
      <c r="B682" s="156"/>
      <c r="C682" s="156"/>
      <c r="D682" s="156"/>
      <c r="E682" s="156"/>
      <c r="F682" s="156"/>
      <c r="G682" s="156"/>
      <c r="H682" s="156"/>
      <c r="I682" s="156"/>
      <c r="J682" s="156"/>
      <c r="K682" s="156"/>
      <c r="L682" s="156"/>
      <c r="M682" s="156"/>
      <c r="N682" s="156"/>
      <c r="O682" s="156"/>
      <c r="P682" s="156"/>
      <c r="Q682" s="156"/>
      <c r="R682" s="156"/>
      <c r="S682" s="156"/>
      <c r="T682" s="156"/>
      <c r="U682" s="156"/>
      <c r="V682" s="156"/>
      <c r="W682" s="156"/>
      <c r="X682" s="156"/>
      <c r="Y682" s="156"/>
      <c r="Z682" s="156"/>
    </row>
    <row r="683">
      <c r="A683" s="156"/>
      <c r="B683" s="156"/>
      <c r="C683" s="156"/>
      <c r="D683" s="156"/>
      <c r="E683" s="156"/>
      <c r="F683" s="156"/>
      <c r="G683" s="156"/>
      <c r="H683" s="156"/>
      <c r="I683" s="156"/>
      <c r="J683" s="156"/>
      <c r="K683" s="156"/>
      <c r="L683" s="156"/>
      <c r="M683" s="156"/>
      <c r="N683" s="156"/>
      <c r="O683" s="156"/>
      <c r="P683" s="156"/>
      <c r="Q683" s="156"/>
      <c r="R683" s="156"/>
      <c r="S683" s="156"/>
      <c r="T683" s="156"/>
      <c r="U683" s="156"/>
      <c r="V683" s="156"/>
      <c r="W683" s="156"/>
      <c r="X683" s="156"/>
      <c r="Y683" s="156"/>
      <c r="Z683" s="156"/>
    </row>
    <row r="684">
      <c r="A684" s="156"/>
      <c r="B684" s="156"/>
      <c r="C684" s="156"/>
      <c r="D684" s="156"/>
      <c r="E684" s="156"/>
      <c r="F684" s="156"/>
      <c r="G684" s="156"/>
      <c r="H684" s="156"/>
      <c r="I684" s="156"/>
      <c r="J684" s="156"/>
      <c r="K684" s="156"/>
      <c r="L684" s="156"/>
      <c r="M684" s="156"/>
      <c r="N684" s="156"/>
      <c r="O684" s="156"/>
      <c r="P684" s="156"/>
      <c r="Q684" s="156"/>
      <c r="R684" s="156"/>
      <c r="S684" s="156"/>
      <c r="T684" s="156"/>
      <c r="U684" s="156"/>
      <c r="V684" s="156"/>
      <c r="W684" s="156"/>
      <c r="X684" s="156"/>
      <c r="Y684" s="156"/>
      <c r="Z684" s="156"/>
    </row>
    <row r="685">
      <c r="A685" s="156"/>
      <c r="B685" s="156"/>
      <c r="C685" s="156"/>
      <c r="D685" s="156"/>
      <c r="E685" s="156"/>
      <c r="F685" s="156"/>
      <c r="G685" s="156"/>
      <c r="H685" s="156"/>
      <c r="I685" s="156"/>
      <c r="J685" s="156"/>
      <c r="K685" s="156"/>
      <c r="L685" s="156"/>
      <c r="M685" s="156"/>
      <c r="N685" s="156"/>
      <c r="O685" s="156"/>
      <c r="P685" s="156"/>
      <c r="Q685" s="156"/>
      <c r="R685" s="156"/>
      <c r="S685" s="156"/>
      <c r="T685" s="156"/>
      <c r="U685" s="156"/>
      <c r="V685" s="156"/>
      <c r="W685" s="156"/>
      <c r="X685" s="156"/>
      <c r="Y685" s="156"/>
      <c r="Z685" s="156"/>
    </row>
    <row r="686">
      <c r="A686" s="156"/>
      <c r="B686" s="156"/>
      <c r="C686" s="156"/>
      <c r="D686" s="156"/>
      <c r="E686" s="156"/>
      <c r="F686" s="156"/>
      <c r="G686" s="156"/>
      <c r="H686" s="156"/>
      <c r="I686" s="156"/>
      <c r="J686" s="156"/>
      <c r="K686" s="156"/>
      <c r="L686" s="156"/>
      <c r="M686" s="156"/>
      <c r="N686" s="156"/>
      <c r="O686" s="156"/>
      <c r="P686" s="156"/>
      <c r="Q686" s="156"/>
      <c r="R686" s="156"/>
      <c r="S686" s="156"/>
      <c r="T686" s="156"/>
      <c r="U686" s="156"/>
      <c r="V686" s="156"/>
      <c r="W686" s="156"/>
      <c r="X686" s="156"/>
      <c r="Y686" s="156"/>
      <c r="Z686" s="156"/>
    </row>
    <row r="687">
      <c r="A687" s="156"/>
      <c r="B687" s="156"/>
      <c r="C687" s="156"/>
      <c r="D687" s="156"/>
      <c r="E687" s="156"/>
      <c r="F687" s="156"/>
      <c r="G687" s="156"/>
      <c r="H687" s="156"/>
      <c r="I687" s="156"/>
      <c r="J687" s="156"/>
      <c r="K687" s="156"/>
      <c r="L687" s="156"/>
      <c r="M687" s="156"/>
      <c r="N687" s="156"/>
      <c r="O687" s="156"/>
      <c r="P687" s="156"/>
      <c r="Q687" s="156"/>
      <c r="R687" s="156"/>
      <c r="S687" s="156"/>
      <c r="T687" s="156"/>
      <c r="U687" s="156"/>
      <c r="V687" s="156"/>
      <c r="W687" s="156"/>
      <c r="X687" s="156"/>
      <c r="Y687" s="156"/>
      <c r="Z687" s="156"/>
    </row>
    <row r="688">
      <c r="A688" s="156"/>
      <c r="B688" s="156"/>
      <c r="C688" s="156"/>
      <c r="D688" s="156"/>
      <c r="E688" s="156"/>
      <c r="F688" s="156"/>
      <c r="G688" s="156"/>
      <c r="H688" s="156"/>
      <c r="I688" s="156"/>
      <c r="J688" s="156"/>
      <c r="K688" s="156"/>
      <c r="L688" s="156"/>
      <c r="M688" s="156"/>
      <c r="N688" s="156"/>
      <c r="O688" s="156"/>
      <c r="P688" s="156"/>
      <c r="Q688" s="156"/>
      <c r="R688" s="156"/>
      <c r="S688" s="156"/>
      <c r="T688" s="156"/>
      <c r="U688" s="156"/>
      <c r="V688" s="156"/>
      <c r="W688" s="156"/>
      <c r="X688" s="156"/>
      <c r="Y688" s="156"/>
      <c r="Z688" s="156"/>
    </row>
    <row r="689">
      <c r="A689" s="156"/>
      <c r="B689" s="156"/>
      <c r="C689" s="156"/>
      <c r="D689" s="156"/>
      <c r="E689" s="156"/>
      <c r="F689" s="156"/>
      <c r="G689" s="156"/>
      <c r="H689" s="156"/>
      <c r="I689" s="156"/>
      <c r="J689" s="156"/>
      <c r="K689" s="156"/>
      <c r="L689" s="156"/>
      <c r="M689" s="156"/>
      <c r="N689" s="156"/>
      <c r="O689" s="156"/>
      <c r="P689" s="156"/>
      <c r="Q689" s="156"/>
      <c r="R689" s="156"/>
      <c r="S689" s="156"/>
      <c r="T689" s="156"/>
      <c r="U689" s="156"/>
      <c r="V689" s="156"/>
      <c r="W689" s="156"/>
      <c r="X689" s="156"/>
      <c r="Y689" s="156"/>
      <c r="Z689" s="156"/>
    </row>
    <row r="690">
      <c r="A690" s="156"/>
      <c r="B690" s="156"/>
      <c r="C690" s="156"/>
      <c r="D690" s="156"/>
      <c r="E690" s="156"/>
      <c r="F690" s="156"/>
      <c r="G690" s="156"/>
      <c r="H690" s="156"/>
      <c r="I690" s="156"/>
      <c r="J690" s="156"/>
      <c r="K690" s="156"/>
      <c r="L690" s="156"/>
      <c r="M690" s="156"/>
      <c r="N690" s="156"/>
      <c r="O690" s="156"/>
      <c r="P690" s="156"/>
      <c r="Q690" s="156"/>
      <c r="R690" s="156"/>
      <c r="S690" s="156"/>
      <c r="T690" s="156"/>
      <c r="U690" s="156"/>
      <c r="V690" s="156"/>
      <c r="W690" s="156"/>
      <c r="X690" s="156"/>
      <c r="Y690" s="156"/>
      <c r="Z690" s="156"/>
    </row>
    <row r="691">
      <c r="A691" s="156"/>
      <c r="B691" s="156"/>
      <c r="C691" s="156"/>
      <c r="D691" s="156"/>
      <c r="E691" s="156"/>
      <c r="F691" s="156"/>
      <c r="G691" s="156"/>
      <c r="H691" s="156"/>
      <c r="I691" s="156"/>
      <c r="J691" s="156"/>
      <c r="K691" s="156"/>
      <c r="L691" s="156"/>
      <c r="M691" s="156"/>
      <c r="N691" s="156"/>
      <c r="O691" s="156"/>
      <c r="P691" s="156"/>
      <c r="Q691" s="156"/>
      <c r="R691" s="156"/>
      <c r="S691" s="156"/>
      <c r="T691" s="156"/>
      <c r="U691" s="156"/>
      <c r="V691" s="156"/>
      <c r="W691" s="156"/>
      <c r="X691" s="156"/>
      <c r="Y691" s="156"/>
      <c r="Z691" s="156"/>
    </row>
    <row r="692">
      <c r="A692" s="156"/>
      <c r="B692" s="156"/>
      <c r="C692" s="156"/>
      <c r="D692" s="156"/>
      <c r="E692" s="156"/>
      <c r="F692" s="156"/>
      <c r="G692" s="156"/>
      <c r="H692" s="156"/>
      <c r="I692" s="156"/>
      <c r="J692" s="156"/>
      <c r="K692" s="156"/>
      <c r="L692" s="156"/>
      <c r="M692" s="156"/>
      <c r="N692" s="156"/>
      <c r="O692" s="156"/>
      <c r="P692" s="156"/>
      <c r="Q692" s="156"/>
      <c r="R692" s="156"/>
      <c r="S692" s="156"/>
      <c r="T692" s="156"/>
      <c r="U692" s="156"/>
      <c r="V692" s="156"/>
      <c r="W692" s="156"/>
      <c r="X692" s="156"/>
      <c r="Y692" s="156"/>
      <c r="Z692" s="156"/>
    </row>
    <row r="693">
      <c r="A693" s="156"/>
      <c r="B693" s="156"/>
      <c r="C693" s="156"/>
      <c r="D693" s="156"/>
      <c r="E693" s="156"/>
      <c r="F693" s="156"/>
      <c r="G693" s="156"/>
      <c r="H693" s="156"/>
      <c r="I693" s="156"/>
      <c r="J693" s="156"/>
      <c r="K693" s="156"/>
      <c r="L693" s="156"/>
      <c r="M693" s="156"/>
      <c r="N693" s="156"/>
      <c r="O693" s="156"/>
      <c r="P693" s="156"/>
      <c r="Q693" s="156"/>
      <c r="R693" s="156"/>
      <c r="S693" s="156"/>
      <c r="T693" s="156"/>
      <c r="U693" s="156"/>
      <c r="V693" s="156"/>
      <c r="W693" s="156"/>
      <c r="X693" s="156"/>
      <c r="Y693" s="156"/>
      <c r="Z693" s="156"/>
    </row>
    <row r="694">
      <c r="A694" s="156"/>
      <c r="B694" s="156"/>
      <c r="C694" s="156"/>
      <c r="D694" s="156"/>
      <c r="E694" s="156"/>
      <c r="F694" s="156"/>
      <c r="G694" s="156"/>
      <c r="H694" s="156"/>
      <c r="I694" s="156"/>
      <c r="J694" s="156"/>
      <c r="K694" s="156"/>
      <c r="L694" s="156"/>
      <c r="M694" s="156"/>
      <c r="N694" s="156"/>
      <c r="O694" s="156"/>
      <c r="P694" s="156"/>
      <c r="Q694" s="156"/>
      <c r="R694" s="156"/>
      <c r="S694" s="156"/>
      <c r="T694" s="156"/>
      <c r="U694" s="156"/>
      <c r="V694" s="156"/>
      <c r="W694" s="156"/>
      <c r="X694" s="156"/>
      <c r="Y694" s="156"/>
      <c r="Z694" s="156"/>
    </row>
    <row r="695">
      <c r="A695" s="156"/>
      <c r="B695" s="156"/>
      <c r="C695" s="156"/>
      <c r="D695" s="156"/>
      <c r="E695" s="156"/>
      <c r="F695" s="156"/>
      <c r="G695" s="156"/>
      <c r="H695" s="156"/>
      <c r="I695" s="156"/>
      <c r="J695" s="156"/>
      <c r="K695" s="156"/>
      <c r="L695" s="156"/>
      <c r="M695" s="156"/>
      <c r="N695" s="156"/>
      <c r="O695" s="156"/>
      <c r="P695" s="156"/>
      <c r="Q695" s="156"/>
      <c r="R695" s="156"/>
      <c r="S695" s="156"/>
      <c r="T695" s="156"/>
      <c r="U695" s="156"/>
      <c r="V695" s="156"/>
      <c r="W695" s="156"/>
      <c r="X695" s="156"/>
      <c r="Y695" s="156"/>
      <c r="Z695" s="156"/>
    </row>
    <row r="696">
      <c r="A696" s="156"/>
      <c r="B696" s="156"/>
      <c r="C696" s="156"/>
      <c r="D696" s="156"/>
      <c r="E696" s="156"/>
      <c r="F696" s="156"/>
      <c r="G696" s="156"/>
      <c r="H696" s="156"/>
      <c r="I696" s="156"/>
      <c r="J696" s="156"/>
      <c r="K696" s="156"/>
      <c r="L696" s="156"/>
      <c r="M696" s="156"/>
      <c r="N696" s="156"/>
      <c r="O696" s="156"/>
      <c r="P696" s="156"/>
      <c r="Q696" s="156"/>
      <c r="R696" s="156"/>
      <c r="S696" s="156"/>
      <c r="T696" s="156"/>
      <c r="U696" s="156"/>
      <c r="V696" s="156"/>
      <c r="W696" s="156"/>
      <c r="X696" s="156"/>
      <c r="Y696" s="156"/>
      <c r="Z696" s="156"/>
    </row>
    <row r="697">
      <c r="A697" s="156"/>
      <c r="B697" s="156"/>
      <c r="C697" s="156"/>
      <c r="D697" s="156"/>
      <c r="E697" s="156"/>
      <c r="F697" s="156"/>
      <c r="G697" s="156"/>
      <c r="H697" s="156"/>
      <c r="I697" s="156"/>
      <c r="J697" s="156"/>
      <c r="K697" s="156"/>
      <c r="L697" s="156"/>
      <c r="M697" s="156"/>
      <c r="N697" s="156"/>
      <c r="O697" s="156"/>
      <c r="P697" s="156"/>
      <c r="Q697" s="156"/>
      <c r="R697" s="156"/>
      <c r="S697" s="156"/>
      <c r="T697" s="156"/>
      <c r="U697" s="156"/>
      <c r="V697" s="156"/>
      <c r="W697" s="156"/>
      <c r="X697" s="156"/>
      <c r="Y697" s="156"/>
      <c r="Z697" s="156"/>
    </row>
    <row r="698">
      <c r="A698" s="156"/>
      <c r="B698" s="156"/>
      <c r="C698" s="156"/>
      <c r="D698" s="156"/>
      <c r="E698" s="156"/>
      <c r="F698" s="156"/>
      <c r="G698" s="156"/>
      <c r="H698" s="156"/>
      <c r="I698" s="156"/>
      <c r="J698" s="156"/>
      <c r="K698" s="156"/>
      <c r="L698" s="156"/>
      <c r="M698" s="156"/>
      <c r="N698" s="156"/>
      <c r="O698" s="156"/>
      <c r="P698" s="156"/>
      <c r="Q698" s="156"/>
      <c r="R698" s="156"/>
      <c r="S698" s="156"/>
      <c r="T698" s="156"/>
      <c r="U698" s="156"/>
      <c r="V698" s="156"/>
      <c r="W698" s="156"/>
      <c r="X698" s="156"/>
      <c r="Y698" s="156"/>
      <c r="Z698" s="156"/>
    </row>
    <row r="699">
      <c r="A699" s="156"/>
      <c r="B699" s="156"/>
      <c r="C699" s="156"/>
      <c r="D699" s="156"/>
      <c r="E699" s="156"/>
      <c r="F699" s="156"/>
      <c r="G699" s="156"/>
      <c r="H699" s="156"/>
      <c r="I699" s="156"/>
      <c r="J699" s="156"/>
      <c r="K699" s="156"/>
      <c r="L699" s="156"/>
      <c r="M699" s="156"/>
      <c r="N699" s="156"/>
      <c r="O699" s="156"/>
      <c r="P699" s="156"/>
      <c r="Q699" s="156"/>
      <c r="R699" s="156"/>
      <c r="S699" s="156"/>
      <c r="T699" s="156"/>
      <c r="U699" s="156"/>
      <c r="V699" s="156"/>
      <c r="W699" s="156"/>
      <c r="X699" s="156"/>
      <c r="Y699" s="156"/>
      <c r="Z699" s="156"/>
    </row>
    <row r="700">
      <c r="A700" s="156"/>
      <c r="B700" s="156"/>
      <c r="C700" s="156"/>
      <c r="D700" s="156"/>
      <c r="E700" s="156"/>
      <c r="F700" s="156"/>
      <c r="G700" s="156"/>
      <c r="H700" s="156"/>
      <c r="I700" s="156"/>
      <c r="J700" s="156"/>
      <c r="K700" s="156"/>
      <c r="L700" s="156"/>
      <c r="M700" s="156"/>
      <c r="N700" s="156"/>
      <c r="O700" s="156"/>
      <c r="P700" s="156"/>
      <c r="Q700" s="156"/>
      <c r="R700" s="156"/>
      <c r="S700" s="156"/>
      <c r="T700" s="156"/>
      <c r="U700" s="156"/>
      <c r="V700" s="156"/>
      <c r="W700" s="156"/>
      <c r="X700" s="156"/>
      <c r="Y700" s="156"/>
      <c r="Z700" s="156"/>
    </row>
    <row r="701">
      <c r="A701" s="156"/>
      <c r="B701" s="156"/>
      <c r="C701" s="156"/>
      <c r="D701" s="156"/>
      <c r="E701" s="156"/>
      <c r="F701" s="156"/>
      <c r="G701" s="156"/>
      <c r="H701" s="156"/>
      <c r="I701" s="156"/>
      <c r="J701" s="156"/>
      <c r="K701" s="156"/>
      <c r="L701" s="156"/>
      <c r="M701" s="156"/>
      <c r="N701" s="156"/>
      <c r="O701" s="156"/>
      <c r="P701" s="156"/>
      <c r="Q701" s="156"/>
      <c r="R701" s="156"/>
      <c r="S701" s="156"/>
      <c r="T701" s="156"/>
      <c r="U701" s="156"/>
      <c r="V701" s="156"/>
      <c r="W701" s="156"/>
      <c r="X701" s="156"/>
      <c r="Y701" s="156"/>
      <c r="Z701" s="156"/>
    </row>
    <row r="702">
      <c r="A702" s="156"/>
      <c r="B702" s="156"/>
      <c r="C702" s="156"/>
      <c r="D702" s="156"/>
      <c r="E702" s="156"/>
      <c r="F702" s="156"/>
      <c r="G702" s="156"/>
      <c r="H702" s="156"/>
      <c r="I702" s="156"/>
      <c r="J702" s="156"/>
      <c r="K702" s="156"/>
      <c r="L702" s="156"/>
      <c r="M702" s="156"/>
      <c r="N702" s="156"/>
      <c r="O702" s="156"/>
      <c r="P702" s="156"/>
      <c r="Q702" s="156"/>
      <c r="R702" s="156"/>
      <c r="S702" s="156"/>
      <c r="T702" s="156"/>
      <c r="U702" s="156"/>
      <c r="V702" s="156"/>
      <c r="W702" s="156"/>
      <c r="X702" s="156"/>
      <c r="Y702" s="156"/>
      <c r="Z702" s="156"/>
    </row>
    <row r="703">
      <c r="A703" s="156"/>
      <c r="B703" s="156"/>
      <c r="C703" s="156"/>
      <c r="D703" s="156"/>
      <c r="E703" s="156"/>
      <c r="F703" s="156"/>
      <c r="G703" s="156"/>
      <c r="H703" s="156"/>
      <c r="I703" s="156"/>
      <c r="J703" s="156"/>
      <c r="K703" s="156"/>
      <c r="L703" s="156"/>
      <c r="M703" s="156"/>
      <c r="N703" s="156"/>
      <c r="O703" s="156"/>
      <c r="P703" s="156"/>
      <c r="Q703" s="156"/>
      <c r="R703" s="156"/>
      <c r="S703" s="156"/>
      <c r="T703" s="156"/>
      <c r="U703" s="156"/>
      <c r="V703" s="156"/>
      <c r="W703" s="156"/>
      <c r="X703" s="156"/>
      <c r="Y703" s="156"/>
      <c r="Z703" s="156"/>
    </row>
    <row r="704">
      <c r="A704" s="156"/>
      <c r="B704" s="156"/>
      <c r="C704" s="156"/>
      <c r="D704" s="156"/>
      <c r="E704" s="156"/>
      <c r="F704" s="156"/>
      <c r="G704" s="156"/>
      <c r="H704" s="156"/>
      <c r="I704" s="156"/>
      <c r="J704" s="156"/>
      <c r="K704" s="156"/>
      <c r="L704" s="156"/>
      <c r="M704" s="156"/>
      <c r="N704" s="156"/>
      <c r="O704" s="156"/>
      <c r="P704" s="156"/>
      <c r="Q704" s="156"/>
      <c r="R704" s="156"/>
      <c r="S704" s="156"/>
      <c r="T704" s="156"/>
      <c r="U704" s="156"/>
      <c r="V704" s="156"/>
      <c r="W704" s="156"/>
      <c r="X704" s="156"/>
      <c r="Y704" s="156"/>
      <c r="Z704" s="156"/>
    </row>
    <row r="705">
      <c r="A705" s="156"/>
      <c r="B705" s="156"/>
      <c r="C705" s="156"/>
      <c r="D705" s="156"/>
      <c r="E705" s="156"/>
      <c r="F705" s="156"/>
      <c r="G705" s="156"/>
      <c r="H705" s="156"/>
      <c r="I705" s="156"/>
      <c r="J705" s="156"/>
      <c r="K705" s="156"/>
      <c r="L705" s="156"/>
      <c r="M705" s="156"/>
      <c r="N705" s="156"/>
      <c r="O705" s="156"/>
      <c r="P705" s="156"/>
      <c r="Q705" s="156"/>
      <c r="R705" s="156"/>
      <c r="S705" s="156"/>
      <c r="T705" s="156"/>
      <c r="U705" s="156"/>
      <c r="V705" s="156"/>
      <c r="W705" s="156"/>
      <c r="X705" s="156"/>
      <c r="Y705" s="156"/>
      <c r="Z705" s="156"/>
    </row>
    <row r="706">
      <c r="A706" s="156"/>
      <c r="B706" s="156"/>
      <c r="C706" s="156"/>
      <c r="D706" s="156"/>
      <c r="E706" s="156"/>
      <c r="F706" s="156"/>
      <c r="G706" s="156"/>
      <c r="H706" s="156"/>
      <c r="I706" s="156"/>
      <c r="J706" s="156"/>
      <c r="K706" s="156"/>
      <c r="L706" s="156"/>
      <c r="M706" s="156"/>
      <c r="N706" s="156"/>
      <c r="O706" s="156"/>
      <c r="P706" s="156"/>
      <c r="Q706" s="156"/>
      <c r="R706" s="156"/>
      <c r="S706" s="156"/>
      <c r="T706" s="156"/>
      <c r="U706" s="156"/>
      <c r="V706" s="156"/>
      <c r="W706" s="156"/>
      <c r="X706" s="156"/>
      <c r="Y706" s="156"/>
      <c r="Z706" s="156"/>
    </row>
    <row r="707">
      <c r="A707" s="156"/>
      <c r="B707" s="156"/>
      <c r="C707" s="156"/>
      <c r="D707" s="156"/>
      <c r="E707" s="156"/>
      <c r="F707" s="156"/>
      <c r="G707" s="156"/>
      <c r="H707" s="156"/>
      <c r="I707" s="156"/>
      <c r="J707" s="156"/>
      <c r="K707" s="156"/>
      <c r="L707" s="156"/>
      <c r="M707" s="156"/>
      <c r="N707" s="156"/>
      <c r="O707" s="156"/>
      <c r="P707" s="156"/>
      <c r="Q707" s="156"/>
      <c r="R707" s="156"/>
      <c r="S707" s="156"/>
      <c r="T707" s="156"/>
      <c r="U707" s="156"/>
      <c r="V707" s="156"/>
      <c r="W707" s="156"/>
      <c r="X707" s="156"/>
      <c r="Y707" s="156"/>
      <c r="Z707" s="156"/>
    </row>
    <row r="708">
      <c r="A708" s="156"/>
      <c r="B708" s="156"/>
      <c r="C708" s="156"/>
      <c r="D708" s="156"/>
      <c r="E708" s="156"/>
      <c r="F708" s="156"/>
      <c r="G708" s="156"/>
      <c r="H708" s="156"/>
      <c r="I708" s="156"/>
      <c r="J708" s="156"/>
      <c r="K708" s="156"/>
      <c r="L708" s="156"/>
      <c r="M708" s="156"/>
      <c r="N708" s="156"/>
      <c r="O708" s="156"/>
      <c r="P708" s="156"/>
      <c r="Q708" s="156"/>
      <c r="R708" s="156"/>
      <c r="S708" s="156"/>
      <c r="T708" s="156"/>
      <c r="U708" s="156"/>
      <c r="V708" s="156"/>
      <c r="W708" s="156"/>
      <c r="X708" s="156"/>
      <c r="Y708" s="156"/>
      <c r="Z708" s="156"/>
    </row>
    <row r="709">
      <c r="A709" s="156"/>
      <c r="B709" s="156"/>
      <c r="C709" s="156"/>
      <c r="D709" s="156"/>
      <c r="E709" s="156"/>
      <c r="F709" s="156"/>
      <c r="G709" s="156"/>
      <c r="H709" s="156"/>
      <c r="I709" s="156"/>
      <c r="J709" s="156"/>
      <c r="K709" s="156"/>
      <c r="L709" s="156"/>
      <c r="M709" s="156"/>
      <c r="N709" s="156"/>
      <c r="O709" s="156"/>
      <c r="P709" s="156"/>
      <c r="Q709" s="156"/>
      <c r="R709" s="156"/>
      <c r="S709" s="156"/>
      <c r="T709" s="156"/>
      <c r="U709" s="156"/>
      <c r="V709" s="156"/>
      <c r="W709" s="156"/>
      <c r="X709" s="156"/>
      <c r="Y709" s="156"/>
      <c r="Z709" s="156"/>
    </row>
    <row r="710">
      <c r="A710" s="156"/>
      <c r="B710" s="156"/>
      <c r="C710" s="156"/>
      <c r="D710" s="156"/>
      <c r="E710" s="156"/>
      <c r="F710" s="156"/>
      <c r="G710" s="156"/>
      <c r="H710" s="156"/>
      <c r="I710" s="156"/>
      <c r="J710" s="156"/>
      <c r="K710" s="156"/>
      <c r="L710" s="156"/>
      <c r="M710" s="156"/>
      <c r="N710" s="156"/>
      <c r="O710" s="156"/>
      <c r="P710" s="156"/>
      <c r="Q710" s="156"/>
      <c r="R710" s="156"/>
      <c r="S710" s="156"/>
      <c r="T710" s="156"/>
      <c r="U710" s="156"/>
      <c r="V710" s="156"/>
      <c r="W710" s="156"/>
      <c r="X710" s="156"/>
      <c r="Y710" s="156"/>
      <c r="Z710" s="156"/>
    </row>
    <row r="711">
      <c r="A711" s="156"/>
      <c r="B711" s="156"/>
      <c r="C711" s="156"/>
      <c r="D711" s="156"/>
      <c r="E711" s="156"/>
      <c r="F711" s="156"/>
      <c r="G711" s="156"/>
      <c r="H711" s="156"/>
      <c r="I711" s="156"/>
      <c r="J711" s="156"/>
      <c r="K711" s="156"/>
      <c r="L711" s="156"/>
      <c r="M711" s="156"/>
      <c r="N711" s="156"/>
      <c r="O711" s="156"/>
      <c r="P711" s="156"/>
      <c r="Q711" s="156"/>
      <c r="R711" s="156"/>
      <c r="S711" s="156"/>
      <c r="T711" s="156"/>
      <c r="U711" s="156"/>
      <c r="V711" s="156"/>
      <c r="W711" s="156"/>
      <c r="X711" s="156"/>
      <c r="Y711" s="156"/>
      <c r="Z711" s="156"/>
    </row>
    <row r="712">
      <c r="A712" s="156"/>
      <c r="B712" s="156"/>
      <c r="C712" s="156"/>
      <c r="D712" s="156"/>
      <c r="E712" s="156"/>
      <c r="F712" s="156"/>
      <c r="G712" s="156"/>
      <c r="H712" s="156"/>
      <c r="I712" s="156"/>
      <c r="J712" s="156"/>
      <c r="K712" s="156"/>
      <c r="L712" s="156"/>
      <c r="M712" s="156"/>
      <c r="N712" s="156"/>
      <c r="O712" s="156"/>
      <c r="P712" s="156"/>
      <c r="Q712" s="156"/>
      <c r="R712" s="156"/>
      <c r="S712" s="156"/>
      <c r="T712" s="156"/>
      <c r="U712" s="156"/>
      <c r="V712" s="156"/>
      <c r="W712" s="156"/>
      <c r="X712" s="156"/>
      <c r="Y712" s="156"/>
      <c r="Z712" s="156"/>
    </row>
    <row r="713">
      <c r="A713" s="156"/>
      <c r="B713" s="156"/>
      <c r="C713" s="156"/>
      <c r="D713" s="156"/>
      <c r="E713" s="156"/>
      <c r="F713" s="156"/>
      <c r="G713" s="156"/>
      <c r="H713" s="156"/>
      <c r="I713" s="156"/>
      <c r="J713" s="156"/>
      <c r="K713" s="156"/>
      <c r="L713" s="156"/>
      <c r="M713" s="156"/>
      <c r="N713" s="156"/>
      <c r="O713" s="156"/>
      <c r="P713" s="156"/>
      <c r="Q713" s="156"/>
      <c r="R713" s="156"/>
      <c r="S713" s="156"/>
      <c r="T713" s="156"/>
      <c r="U713" s="156"/>
      <c r="V713" s="156"/>
      <c r="W713" s="156"/>
      <c r="X713" s="156"/>
      <c r="Y713" s="156"/>
      <c r="Z713" s="156"/>
    </row>
    <row r="714">
      <c r="A714" s="156"/>
      <c r="B714" s="156"/>
      <c r="C714" s="156"/>
      <c r="D714" s="156"/>
      <c r="E714" s="156"/>
      <c r="F714" s="156"/>
      <c r="G714" s="156"/>
      <c r="H714" s="156"/>
      <c r="I714" s="156"/>
      <c r="J714" s="156"/>
      <c r="K714" s="156"/>
      <c r="L714" s="156"/>
      <c r="M714" s="156"/>
      <c r="N714" s="156"/>
      <c r="O714" s="156"/>
      <c r="P714" s="156"/>
      <c r="Q714" s="156"/>
      <c r="R714" s="156"/>
      <c r="S714" s="156"/>
      <c r="T714" s="156"/>
      <c r="U714" s="156"/>
      <c r="V714" s="156"/>
      <c r="W714" s="156"/>
      <c r="X714" s="156"/>
      <c r="Y714" s="156"/>
      <c r="Z714" s="156"/>
    </row>
    <row r="715">
      <c r="A715" s="156"/>
      <c r="B715" s="156"/>
      <c r="C715" s="156"/>
      <c r="D715" s="156"/>
      <c r="E715" s="156"/>
      <c r="F715" s="156"/>
      <c r="G715" s="156"/>
      <c r="H715" s="156"/>
      <c r="I715" s="156"/>
      <c r="J715" s="156"/>
      <c r="K715" s="156"/>
      <c r="L715" s="156"/>
      <c r="M715" s="156"/>
      <c r="N715" s="156"/>
      <c r="O715" s="156"/>
      <c r="P715" s="156"/>
      <c r="Q715" s="156"/>
      <c r="R715" s="156"/>
      <c r="S715" s="156"/>
      <c r="T715" s="156"/>
      <c r="U715" s="156"/>
      <c r="V715" s="156"/>
      <c r="W715" s="156"/>
      <c r="X715" s="156"/>
      <c r="Y715" s="156"/>
      <c r="Z715" s="156"/>
    </row>
    <row r="716">
      <c r="A716" s="156"/>
      <c r="B716" s="156"/>
      <c r="C716" s="156"/>
      <c r="D716" s="156"/>
      <c r="E716" s="156"/>
      <c r="F716" s="156"/>
      <c r="G716" s="156"/>
      <c r="H716" s="156"/>
      <c r="I716" s="156"/>
      <c r="J716" s="156"/>
      <c r="K716" s="156"/>
      <c r="L716" s="156"/>
      <c r="M716" s="156"/>
      <c r="N716" s="156"/>
      <c r="O716" s="156"/>
      <c r="P716" s="156"/>
      <c r="Q716" s="156"/>
      <c r="R716" s="156"/>
      <c r="S716" s="156"/>
      <c r="T716" s="156"/>
      <c r="U716" s="156"/>
      <c r="V716" s="156"/>
      <c r="W716" s="156"/>
      <c r="X716" s="156"/>
      <c r="Y716" s="156"/>
      <c r="Z716" s="156"/>
    </row>
    <row r="717">
      <c r="A717" s="156"/>
      <c r="B717" s="156"/>
      <c r="C717" s="156"/>
      <c r="D717" s="156"/>
      <c r="E717" s="156"/>
      <c r="F717" s="156"/>
      <c r="G717" s="156"/>
      <c r="H717" s="156"/>
      <c r="I717" s="156"/>
      <c r="J717" s="156"/>
      <c r="K717" s="156"/>
      <c r="L717" s="156"/>
      <c r="M717" s="156"/>
      <c r="N717" s="156"/>
      <c r="O717" s="156"/>
      <c r="P717" s="156"/>
      <c r="Q717" s="156"/>
      <c r="R717" s="156"/>
      <c r="S717" s="156"/>
      <c r="T717" s="156"/>
      <c r="U717" s="156"/>
      <c r="V717" s="156"/>
      <c r="W717" s="156"/>
      <c r="X717" s="156"/>
      <c r="Y717" s="156"/>
      <c r="Z717" s="156"/>
    </row>
    <row r="718">
      <c r="A718" s="156"/>
      <c r="B718" s="156"/>
      <c r="C718" s="156"/>
      <c r="D718" s="156"/>
      <c r="E718" s="156"/>
      <c r="F718" s="156"/>
      <c r="G718" s="156"/>
      <c r="H718" s="156"/>
      <c r="I718" s="156"/>
      <c r="J718" s="156"/>
      <c r="K718" s="156"/>
      <c r="L718" s="156"/>
      <c r="M718" s="156"/>
      <c r="N718" s="156"/>
      <c r="O718" s="156"/>
      <c r="P718" s="156"/>
      <c r="Q718" s="156"/>
      <c r="R718" s="156"/>
      <c r="S718" s="156"/>
      <c r="T718" s="156"/>
      <c r="U718" s="156"/>
      <c r="V718" s="156"/>
      <c r="W718" s="156"/>
      <c r="X718" s="156"/>
      <c r="Y718" s="156"/>
      <c r="Z718" s="156"/>
    </row>
    <row r="719">
      <c r="A719" s="156"/>
      <c r="B719" s="156"/>
      <c r="C719" s="156"/>
      <c r="D719" s="156"/>
      <c r="E719" s="156"/>
      <c r="F719" s="156"/>
      <c r="G719" s="156"/>
      <c r="H719" s="156"/>
      <c r="I719" s="156"/>
      <c r="J719" s="156"/>
      <c r="K719" s="156"/>
      <c r="L719" s="156"/>
      <c r="M719" s="156"/>
      <c r="N719" s="156"/>
      <c r="O719" s="156"/>
      <c r="P719" s="156"/>
      <c r="Q719" s="156"/>
      <c r="R719" s="156"/>
      <c r="S719" s="156"/>
      <c r="T719" s="156"/>
      <c r="U719" s="156"/>
      <c r="V719" s="156"/>
      <c r="W719" s="156"/>
      <c r="X719" s="156"/>
      <c r="Y719" s="156"/>
      <c r="Z719" s="156"/>
    </row>
    <row r="720">
      <c r="A720" s="156"/>
      <c r="B720" s="156"/>
      <c r="C720" s="156"/>
      <c r="D720" s="156"/>
      <c r="E720" s="156"/>
      <c r="F720" s="156"/>
      <c r="G720" s="156"/>
      <c r="H720" s="156"/>
      <c r="I720" s="156"/>
      <c r="J720" s="156"/>
      <c r="K720" s="156"/>
      <c r="L720" s="156"/>
      <c r="M720" s="156"/>
      <c r="N720" s="156"/>
      <c r="O720" s="156"/>
      <c r="P720" s="156"/>
      <c r="Q720" s="156"/>
      <c r="R720" s="156"/>
      <c r="S720" s="156"/>
      <c r="T720" s="156"/>
      <c r="U720" s="156"/>
      <c r="V720" s="156"/>
      <c r="W720" s="156"/>
      <c r="X720" s="156"/>
      <c r="Y720" s="156"/>
      <c r="Z720" s="156"/>
    </row>
    <row r="721">
      <c r="A721" s="156"/>
      <c r="B721" s="156"/>
      <c r="C721" s="156"/>
      <c r="D721" s="156"/>
      <c r="E721" s="156"/>
      <c r="F721" s="156"/>
      <c r="G721" s="156"/>
      <c r="H721" s="156"/>
      <c r="I721" s="156"/>
      <c r="J721" s="156"/>
      <c r="K721" s="156"/>
      <c r="L721" s="156"/>
      <c r="M721" s="156"/>
      <c r="N721" s="156"/>
      <c r="O721" s="156"/>
      <c r="P721" s="156"/>
      <c r="Q721" s="156"/>
      <c r="R721" s="156"/>
      <c r="S721" s="156"/>
      <c r="T721" s="156"/>
      <c r="U721" s="156"/>
      <c r="V721" s="156"/>
      <c r="W721" s="156"/>
      <c r="X721" s="156"/>
      <c r="Y721" s="156"/>
      <c r="Z721" s="156"/>
    </row>
    <row r="722">
      <c r="A722" s="156"/>
      <c r="B722" s="156"/>
      <c r="C722" s="156"/>
      <c r="D722" s="156"/>
      <c r="E722" s="156"/>
      <c r="F722" s="156"/>
      <c r="G722" s="156"/>
      <c r="H722" s="156"/>
      <c r="I722" s="156"/>
      <c r="J722" s="156"/>
      <c r="K722" s="156"/>
      <c r="L722" s="156"/>
      <c r="M722" s="156"/>
      <c r="N722" s="156"/>
      <c r="O722" s="156"/>
      <c r="P722" s="156"/>
      <c r="Q722" s="156"/>
      <c r="R722" s="156"/>
      <c r="S722" s="156"/>
      <c r="T722" s="156"/>
      <c r="U722" s="156"/>
      <c r="V722" s="156"/>
      <c r="W722" s="156"/>
      <c r="X722" s="156"/>
      <c r="Y722" s="156"/>
      <c r="Z722" s="156"/>
    </row>
    <row r="723">
      <c r="A723" s="156"/>
      <c r="B723" s="156"/>
      <c r="C723" s="156"/>
      <c r="D723" s="156"/>
      <c r="E723" s="156"/>
      <c r="F723" s="156"/>
      <c r="G723" s="156"/>
      <c r="H723" s="156"/>
      <c r="I723" s="156"/>
      <c r="J723" s="156"/>
      <c r="K723" s="156"/>
      <c r="L723" s="156"/>
      <c r="M723" s="156"/>
      <c r="N723" s="156"/>
      <c r="O723" s="156"/>
      <c r="P723" s="156"/>
      <c r="Q723" s="156"/>
      <c r="R723" s="156"/>
      <c r="S723" s="156"/>
      <c r="T723" s="156"/>
      <c r="U723" s="156"/>
      <c r="V723" s="156"/>
      <c r="W723" s="156"/>
      <c r="X723" s="156"/>
      <c r="Y723" s="156"/>
      <c r="Z723" s="156"/>
    </row>
    <row r="724">
      <c r="A724" s="156"/>
      <c r="B724" s="156"/>
      <c r="C724" s="156"/>
      <c r="D724" s="156"/>
      <c r="E724" s="156"/>
      <c r="F724" s="156"/>
      <c r="G724" s="156"/>
      <c r="H724" s="156"/>
      <c r="I724" s="156"/>
      <c r="J724" s="156"/>
      <c r="K724" s="156"/>
      <c r="L724" s="156"/>
      <c r="M724" s="156"/>
      <c r="N724" s="156"/>
      <c r="O724" s="156"/>
      <c r="P724" s="156"/>
      <c r="Q724" s="156"/>
      <c r="R724" s="156"/>
      <c r="S724" s="156"/>
      <c r="T724" s="156"/>
      <c r="U724" s="156"/>
      <c r="V724" s="156"/>
      <c r="W724" s="156"/>
      <c r="X724" s="156"/>
      <c r="Y724" s="156"/>
      <c r="Z724" s="156"/>
    </row>
    <row r="725">
      <c r="A725" s="156"/>
      <c r="B725" s="156"/>
      <c r="C725" s="156"/>
      <c r="D725" s="156"/>
      <c r="E725" s="156"/>
      <c r="F725" s="156"/>
      <c r="G725" s="156"/>
      <c r="H725" s="156"/>
      <c r="I725" s="156"/>
      <c r="J725" s="156"/>
      <c r="K725" s="156"/>
      <c r="L725" s="156"/>
      <c r="M725" s="156"/>
      <c r="N725" s="156"/>
      <c r="O725" s="156"/>
      <c r="P725" s="156"/>
      <c r="Q725" s="156"/>
      <c r="R725" s="156"/>
      <c r="S725" s="156"/>
      <c r="T725" s="156"/>
      <c r="U725" s="156"/>
      <c r="V725" s="156"/>
      <c r="W725" s="156"/>
      <c r="X725" s="156"/>
      <c r="Y725" s="156"/>
      <c r="Z725" s="156"/>
    </row>
    <row r="726">
      <c r="A726" s="156"/>
      <c r="B726" s="156"/>
      <c r="C726" s="156"/>
      <c r="D726" s="156"/>
      <c r="E726" s="156"/>
      <c r="F726" s="156"/>
      <c r="G726" s="156"/>
      <c r="H726" s="156"/>
      <c r="I726" s="156"/>
      <c r="J726" s="156"/>
      <c r="K726" s="156"/>
      <c r="L726" s="156"/>
      <c r="M726" s="156"/>
      <c r="N726" s="156"/>
      <c r="O726" s="156"/>
      <c r="P726" s="156"/>
      <c r="Q726" s="156"/>
      <c r="R726" s="156"/>
      <c r="S726" s="156"/>
      <c r="T726" s="156"/>
      <c r="U726" s="156"/>
      <c r="V726" s="156"/>
      <c r="W726" s="156"/>
      <c r="X726" s="156"/>
      <c r="Y726" s="156"/>
      <c r="Z726" s="156"/>
    </row>
    <row r="727">
      <c r="A727" s="156"/>
      <c r="B727" s="156"/>
      <c r="C727" s="156"/>
      <c r="D727" s="156"/>
      <c r="E727" s="156"/>
      <c r="F727" s="156"/>
      <c r="G727" s="156"/>
      <c r="H727" s="156"/>
      <c r="I727" s="156"/>
      <c r="J727" s="156"/>
      <c r="K727" s="156"/>
      <c r="L727" s="156"/>
      <c r="M727" s="156"/>
      <c r="N727" s="156"/>
      <c r="O727" s="156"/>
      <c r="P727" s="156"/>
      <c r="Q727" s="156"/>
      <c r="R727" s="156"/>
      <c r="S727" s="156"/>
      <c r="T727" s="156"/>
      <c r="U727" s="156"/>
      <c r="V727" s="156"/>
      <c r="W727" s="156"/>
      <c r="X727" s="156"/>
      <c r="Y727" s="156"/>
      <c r="Z727" s="156"/>
    </row>
    <row r="728">
      <c r="A728" s="156"/>
      <c r="B728" s="156"/>
      <c r="C728" s="156"/>
      <c r="D728" s="156"/>
      <c r="E728" s="156"/>
      <c r="F728" s="156"/>
      <c r="G728" s="156"/>
      <c r="H728" s="156"/>
      <c r="I728" s="156"/>
      <c r="J728" s="156"/>
      <c r="K728" s="156"/>
      <c r="L728" s="156"/>
      <c r="M728" s="156"/>
      <c r="N728" s="156"/>
      <c r="O728" s="156"/>
      <c r="P728" s="156"/>
      <c r="Q728" s="156"/>
      <c r="R728" s="156"/>
      <c r="S728" s="156"/>
      <c r="T728" s="156"/>
      <c r="U728" s="156"/>
      <c r="V728" s="156"/>
      <c r="W728" s="156"/>
      <c r="X728" s="156"/>
      <c r="Y728" s="156"/>
      <c r="Z728" s="156"/>
    </row>
    <row r="729">
      <c r="A729" s="156"/>
      <c r="B729" s="156"/>
      <c r="C729" s="156"/>
      <c r="D729" s="156"/>
      <c r="E729" s="156"/>
      <c r="F729" s="156"/>
      <c r="G729" s="156"/>
      <c r="H729" s="156"/>
      <c r="I729" s="156"/>
      <c r="J729" s="156"/>
      <c r="K729" s="156"/>
      <c r="L729" s="156"/>
      <c r="M729" s="156"/>
      <c r="N729" s="156"/>
      <c r="O729" s="156"/>
      <c r="P729" s="156"/>
      <c r="Q729" s="156"/>
      <c r="R729" s="156"/>
      <c r="S729" s="156"/>
      <c r="T729" s="156"/>
      <c r="U729" s="156"/>
      <c r="V729" s="156"/>
      <c r="W729" s="156"/>
      <c r="X729" s="156"/>
      <c r="Y729" s="156"/>
      <c r="Z729" s="156"/>
    </row>
    <row r="730">
      <c r="A730" s="156"/>
      <c r="B730" s="156"/>
      <c r="C730" s="156"/>
      <c r="D730" s="156"/>
      <c r="E730" s="156"/>
      <c r="F730" s="156"/>
      <c r="G730" s="156"/>
      <c r="H730" s="156"/>
      <c r="I730" s="156"/>
      <c r="J730" s="156"/>
      <c r="K730" s="156"/>
      <c r="L730" s="156"/>
      <c r="M730" s="156"/>
      <c r="N730" s="156"/>
      <c r="O730" s="156"/>
      <c r="P730" s="156"/>
      <c r="Q730" s="156"/>
      <c r="R730" s="156"/>
      <c r="S730" s="156"/>
      <c r="T730" s="156"/>
      <c r="U730" s="156"/>
      <c r="V730" s="156"/>
      <c r="W730" s="156"/>
      <c r="X730" s="156"/>
      <c r="Y730" s="156"/>
      <c r="Z730" s="156"/>
    </row>
    <row r="731">
      <c r="A731" s="156"/>
      <c r="B731" s="156"/>
      <c r="C731" s="156"/>
      <c r="D731" s="156"/>
      <c r="E731" s="156"/>
      <c r="F731" s="156"/>
      <c r="G731" s="156"/>
      <c r="H731" s="156"/>
      <c r="I731" s="156"/>
      <c r="J731" s="156"/>
      <c r="K731" s="156"/>
      <c r="L731" s="156"/>
      <c r="M731" s="156"/>
      <c r="N731" s="156"/>
      <c r="O731" s="156"/>
      <c r="P731" s="156"/>
      <c r="Q731" s="156"/>
      <c r="R731" s="156"/>
      <c r="S731" s="156"/>
      <c r="T731" s="156"/>
      <c r="U731" s="156"/>
      <c r="V731" s="156"/>
      <c r="W731" s="156"/>
      <c r="X731" s="156"/>
      <c r="Y731" s="156"/>
      <c r="Z731" s="156"/>
    </row>
    <row r="732">
      <c r="A732" s="156"/>
      <c r="B732" s="156"/>
      <c r="C732" s="156"/>
      <c r="D732" s="156"/>
      <c r="E732" s="156"/>
      <c r="F732" s="156"/>
      <c r="G732" s="156"/>
      <c r="H732" s="156"/>
      <c r="I732" s="156"/>
      <c r="J732" s="156"/>
      <c r="K732" s="156"/>
      <c r="L732" s="156"/>
      <c r="M732" s="156"/>
      <c r="N732" s="156"/>
      <c r="O732" s="156"/>
      <c r="P732" s="156"/>
      <c r="Q732" s="156"/>
      <c r="R732" s="156"/>
      <c r="S732" s="156"/>
      <c r="T732" s="156"/>
      <c r="U732" s="156"/>
      <c r="V732" s="156"/>
      <c r="W732" s="156"/>
      <c r="X732" s="156"/>
      <c r="Y732" s="156"/>
      <c r="Z732" s="156"/>
    </row>
    <row r="733">
      <c r="A733" s="156"/>
      <c r="B733" s="156"/>
      <c r="C733" s="156"/>
      <c r="D733" s="156"/>
      <c r="E733" s="156"/>
      <c r="F733" s="156"/>
      <c r="G733" s="156"/>
      <c r="H733" s="156"/>
      <c r="I733" s="156"/>
      <c r="J733" s="156"/>
      <c r="K733" s="156"/>
      <c r="L733" s="156"/>
      <c r="M733" s="156"/>
      <c r="N733" s="156"/>
      <c r="O733" s="156"/>
      <c r="P733" s="156"/>
      <c r="Q733" s="156"/>
      <c r="R733" s="156"/>
      <c r="S733" s="156"/>
      <c r="T733" s="156"/>
      <c r="U733" s="156"/>
      <c r="V733" s="156"/>
      <c r="W733" s="156"/>
      <c r="X733" s="156"/>
      <c r="Y733" s="156"/>
      <c r="Z733" s="156"/>
    </row>
    <row r="734">
      <c r="A734" s="156"/>
      <c r="B734" s="156"/>
      <c r="C734" s="156"/>
      <c r="D734" s="156"/>
      <c r="E734" s="156"/>
      <c r="F734" s="156"/>
      <c r="G734" s="156"/>
      <c r="H734" s="156"/>
      <c r="I734" s="156"/>
      <c r="J734" s="156"/>
      <c r="K734" s="156"/>
      <c r="L734" s="156"/>
      <c r="M734" s="156"/>
      <c r="N734" s="156"/>
      <c r="O734" s="156"/>
      <c r="P734" s="156"/>
      <c r="Q734" s="156"/>
      <c r="R734" s="156"/>
      <c r="S734" s="156"/>
      <c r="T734" s="156"/>
      <c r="U734" s="156"/>
      <c r="V734" s="156"/>
      <c r="W734" s="156"/>
      <c r="X734" s="156"/>
      <c r="Y734" s="156"/>
      <c r="Z734" s="156"/>
    </row>
    <row r="735">
      <c r="A735" s="156"/>
      <c r="B735" s="156"/>
      <c r="C735" s="156"/>
      <c r="D735" s="156"/>
      <c r="E735" s="156"/>
      <c r="F735" s="156"/>
      <c r="G735" s="156"/>
      <c r="H735" s="156"/>
      <c r="I735" s="156"/>
      <c r="J735" s="156"/>
      <c r="K735" s="156"/>
      <c r="L735" s="156"/>
      <c r="M735" s="156"/>
      <c r="N735" s="156"/>
      <c r="O735" s="156"/>
      <c r="P735" s="156"/>
      <c r="Q735" s="156"/>
      <c r="R735" s="156"/>
      <c r="S735" s="156"/>
      <c r="T735" s="156"/>
      <c r="U735" s="156"/>
      <c r="V735" s="156"/>
      <c r="W735" s="156"/>
      <c r="X735" s="156"/>
      <c r="Y735" s="156"/>
      <c r="Z735" s="156"/>
    </row>
    <row r="736">
      <c r="A736" s="156"/>
      <c r="B736" s="156"/>
      <c r="C736" s="156"/>
      <c r="D736" s="156"/>
      <c r="E736" s="156"/>
      <c r="F736" s="156"/>
      <c r="G736" s="156"/>
      <c r="H736" s="156"/>
      <c r="I736" s="156"/>
      <c r="J736" s="156"/>
      <c r="K736" s="156"/>
      <c r="L736" s="156"/>
      <c r="M736" s="156"/>
      <c r="N736" s="156"/>
      <c r="O736" s="156"/>
      <c r="P736" s="156"/>
      <c r="Q736" s="156"/>
      <c r="R736" s="156"/>
      <c r="S736" s="156"/>
      <c r="T736" s="156"/>
      <c r="U736" s="156"/>
      <c r="V736" s="156"/>
      <c r="W736" s="156"/>
      <c r="X736" s="156"/>
      <c r="Y736" s="156"/>
      <c r="Z736" s="156"/>
    </row>
    <row r="737">
      <c r="A737" s="156"/>
      <c r="B737" s="156"/>
      <c r="C737" s="156"/>
      <c r="D737" s="156"/>
      <c r="E737" s="156"/>
      <c r="F737" s="156"/>
      <c r="G737" s="156"/>
      <c r="H737" s="156"/>
      <c r="I737" s="156"/>
      <c r="J737" s="156"/>
      <c r="K737" s="156"/>
      <c r="L737" s="156"/>
      <c r="M737" s="156"/>
      <c r="N737" s="156"/>
      <c r="O737" s="156"/>
      <c r="P737" s="156"/>
      <c r="Q737" s="156"/>
      <c r="R737" s="156"/>
      <c r="S737" s="156"/>
      <c r="T737" s="156"/>
      <c r="U737" s="156"/>
      <c r="V737" s="156"/>
      <c r="W737" s="156"/>
      <c r="X737" s="156"/>
      <c r="Y737" s="156"/>
      <c r="Z737" s="156"/>
    </row>
    <row r="738">
      <c r="A738" s="156"/>
      <c r="B738" s="156"/>
      <c r="C738" s="156"/>
      <c r="D738" s="156"/>
      <c r="E738" s="156"/>
      <c r="F738" s="156"/>
      <c r="G738" s="156"/>
      <c r="H738" s="156"/>
      <c r="I738" s="156"/>
      <c r="J738" s="156"/>
      <c r="K738" s="156"/>
      <c r="L738" s="156"/>
      <c r="M738" s="156"/>
      <c r="N738" s="156"/>
      <c r="O738" s="156"/>
      <c r="P738" s="156"/>
      <c r="Q738" s="156"/>
      <c r="R738" s="156"/>
      <c r="S738" s="156"/>
      <c r="T738" s="156"/>
      <c r="U738" s="156"/>
      <c r="V738" s="156"/>
      <c r="W738" s="156"/>
      <c r="X738" s="156"/>
      <c r="Y738" s="156"/>
      <c r="Z738" s="156"/>
    </row>
    <row r="739">
      <c r="A739" s="156"/>
      <c r="B739" s="156"/>
      <c r="C739" s="156"/>
      <c r="D739" s="156"/>
      <c r="E739" s="156"/>
      <c r="F739" s="156"/>
      <c r="G739" s="156"/>
      <c r="H739" s="156"/>
      <c r="I739" s="156"/>
      <c r="J739" s="156"/>
      <c r="K739" s="156"/>
      <c r="L739" s="156"/>
      <c r="M739" s="156"/>
      <c r="N739" s="156"/>
      <c r="O739" s="156"/>
      <c r="P739" s="156"/>
      <c r="Q739" s="156"/>
      <c r="R739" s="156"/>
      <c r="S739" s="156"/>
      <c r="T739" s="156"/>
      <c r="U739" s="156"/>
      <c r="V739" s="156"/>
      <c r="W739" s="156"/>
      <c r="X739" s="156"/>
      <c r="Y739" s="156"/>
      <c r="Z739" s="156"/>
    </row>
    <row r="740">
      <c r="A740" s="156"/>
      <c r="B740" s="156"/>
      <c r="C740" s="156"/>
      <c r="D740" s="156"/>
      <c r="E740" s="156"/>
      <c r="F740" s="156"/>
      <c r="G740" s="156"/>
      <c r="H740" s="156"/>
      <c r="I740" s="156"/>
      <c r="J740" s="156"/>
      <c r="K740" s="156"/>
      <c r="L740" s="156"/>
      <c r="M740" s="156"/>
      <c r="N740" s="156"/>
      <c r="O740" s="156"/>
      <c r="P740" s="156"/>
      <c r="Q740" s="156"/>
      <c r="R740" s="156"/>
      <c r="S740" s="156"/>
      <c r="T740" s="156"/>
      <c r="U740" s="156"/>
      <c r="V740" s="156"/>
      <c r="W740" s="156"/>
      <c r="X740" s="156"/>
      <c r="Y740" s="156"/>
      <c r="Z740" s="156"/>
    </row>
    <row r="741">
      <c r="A741" s="156"/>
      <c r="B741" s="156"/>
      <c r="C741" s="156"/>
      <c r="D741" s="156"/>
      <c r="E741" s="156"/>
      <c r="F741" s="156"/>
      <c r="G741" s="156"/>
      <c r="H741" s="156"/>
      <c r="I741" s="156"/>
      <c r="J741" s="156"/>
      <c r="K741" s="156"/>
      <c r="L741" s="156"/>
      <c r="M741" s="156"/>
      <c r="N741" s="156"/>
      <c r="O741" s="156"/>
      <c r="P741" s="156"/>
      <c r="Q741" s="156"/>
      <c r="R741" s="156"/>
      <c r="S741" s="156"/>
      <c r="T741" s="156"/>
      <c r="U741" s="156"/>
      <c r="V741" s="156"/>
      <c r="W741" s="156"/>
      <c r="X741" s="156"/>
      <c r="Y741" s="156"/>
      <c r="Z741" s="156"/>
    </row>
    <row r="742">
      <c r="A742" s="156"/>
      <c r="B742" s="156"/>
      <c r="C742" s="156"/>
      <c r="D742" s="156"/>
      <c r="E742" s="156"/>
      <c r="F742" s="156"/>
      <c r="G742" s="156"/>
      <c r="H742" s="156"/>
      <c r="I742" s="156"/>
      <c r="J742" s="156"/>
      <c r="K742" s="156"/>
      <c r="L742" s="156"/>
      <c r="M742" s="156"/>
      <c r="N742" s="156"/>
      <c r="O742" s="156"/>
      <c r="P742" s="156"/>
      <c r="Q742" s="156"/>
      <c r="R742" s="156"/>
      <c r="S742" s="156"/>
      <c r="T742" s="156"/>
      <c r="U742" s="156"/>
      <c r="V742" s="156"/>
      <c r="W742" s="156"/>
      <c r="X742" s="156"/>
      <c r="Y742" s="156"/>
      <c r="Z742" s="156"/>
    </row>
    <row r="743">
      <c r="A743" s="156"/>
      <c r="B743" s="156"/>
      <c r="C743" s="156"/>
      <c r="D743" s="156"/>
      <c r="E743" s="156"/>
      <c r="F743" s="156"/>
      <c r="G743" s="156"/>
      <c r="H743" s="156"/>
      <c r="I743" s="156"/>
      <c r="J743" s="156"/>
      <c r="K743" s="156"/>
      <c r="L743" s="156"/>
      <c r="M743" s="156"/>
      <c r="N743" s="156"/>
      <c r="O743" s="156"/>
      <c r="P743" s="156"/>
      <c r="Q743" s="156"/>
      <c r="R743" s="156"/>
      <c r="S743" s="156"/>
      <c r="T743" s="156"/>
      <c r="U743" s="156"/>
      <c r="V743" s="156"/>
      <c r="W743" s="156"/>
      <c r="X743" s="156"/>
      <c r="Y743" s="156"/>
      <c r="Z743" s="156"/>
    </row>
    <row r="744">
      <c r="A744" s="156"/>
      <c r="B744" s="156"/>
      <c r="C744" s="156"/>
      <c r="D744" s="156"/>
      <c r="E744" s="156"/>
      <c r="F744" s="156"/>
      <c r="G744" s="156"/>
      <c r="H744" s="156"/>
      <c r="I744" s="156"/>
      <c r="J744" s="156"/>
      <c r="K744" s="156"/>
      <c r="L744" s="156"/>
      <c r="M744" s="156"/>
      <c r="N744" s="156"/>
      <c r="O744" s="156"/>
      <c r="P744" s="156"/>
      <c r="Q744" s="156"/>
      <c r="R744" s="156"/>
      <c r="S744" s="156"/>
      <c r="T744" s="156"/>
      <c r="U744" s="156"/>
      <c r="V744" s="156"/>
      <c r="W744" s="156"/>
      <c r="X744" s="156"/>
      <c r="Y744" s="156"/>
      <c r="Z744" s="156"/>
    </row>
    <row r="745">
      <c r="A745" s="156"/>
      <c r="B745" s="156"/>
      <c r="C745" s="156"/>
      <c r="D745" s="156"/>
      <c r="E745" s="156"/>
      <c r="F745" s="156"/>
      <c r="G745" s="156"/>
      <c r="H745" s="156"/>
      <c r="I745" s="156"/>
      <c r="J745" s="156"/>
      <c r="K745" s="156"/>
      <c r="L745" s="156"/>
      <c r="M745" s="156"/>
      <c r="N745" s="156"/>
      <c r="O745" s="156"/>
      <c r="P745" s="156"/>
      <c r="Q745" s="156"/>
      <c r="R745" s="156"/>
      <c r="S745" s="156"/>
      <c r="T745" s="156"/>
      <c r="U745" s="156"/>
      <c r="V745" s="156"/>
      <c r="W745" s="156"/>
      <c r="X745" s="156"/>
      <c r="Y745" s="156"/>
      <c r="Z745" s="156"/>
    </row>
    <row r="746">
      <c r="A746" s="156"/>
      <c r="B746" s="156"/>
      <c r="C746" s="156"/>
      <c r="D746" s="156"/>
      <c r="E746" s="156"/>
      <c r="F746" s="156"/>
      <c r="G746" s="156"/>
      <c r="H746" s="156"/>
      <c r="I746" s="156"/>
      <c r="J746" s="156"/>
      <c r="K746" s="156"/>
      <c r="L746" s="156"/>
      <c r="M746" s="156"/>
      <c r="N746" s="156"/>
      <c r="O746" s="156"/>
      <c r="P746" s="156"/>
      <c r="Q746" s="156"/>
      <c r="R746" s="156"/>
      <c r="S746" s="156"/>
      <c r="T746" s="156"/>
      <c r="U746" s="156"/>
      <c r="V746" s="156"/>
      <c r="W746" s="156"/>
      <c r="X746" s="156"/>
      <c r="Y746" s="156"/>
      <c r="Z746" s="156"/>
    </row>
    <row r="747">
      <c r="A747" s="156"/>
      <c r="B747" s="156"/>
      <c r="C747" s="156"/>
      <c r="D747" s="156"/>
      <c r="E747" s="156"/>
      <c r="F747" s="156"/>
      <c r="G747" s="156"/>
      <c r="H747" s="156"/>
      <c r="I747" s="156"/>
      <c r="J747" s="156"/>
      <c r="K747" s="156"/>
      <c r="L747" s="156"/>
      <c r="M747" s="156"/>
      <c r="N747" s="156"/>
      <c r="O747" s="156"/>
      <c r="P747" s="156"/>
      <c r="Q747" s="156"/>
      <c r="R747" s="156"/>
      <c r="S747" s="156"/>
      <c r="T747" s="156"/>
      <c r="U747" s="156"/>
      <c r="V747" s="156"/>
      <c r="W747" s="156"/>
      <c r="X747" s="156"/>
      <c r="Y747" s="156"/>
      <c r="Z747" s="156"/>
    </row>
    <row r="748">
      <c r="A748" s="156"/>
      <c r="B748" s="156"/>
      <c r="C748" s="156"/>
      <c r="D748" s="156"/>
      <c r="E748" s="156"/>
      <c r="F748" s="156"/>
      <c r="G748" s="156"/>
      <c r="H748" s="156"/>
      <c r="I748" s="156"/>
      <c r="J748" s="156"/>
      <c r="K748" s="156"/>
      <c r="L748" s="156"/>
      <c r="M748" s="156"/>
      <c r="N748" s="156"/>
      <c r="O748" s="156"/>
      <c r="P748" s="156"/>
      <c r="Q748" s="156"/>
      <c r="R748" s="156"/>
      <c r="S748" s="156"/>
      <c r="T748" s="156"/>
      <c r="U748" s="156"/>
      <c r="V748" s="156"/>
      <c r="W748" s="156"/>
      <c r="X748" s="156"/>
      <c r="Y748" s="156"/>
      <c r="Z748" s="156"/>
    </row>
    <row r="749">
      <c r="A749" s="156"/>
      <c r="B749" s="156"/>
      <c r="C749" s="156"/>
      <c r="D749" s="156"/>
      <c r="E749" s="156"/>
      <c r="F749" s="156"/>
      <c r="G749" s="156"/>
      <c r="H749" s="156"/>
      <c r="I749" s="156"/>
      <c r="J749" s="156"/>
      <c r="K749" s="156"/>
      <c r="L749" s="156"/>
      <c r="M749" s="156"/>
      <c r="N749" s="156"/>
      <c r="O749" s="156"/>
      <c r="P749" s="156"/>
      <c r="Q749" s="156"/>
      <c r="R749" s="156"/>
      <c r="S749" s="156"/>
      <c r="T749" s="156"/>
      <c r="U749" s="156"/>
      <c r="V749" s="156"/>
      <c r="W749" s="156"/>
      <c r="X749" s="156"/>
      <c r="Y749" s="156"/>
      <c r="Z749" s="156"/>
    </row>
    <row r="750">
      <c r="A750" s="156"/>
      <c r="B750" s="156"/>
      <c r="C750" s="156"/>
      <c r="D750" s="156"/>
      <c r="E750" s="156"/>
      <c r="F750" s="156"/>
      <c r="G750" s="156"/>
      <c r="H750" s="156"/>
      <c r="I750" s="156"/>
      <c r="J750" s="156"/>
      <c r="K750" s="156"/>
      <c r="L750" s="156"/>
      <c r="M750" s="156"/>
      <c r="N750" s="156"/>
      <c r="O750" s="156"/>
      <c r="P750" s="156"/>
      <c r="Q750" s="156"/>
      <c r="R750" s="156"/>
      <c r="S750" s="156"/>
      <c r="T750" s="156"/>
      <c r="U750" s="156"/>
      <c r="V750" s="156"/>
      <c r="W750" s="156"/>
      <c r="X750" s="156"/>
      <c r="Y750" s="156"/>
      <c r="Z750" s="156"/>
    </row>
    <row r="751">
      <c r="A751" s="156"/>
      <c r="B751" s="156"/>
      <c r="C751" s="156"/>
      <c r="D751" s="156"/>
      <c r="E751" s="156"/>
      <c r="F751" s="156"/>
      <c r="G751" s="156"/>
      <c r="H751" s="156"/>
      <c r="I751" s="156"/>
      <c r="J751" s="156"/>
      <c r="K751" s="156"/>
      <c r="L751" s="156"/>
      <c r="M751" s="156"/>
      <c r="N751" s="156"/>
      <c r="O751" s="156"/>
      <c r="P751" s="156"/>
      <c r="Q751" s="156"/>
      <c r="R751" s="156"/>
      <c r="S751" s="156"/>
      <c r="T751" s="156"/>
      <c r="U751" s="156"/>
      <c r="V751" s="156"/>
      <c r="W751" s="156"/>
      <c r="X751" s="156"/>
      <c r="Y751" s="156"/>
      <c r="Z751" s="156"/>
    </row>
    <row r="752">
      <c r="A752" s="156"/>
      <c r="B752" s="156"/>
      <c r="C752" s="156"/>
      <c r="D752" s="156"/>
      <c r="E752" s="156"/>
      <c r="F752" s="156"/>
      <c r="G752" s="156"/>
      <c r="H752" s="156"/>
      <c r="I752" s="156"/>
      <c r="J752" s="156"/>
      <c r="K752" s="156"/>
      <c r="L752" s="156"/>
      <c r="M752" s="156"/>
      <c r="N752" s="156"/>
      <c r="O752" s="156"/>
      <c r="P752" s="156"/>
      <c r="Q752" s="156"/>
      <c r="R752" s="156"/>
      <c r="S752" s="156"/>
      <c r="T752" s="156"/>
      <c r="U752" s="156"/>
      <c r="V752" s="156"/>
      <c r="W752" s="156"/>
      <c r="X752" s="156"/>
      <c r="Y752" s="156"/>
      <c r="Z752" s="156"/>
    </row>
    <row r="753">
      <c r="A753" s="156"/>
      <c r="B753" s="156"/>
      <c r="C753" s="156"/>
      <c r="D753" s="156"/>
      <c r="E753" s="156"/>
      <c r="F753" s="156"/>
      <c r="G753" s="156"/>
      <c r="H753" s="156"/>
      <c r="I753" s="156"/>
      <c r="J753" s="156"/>
      <c r="K753" s="156"/>
      <c r="L753" s="156"/>
      <c r="M753" s="156"/>
      <c r="N753" s="156"/>
      <c r="O753" s="156"/>
      <c r="P753" s="156"/>
      <c r="Q753" s="156"/>
      <c r="R753" s="156"/>
      <c r="S753" s="156"/>
      <c r="T753" s="156"/>
      <c r="U753" s="156"/>
      <c r="V753" s="156"/>
      <c r="W753" s="156"/>
      <c r="X753" s="156"/>
      <c r="Y753" s="156"/>
      <c r="Z753" s="156"/>
    </row>
    <row r="754">
      <c r="A754" s="156"/>
      <c r="B754" s="156"/>
      <c r="C754" s="156"/>
      <c r="D754" s="156"/>
      <c r="E754" s="156"/>
      <c r="F754" s="156"/>
      <c r="G754" s="156"/>
      <c r="H754" s="156"/>
      <c r="I754" s="156"/>
      <c r="J754" s="156"/>
      <c r="K754" s="156"/>
      <c r="L754" s="156"/>
      <c r="M754" s="156"/>
      <c r="N754" s="156"/>
      <c r="O754" s="156"/>
      <c r="P754" s="156"/>
      <c r="Q754" s="156"/>
      <c r="R754" s="156"/>
      <c r="S754" s="156"/>
      <c r="T754" s="156"/>
      <c r="U754" s="156"/>
      <c r="V754" s="156"/>
      <c r="W754" s="156"/>
      <c r="X754" s="156"/>
      <c r="Y754" s="156"/>
      <c r="Z754" s="156"/>
    </row>
    <row r="755">
      <c r="A755" s="156"/>
      <c r="B755" s="156"/>
      <c r="C755" s="156"/>
      <c r="D755" s="156"/>
      <c r="E755" s="156"/>
      <c r="F755" s="156"/>
      <c r="G755" s="156"/>
      <c r="H755" s="156"/>
      <c r="I755" s="156"/>
      <c r="J755" s="156"/>
      <c r="K755" s="156"/>
      <c r="L755" s="156"/>
      <c r="M755" s="156"/>
      <c r="N755" s="156"/>
      <c r="O755" s="156"/>
      <c r="P755" s="156"/>
      <c r="Q755" s="156"/>
      <c r="R755" s="156"/>
      <c r="S755" s="156"/>
      <c r="T755" s="156"/>
      <c r="U755" s="156"/>
      <c r="V755" s="156"/>
      <c r="W755" s="156"/>
      <c r="X755" s="156"/>
      <c r="Y755" s="156"/>
      <c r="Z755" s="156"/>
    </row>
    <row r="756">
      <c r="A756" s="156"/>
      <c r="B756" s="156"/>
      <c r="C756" s="156"/>
      <c r="D756" s="156"/>
      <c r="E756" s="156"/>
      <c r="F756" s="156"/>
      <c r="G756" s="156"/>
      <c r="H756" s="156"/>
      <c r="I756" s="156"/>
      <c r="J756" s="156"/>
      <c r="K756" s="156"/>
      <c r="L756" s="156"/>
      <c r="M756" s="156"/>
      <c r="N756" s="156"/>
      <c r="O756" s="156"/>
      <c r="P756" s="156"/>
      <c r="Q756" s="156"/>
      <c r="R756" s="156"/>
      <c r="S756" s="156"/>
      <c r="T756" s="156"/>
      <c r="U756" s="156"/>
      <c r="V756" s="156"/>
      <c r="W756" s="156"/>
      <c r="X756" s="156"/>
      <c r="Y756" s="156"/>
      <c r="Z756" s="156"/>
    </row>
    <row r="757">
      <c r="A757" s="156"/>
      <c r="B757" s="156"/>
      <c r="C757" s="156"/>
      <c r="D757" s="156"/>
      <c r="E757" s="156"/>
      <c r="F757" s="156"/>
      <c r="G757" s="156"/>
      <c r="H757" s="156"/>
      <c r="I757" s="156"/>
      <c r="J757" s="156"/>
      <c r="K757" s="156"/>
      <c r="L757" s="156"/>
      <c r="M757" s="156"/>
      <c r="N757" s="156"/>
      <c r="O757" s="156"/>
      <c r="P757" s="156"/>
      <c r="Q757" s="156"/>
      <c r="R757" s="156"/>
      <c r="S757" s="156"/>
      <c r="T757" s="156"/>
      <c r="U757" s="156"/>
      <c r="V757" s="156"/>
      <c r="W757" s="156"/>
      <c r="X757" s="156"/>
      <c r="Y757" s="156"/>
      <c r="Z757" s="156"/>
    </row>
    <row r="758">
      <c r="A758" s="156"/>
      <c r="B758" s="156"/>
      <c r="C758" s="156"/>
      <c r="D758" s="156"/>
      <c r="E758" s="156"/>
      <c r="F758" s="156"/>
      <c r="G758" s="156"/>
      <c r="H758" s="156"/>
      <c r="I758" s="156"/>
      <c r="J758" s="156"/>
      <c r="K758" s="156"/>
      <c r="L758" s="156"/>
      <c r="M758" s="156"/>
      <c r="N758" s="156"/>
      <c r="O758" s="156"/>
      <c r="P758" s="156"/>
      <c r="Q758" s="156"/>
      <c r="R758" s="156"/>
      <c r="S758" s="156"/>
      <c r="T758" s="156"/>
      <c r="U758" s="156"/>
      <c r="V758" s="156"/>
      <c r="W758" s="156"/>
      <c r="X758" s="156"/>
      <c r="Y758" s="156"/>
      <c r="Z758" s="156"/>
    </row>
    <row r="759">
      <c r="A759" s="156"/>
      <c r="B759" s="156"/>
      <c r="C759" s="156"/>
      <c r="D759" s="156"/>
      <c r="E759" s="156"/>
      <c r="F759" s="156"/>
      <c r="G759" s="156"/>
      <c r="H759" s="156"/>
      <c r="I759" s="156"/>
      <c r="J759" s="156"/>
      <c r="K759" s="156"/>
      <c r="L759" s="156"/>
      <c r="M759" s="156"/>
      <c r="N759" s="156"/>
      <c r="O759" s="156"/>
      <c r="P759" s="156"/>
      <c r="Q759" s="156"/>
      <c r="R759" s="156"/>
      <c r="S759" s="156"/>
      <c r="T759" s="156"/>
      <c r="U759" s="156"/>
      <c r="V759" s="156"/>
      <c r="W759" s="156"/>
      <c r="X759" s="156"/>
      <c r="Y759" s="156"/>
      <c r="Z759" s="156"/>
    </row>
    <row r="760">
      <c r="A760" s="156"/>
      <c r="B760" s="156"/>
      <c r="C760" s="156"/>
      <c r="D760" s="156"/>
      <c r="E760" s="156"/>
      <c r="F760" s="156"/>
      <c r="G760" s="156"/>
      <c r="H760" s="156"/>
      <c r="I760" s="156"/>
      <c r="J760" s="156"/>
      <c r="K760" s="156"/>
      <c r="L760" s="156"/>
      <c r="M760" s="156"/>
      <c r="N760" s="156"/>
      <c r="O760" s="156"/>
      <c r="P760" s="156"/>
      <c r="Q760" s="156"/>
      <c r="R760" s="156"/>
      <c r="S760" s="156"/>
      <c r="T760" s="156"/>
      <c r="U760" s="156"/>
      <c r="V760" s="156"/>
      <c r="W760" s="156"/>
      <c r="X760" s="156"/>
      <c r="Y760" s="156"/>
      <c r="Z760" s="156"/>
    </row>
    <row r="761">
      <c r="A761" s="156"/>
      <c r="B761" s="156"/>
      <c r="C761" s="156"/>
      <c r="D761" s="156"/>
      <c r="E761" s="156"/>
      <c r="F761" s="156"/>
      <c r="G761" s="156"/>
      <c r="H761" s="156"/>
      <c r="I761" s="156"/>
      <c r="J761" s="156"/>
      <c r="K761" s="156"/>
      <c r="L761" s="156"/>
      <c r="M761" s="156"/>
      <c r="N761" s="156"/>
      <c r="O761" s="156"/>
      <c r="P761" s="156"/>
      <c r="Q761" s="156"/>
      <c r="R761" s="156"/>
      <c r="S761" s="156"/>
      <c r="T761" s="156"/>
      <c r="U761" s="156"/>
      <c r="V761" s="156"/>
      <c r="W761" s="156"/>
      <c r="X761" s="156"/>
      <c r="Y761" s="156"/>
      <c r="Z761" s="156"/>
    </row>
    <row r="762">
      <c r="A762" s="156"/>
      <c r="B762" s="156"/>
      <c r="C762" s="156"/>
      <c r="D762" s="156"/>
      <c r="E762" s="156"/>
      <c r="F762" s="156"/>
      <c r="G762" s="156"/>
      <c r="H762" s="156"/>
      <c r="I762" s="156"/>
      <c r="J762" s="156"/>
      <c r="K762" s="156"/>
      <c r="L762" s="156"/>
      <c r="M762" s="156"/>
      <c r="N762" s="156"/>
      <c r="O762" s="156"/>
      <c r="P762" s="156"/>
      <c r="Q762" s="156"/>
      <c r="R762" s="156"/>
      <c r="S762" s="156"/>
      <c r="T762" s="156"/>
      <c r="U762" s="156"/>
      <c r="V762" s="156"/>
      <c r="W762" s="156"/>
      <c r="X762" s="156"/>
      <c r="Y762" s="156"/>
      <c r="Z762" s="156"/>
    </row>
    <row r="763">
      <c r="A763" s="156"/>
      <c r="B763" s="156"/>
      <c r="C763" s="156"/>
      <c r="D763" s="156"/>
      <c r="E763" s="156"/>
      <c r="F763" s="156"/>
      <c r="G763" s="156"/>
      <c r="H763" s="156"/>
      <c r="I763" s="156"/>
      <c r="J763" s="156"/>
      <c r="K763" s="156"/>
      <c r="L763" s="156"/>
      <c r="M763" s="156"/>
      <c r="N763" s="156"/>
      <c r="O763" s="156"/>
      <c r="P763" s="156"/>
      <c r="Q763" s="156"/>
      <c r="R763" s="156"/>
      <c r="S763" s="156"/>
      <c r="T763" s="156"/>
      <c r="U763" s="156"/>
      <c r="V763" s="156"/>
      <c r="W763" s="156"/>
      <c r="X763" s="156"/>
      <c r="Y763" s="156"/>
      <c r="Z763" s="156"/>
    </row>
    <row r="764">
      <c r="A764" s="156"/>
      <c r="B764" s="156"/>
      <c r="C764" s="156"/>
      <c r="D764" s="156"/>
      <c r="E764" s="156"/>
      <c r="F764" s="156"/>
      <c r="G764" s="156"/>
      <c r="H764" s="156"/>
      <c r="I764" s="156"/>
      <c r="J764" s="156"/>
      <c r="K764" s="156"/>
      <c r="L764" s="156"/>
      <c r="M764" s="156"/>
      <c r="N764" s="156"/>
      <c r="O764" s="156"/>
      <c r="P764" s="156"/>
      <c r="Q764" s="156"/>
      <c r="R764" s="156"/>
      <c r="S764" s="156"/>
      <c r="T764" s="156"/>
      <c r="U764" s="156"/>
      <c r="V764" s="156"/>
      <c r="W764" s="156"/>
      <c r="X764" s="156"/>
      <c r="Y764" s="156"/>
      <c r="Z764" s="156"/>
    </row>
    <row r="765">
      <c r="A765" s="156"/>
      <c r="B765" s="156"/>
      <c r="C765" s="156"/>
      <c r="D765" s="156"/>
      <c r="E765" s="156"/>
      <c r="F765" s="156"/>
      <c r="G765" s="156"/>
      <c r="H765" s="156"/>
      <c r="I765" s="156"/>
      <c r="J765" s="156"/>
      <c r="K765" s="156"/>
      <c r="L765" s="156"/>
      <c r="M765" s="156"/>
      <c r="N765" s="156"/>
      <c r="O765" s="156"/>
      <c r="P765" s="156"/>
      <c r="Q765" s="156"/>
      <c r="R765" s="156"/>
      <c r="S765" s="156"/>
      <c r="T765" s="156"/>
      <c r="U765" s="156"/>
      <c r="V765" s="156"/>
      <c r="W765" s="156"/>
      <c r="X765" s="156"/>
      <c r="Y765" s="156"/>
      <c r="Z765" s="156"/>
    </row>
    <row r="766">
      <c r="A766" s="156"/>
      <c r="B766" s="156"/>
      <c r="C766" s="156"/>
      <c r="D766" s="156"/>
      <c r="E766" s="156"/>
      <c r="F766" s="156"/>
      <c r="G766" s="156"/>
      <c r="H766" s="156"/>
      <c r="I766" s="156"/>
      <c r="J766" s="156"/>
      <c r="K766" s="156"/>
      <c r="L766" s="156"/>
      <c r="M766" s="156"/>
      <c r="N766" s="156"/>
      <c r="O766" s="156"/>
      <c r="P766" s="156"/>
      <c r="Q766" s="156"/>
      <c r="R766" s="156"/>
      <c r="S766" s="156"/>
      <c r="T766" s="156"/>
      <c r="U766" s="156"/>
      <c r="V766" s="156"/>
      <c r="W766" s="156"/>
      <c r="X766" s="156"/>
      <c r="Y766" s="156"/>
      <c r="Z766" s="156"/>
    </row>
    <row r="767">
      <c r="A767" s="156"/>
      <c r="B767" s="156"/>
      <c r="C767" s="156"/>
      <c r="D767" s="156"/>
      <c r="E767" s="156"/>
      <c r="F767" s="156"/>
      <c r="G767" s="156"/>
      <c r="H767" s="156"/>
      <c r="I767" s="156"/>
      <c r="J767" s="156"/>
      <c r="K767" s="156"/>
      <c r="L767" s="156"/>
      <c r="M767" s="156"/>
      <c r="N767" s="156"/>
      <c r="O767" s="156"/>
      <c r="P767" s="156"/>
      <c r="Q767" s="156"/>
      <c r="R767" s="156"/>
      <c r="S767" s="156"/>
      <c r="T767" s="156"/>
      <c r="U767" s="156"/>
      <c r="V767" s="156"/>
      <c r="W767" s="156"/>
      <c r="X767" s="156"/>
      <c r="Y767" s="156"/>
      <c r="Z767" s="156"/>
    </row>
    <row r="768">
      <c r="A768" s="156"/>
      <c r="B768" s="156"/>
      <c r="C768" s="156"/>
      <c r="D768" s="156"/>
      <c r="E768" s="156"/>
      <c r="F768" s="156"/>
      <c r="G768" s="156"/>
      <c r="H768" s="156"/>
      <c r="I768" s="156"/>
      <c r="J768" s="156"/>
      <c r="K768" s="156"/>
      <c r="L768" s="156"/>
      <c r="M768" s="156"/>
      <c r="N768" s="156"/>
      <c r="O768" s="156"/>
      <c r="P768" s="156"/>
      <c r="Q768" s="156"/>
      <c r="R768" s="156"/>
      <c r="S768" s="156"/>
      <c r="T768" s="156"/>
      <c r="U768" s="156"/>
      <c r="V768" s="156"/>
      <c r="W768" s="156"/>
      <c r="X768" s="156"/>
      <c r="Y768" s="156"/>
      <c r="Z768" s="156"/>
    </row>
    <row r="769">
      <c r="A769" s="156"/>
      <c r="B769" s="156"/>
      <c r="C769" s="156"/>
      <c r="D769" s="156"/>
      <c r="E769" s="156"/>
      <c r="F769" s="156"/>
      <c r="G769" s="156"/>
      <c r="H769" s="156"/>
      <c r="I769" s="156"/>
      <c r="J769" s="156"/>
      <c r="K769" s="156"/>
      <c r="L769" s="156"/>
      <c r="M769" s="156"/>
      <c r="N769" s="156"/>
      <c r="O769" s="156"/>
      <c r="P769" s="156"/>
      <c r="Q769" s="156"/>
      <c r="R769" s="156"/>
      <c r="S769" s="156"/>
      <c r="T769" s="156"/>
      <c r="U769" s="156"/>
      <c r="V769" s="156"/>
      <c r="W769" s="156"/>
      <c r="X769" s="156"/>
      <c r="Y769" s="156"/>
      <c r="Z769" s="156"/>
    </row>
    <row r="770">
      <c r="A770" s="156"/>
      <c r="B770" s="156"/>
      <c r="C770" s="156"/>
      <c r="D770" s="156"/>
      <c r="E770" s="156"/>
      <c r="F770" s="156"/>
      <c r="G770" s="156"/>
      <c r="H770" s="156"/>
      <c r="I770" s="156"/>
      <c r="J770" s="156"/>
      <c r="K770" s="156"/>
      <c r="L770" s="156"/>
      <c r="M770" s="156"/>
      <c r="N770" s="156"/>
      <c r="O770" s="156"/>
      <c r="P770" s="156"/>
      <c r="Q770" s="156"/>
      <c r="R770" s="156"/>
      <c r="S770" s="156"/>
      <c r="T770" s="156"/>
      <c r="U770" s="156"/>
      <c r="V770" s="156"/>
      <c r="W770" s="156"/>
      <c r="X770" s="156"/>
      <c r="Y770" s="156"/>
      <c r="Z770" s="156"/>
    </row>
    <row r="771">
      <c r="A771" s="156"/>
      <c r="B771" s="156"/>
      <c r="C771" s="156"/>
      <c r="D771" s="156"/>
      <c r="E771" s="156"/>
      <c r="F771" s="156"/>
      <c r="G771" s="156"/>
      <c r="H771" s="156"/>
      <c r="I771" s="156"/>
      <c r="J771" s="156"/>
      <c r="K771" s="156"/>
      <c r="L771" s="156"/>
      <c r="M771" s="156"/>
      <c r="N771" s="156"/>
      <c r="O771" s="156"/>
      <c r="P771" s="156"/>
      <c r="Q771" s="156"/>
      <c r="R771" s="156"/>
      <c r="S771" s="156"/>
      <c r="T771" s="156"/>
      <c r="U771" s="156"/>
      <c r="V771" s="156"/>
      <c r="W771" s="156"/>
      <c r="X771" s="156"/>
      <c r="Y771" s="156"/>
      <c r="Z771" s="156"/>
    </row>
    <row r="772">
      <c r="A772" s="156"/>
      <c r="B772" s="156"/>
      <c r="C772" s="156"/>
      <c r="D772" s="156"/>
      <c r="E772" s="156"/>
      <c r="F772" s="156"/>
      <c r="G772" s="156"/>
      <c r="H772" s="156"/>
      <c r="I772" s="156"/>
      <c r="J772" s="156"/>
      <c r="K772" s="156"/>
      <c r="L772" s="156"/>
      <c r="M772" s="156"/>
      <c r="N772" s="156"/>
      <c r="O772" s="156"/>
      <c r="P772" s="156"/>
      <c r="Q772" s="156"/>
      <c r="R772" s="156"/>
      <c r="S772" s="156"/>
      <c r="T772" s="156"/>
      <c r="U772" s="156"/>
      <c r="V772" s="156"/>
      <c r="W772" s="156"/>
      <c r="X772" s="156"/>
      <c r="Y772" s="156"/>
      <c r="Z772" s="156"/>
    </row>
    <row r="773">
      <c r="A773" s="156"/>
      <c r="B773" s="156"/>
      <c r="C773" s="156"/>
      <c r="D773" s="156"/>
      <c r="E773" s="156"/>
      <c r="F773" s="156"/>
      <c r="G773" s="156"/>
      <c r="H773" s="156"/>
      <c r="I773" s="156"/>
      <c r="J773" s="156"/>
      <c r="K773" s="156"/>
      <c r="L773" s="156"/>
      <c r="M773" s="156"/>
      <c r="N773" s="156"/>
      <c r="O773" s="156"/>
      <c r="P773" s="156"/>
      <c r="Q773" s="156"/>
      <c r="R773" s="156"/>
      <c r="S773" s="156"/>
      <c r="T773" s="156"/>
      <c r="U773" s="156"/>
      <c r="V773" s="156"/>
      <c r="W773" s="156"/>
      <c r="X773" s="156"/>
      <c r="Y773" s="156"/>
      <c r="Z773" s="156"/>
    </row>
    <row r="774">
      <c r="A774" s="156"/>
      <c r="B774" s="156"/>
      <c r="C774" s="156"/>
      <c r="D774" s="156"/>
      <c r="E774" s="156"/>
      <c r="F774" s="156"/>
      <c r="G774" s="156"/>
      <c r="H774" s="156"/>
      <c r="I774" s="156"/>
      <c r="J774" s="156"/>
      <c r="K774" s="156"/>
      <c r="L774" s="156"/>
      <c r="M774" s="156"/>
      <c r="N774" s="156"/>
      <c r="O774" s="156"/>
      <c r="P774" s="156"/>
      <c r="Q774" s="156"/>
      <c r="R774" s="156"/>
      <c r="S774" s="156"/>
      <c r="T774" s="156"/>
      <c r="U774" s="156"/>
      <c r="V774" s="156"/>
      <c r="W774" s="156"/>
      <c r="X774" s="156"/>
      <c r="Y774" s="156"/>
      <c r="Z774" s="156"/>
    </row>
    <row r="775">
      <c r="A775" s="156"/>
      <c r="B775" s="156"/>
      <c r="C775" s="156"/>
      <c r="D775" s="156"/>
      <c r="E775" s="156"/>
      <c r="F775" s="156"/>
      <c r="G775" s="156"/>
      <c r="H775" s="156"/>
      <c r="I775" s="156"/>
      <c r="J775" s="156"/>
      <c r="K775" s="156"/>
      <c r="L775" s="156"/>
      <c r="M775" s="156"/>
      <c r="N775" s="156"/>
      <c r="O775" s="156"/>
      <c r="P775" s="156"/>
      <c r="Q775" s="156"/>
      <c r="R775" s="156"/>
      <c r="S775" s="156"/>
      <c r="T775" s="156"/>
      <c r="U775" s="156"/>
      <c r="V775" s="156"/>
      <c r="W775" s="156"/>
      <c r="X775" s="156"/>
      <c r="Y775" s="156"/>
      <c r="Z775" s="156"/>
    </row>
    <row r="776">
      <c r="A776" s="156"/>
      <c r="B776" s="156"/>
      <c r="C776" s="156"/>
      <c r="D776" s="156"/>
      <c r="E776" s="156"/>
      <c r="F776" s="156"/>
      <c r="G776" s="156"/>
      <c r="H776" s="156"/>
      <c r="I776" s="156"/>
      <c r="J776" s="156"/>
      <c r="K776" s="156"/>
      <c r="L776" s="156"/>
      <c r="M776" s="156"/>
      <c r="N776" s="156"/>
      <c r="O776" s="156"/>
      <c r="P776" s="156"/>
      <c r="Q776" s="156"/>
      <c r="R776" s="156"/>
      <c r="S776" s="156"/>
      <c r="T776" s="156"/>
      <c r="U776" s="156"/>
      <c r="V776" s="156"/>
      <c r="W776" s="156"/>
      <c r="X776" s="156"/>
      <c r="Y776" s="156"/>
      <c r="Z776" s="156"/>
    </row>
    <row r="777">
      <c r="A777" s="156"/>
      <c r="B777" s="156"/>
      <c r="C777" s="156"/>
      <c r="D777" s="156"/>
      <c r="E777" s="156"/>
      <c r="F777" s="156"/>
      <c r="G777" s="156"/>
      <c r="H777" s="156"/>
      <c r="I777" s="156"/>
      <c r="J777" s="156"/>
      <c r="K777" s="156"/>
      <c r="L777" s="156"/>
      <c r="M777" s="156"/>
      <c r="N777" s="156"/>
      <c r="O777" s="156"/>
      <c r="P777" s="156"/>
      <c r="Q777" s="156"/>
      <c r="R777" s="156"/>
      <c r="S777" s="156"/>
      <c r="T777" s="156"/>
      <c r="U777" s="156"/>
      <c r="V777" s="156"/>
      <c r="W777" s="156"/>
      <c r="X777" s="156"/>
      <c r="Y777" s="156"/>
      <c r="Z777" s="156"/>
    </row>
    <row r="778">
      <c r="A778" s="156"/>
      <c r="B778" s="156"/>
      <c r="C778" s="156"/>
      <c r="D778" s="156"/>
      <c r="E778" s="156"/>
      <c r="F778" s="156"/>
      <c r="G778" s="156"/>
      <c r="H778" s="156"/>
      <c r="I778" s="156"/>
      <c r="J778" s="156"/>
      <c r="K778" s="156"/>
      <c r="L778" s="156"/>
      <c r="M778" s="156"/>
      <c r="N778" s="156"/>
      <c r="O778" s="156"/>
      <c r="P778" s="156"/>
      <c r="Q778" s="156"/>
      <c r="R778" s="156"/>
      <c r="S778" s="156"/>
      <c r="T778" s="156"/>
      <c r="U778" s="156"/>
      <c r="V778" s="156"/>
      <c r="W778" s="156"/>
      <c r="X778" s="156"/>
      <c r="Y778" s="156"/>
      <c r="Z778" s="156"/>
    </row>
    <row r="779">
      <c r="A779" s="156"/>
      <c r="B779" s="156"/>
      <c r="C779" s="156"/>
      <c r="D779" s="156"/>
      <c r="E779" s="156"/>
      <c r="F779" s="156"/>
      <c r="G779" s="156"/>
      <c r="H779" s="156"/>
      <c r="I779" s="156"/>
      <c r="J779" s="156"/>
      <c r="K779" s="156"/>
      <c r="L779" s="156"/>
      <c r="M779" s="156"/>
      <c r="N779" s="156"/>
      <c r="O779" s="156"/>
      <c r="P779" s="156"/>
      <c r="Q779" s="156"/>
      <c r="R779" s="156"/>
      <c r="S779" s="156"/>
      <c r="T779" s="156"/>
      <c r="U779" s="156"/>
      <c r="V779" s="156"/>
      <c r="W779" s="156"/>
      <c r="X779" s="156"/>
      <c r="Y779" s="156"/>
      <c r="Z779" s="156"/>
    </row>
    <row r="780">
      <c r="A780" s="156"/>
      <c r="B780" s="156"/>
      <c r="C780" s="156"/>
      <c r="D780" s="156"/>
      <c r="E780" s="156"/>
      <c r="F780" s="156"/>
      <c r="G780" s="156"/>
      <c r="H780" s="156"/>
      <c r="I780" s="156"/>
      <c r="J780" s="156"/>
      <c r="K780" s="156"/>
      <c r="L780" s="156"/>
      <c r="M780" s="156"/>
      <c r="N780" s="156"/>
      <c r="O780" s="156"/>
      <c r="P780" s="156"/>
      <c r="Q780" s="156"/>
      <c r="R780" s="156"/>
      <c r="S780" s="156"/>
      <c r="T780" s="156"/>
      <c r="U780" s="156"/>
      <c r="V780" s="156"/>
      <c r="W780" s="156"/>
      <c r="X780" s="156"/>
      <c r="Y780" s="156"/>
      <c r="Z780" s="156"/>
    </row>
    <row r="781">
      <c r="A781" s="156"/>
      <c r="B781" s="156"/>
      <c r="C781" s="156"/>
      <c r="D781" s="156"/>
      <c r="E781" s="156"/>
      <c r="F781" s="156"/>
      <c r="G781" s="156"/>
      <c r="H781" s="156"/>
      <c r="I781" s="156"/>
      <c r="J781" s="156"/>
      <c r="K781" s="156"/>
      <c r="L781" s="156"/>
      <c r="M781" s="156"/>
      <c r="N781" s="156"/>
      <c r="O781" s="156"/>
      <c r="P781" s="156"/>
      <c r="Q781" s="156"/>
      <c r="R781" s="156"/>
      <c r="S781" s="156"/>
      <c r="T781" s="156"/>
      <c r="U781" s="156"/>
      <c r="V781" s="156"/>
      <c r="W781" s="156"/>
      <c r="X781" s="156"/>
      <c r="Y781" s="156"/>
      <c r="Z781" s="156"/>
    </row>
    <row r="782">
      <c r="A782" s="156"/>
      <c r="B782" s="156"/>
      <c r="C782" s="156"/>
      <c r="D782" s="156"/>
      <c r="E782" s="156"/>
      <c r="F782" s="156"/>
      <c r="G782" s="156"/>
      <c r="H782" s="156"/>
      <c r="I782" s="156"/>
      <c r="J782" s="156"/>
      <c r="K782" s="156"/>
      <c r="L782" s="156"/>
      <c r="M782" s="156"/>
      <c r="N782" s="156"/>
      <c r="O782" s="156"/>
      <c r="P782" s="156"/>
      <c r="Q782" s="156"/>
      <c r="R782" s="156"/>
      <c r="S782" s="156"/>
      <c r="T782" s="156"/>
      <c r="U782" s="156"/>
      <c r="V782" s="156"/>
      <c r="W782" s="156"/>
      <c r="X782" s="156"/>
      <c r="Y782" s="156"/>
      <c r="Z782" s="156"/>
    </row>
    <row r="783">
      <c r="A783" s="156"/>
      <c r="B783" s="156"/>
      <c r="C783" s="156"/>
      <c r="D783" s="156"/>
      <c r="E783" s="156"/>
      <c r="F783" s="156"/>
      <c r="G783" s="156"/>
      <c r="H783" s="156"/>
      <c r="I783" s="156"/>
      <c r="J783" s="156"/>
      <c r="K783" s="156"/>
      <c r="L783" s="156"/>
      <c r="M783" s="156"/>
      <c r="N783" s="156"/>
      <c r="O783" s="156"/>
      <c r="P783" s="156"/>
      <c r="Q783" s="156"/>
      <c r="R783" s="156"/>
      <c r="S783" s="156"/>
      <c r="T783" s="156"/>
      <c r="U783" s="156"/>
      <c r="V783" s="156"/>
      <c r="W783" s="156"/>
      <c r="X783" s="156"/>
      <c r="Y783" s="156"/>
      <c r="Z783" s="156"/>
    </row>
    <row r="784">
      <c r="A784" s="156"/>
      <c r="B784" s="156"/>
      <c r="C784" s="156"/>
      <c r="D784" s="156"/>
      <c r="E784" s="156"/>
      <c r="F784" s="156"/>
      <c r="G784" s="156"/>
      <c r="H784" s="156"/>
      <c r="I784" s="156"/>
      <c r="J784" s="156"/>
      <c r="K784" s="156"/>
      <c r="L784" s="156"/>
      <c r="M784" s="156"/>
      <c r="N784" s="156"/>
      <c r="O784" s="156"/>
      <c r="P784" s="156"/>
      <c r="Q784" s="156"/>
      <c r="R784" s="156"/>
      <c r="S784" s="156"/>
      <c r="T784" s="156"/>
      <c r="U784" s="156"/>
      <c r="V784" s="156"/>
      <c r="W784" s="156"/>
      <c r="X784" s="156"/>
      <c r="Y784" s="156"/>
      <c r="Z784" s="156"/>
    </row>
    <row r="785">
      <c r="A785" s="156"/>
      <c r="B785" s="156"/>
      <c r="C785" s="156"/>
      <c r="D785" s="156"/>
      <c r="E785" s="156"/>
      <c r="F785" s="156"/>
      <c r="G785" s="156"/>
      <c r="H785" s="156"/>
      <c r="I785" s="156"/>
      <c r="J785" s="156"/>
      <c r="K785" s="156"/>
      <c r="L785" s="156"/>
      <c r="M785" s="156"/>
      <c r="N785" s="156"/>
      <c r="O785" s="156"/>
      <c r="P785" s="156"/>
      <c r="Q785" s="156"/>
      <c r="R785" s="156"/>
      <c r="S785" s="156"/>
      <c r="T785" s="156"/>
      <c r="U785" s="156"/>
      <c r="V785" s="156"/>
      <c r="W785" s="156"/>
      <c r="X785" s="156"/>
      <c r="Y785" s="156"/>
      <c r="Z785" s="156"/>
    </row>
    <row r="786">
      <c r="A786" s="156"/>
      <c r="B786" s="156"/>
      <c r="C786" s="156"/>
      <c r="D786" s="156"/>
      <c r="E786" s="156"/>
      <c r="F786" s="156"/>
      <c r="G786" s="156"/>
      <c r="H786" s="156"/>
      <c r="I786" s="156"/>
      <c r="J786" s="156"/>
      <c r="K786" s="156"/>
      <c r="L786" s="156"/>
      <c r="M786" s="156"/>
      <c r="N786" s="156"/>
      <c r="O786" s="156"/>
      <c r="P786" s="156"/>
      <c r="Q786" s="156"/>
      <c r="R786" s="156"/>
      <c r="S786" s="156"/>
      <c r="T786" s="156"/>
      <c r="U786" s="156"/>
      <c r="V786" s="156"/>
      <c r="W786" s="156"/>
      <c r="X786" s="156"/>
      <c r="Y786" s="156"/>
      <c r="Z786" s="156"/>
    </row>
    <row r="787">
      <c r="A787" s="156"/>
      <c r="B787" s="156"/>
      <c r="C787" s="156"/>
      <c r="D787" s="156"/>
      <c r="E787" s="156"/>
      <c r="F787" s="156"/>
      <c r="G787" s="156"/>
      <c r="H787" s="156"/>
      <c r="I787" s="156"/>
      <c r="J787" s="156"/>
      <c r="K787" s="156"/>
      <c r="L787" s="156"/>
      <c r="M787" s="156"/>
      <c r="N787" s="156"/>
      <c r="O787" s="156"/>
      <c r="P787" s="156"/>
      <c r="Q787" s="156"/>
      <c r="R787" s="156"/>
      <c r="S787" s="156"/>
      <c r="T787" s="156"/>
      <c r="U787" s="156"/>
      <c r="V787" s="156"/>
      <c r="W787" s="156"/>
      <c r="X787" s="156"/>
      <c r="Y787" s="156"/>
      <c r="Z787" s="156"/>
    </row>
    <row r="788">
      <c r="A788" s="156"/>
      <c r="B788" s="156"/>
      <c r="C788" s="156"/>
      <c r="D788" s="156"/>
      <c r="E788" s="156"/>
      <c r="F788" s="156"/>
      <c r="G788" s="156"/>
      <c r="H788" s="156"/>
      <c r="I788" s="156"/>
      <c r="J788" s="156"/>
      <c r="K788" s="156"/>
      <c r="L788" s="156"/>
      <c r="M788" s="156"/>
      <c r="N788" s="156"/>
      <c r="O788" s="156"/>
      <c r="P788" s="156"/>
      <c r="Q788" s="156"/>
      <c r="R788" s="156"/>
      <c r="S788" s="156"/>
      <c r="T788" s="156"/>
      <c r="U788" s="156"/>
      <c r="V788" s="156"/>
      <c r="W788" s="156"/>
      <c r="X788" s="156"/>
      <c r="Y788" s="156"/>
      <c r="Z788" s="156"/>
    </row>
    <row r="789">
      <c r="A789" s="156"/>
      <c r="B789" s="156"/>
      <c r="C789" s="156"/>
      <c r="D789" s="156"/>
      <c r="E789" s="156"/>
      <c r="F789" s="156"/>
      <c r="G789" s="156"/>
      <c r="H789" s="156"/>
      <c r="I789" s="156"/>
      <c r="J789" s="156"/>
      <c r="K789" s="156"/>
      <c r="L789" s="156"/>
      <c r="M789" s="156"/>
      <c r="N789" s="156"/>
      <c r="O789" s="156"/>
      <c r="P789" s="156"/>
      <c r="Q789" s="156"/>
      <c r="R789" s="156"/>
      <c r="S789" s="156"/>
      <c r="T789" s="156"/>
      <c r="U789" s="156"/>
      <c r="V789" s="156"/>
      <c r="W789" s="156"/>
      <c r="X789" s="156"/>
      <c r="Y789" s="156"/>
      <c r="Z789" s="156"/>
    </row>
    <row r="790">
      <c r="A790" s="156"/>
      <c r="B790" s="156"/>
      <c r="C790" s="156"/>
      <c r="D790" s="156"/>
      <c r="E790" s="156"/>
      <c r="F790" s="156"/>
      <c r="G790" s="156"/>
      <c r="H790" s="156"/>
      <c r="I790" s="156"/>
      <c r="J790" s="156"/>
      <c r="K790" s="156"/>
      <c r="L790" s="156"/>
      <c r="M790" s="156"/>
      <c r="N790" s="156"/>
      <c r="O790" s="156"/>
      <c r="P790" s="156"/>
      <c r="Q790" s="156"/>
      <c r="R790" s="156"/>
      <c r="S790" s="156"/>
      <c r="T790" s="156"/>
      <c r="U790" s="156"/>
      <c r="V790" s="156"/>
      <c r="W790" s="156"/>
      <c r="X790" s="156"/>
      <c r="Y790" s="156"/>
      <c r="Z790" s="156"/>
    </row>
    <row r="791">
      <c r="A791" s="156"/>
      <c r="B791" s="156"/>
      <c r="C791" s="156"/>
      <c r="D791" s="156"/>
      <c r="E791" s="156"/>
      <c r="F791" s="156"/>
      <c r="G791" s="156"/>
      <c r="H791" s="156"/>
      <c r="I791" s="156"/>
      <c r="J791" s="156"/>
      <c r="K791" s="156"/>
      <c r="L791" s="156"/>
      <c r="M791" s="156"/>
      <c r="N791" s="156"/>
      <c r="O791" s="156"/>
      <c r="P791" s="156"/>
      <c r="Q791" s="156"/>
      <c r="R791" s="156"/>
      <c r="S791" s="156"/>
      <c r="T791" s="156"/>
      <c r="U791" s="156"/>
      <c r="V791" s="156"/>
      <c r="W791" s="156"/>
      <c r="X791" s="156"/>
      <c r="Y791" s="156"/>
      <c r="Z791" s="156"/>
    </row>
    <row r="792">
      <c r="A792" s="156"/>
      <c r="B792" s="156"/>
      <c r="C792" s="156"/>
      <c r="D792" s="156"/>
      <c r="E792" s="156"/>
      <c r="F792" s="156"/>
      <c r="G792" s="156"/>
      <c r="H792" s="156"/>
      <c r="I792" s="156"/>
      <c r="J792" s="156"/>
      <c r="K792" s="156"/>
      <c r="L792" s="156"/>
      <c r="M792" s="156"/>
      <c r="N792" s="156"/>
      <c r="O792" s="156"/>
      <c r="P792" s="156"/>
      <c r="Q792" s="156"/>
      <c r="R792" s="156"/>
      <c r="S792" s="156"/>
      <c r="T792" s="156"/>
      <c r="U792" s="156"/>
      <c r="V792" s="156"/>
      <c r="W792" s="156"/>
      <c r="X792" s="156"/>
      <c r="Y792" s="156"/>
      <c r="Z792" s="156"/>
    </row>
    <row r="793">
      <c r="A793" s="156"/>
      <c r="B793" s="156"/>
      <c r="C793" s="156"/>
      <c r="D793" s="156"/>
      <c r="E793" s="156"/>
      <c r="F793" s="156"/>
      <c r="G793" s="156"/>
      <c r="H793" s="156"/>
      <c r="I793" s="156"/>
      <c r="J793" s="156"/>
      <c r="K793" s="156"/>
      <c r="L793" s="156"/>
      <c r="M793" s="156"/>
      <c r="N793" s="156"/>
      <c r="O793" s="156"/>
      <c r="P793" s="156"/>
      <c r="Q793" s="156"/>
      <c r="R793" s="156"/>
      <c r="S793" s="156"/>
      <c r="T793" s="156"/>
      <c r="U793" s="156"/>
      <c r="V793" s="156"/>
      <c r="W793" s="156"/>
      <c r="X793" s="156"/>
      <c r="Y793" s="156"/>
      <c r="Z793" s="156"/>
    </row>
    <row r="794">
      <c r="A794" s="156"/>
      <c r="B794" s="156"/>
      <c r="C794" s="156"/>
      <c r="D794" s="156"/>
      <c r="E794" s="156"/>
      <c r="F794" s="156"/>
      <c r="G794" s="156"/>
      <c r="H794" s="156"/>
      <c r="I794" s="156"/>
      <c r="J794" s="156"/>
      <c r="K794" s="156"/>
      <c r="L794" s="156"/>
      <c r="M794" s="156"/>
      <c r="N794" s="156"/>
      <c r="O794" s="156"/>
      <c r="P794" s="156"/>
      <c r="Q794" s="156"/>
      <c r="R794" s="156"/>
      <c r="S794" s="156"/>
      <c r="T794" s="156"/>
      <c r="U794" s="156"/>
      <c r="V794" s="156"/>
      <c r="W794" s="156"/>
      <c r="X794" s="156"/>
      <c r="Y794" s="156"/>
      <c r="Z794" s="156"/>
    </row>
    <row r="795">
      <c r="A795" s="156"/>
      <c r="B795" s="156"/>
      <c r="C795" s="156"/>
      <c r="D795" s="156"/>
      <c r="E795" s="156"/>
      <c r="F795" s="156"/>
      <c r="G795" s="156"/>
      <c r="H795" s="156"/>
      <c r="I795" s="156"/>
      <c r="J795" s="156"/>
      <c r="K795" s="156"/>
      <c r="L795" s="156"/>
      <c r="M795" s="156"/>
      <c r="N795" s="156"/>
      <c r="O795" s="156"/>
      <c r="P795" s="156"/>
      <c r="Q795" s="156"/>
      <c r="R795" s="156"/>
      <c r="S795" s="156"/>
      <c r="T795" s="156"/>
      <c r="U795" s="156"/>
      <c r="V795" s="156"/>
      <c r="W795" s="156"/>
      <c r="X795" s="156"/>
      <c r="Y795" s="156"/>
      <c r="Z795" s="156"/>
    </row>
    <row r="796">
      <c r="A796" s="156"/>
      <c r="B796" s="156"/>
      <c r="C796" s="156"/>
      <c r="D796" s="156"/>
      <c r="E796" s="156"/>
      <c r="F796" s="156"/>
      <c r="G796" s="156"/>
      <c r="H796" s="156"/>
      <c r="I796" s="156"/>
      <c r="J796" s="156"/>
      <c r="K796" s="156"/>
      <c r="L796" s="156"/>
      <c r="M796" s="156"/>
      <c r="N796" s="156"/>
      <c r="O796" s="156"/>
      <c r="P796" s="156"/>
      <c r="Q796" s="156"/>
      <c r="R796" s="156"/>
      <c r="S796" s="156"/>
      <c r="T796" s="156"/>
      <c r="U796" s="156"/>
      <c r="V796" s="156"/>
      <c r="W796" s="156"/>
      <c r="X796" s="156"/>
      <c r="Y796" s="156"/>
      <c r="Z796" s="156"/>
    </row>
    <row r="797">
      <c r="A797" s="156"/>
      <c r="B797" s="156"/>
      <c r="C797" s="156"/>
      <c r="D797" s="156"/>
      <c r="E797" s="156"/>
      <c r="F797" s="156"/>
      <c r="G797" s="156"/>
      <c r="H797" s="156"/>
      <c r="I797" s="156"/>
      <c r="J797" s="156"/>
      <c r="K797" s="156"/>
      <c r="L797" s="156"/>
      <c r="M797" s="156"/>
      <c r="N797" s="156"/>
      <c r="O797" s="156"/>
      <c r="P797" s="156"/>
      <c r="Q797" s="156"/>
      <c r="R797" s="156"/>
      <c r="S797" s="156"/>
      <c r="T797" s="156"/>
      <c r="U797" s="156"/>
      <c r="V797" s="156"/>
      <c r="W797" s="156"/>
      <c r="X797" s="156"/>
      <c r="Y797" s="156"/>
      <c r="Z797" s="156"/>
    </row>
    <row r="798">
      <c r="A798" s="156"/>
      <c r="B798" s="156"/>
      <c r="C798" s="156"/>
      <c r="D798" s="156"/>
      <c r="E798" s="156"/>
      <c r="F798" s="156"/>
      <c r="G798" s="156"/>
      <c r="H798" s="156"/>
      <c r="I798" s="156"/>
      <c r="J798" s="156"/>
      <c r="K798" s="156"/>
      <c r="L798" s="156"/>
      <c r="M798" s="156"/>
      <c r="N798" s="156"/>
      <c r="O798" s="156"/>
      <c r="P798" s="156"/>
      <c r="Q798" s="156"/>
      <c r="R798" s="156"/>
      <c r="S798" s="156"/>
      <c r="T798" s="156"/>
      <c r="U798" s="156"/>
      <c r="V798" s="156"/>
      <c r="W798" s="156"/>
      <c r="X798" s="156"/>
      <c r="Y798" s="156"/>
      <c r="Z798" s="156"/>
    </row>
    <row r="799">
      <c r="A799" s="156"/>
      <c r="B799" s="156"/>
      <c r="C799" s="156"/>
      <c r="D799" s="156"/>
      <c r="E799" s="156"/>
      <c r="F799" s="156"/>
      <c r="G799" s="156"/>
      <c r="H799" s="156"/>
      <c r="I799" s="156"/>
      <c r="J799" s="156"/>
      <c r="K799" s="156"/>
      <c r="L799" s="156"/>
      <c r="M799" s="156"/>
      <c r="N799" s="156"/>
      <c r="O799" s="156"/>
      <c r="P799" s="156"/>
      <c r="Q799" s="156"/>
      <c r="R799" s="156"/>
      <c r="S799" s="156"/>
      <c r="T799" s="156"/>
      <c r="U799" s="156"/>
      <c r="V799" s="156"/>
      <c r="W799" s="156"/>
      <c r="X799" s="156"/>
      <c r="Y799" s="156"/>
      <c r="Z799" s="156"/>
    </row>
    <row r="800">
      <c r="A800" s="156"/>
      <c r="B800" s="156"/>
      <c r="C800" s="156"/>
      <c r="D800" s="156"/>
      <c r="E800" s="156"/>
      <c r="F800" s="156"/>
      <c r="G800" s="156"/>
      <c r="H800" s="156"/>
      <c r="I800" s="156"/>
      <c r="J800" s="156"/>
      <c r="K800" s="156"/>
      <c r="L800" s="156"/>
      <c r="M800" s="156"/>
      <c r="N800" s="156"/>
      <c r="O800" s="156"/>
      <c r="P800" s="156"/>
      <c r="Q800" s="156"/>
      <c r="R800" s="156"/>
      <c r="S800" s="156"/>
      <c r="T800" s="156"/>
      <c r="U800" s="156"/>
      <c r="V800" s="156"/>
      <c r="W800" s="156"/>
      <c r="X800" s="156"/>
      <c r="Y800" s="156"/>
      <c r="Z800" s="156"/>
    </row>
    <row r="801">
      <c r="A801" s="156"/>
      <c r="B801" s="156"/>
      <c r="C801" s="156"/>
      <c r="D801" s="156"/>
      <c r="E801" s="156"/>
      <c r="F801" s="156"/>
      <c r="G801" s="156"/>
      <c r="H801" s="156"/>
      <c r="I801" s="156"/>
      <c r="J801" s="156"/>
      <c r="K801" s="156"/>
      <c r="L801" s="156"/>
      <c r="M801" s="156"/>
      <c r="N801" s="156"/>
      <c r="O801" s="156"/>
      <c r="P801" s="156"/>
      <c r="Q801" s="156"/>
      <c r="R801" s="156"/>
      <c r="S801" s="156"/>
      <c r="T801" s="156"/>
      <c r="U801" s="156"/>
      <c r="V801" s="156"/>
      <c r="W801" s="156"/>
      <c r="X801" s="156"/>
      <c r="Y801" s="156"/>
      <c r="Z801" s="156"/>
    </row>
    <row r="802">
      <c r="A802" s="156"/>
      <c r="B802" s="156"/>
      <c r="C802" s="156"/>
      <c r="D802" s="156"/>
      <c r="E802" s="156"/>
      <c r="F802" s="156"/>
      <c r="G802" s="156"/>
      <c r="H802" s="156"/>
      <c r="I802" s="156"/>
      <c r="J802" s="156"/>
      <c r="K802" s="156"/>
      <c r="L802" s="156"/>
      <c r="M802" s="156"/>
      <c r="N802" s="156"/>
      <c r="O802" s="156"/>
      <c r="P802" s="156"/>
      <c r="Q802" s="156"/>
      <c r="R802" s="156"/>
      <c r="S802" s="156"/>
      <c r="T802" s="156"/>
      <c r="U802" s="156"/>
      <c r="V802" s="156"/>
      <c r="W802" s="156"/>
      <c r="X802" s="156"/>
      <c r="Y802" s="156"/>
      <c r="Z802" s="156"/>
    </row>
    <row r="803">
      <c r="A803" s="156"/>
      <c r="B803" s="156"/>
      <c r="C803" s="156"/>
      <c r="D803" s="156"/>
      <c r="E803" s="156"/>
      <c r="F803" s="156"/>
      <c r="G803" s="156"/>
      <c r="H803" s="156"/>
      <c r="I803" s="156"/>
      <c r="J803" s="156"/>
      <c r="K803" s="156"/>
      <c r="L803" s="156"/>
      <c r="M803" s="156"/>
      <c r="N803" s="156"/>
      <c r="O803" s="156"/>
      <c r="P803" s="156"/>
      <c r="Q803" s="156"/>
      <c r="R803" s="156"/>
      <c r="S803" s="156"/>
      <c r="T803" s="156"/>
      <c r="U803" s="156"/>
      <c r="V803" s="156"/>
      <c r="W803" s="156"/>
      <c r="X803" s="156"/>
      <c r="Y803" s="156"/>
      <c r="Z803" s="156"/>
    </row>
    <row r="804">
      <c r="A804" s="156"/>
      <c r="B804" s="156"/>
      <c r="C804" s="156"/>
      <c r="D804" s="156"/>
      <c r="E804" s="156"/>
      <c r="F804" s="156"/>
      <c r="G804" s="156"/>
      <c r="H804" s="156"/>
      <c r="I804" s="156"/>
      <c r="J804" s="156"/>
      <c r="K804" s="156"/>
      <c r="L804" s="156"/>
      <c r="M804" s="156"/>
      <c r="N804" s="156"/>
      <c r="O804" s="156"/>
      <c r="P804" s="156"/>
      <c r="Q804" s="156"/>
      <c r="R804" s="156"/>
      <c r="S804" s="156"/>
      <c r="T804" s="156"/>
      <c r="U804" s="156"/>
      <c r="V804" s="156"/>
      <c r="W804" s="156"/>
      <c r="X804" s="156"/>
      <c r="Y804" s="156"/>
      <c r="Z804" s="156"/>
    </row>
    <row r="805">
      <c r="A805" s="156"/>
      <c r="B805" s="156"/>
      <c r="C805" s="156"/>
      <c r="D805" s="156"/>
      <c r="E805" s="156"/>
      <c r="F805" s="156"/>
      <c r="G805" s="156"/>
      <c r="H805" s="156"/>
      <c r="I805" s="156"/>
      <c r="J805" s="156"/>
      <c r="K805" s="156"/>
      <c r="L805" s="156"/>
      <c r="M805" s="156"/>
      <c r="N805" s="156"/>
      <c r="O805" s="156"/>
      <c r="P805" s="156"/>
      <c r="Q805" s="156"/>
      <c r="R805" s="156"/>
      <c r="S805" s="156"/>
      <c r="T805" s="156"/>
      <c r="U805" s="156"/>
      <c r="V805" s="156"/>
      <c r="W805" s="156"/>
      <c r="X805" s="156"/>
      <c r="Y805" s="156"/>
      <c r="Z805" s="156"/>
    </row>
    <row r="806">
      <c r="A806" s="156"/>
      <c r="B806" s="156"/>
      <c r="C806" s="156"/>
      <c r="D806" s="156"/>
      <c r="E806" s="156"/>
      <c r="F806" s="156"/>
      <c r="G806" s="156"/>
      <c r="H806" s="156"/>
      <c r="I806" s="156"/>
      <c r="J806" s="156"/>
      <c r="K806" s="156"/>
      <c r="L806" s="156"/>
      <c r="M806" s="156"/>
      <c r="N806" s="156"/>
      <c r="O806" s="156"/>
      <c r="P806" s="156"/>
      <c r="Q806" s="156"/>
      <c r="R806" s="156"/>
      <c r="S806" s="156"/>
      <c r="T806" s="156"/>
      <c r="U806" s="156"/>
      <c r="V806" s="156"/>
      <c r="W806" s="156"/>
      <c r="X806" s="156"/>
      <c r="Y806" s="156"/>
      <c r="Z806" s="156"/>
    </row>
    <row r="807">
      <c r="A807" s="156"/>
      <c r="B807" s="156"/>
      <c r="C807" s="156"/>
      <c r="D807" s="156"/>
      <c r="E807" s="156"/>
      <c r="F807" s="156"/>
      <c r="G807" s="156"/>
      <c r="H807" s="156"/>
      <c r="I807" s="156"/>
      <c r="J807" s="156"/>
      <c r="K807" s="156"/>
      <c r="L807" s="156"/>
      <c r="M807" s="156"/>
      <c r="N807" s="156"/>
      <c r="O807" s="156"/>
      <c r="P807" s="156"/>
      <c r="Q807" s="156"/>
      <c r="R807" s="156"/>
      <c r="S807" s="156"/>
      <c r="T807" s="156"/>
      <c r="U807" s="156"/>
      <c r="V807" s="156"/>
      <c r="W807" s="156"/>
      <c r="X807" s="156"/>
      <c r="Y807" s="156"/>
      <c r="Z807" s="156"/>
    </row>
    <row r="808">
      <c r="A808" s="156"/>
      <c r="B808" s="156"/>
      <c r="C808" s="156"/>
      <c r="D808" s="156"/>
      <c r="E808" s="156"/>
      <c r="F808" s="156"/>
      <c r="G808" s="156"/>
      <c r="H808" s="156"/>
      <c r="I808" s="156"/>
      <c r="J808" s="156"/>
      <c r="K808" s="156"/>
      <c r="L808" s="156"/>
      <c r="M808" s="156"/>
      <c r="N808" s="156"/>
      <c r="O808" s="156"/>
      <c r="P808" s="156"/>
      <c r="Q808" s="156"/>
      <c r="R808" s="156"/>
      <c r="S808" s="156"/>
      <c r="T808" s="156"/>
      <c r="U808" s="156"/>
      <c r="V808" s="156"/>
      <c r="W808" s="156"/>
      <c r="X808" s="156"/>
      <c r="Y808" s="156"/>
      <c r="Z808" s="156"/>
    </row>
    <row r="809">
      <c r="A809" s="156"/>
      <c r="B809" s="156"/>
      <c r="C809" s="156"/>
      <c r="D809" s="156"/>
      <c r="E809" s="156"/>
      <c r="F809" s="156"/>
      <c r="G809" s="156"/>
      <c r="H809" s="156"/>
      <c r="I809" s="156"/>
      <c r="J809" s="156"/>
      <c r="K809" s="156"/>
      <c r="L809" s="156"/>
      <c r="M809" s="156"/>
      <c r="N809" s="156"/>
      <c r="O809" s="156"/>
      <c r="P809" s="156"/>
      <c r="Q809" s="156"/>
      <c r="R809" s="156"/>
      <c r="S809" s="156"/>
      <c r="T809" s="156"/>
      <c r="U809" s="156"/>
      <c r="V809" s="156"/>
      <c r="W809" s="156"/>
      <c r="X809" s="156"/>
      <c r="Y809" s="156"/>
      <c r="Z809" s="156"/>
    </row>
    <row r="810">
      <c r="A810" s="156"/>
      <c r="B810" s="156"/>
      <c r="C810" s="156"/>
      <c r="D810" s="156"/>
      <c r="E810" s="156"/>
      <c r="F810" s="156"/>
      <c r="G810" s="156"/>
      <c r="H810" s="156"/>
      <c r="I810" s="156"/>
      <c r="J810" s="156"/>
      <c r="K810" s="156"/>
      <c r="L810" s="156"/>
      <c r="M810" s="156"/>
      <c r="N810" s="156"/>
      <c r="O810" s="156"/>
      <c r="P810" s="156"/>
      <c r="Q810" s="156"/>
      <c r="R810" s="156"/>
      <c r="S810" s="156"/>
      <c r="T810" s="156"/>
      <c r="U810" s="156"/>
      <c r="V810" s="156"/>
      <c r="W810" s="156"/>
      <c r="X810" s="156"/>
      <c r="Y810" s="156"/>
      <c r="Z810" s="156"/>
    </row>
    <row r="811">
      <c r="A811" s="156"/>
      <c r="B811" s="156"/>
      <c r="C811" s="156"/>
      <c r="D811" s="156"/>
      <c r="E811" s="156"/>
      <c r="F811" s="156"/>
      <c r="G811" s="156"/>
      <c r="H811" s="156"/>
      <c r="I811" s="156"/>
      <c r="J811" s="156"/>
      <c r="K811" s="156"/>
      <c r="L811" s="156"/>
      <c r="M811" s="156"/>
      <c r="N811" s="156"/>
      <c r="O811" s="156"/>
      <c r="P811" s="156"/>
      <c r="Q811" s="156"/>
      <c r="R811" s="156"/>
      <c r="S811" s="156"/>
      <c r="T811" s="156"/>
      <c r="U811" s="156"/>
      <c r="V811" s="156"/>
      <c r="W811" s="156"/>
      <c r="X811" s="156"/>
      <c r="Y811" s="156"/>
      <c r="Z811" s="156"/>
    </row>
    <row r="812">
      <c r="A812" s="156"/>
      <c r="B812" s="156"/>
      <c r="C812" s="156"/>
      <c r="D812" s="156"/>
      <c r="E812" s="156"/>
      <c r="F812" s="156"/>
      <c r="G812" s="156"/>
      <c r="H812" s="156"/>
      <c r="I812" s="156"/>
      <c r="J812" s="156"/>
      <c r="K812" s="156"/>
      <c r="L812" s="156"/>
      <c r="M812" s="156"/>
      <c r="N812" s="156"/>
      <c r="O812" s="156"/>
      <c r="P812" s="156"/>
      <c r="Q812" s="156"/>
      <c r="R812" s="156"/>
      <c r="S812" s="156"/>
      <c r="T812" s="156"/>
      <c r="U812" s="156"/>
      <c r="V812" s="156"/>
      <c r="W812" s="156"/>
      <c r="X812" s="156"/>
      <c r="Y812" s="156"/>
      <c r="Z812" s="156"/>
    </row>
    <row r="813">
      <c r="A813" s="156"/>
      <c r="B813" s="156"/>
      <c r="C813" s="156"/>
      <c r="D813" s="156"/>
      <c r="E813" s="156"/>
      <c r="F813" s="156"/>
      <c r="G813" s="156"/>
      <c r="H813" s="156"/>
      <c r="I813" s="156"/>
      <c r="J813" s="156"/>
      <c r="K813" s="156"/>
      <c r="L813" s="156"/>
      <c r="M813" s="156"/>
      <c r="N813" s="156"/>
      <c r="O813" s="156"/>
      <c r="P813" s="156"/>
      <c r="Q813" s="156"/>
      <c r="R813" s="156"/>
      <c r="S813" s="156"/>
      <c r="T813" s="156"/>
      <c r="U813" s="156"/>
      <c r="V813" s="156"/>
      <c r="W813" s="156"/>
      <c r="X813" s="156"/>
      <c r="Y813" s="156"/>
      <c r="Z813" s="156"/>
    </row>
    <row r="814">
      <c r="A814" s="156"/>
      <c r="B814" s="156"/>
      <c r="C814" s="156"/>
      <c r="D814" s="156"/>
      <c r="E814" s="156"/>
      <c r="F814" s="156"/>
      <c r="G814" s="156"/>
      <c r="H814" s="156"/>
      <c r="I814" s="156"/>
      <c r="J814" s="156"/>
      <c r="K814" s="156"/>
      <c r="L814" s="156"/>
      <c r="M814" s="156"/>
      <c r="N814" s="156"/>
      <c r="O814" s="156"/>
      <c r="P814" s="156"/>
      <c r="Q814" s="156"/>
      <c r="R814" s="156"/>
      <c r="S814" s="156"/>
      <c r="T814" s="156"/>
      <c r="U814" s="156"/>
      <c r="V814" s="156"/>
      <c r="W814" s="156"/>
      <c r="X814" s="156"/>
      <c r="Y814" s="156"/>
      <c r="Z814" s="156"/>
    </row>
    <row r="815">
      <c r="A815" s="156"/>
      <c r="B815" s="156"/>
      <c r="C815" s="156"/>
      <c r="D815" s="156"/>
      <c r="E815" s="156"/>
      <c r="F815" s="156"/>
      <c r="G815" s="156"/>
      <c r="H815" s="156"/>
      <c r="I815" s="156"/>
      <c r="J815" s="156"/>
      <c r="K815" s="156"/>
      <c r="L815" s="156"/>
      <c r="M815" s="156"/>
      <c r="N815" s="156"/>
      <c r="O815" s="156"/>
      <c r="P815" s="156"/>
      <c r="Q815" s="156"/>
      <c r="R815" s="156"/>
      <c r="S815" s="156"/>
      <c r="T815" s="156"/>
      <c r="U815" s="156"/>
      <c r="V815" s="156"/>
      <c r="W815" s="156"/>
      <c r="X815" s="156"/>
      <c r="Y815" s="156"/>
      <c r="Z815" s="156"/>
    </row>
    <row r="816">
      <c r="A816" s="156"/>
      <c r="B816" s="156"/>
      <c r="C816" s="156"/>
      <c r="D816" s="156"/>
      <c r="E816" s="156"/>
      <c r="F816" s="156"/>
      <c r="G816" s="156"/>
      <c r="H816" s="156"/>
      <c r="I816" s="156"/>
      <c r="J816" s="156"/>
      <c r="K816" s="156"/>
      <c r="L816" s="156"/>
      <c r="M816" s="156"/>
      <c r="N816" s="156"/>
      <c r="O816" s="156"/>
      <c r="P816" s="156"/>
      <c r="Q816" s="156"/>
      <c r="R816" s="156"/>
      <c r="S816" s="156"/>
      <c r="T816" s="156"/>
      <c r="U816" s="156"/>
      <c r="V816" s="156"/>
      <c r="W816" s="156"/>
      <c r="X816" s="156"/>
      <c r="Y816" s="156"/>
      <c r="Z816" s="156"/>
    </row>
    <row r="817">
      <c r="A817" s="156"/>
      <c r="B817" s="156"/>
      <c r="C817" s="156"/>
      <c r="D817" s="156"/>
      <c r="E817" s="156"/>
      <c r="F817" s="156"/>
      <c r="G817" s="156"/>
      <c r="H817" s="156"/>
      <c r="I817" s="156"/>
      <c r="J817" s="156"/>
      <c r="K817" s="156"/>
      <c r="L817" s="156"/>
      <c r="M817" s="156"/>
      <c r="N817" s="156"/>
      <c r="O817" s="156"/>
      <c r="P817" s="156"/>
      <c r="Q817" s="156"/>
      <c r="R817" s="156"/>
      <c r="S817" s="156"/>
      <c r="T817" s="156"/>
      <c r="U817" s="156"/>
      <c r="V817" s="156"/>
      <c r="W817" s="156"/>
      <c r="X817" s="156"/>
      <c r="Y817" s="156"/>
      <c r="Z817" s="156"/>
    </row>
    <row r="818">
      <c r="A818" s="156"/>
      <c r="B818" s="156"/>
      <c r="C818" s="156"/>
      <c r="D818" s="156"/>
      <c r="E818" s="156"/>
      <c r="F818" s="156"/>
      <c r="G818" s="156"/>
      <c r="H818" s="156"/>
      <c r="I818" s="156"/>
      <c r="J818" s="156"/>
      <c r="K818" s="156"/>
      <c r="L818" s="156"/>
      <c r="M818" s="156"/>
      <c r="N818" s="156"/>
      <c r="O818" s="156"/>
      <c r="P818" s="156"/>
      <c r="Q818" s="156"/>
      <c r="R818" s="156"/>
      <c r="S818" s="156"/>
      <c r="T818" s="156"/>
      <c r="U818" s="156"/>
      <c r="V818" s="156"/>
      <c r="W818" s="156"/>
      <c r="X818" s="156"/>
      <c r="Y818" s="156"/>
      <c r="Z818" s="156"/>
    </row>
    <row r="819">
      <c r="A819" s="156"/>
      <c r="B819" s="156"/>
      <c r="C819" s="156"/>
      <c r="D819" s="156"/>
      <c r="E819" s="156"/>
      <c r="F819" s="156"/>
      <c r="G819" s="156"/>
      <c r="H819" s="156"/>
      <c r="I819" s="156"/>
      <c r="J819" s="156"/>
      <c r="K819" s="156"/>
      <c r="L819" s="156"/>
      <c r="M819" s="156"/>
      <c r="N819" s="156"/>
      <c r="O819" s="156"/>
      <c r="P819" s="156"/>
      <c r="Q819" s="156"/>
      <c r="R819" s="156"/>
      <c r="S819" s="156"/>
      <c r="T819" s="156"/>
      <c r="U819" s="156"/>
      <c r="V819" s="156"/>
      <c r="W819" s="156"/>
      <c r="X819" s="156"/>
      <c r="Y819" s="156"/>
      <c r="Z819" s="156"/>
    </row>
    <row r="820">
      <c r="A820" s="156"/>
      <c r="B820" s="156"/>
      <c r="C820" s="156"/>
      <c r="D820" s="156"/>
      <c r="E820" s="156"/>
      <c r="F820" s="156"/>
      <c r="G820" s="156"/>
      <c r="H820" s="156"/>
      <c r="I820" s="156"/>
      <c r="J820" s="156"/>
      <c r="K820" s="156"/>
      <c r="L820" s="156"/>
      <c r="M820" s="156"/>
      <c r="N820" s="156"/>
      <c r="O820" s="156"/>
      <c r="P820" s="156"/>
      <c r="Q820" s="156"/>
      <c r="R820" s="156"/>
      <c r="S820" s="156"/>
      <c r="T820" s="156"/>
      <c r="U820" s="156"/>
      <c r="V820" s="156"/>
      <c r="W820" s="156"/>
      <c r="X820" s="156"/>
      <c r="Y820" s="156"/>
      <c r="Z820" s="156"/>
    </row>
    <row r="821">
      <c r="A821" s="156"/>
      <c r="B821" s="156"/>
      <c r="C821" s="156"/>
      <c r="D821" s="156"/>
      <c r="E821" s="156"/>
      <c r="F821" s="156"/>
      <c r="G821" s="156"/>
      <c r="H821" s="156"/>
      <c r="I821" s="156"/>
      <c r="J821" s="156"/>
      <c r="K821" s="156"/>
      <c r="L821" s="156"/>
      <c r="M821" s="156"/>
      <c r="N821" s="156"/>
      <c r="O821" s="156"/>
      <c r="P821" s="156"/>
      <c r="Q821" s="156"/>
      <c r="R821" s="156"/>
      <c r="S821" s="156"/>
      <c r="T821" s="156"/>
      <c r="U821" s="156"/>
      <c r="V821" s="156"/>
      <c r="W821" s="156"/>
      <c r="X821" s="156"/>
      <c r="Y821" s="156"/>
      <c r="Z821" s="156"/>
    </row>
    <row r="822">
      <c r="A822" s="156"/>
      <c r="B822" s="156"/>
      <c r="C822" s="156"/>
      <c r="D822" s="156"/>
      <c r="E822" s="156"/>
      <c r="F822" s="156"/>
      <c r="G822" s="156"/>
      <c r="H822" s="156"/>
      <c r="I822" s="156"/>
      <c r="J822" s="156"/>
      <c r="K822" s="156"/>
      <c r="L822" s="156"/>
      <c r="M822" s="156"/>
      <c r="N822" s="156"/>
      <c r="O822" s="156"/>
      <c r="P822" s="156"/>
      <c r="Q822" s="156"/>
      <c r="R822" s="156"/>
      <c r="S822" s="156"/>
      <c r="T822" s="156"/>
      <c r="U822" s="156"/>
      <c r="V822" s="156"/>
      <c r="W822" s="156"/>
      <c r="X822" s="156"/>
      <c r="Y822" s="156"/>
      <c r="Z822" s="156"/>
    </row>
    <row r="823">
      <c r="A823" s="156"/>
      <c r="B823" s="156"/>
      <c r="C823" s="156"/>
      <c r="D823" s="156"/>
      <c r="E823" s="156"/>
      <c r="F823" s="156"/>
      <c r="G823" s="156"/>
      <c r="H823" s="156"/>
      <c r="I823" s="156"/>
      <c r="J823" s="156"/>
      <c r="K823" s="156"/>
      <c r="L823" s="156"/>
      <c r="M823" s="156"/>
      <c r="N823" s="156"/>
      <c r="O823" s="156"/>
      <c r="P823" s="156"/>
      <c r="Q823" s="156"/>
      <c r="R823" s="156"/>
      <c r="S823" s="156"/>
      <c r="T823" s="156"/>
      <c r="U823" s="156"/>
      <c r="V823" s="156"/>
      <c r="W823" s="156"/>
      <c r="X823" s="156"/>
      <c r="Y823" s="156"/>
      <c r="Z823" s="156"/>
    </row>
    <row r="824">
      <c r="A824" s="156"/>
      <c r="B824" s="156"/>
      <c r="C824" s="156"/>
      <c r="D824" s="156"/>
      <c r="E824" s="156"/>
      <c r="F824" s="156"/>
      <c r="G824" s="156"/>
      <c r="H824" s="156"/>
      <c r="I824" s="156"/>
      <c r="J824" s="156"/>
      <c r="K824" s="156"/>
      <c r="L824" s="156"/>
      <c r="M824" s="156"/>
      <c r="N824" s="156"/>
      <c r="O824" s="156"/>
      <c r="P824" s="156"/>
      <c r="Q824" s="156"/>
      <c r="R824" s="156"/>
      <c r="S824" s="156"/>
      <c r="T824" s="156"/>
      <c r="U824" s="156"/>
      <c r="V824" s="156"/>
      <c r="W824" s="156"/>
      <c r="X824" s="156"/>
      <c r="Y824" s="156"/>
      <c r="Z824" s="156"/>
    </row>
    <row r="825">
      <c r="A825" s="156"/>
      <c r="B825" s="156"/>
      <c r="C825" s="156"/>
      <c r="D825" s="156"/>
      <c r="E825" s="156"/>
      <c r="F825" s="156"/>
      <c r="G825" s="156"/>
      <c r="H825" s="156"/>
      <c r="I825" s="156"/>
      <c r="J825" s="156"/>
      <c r="K825" s="156"/>
      <c r="L825" s="156"/>
      <c r="M825" s="156"/>
      <c r="N825" s="156"/>
      <c r="O825" s="156"/>
      <c r="P825" s="156"/>
      <c r="Q825" s="156"/>
      <c r="R825" s="156"/>
      <c r="S825" s="156"/>
      <c r="T825" s="156"/>
      <c r="U825" s="156"/>
      <c r="V825" s="156"/>
      <c r="W825" s="156"/>
      <c r="X825" s="156"/>
      <c r="Y825" s="156"/>
      <c r="Z825" s="156"/>
    </row>
    <row r="826">
      <c r="A826" s="156"/>
      <c r="B826" s="156"/>
      <c r="C826" s="156"/>
      <c r="D826" s="156"/>
      <c r="E826" s="156"/>
      <c r="F826" s="156"/>
      <c r="G826" s="156"/>
      <c r="H826" s="156"/>
      <c r="I826" s="156"/>
      <c r="J826" s="156"/>
      <c r="K826" s="156"/>
      <c r="L826" s="156"/>
      <c r="M826" s="156"/>
      <c r="N826" s="156"/>
      <c r="O826" s="156"/>
      <c r="P826" s="156"/>
      <c r="Q826" s="156"/>
      <c r="R826" s="156"/>
      <c r="S826" s="156"/>
      <c r="T826" s="156"/>
      <c r="U826" s="156"/>
      <c r="V826" s="156"/>
      <c r="W826" s="156"/>
      <c r="X826" s="156"/>
      <c r="Y826" s="156"/>
      <c r="Z826" s="156"/>
    </row>
    <row r="827">
      <c r="A827" s="156"/>
      <c r="B827" s="156"/>
      <c r="C827" s="156"/>
      <c r="D827" s="156"/>
      <c r="E827" s="156"/>
      <c r="F827" s="156"/>
      <c r="G827" s="156"/>
      <c r="H827" s="156"/>
      <c r="I827" s="156"/>
      <c r="J827" s="156"/>
      <c r="K827" s="156"/>
      <c r="L827" s="156"/>
      <c r="M827" s="156"/>
      <c r="N827" s="156"/>
      <c r="O827" s="156"/>
      <c r="P827" s="156"/>
      <c r="Q827" s="156"/>
      <c r="R827" s="156"/>
      <c r="S827" s="156"/>
      <c r="T827" s="156"/>
      <c r="U827" s="156"/>
      <c r="V827" s="156"/>
      <c r="W827" s="156"/>
      <c r="X827" s="156"/>
      <c r="Y827" s="156"/>
      <c r="Z827" s="156"/>
    </row>
    <row r="828">
      <c r="A828" s="156"/>
      <c r="B828" s="156"/>
      <c r="C828" s="156"/>
      <c r="D828" s="156"/>
      <c r="E828" s="156"/>
      <c r="F828" s="156"/>
      <c r="G828" s="156"/>
      <c r="H828" s="156"/>
      <c r="I828" s="156"/>
      <c r="J828" s="156"/>
      <c r="K828" s="156"/>
      <c r="L828" s="156"/>
      <c r="M828" s="156"/>
      <c r="N828" s="156"/>
      <c r="O828" s="156"/>
      <c r="P828" s="156"/>
      <c r="Q828" s="156"/>
      <c r="R828" s="156"/>
      <c r="S828" s="156"/>
      <c r="T828" s="156"/>
      <c r="U828" s="156"/>
      <c r="V828" s="156"/>
      <c r="W828" s="156"/>
      <c r="X828" s="156"/>
      <c r="Y828" s="156"/>
      <c r="Z828" s="156"/>
    </row>
    <row r="829">
      <c r="A829" s="156"/>
      <c r="B829" s="156"/>
      <c r="C829" s="156"/>
      <c r="D829" s="156"/>
      <c r="E829" s="156"/>
      <c r="F829" s="156"/>
      <c r="G829" s="156"/>
      <c r="H829" s="156"/>
      <c r="I829" s="156"/>
      <c r="J829" s="156"/>
      <c r="K829" s="156"/>
      <c r="L829" s="156"/>
      <c r="M829" s="156"/>
      <c r="N829" s="156"/>
      <c r="O829" s="156"/>
      <c r="P829" s="156"/>
      <c r="Q829" s="156"/>
      <c r="R829" s="156"/>
      <c r="S829" s="156"/>
      <c r="T829" s="156"/>
      <c r="U829" s="156"/>
      <c r="V829" s="156"/>
      <c r="W829" s="156"/>
      <c r="X829" s="156"/>
      <c r="Y829" s="156"/>
      <c r="Z829" s="156"/>
    </row>
    <row r="830">
      <c r="A830" s="156"/>
      <c r="B830" s="156"/>
      <c r="C830" s="156"/>
      <c r="D830" s="156"/>
      <c r="E830" s="156"/>
      <c r="F830" s="156"/>
      <c r="G830" s="156"/>
      <c r="H830" s="156"/>
      <c r="I830" s="156"/>
      <c r="J830" s="156"/>
      <c r="K830" s="156"/>
      <c r="L830" s="156"/>
      <c r="M830" s="156"/>
      <c r="N830" s="156"/>
      <c r="O830" s="156"/>
      <c r="P830" s="156"/>
      <c r="Q830" s="156"/>
      <c r="R830" s="156"/>
      <c r="S830" s="156"/>
      <c r="T830" s="156"/>
      <c r="U830" s="156"/>
      <c r="V830" s="156"/>
      <c r="W830" s="156"/>
      <c r="X830" s="156"/>
      <c r="Y830" s="156"/>
      <c r="Z830" s="156"/>
    </row>
    <row r="831">
      <c r="A831" s="156"/>
      <c r="B831" s="156"/>
      <c r="C831" s="156"/>
      <c r="D831" s="156"/>
      <c r="E831" s="156"/>
      <c r="F831" s="156"/>
      <c r="G831" s="156"/>
      <c r="H831" s="156"/>
      <c r="I831" s="156"/>
      <c r="J831" s="156"/>
      <c r="K831" s="156"/>
      <c r="L831" s="156"/>
      <c r="M831" s="156"/>
      <c r="N831" s="156"/>
      <c r="O831" s="156"/>
      <c r="P831" s="156"/>
      <c r="Q831" s="156"/>
      <c r="R831" s="156"/>
      <c r="S831" s="156"/>
      <c r="T831" s="156"/>
      <c r="U831" s="156"/>
      <c r="V831" s="156"/>
      <c r="W831" s="156"/>
      <c r="X831" s="156"/>
      <c r="Y831" s="156"/>
      <c r="Z831" s="156"/>
    </row>
    <row r="832">
      <c r="A832" s="156"/>
      <c r="B832" s="156"/>
      <c r="C832" s="156"/>
      <c r="D832" s="156"/>
      <c r="E832" s="156"/>
      <c r="F832" s="156"/>
      <c r="G832" s="156"/>
      <c r="H832" s="156"/>
      <c r="I832" s="156"/>
      <c r="J832" s="156"/>
      <c r="K832" s="156"/>
      <c r="L832" s="156"/>
      <c r="M832" s="156"/>
      <c r="N832" s="156"/>
      <c r="O832" s="156"/>
      <c r="P832" s="156"/>
      <c r="Q832" s="156"/>
      <c r="R832" s="156"/>
      <c r="S832" s="156"/>
      <c r="T832" s="156"/>
      <c r="U832" s="156"/>
      <c r="V832" s="156"/>
      <c r="W832" s="156"/>
      <c r="X832" s="156"/>
      <c r="Y832" s="156"/>
      <c r="Z832" s="156"/>
    </row>
    <row r="833">
      <c r="A833" s="156"/>
      <c r="B833" s="156"/>
      <c r="C833" s="156"/>
      <c r="D833" s="156"/>
      <c r="E833" s="156"/>
      <c r="F833" s="156"/>
      <c r="G833" s="156"/>
      <c r="H833" s="156"/>
      <c r="I833" s="156"/>
      <c r="J833" s="156"/>
      <c r="K833" s="156"/>
      <c r="L833" s="156"/>
      <c r="M833" s="156"/>
      <c r="N833" s="156"/>
      <c r="O833" s="156"/>
      <c r="P833" s="156"/>
      <c r="Q833" s="156"/>
      <c r="R833" s="156"/>
      <c r="S833" s="156"/>
      <c r="T833" s="156"/>
      <c r="U833" s="156"/>
      <c r="V833" s="156"/>
      <c r="W833" s="156"/>
      <c r="X833" s="156"/>
      <c r="Y833" s="156"/>
      <c r="Z833" s="156"/>
    </row>
    <row r="834">
      <c r="A834" s="156"/>
      <c r="B834" s="156"/>
      <c r="C834" s="156"/>
      <c r="D834" s="156"/>
      <c r="E834" s="156"/>
      <c r="F834" s="156"/>
      <c r="G834" s="156"/>
      <c r="H834" s="156"/>
      <c r="I834" s="156"/>
      <c r="J834" s="156"/>
      <c r="K834" s="156"/>
      <c r="L834" s="156"/>
      <c r="M834" s="156"/>
      <c r="N834" s="156"/>
      <c r="O834" s="156"/>
      <c r="P834" s="156"/>
      <c r="Q834" s="156"/>
      <c r="R834" s="156"/>
      <c r="S834" s="156"/>
      <c r="T834" s="156"/>
      <c r="U834" s="156"/>
      <c r="V834" s="156"/>
      <c r="W834" s="156"/>
      <c r="X834" s="156"/>
      <c r="Y834" s="156"/>
      <c r="Z834" s="156"/>
    </row>
    <row r="835">
      <c r="A835" s="156"/>
      <c r="B835" s="156"/>
      <c r="C835" s="156"/>
      <c r="D835" s="156"/>
      <c r="E835" s="156"/>
      <c r="F835" s="156"/>
      <c r="G835" s="156"/>
      <c r="H835" s="156"/>
      <c r="I835" s="156"/>
      <c r="J835" s="156"/>
      <c r="K835" s="156"/>
      <c r="L835" s="156"/>
      <c r="M835" s="156"/>
      <c r="N835" s="156"/>
      <c r="O835" s="156"/>
      <c r="P835" s="156"/>
      <c r="Q835" s="156"/>
      <c r="R835" s="156"/>
      <c r="S835" s="156"/>
      <c r="T835" s="156"/>
      <c r="U835" s="156"/>
      <c r="V835" s="156"/>
      <c r="W835" s="156"/>
      <c r="X835" s="156"/>
      <c r="Y835" s="156"/>
      <c r="Z835" s="156"/>
    </row>
    <row r="836">
      <c r="A836" s="156"/>
      <c r="B836" s="156"/>
      <c r="C836" s="156"/>
      <c r="D836" s="156"/>
      <c r="E836" s="156"/>
      <c r="F836" s="156"/>
      <c r="G836" s="156"/>
      <c r="H836" s="156"/>
      <c r="I836" s="156"/>
      <c r="J836" s="156"/>
      <c r="K836" s="156"/>
      <c r="L836" s="156"/>
      <c r="M836" s="156"/>
      <c r="N836" s="156"/>
      <c r="O836" s="156"/>
      <c r="P836" s="156"/>
      <c r="Q836" s="156"/>
      <c r="R836" s="156"/>
      <c r="S836" s="156"/>
      <c r="T836" s="156"/>
      <c r="U836" s="156"/>
      <c r="V836" s="156"/>
      <c r="W836" s="156"/>
      <c r="X836" s="156"/>
      <c r="Y836" s="156"/>
      <c r="Z836" s="156"/>
    </row>
    <row r="837">
      <c r="A837" s="156"/>
      <c r="B837" s="156"/>
      <c r="C837" s="156"/>
      <c r="D837" s="156"/>
      <c r="E837" s="156"/>
      <c r="F837" s="156"/>
      <c r="G837" s="156"/>
      <c r="H837" s="156"/>
      <c r="I837" s="156"/>
      <c r="J837" s="156"/>
      <c r="K837" s="156"/>
      <c r="L837" s="156"/>
      <c r="M837" s="156"/>
      <c r="N837" s="156"/>
      <c r="O837" s="156"/>
      <c r="P837" s="156"/>
      <c r="Q837" s="156"/>
      <c r="R837" s="156"/>
      <c r="S837" s="156"/>
      <c r="T837" s="156"/>
      <c r="U837" s="156"/>
      <c r="V837" s="156"/>
      <c r="W837" s="156"/>
      <c r="X837" s="156"/>
      <c r="Y837" s="156"/>
      <c r="Z837" s="156"/>
    </row>
    <row r="838">
      <c r="A838" s="156"/>
      <c r="B838" s="156"/>
      <c r="C838" s="156"/>
      <c r="D838" s="156"/>
      <c r="E838" s="156"/>
      <c r="F838" s="156"/>
      <c r="G838" s="156"/>
      <c r="H838" s="156"/>
      <c r="I838" s="156"/>
      <c r="J838" s="156"/>
      <c r="K838" s="156"/>
      <c r="L838" s="156"/>
      <c r="M838" s="156"/>
      <c r="N838" s="156"/>
      <c r="O838" s="156"/>
      <c r="P838" s="156"/>
      <c r="Q838" s="156"/>
      <c r="R838" s="156"/>
      <c r="S838" s="156"/>
      <c r="T838" s="156"/>
      <c r="U838" s="156"/>
      <c r="V838" s="156"/>
      <c r="W838" s="156"/>
      <c r="X838" s="156"/>
      <c r="Y838" s="156"/>
      <c r="Z838" s="156"/>
    </row>
    <row r="839">
      <c r="A839" s="156"/>
      <c r="B839" s="156"/>
      <c r="C839" s="156"/>
      <c r="D839" s="156"/>
      <c r="E839" s="156"/>
      <c r="F839" s="156"/>
      <c r="G839" s="156"/>
      <c r="H839" s="156"/>
      <c r="I839" s="156"/>
      <c r="J839" s="156"/>
      <c r="K839" s="156"/>
      <c r="L839" s="156"/>
      <c r="M839" s="156"/>
      <c r="N839" s="156"/>
      <c r="O839" s="156"/>
      <c r="P839" s="156"/>
      <c r="Q839" s="156"/>
      <c r="R839" s="156"/>
      <c r="S839" s="156"/>
      <c r="T839" s="156"/>
      <c r="U839" s="156"/>
      <c r="V839" s="156"/>
      <c r="W839" s="156"/>
      <c r="X839" s="156"/>
      <c r="Y839" s="156"/>
      <c r="Z839" s="156"/>
    </row>
    <row r="840">
      <c r="A840" s="156"/>
      <c r="B840" s="156"/>
      <c r="C840" s="156"/>
      <c r="D840" s="156"/>
      <c r="E840" s="156"/>
      <c r="F840" s="156"/>
      <c r="G840" s="156"/>
      <c r="H840" s="156"/>
      <c r="I840" s="156"/>
      <c r="J840" s="156"/>
      <c r="K840" s="156"/>
      <c r="L840" s="156"/>
      <c r="M840" s="156"/>
      <c r="N840" s="156"/>
      <c r="O840" s="156"/>
      <c r="P840" s="156"/>
      <c r="Q840" s="156"/>
      <c r="R840" s="156"/>
      <c r="S840" s="156"/>
      <c r="T840" s="156"/>
      <c r="U840" s="156"/>
      <c r="V840" s="156"/>
      <c r="W840" s="156"/>
      <c r="X840" s="156"/>
      <c r="Y840" s="156"/>
      <c r="Z840" s="156"/>
    </row>
    <row r="841">
      <c r="A841" s="156"/>
      <c r="B841" s="156"/>
      <c r="C841" s="156"/>
      <c r="D841" s="156"/>
      <c r="E841" s="156"/>
      <c r="F841" s="156"/>
      <c r="G841" s="156"/>
      <c r="H841" s="156"/>
      <c r="I841" s="156"/>
      <c r="J841" s="156"/>
      <c r="K841" s="156"/>
      <c r="L841" s="156"/>
      <c r="M841" s="156"/>
      <c r="N841" s="156"/>
      <c r="O841" s="156"/>
      <c r="P841" s="156"/>
      <c r="Q841" s="156"/>
      <c r="R841" s="156"/>
      <c r="S841" s="156"/>
      <c r="T841" s="156"/>
      <c r="U841" s="156"/>
      <c r="V841" s="156"/>
      <c r="W841" s="156"/>
      <c r="X841" s="156"/>
      <c r="Y841" s="156"/>
      <c r="Z841" s="156"/>
    </row>
    <row r="842">
      <c r="A842" s="156"/>
      <c r="B842" s="156"/>
      <c r="C842" s="156"/>
      <c r="D842" s="156"/>
      <c r="E842" s="156"/>
      <c r="F842" s="156"/>
      <c r="G842" s="156"/>
      <c r="H842" s="156"/>
      <c r="I842" s="156"/>
      <c r="J842" s="156"/>
      <c r="K842" s="156"/>
      <c r="L842" s="156"/>
      <c r="M842" s="156"/>
      <c r="N842" s="156"/>
      <c r="O842" s="156"/>
      <c r="P842" s="156"/>
      <c r="Q842" s="156"/>
      <c r="R842" s="156"/>
      <c r="S842" s="156"/>
      <c r="T842" s="156"/>
      <c r="U842" s="156"/>
      <c r="V842" s="156"/>
      <c r="W842" s="156"/>
      <c r="X842" s="156"/>
      <c r="Y842" s="156"/>
      <c r="Z842" s="156"/>
    </row>
    <row r="843">
      <c r="A843" s="156"/>
      <c r="B843" s="156"/>
      <c r="C843" s="156"/>
      <c r="D843" s="156"/>
      <c r="E843" s="156"/>
      <c r="F843" s="156"/>
      <c r="G843" s="156"/>
      <c r="H843" s="156"/>
      <c r="I843" s="156"/>
      <c r="J843" s="156"/>
      <c r="K843" s="156"/>
      <c r="L843" s="156"/>
      <c r="M843" s="156"/>
      <c r="N843" s="156"/>
      <c r="O843" s="156"/>
      <c r="P843" s="156"/>
      <c r="Q843" s="156"/>
      <c r="R843" s="156"/>
      <c r="S843" s="156"/>
      <c r="T843" s="156"/>
      <c r="U843" s="156"/>
      <c r="V843" s="156"/>
      <c r="W843" s="156"/>
      <c r="X843" s="156"/>
      <c r="Y843" s="156"/>
      <c r="Z843" s="156"/>
    </row>
    <row r="844">
      <c r="A844" s="156"/>
      <c r="B844" s="156"/>
      <c r="C844" s="156"/>
      <c r="D844" s="156"/>
      <c r="E844" s="156"/>
      <c r="F844" s="156"/>
      <c r="G844" s="156"/>
      <c r="H844" s="156"/>
      <c r="I844" s="156"/>
      <c r="J844" s="156"/>
      <c r="K844" s="156"/>
      <c r="L844" s="156"/>
      <c r="M844" s="156"/>
      <c r="N844" s="156"/>
      <c r="O844" s="156"/>
      <c r="P844" s="156"/>
      <c r="Q844" s="156"/>
      <c r="R844" s="156"/>
      <c r="S844" s="156"/>
      <c r="T844" s="156"/>
      <c r="U844" s="156"/>
      <c r="V844" s="156"/>
      <c r="W844" s="156"/>
      <c r="X844" s="156"/>
      <c r="Y844" s="156"/>
      <c r="Z844" s="156"/>
    </row>
    <row r="845">
      <c r="A845" s="156"/>
      <c r="B845" s="156"/>
      <c r="C845" s="156"/>
      <c r="D845" s="156"/>
      <c r="E845" s="156"/>
      <c r="F845" s="156"/>
      <c r="G845" s="156"/>
      <c r="H845" s="156"/>
      <c r="I845" s="156"/>
      <c r="J845" s="156"/>
      <c r="K845" s="156"/>
      <c r="L845" s="156"/>
      <c r="M845" s="156"/>
      <c r="N845" s="156"/>
      <c r="O845" s="156"/>
      <c r="P845" s="156"/>
      <c r="Q845" s="156"/>
      <c r="R845" s="156"/>
      <c r="S845" s="156"/>
      <c r="T845" s="156"/>
      <c r="U845" s="156"/>
      <c r="V845" s="156"/>
      <c r="W845" s="156"/>
      <c r="X845" s="156"/>
      <c r="Y845" s="156"/>
      <c r="Z845" s="156"/>
    </row>
    <row r="846">
      <c r="A846" s="156"/>
      <c r="B846" s="156"/>
      <c r="C846" s="156"/>
      <c r="D846" s="156"/>
      <c r="E846" s="156"/>
      <c r="F846" s="156"/>
      <c r="G846" s="156"/>
      <c r="H846" s="156"/>
      <c r="I846" s="156"/>
      <c r="J846" s="156"/>
      <c r="K846" s="156"/>
      <c r="L846" s="156"/>
      <c r="M846" s="156"/>
      <c r="N846" s="156"/>
      <c r="O846" s="156"/>
      <c r="P846" s="156"/>
      <c r="Q846" s="156"/>
      <c r="R846" s="156"/>
      <c r="S846" s="156"/>
      <c r="T846" s="156"/>
      <c r="U846" s="156"/>
      <c r="V846" s="156"/>
      <c r="W846" s="156"/>
      <c r="X846" s="156"/>
      <c r="Y846" s="156"/>
      <c r="Z846" s="156"/>
    </row>
    <row r="847">
      <c r="A847" s="156"/>
      <c r="B847" s="156"/>
      <c r="C847" s="156"/>
      <c r="D847" s="156"/>
      <c r="E847" s="156"/>
      <c r="F847" s="156"/>
      <c r="G847" s="156"/>
      <c r="H847" s="156"/>
      <c r="I847" s="156"/>
      <c r="J847" s="156"/>
      <c r="K847" s="156"/>
      <c r="L847" s="156"/>
      <c r="M847" s="156"/>
      <c r="N847" s="156"/>
      <c r="O847" s="156"/>
      <c r="P847" s="156"/>
      <c r="Q847" s="156"/>
      <c r="R847" s="156"/>
      <c r="S847" s="156"/>
      <c r="T847" s="156"/>
      <c r="U847" s="156"/>
      <c r="V847" s="156"/>
      <c r="W847" s="156"/>
      <c r="X847" s="156"/>
      <c r="Y847" s="156"/>
      <c r="Z847" s="156"/>
    </row>
    <row r="848">
      <c r="A848" s="156"/>
      <c r="B848" s="156"/>
      <c r="C848" s="156"/>
      <c r="D848" s="156"/>
      <c r="E848" s="156"/>
      <c r="F848" s="156"/>
      <c r="G848" s="156"/>
      <c r="H848" s="156"/>
      <c r="I848" s="156"/>
      <c r="J848" s="156"/>
      <c r="K848" s="156"/>
      <c r="L848" s="156"/>
      <c r="M848" s="156"/>
      <c r="N848" s="156"/>
      <c r="O848" s="156"/>
      <c r="P848" s="156"/>
      <c r="Q848" s="156"/>
      <c r="R848" s="156"/>
      <c r="S848" s="156"/>
      <c r="T848" s="156"/>
      <c r="U848" s="156"/>
      <c r="V848" s="156"/>
      <c r="W848" s="156"/>
      <c r="X848" s="156"/>
      <c r="Y848" s="156"/>
      <c r="Z848" s="156"/>
    </row>
    <row r="849">
      <c r="A849" s="156"/>
      <c r="B849" s="156"/>
      <c r="C849" s="156"/>
      <c r="D849" s="156"/>
      <c r="E849" s="156"/>
      <c r="F849" s="156"/>
      <c r="G849" s="156"/>
      <c r="H849" s="156"/>
      <c r="I849" s="156"/>
      <c r="J849" s="156"/>
      <c r="K849" s="156"/>
      <c r="L849" s="156"/>
      <c r="M849" s="156"/>
      <c r="N849" s="156"/>
      <c r="O849" s="156"/>
      <c r="P849" s="156"/>
      <c r="Q849" s="156"/>
      <c r="R849" s="156"/>
      <c r="S849" s="156"/>
      <c r="T849" s="156"/>
      <c r="U849" s="156"/>
      <c r="V849" s="156"/>
      <c r="W849" s="156"/>
      <c r="X849" s="156"/>
      <c r="Y849" s="156"/>
      <c r="Z849" s="156"/>
    </row>
    <row r="850">
      <c r="A850" s="156"/>
      <c r="B850" s="156"/>
      <c r="C850" s="156"/>
      <c r="D850" s="156"/>
      <c r="E850" s="156"/>
      <c r="F850" s="156"/>
      <c r="G850" s="156"/>
      <c r="H850" s="156"/>
      <c r="I850" s="156"/>
      <c r="J850" s="156"/>
      <c r="K850" s="156"/>
      <c r="L850" s="156"/>
      <c r="M850" s="156"/>
      <c r="N850" s="156"/>
      <c r="O850" s="156"/>
      <c r="P850" s="156"/>
      <c r="Q850" s="156"/>
      <c r="R850" s="156"/>
      <c r="S850" s="156"/>
      <c r="T850" s="156"/>
      <c r="U850" s="156"/>
      <c r="V850" s="156"/>
      <c r="W850" s="156"/>
      <c r="X850" s="156"/>
      <c r="Y850" s="156"/>
      <c r="Z850" s="156"/>
    </row>
    <row r="851">
      <c r="A851" s="156"/>
      <c r="B851" s="156"/>
      <c r="C851" s="156"/>
      <c r="D851" s="156"/>
      <c r="E851" s="156"/>
      <c r="F851" s="156"/>
      <c r="G851" s="156"/>
      <c r="H851" s="156"/>
      <c r="I851" s="156"/>
      <c r="J851" s="156"/>
      <c r="K851" s="156"/>
      <c r="L851" s="156"/>
      <c r="M851" s="156"/>
      <c r="N851" s="156"/>
      <c r="O851" s="156"/>
      <c r="P851" s="156"/>
      <c r="Q851" s="156"/>
      <c r="R851" s="156"/>
      <c r="S851" s="156"/>
      <c r="T851" s="156"/>
      <c r="U851" s="156"/>
      <c r="V851" s="156"/>
      <c r="W851" s="156"/>
      <c r="X851" s="156"/>
      <c r="Y851" s="156"/>
      <c r="Z851" s="156"/>
    </row>
    <row r="852">
      <c r="A852" s="156"/>
      <c r="B852" s="156"/>
      <c r="C852" s="156"/>
      <c r="D852" s="156"/>
      <c r="E852" s="156"/>
      <c r="F852" s="156"/>
      <c r="G852" s="156"/>
      <c r="H852" s="156"/>
      <c r="I852" s="156"/>
      <c r="J852" s="156"/>
      <c r="K852" s="156"/>
      <c r="L852" s="156"/>
      <c r="M852" s="156"/>
      <c r="N852" s="156"/>
      <c r="O852" s="156"/>
      <c r="P852" s="156"/>
      <c r="Q852" s="156"/>
      <c r="R852" s="156"/>
      <c r="S852" s="156"/>
      <c r="T852" s="156"/>
      <c r="U852" s="156"/>
      <c r="V852" s="156"/>
      <c r="W852" s="156"/>
      <c r="X852" s="156"/>
      <c r="Y852" s="156"/>
      <c r="Z852" s="156"/>
    </row>
    <row r="853">
      <c r="A853" s="156"/>
      <c r="B853" s="156"/>
      <c r="C853" s="156"/>
      <c r="D853" s="156"/>
      <c r="E853" s="156"/>
      <c r="F853" s="156"/>
      <c r="G853" s="156"/>
      <c r="H853" s="156"/>
      <c r="I853" s="156"/>
      <c r="J853" s="156"/>
      <c r="K853" s="156"/>
      <c r="L853" s="156"/>
      <c r="M853" s="156"/>
      <c r="N853" s="156"/>
      <c r="O853" s="156"/>
      <c r="P853" s="156"/>
      <c r="Q853" s="156"/>
      <c r="R853" s="156"/>
      <c r="S853" s="156"/>
      <c r="T853" s="156"/>
      <c r="U853" s="156"/>
      <c r="V853" s="156"/>
      <c r="W853" s="156"/>
      <c r="X853" s="156"/>
      <c r="Y853" s="156"/>
      <c r="Z853" s="156"/>
    </row>
    <row r="854">
      <c r="A854" s="156"/>
      <c r="B854" s="156"/>
      <c r="C854" s="156"/>
      <c r="D854" s="156"/>
      <c r="E854" s="156"/>
      <c r="F854" s="156"/>
      <c r="G854" s="156"/>
      <c r="H854" s="156"/>
      <c r="I854" s="156"/>
      <c r="J854" s="156"/>
      <c r="K854" s="156"/>
      <c r="L854" s="156"/>
      <c r="M854" s="156"/>
      <c r="N854" s="156"/>
      <c r="O854" s="156"/>
      <c r="P854" s="156"/>
      <c r="Q854" s="156"/>
      <c r="R854" s="156"/>
      <c r="S854" s="156"/>
      <c r="T854" s="156"/>
      <c r="U854" s="156"/>
      <c r="V854" s="156"/>
      <c r="W854" s="156"/>
      <c r="X854" s="156"/>
      <c r="Y854" s="156"/>
      <c r="Z854" s="156"/>
    </row>
    <row r="855">
      <c r="A855" s="156"/>
      <c r="B855" s="156"/>
      <c r="C855" s="156"/>
      <c r="D855" s="156"/>
      <c r="E855" s="156"/>
      <c r="F855" s="156"/>
      <c r="G855" s="156"/>
      <c r="H855" s="156"/>
      <c r="I855" s="156"/>
      <c r="J855" s="156"/>
      <c r="K855" s="156"/>
      <c r="L855" s="156"/>
      <c r="M855" s="156"/>
      <c r="N855" s="156"/>
      <c r="O855" s="156"/>
      <c r="P855" s="156"/>
      <c r="Q855" s="156"/>
      <c r="R855" s="156"/>
      <c r="S855" s="156"/>
      <c r="T855" s="156"/>
      <c r="U855" s="156"/>
      <c r="V855" s="156"/>
      <c r="W855" s="156"/>
      <c r="X855" s="156"/>
      <c r="Y855" s="156"/>
      <c r="Z855" s="156"/>
    </row>
    <row r="856">
      <c r="A856" s="156"/>
      <c r="B856" s="156"/>
      <c r="C856" s="156"/>
      <c r="D856" s="156"/>
      <c r="E856" s="156"/>
      <c r="F856" s="156"/>
      <c r="G856" s="156"/>
      <c r="H856" s="156"/>
      <c r="I856" s="156"/>
      <c r="J856" s="156"/>
      <c r="K856" s="156"/>
      <c r="L856" s="156"/>
      <c r="M856" s="156"/>
      <c r="N856" s="156"/>
      <c r="O856" s="156"/>
      <c r="P856" s="156"/>
      <c r="Q856" s="156"/>
      <c r="R856" s="156"/>
      <c r="S856" s="156"/>
      <c r="T856" s="156"/>
      <c r="U856" s="156"/>
      <c r="V856" s="156"/>
      <c r="W856" s="156"/>
      <c r="X856" s="156"/>
      <c r="Y856" s="156"/>
      <c r="Z856" s="156"/>
    </row>
    <row r="857">
      <c r="A857" s="156"/>
      <c r="B857" s="156"/>
      <c r="C857" s="156"/>
      <c r="D857" s="156"/>
      <c r="E857" s="156"/>
      <c r="F857" s="156"/>
      <c r="G857" s="156"/>
      <c r="H857" s="156"/>
      <c r="I857" s="156"/>
      <c r="J857" s="156"/>
      <c r="K857" s="156"/>
      <c r="L857" s="156"/>
      <c r="M857" s="156"/>
      <c r="N857" s="156"/>
      <c r="O857" s="156"/>
      <c r="P857" s="156"/>
      <c r="Q857" s="156"/>
      <c r="R857" s="156"/>
      <c r="S857" s="156"/>
      <c r="T857" s="156"/>
      <c r="U857" s="156"/>
      <c r="V857" s="156"/>
      <c r="W857" s="156"/>
      <c r="X857" s="156"/>
      <c r="Y857" s="156"/>
      <c r="Z857" s="156"/>
    </row>
    <row r="858">
      <c r="A858" s="156"/>
      <c r="B858" s="156"/>
      <c r="C858" s="156"/>
      <c r="D858" s="156"/>
      <c r="E858" s="156"/>
      <c r="F858" s="156"/>
      <c r="G858" s="156"/>
      <c r="H858" s="156"/>
      <c r="I858" s="156"/>
      <c r="J858" s="156"/>
      <c r="K858" s="156"/>
      <c r="L858" s="156"/>
      <c r="M858" s="156"/>
      <c r="N858" s="156"/>
      <c r="O858" s="156"/>
      <c r="P858" s="156"/>
      <c r="Q858" s="156"/>
      <c r="R858" s="156"/>
      <c r="S858" s="156"/>
      <c r="T858" s="156"/>
      <c r="U858" s="156"/>
      <c r="V858" s="156"/>
      <c r="W858" s="156"/>
      <c r="X858" s="156"/>
      <c r="Y858" s="156"/>
      <c r="Z858" s="156"/>
    </row>
    <row r="859">
      <c r="A859" s="156"/>
      <c r="B859" s="156"/>
      <c r="C859" s="156"/>
      <c r="D859" s="156"/>
      <c r="E859" s="156"/>
      <c r="F859" s="156"/>
      <c r="G859" s="156"/>
      <c r="H859" s="156"/>
      <c r="I859" s="156"/>
      <c r="J859" s="156"/>
      <c r="K859" s="156"/>
      <c r="L859" s="156"/>
      <c r="M859" s="156"/>
      <c r="N859" s="156"/>
      <c r="O859" s="156"/>
      <c r="P859" s="156"/>
      <c r="Q859" s="156"/>
      <c r="R859" s="156"/>
      <c r="S859" s="156"/>
      <c r="T859" s="156"/>
      <c r="U859" s="156"/>
      <c r="V859" s="156"/>
      <c r="W859" s="156"/>
      <c r="X859" s="156"/>
      <c r="Y859" s="156"/>
      <c r="Z859" s="156"/>
    </row>
    <row r="860">
      <c r="A860" s="156"/>
      <c r="B860" s="156"/>
      <c r="C860" s="156"/>
      <c r="D860" s="156"/>
      <c r="E860" s="156"/>
      <c r="F860" s="156"/>
      <c r="G860" s="156"/>
      <c r="H860" s="156"/>
      <c r="I860" s="156"/>
      <c r="J860" s="156"/>
      <c r="K860" s="156"/>
      <c r="L860" s="156"/>
      <c r="M860" s="156"/>
      <c r="N860" s="156"/>
      <c r="O860" s="156"/>
      <c r="P860" s="156"/>
      <c r="Q860" s="156"/>
      <c r="R860" s="156"/>
      <c r="S860" s="156"/>
      <c r="T860" s="156"/>
      <c r="U860" s="156"/>
      <c r="V860" s="156"/>
      <c r="W860" s="156"/>
      <c r="X860" s="156"/>
      <c r="Y860" s="156"/>
      <c r="Z860" s="156"/>
    </row>
    <row r="861">
      <c r="A861" s="156"/>
      <c r="B861" s="156"/>
      <c r="C861" s="156"/>
      <c r="D861" s="156"/>
      <c r="E861" s="156"/>
      <c r="F861" s="156"/>
      <c r="G861" s="156"/>
      <c r="H861" s="156"/>
      <c r="I861" s="156"/>
      <c r="J861" s="156"/>
      <c r="K861" s="156"/>
      <c r="L861" s="156"/>
      <c r="M861" s="156"/>
      <c r="N861" s="156"/>
      <c r="O861" s="156"/>
      <c r="P861" s="156"/>
      <c r="Q861" s="156"/>
      <c r="R861" s="156"/>
      <c r="S861" s="156"/>
      <c r="T861" s="156"/>
      <c r="U861" s="156"/>
      <c r="V861" s="156"/>
      <c r="W861" s="156"/>
      <c r="X861" s="156"/>
      <c r="Y861" s="156"/>
      <c r="Z861" s="156"/>
    </row>
    <row r="862">
      <c r="A862" s="156"/>
      <c r="B862" s="156"/>
      <c r="C862" s="156"/>
      <c r="D862" s="156"/>
      <c r="E862" s="156"/>
      <c r="F862" s="156"/>
      <c r="G862" s="156"/>
      <c r="H862" s="156"/>
      <c r="I862" s="156"/>
      <c r="J862" s="156"/>
      <c r="K862" s="156"/>
      <c r="L862" s="156"/>
      <c r="M862" s="156"/>
      <c r="N862" s="156"/>
      <c r="O862" s="156"/>
      <c r="P862" s="156"/>
      <c r="Q862" s="156"/>
      <c r="R862" s="156"/>
      <c r="S862" s="156"/>
      <c r="T862" s="156"/>
      <c r="U862" s="156"/>
      <c r="V862" s="156"/>
      <c r="W862" s="156"/>
      <c r="X862" s="156"/>
      <c r="Y862" s="156"/>
      <c r="Z862" s="156"/>
    </row>
    <row r="863">
      <c r="A863" s="156"/>
      <c r="B863" s="156"/>
      <c r="C863" s="156"/>
      <c r="D863" s="156"/>
      <c r="E863" s="156"/>
      <c r="F863" s="156"/>
      <c r="G863" s="156"/>
      <c r="H863" s="156"/>
      <c r="I863" s="156"/>
      <c r="J863" s="156"/>
      <c r="K863" s="156"/>
      <c r="L863" s="156"/>
      <c r="M863" s="156"/>
      <c r="N863" s="156"/>
      <c r="O863" s="156"/>
      <c r="P863" s="156"/>
      <c r="Q863" s="156"/>
      <c r="R863" s="156"/>
      <c r="S863" s="156"/>
      <c r="T863" s="156"/>
      <c r="U863" s="156"/>
      <c r="V863" s="156"/>
      <c r="W863" s="156"/>
      <c r="X863" s="156"/>
      <c r="Y863" s="156"/>
      <c r="Z863" s="156"/>
    </row>
    <row r="864">
      <c r="A864" s="156"/>
      <c r="B864" s="156"/>
      <c r="C864" s="156"/>
      <c r="D864" s="156"/>
      <c r="E864" s="156"/>
      <c r="F864" s="156"/>
      <c r="G864" s="156"/>
      <c r="H864" s="156"/>
      <c r="I864" s="156"/>
      <c r="J864" s="156"/>
      <c r="K864" s="156"/>
      <c r="L864" s="156"/>
      <c r="M864" s="156"/>
      <c r="N864" s="156"/>
      <c r="O864" s="156"/>
      <c r="P864" s="156"/>
      <c r="Q864" s="156"/>
      <c r="R864" s="156"/>
      <c r="S864" s="156"/>
      <c r="T864" s="156"/>
      <c r="U864" s="156"/>
      <c r="V864" s="156"/>
      <c r="W864" s="156"/>
      <c r="X864" s="156"/>
      <c r="Y864" s="156"/>
      <c r="Z864" s="156"/>
    </row>
    <row r="865">
      <c r="A865" s="156"/>
      <c r="B865" s="156"/>
      <c r="C865" s="156"/>
      <c r="D865" s="156"/>
      <c r="E865" s="156"/>
      <c r="F865" s="156"/>
      <c r="G865" s="156"/>
      <c r="H865" s="156"/>
      <c r="I865" s="156"/>
      <c r="J865" s="156"/>
      <c r="K865" s="156"/>
      <c r="L865" s="156"/>
      <c r="M865" s="156"/>
      <c r="N865" s="156"/>
      <c r="O865" s="156"/>
      <c r="P865" s="156"/>
      <c r="Q865" s="156"/>
      <c r="R865" s="156"/>
      <c r="S865" s="156"/>
      <c r="T865" s="156"/>
      <c r="U865" s="156"/>
      <c r="V865" s="156"/>
      <c r="W865" s="156"/>
      <c r="X865" s="156"/>
      <c r="Y865" s="156"/>
      <c r="Z865" s="156"/>
    </row>
    <row r="866">
      <c r="A866" s="156"/>
      <c r="B866" s="156"/>
      <c r="C866" s="156"/>
      <c r="D866" s="156"/>
      <c r="E866" s="156"/>
      <c r="F866" s="156"/>
      <c r="G866" s="156"/>
      <c r="H866" s="156"/>
      <c r="I866" s="156"/>
      <c r="J866" s="156"/>
      <c r="K866" s="156"/>
      <c r="L866" s="156"/>
      <c r="M866" s="156"/>
      <c r="N866" s="156"/>
      <c r="O866" s="156"/>
      <c r="P866" s="156"/>
      <c r="Q866" s="156"/>
      <c r="R866" s="156"/>
      <c r="S866" s="156"/>
      <c r="T866" s="156"/>
      <c r="U866" s="156"/>
      <c r="V866" s="156"/>
      <c r="W866" s="156"/>
      <c r="X866" s="156"/>
      <c r="Y866" s="156"/>
      <c r="Z866" s="156"/>
    </row>
    <row r="867">
      <c r="A867" s="156"/>
      <c r="B867" s="156"/>
      <c r="C867" s="156"/>
      <c r="D867" s="156"/>
      <c r="E867" s="156"/>
      <c r="F867" s="156"/>
      <c r="G867" s="156"/>
      <c r="H867" s="156"/>
      <c r="I867" s="156"/>
      <c r="J867" s="156"/>
      <c r="K867" s="156"/>
      <c r="L867" s="156"/>
      <c r="M867" s="156"/>
      <c r="N867" s="156"/>
      <c r="O867" s="156"/>
      <c r="P867" s="156"/>
      <c r="Q867" s="156"/>
      <c r="R867" s="156"/>
      <c r="S867" s="156"/>
      <c r="T867" s="156"/>
      <c r="U867" s="156"/>
      <c r="V867" s="156"/>
      <c r="W867" s="156"/>
      <c r="X867" s="156"/>
      <c r="Y867" s="156"/>
      <c r="Z867" s="156"/>
    </row>
    <row r="868">
      <c r="A868" s="156"/>
      <c r="B868" s="156"/>
      <c r="C868" s="156"/>
      <c r="D868" s="156"/>
      <c r="E868" s="156"/>
      <c r="F868" s="156"/>
      <c r="G868" s="156"/>
      <c r="H868" s="156"/>
      <c r="I868" s="156"/>
      <c r="J868" s="156"/>
      <c r="K868" s="156"/>
      <c r="L868" s="156"/>
      <c r="M868" s="156"/>
      <c r="N868" s="156"/>
      <c r="O868" s="156"/>
      <c r="P868" s="156"/>
      <c r="Q868" s="156"/>
      <c r="R868" s="156"/>
      <c r="S868" s="156"/>
      <c r="T868" s="156"/>
      <c r="U868" s="156"/>
      <c r="V868" s="156"/>
      <c r="W868" s="156"/>
      <c r="X868" s="156"/>
      <c r="Y868" s="156"/>
      <c r="Z868" s="156"/>
    </row>
    <row r="869">
      <c r="A869" s="156"/>
      <c r="B869" s="156"/>
      <c r="C869" s="156"/>
      <c r="D869" s="156"/>
      <c r="E869" s="156"/>
      <c r="F869" s="156"/>
      <c r="G869" s="156"/>
      <c r="H869" s="156"/>
      <c r="I869" s="156"/>
      <c r="J869" s="156"/>
      <c r="K869" s="156"/>
      <c r="L869" s="156"/>
      <c r="M869" s="156"/>
      <c r="N869" s="156"/>
      <c r="O869" s="156"/>
      <c r="P869" s="156"/>
      <c r="Q869" s="156"/>
      <c r="R869" s="156"/>
      <c r="S869" s="156"/>
      <c r="T869" s="156"/>
      <c r="U869" s="156"/>
      <c r="V869" s="156"/>
      <c r="W869" s="156"/>
      <c r="X869" s="156"/>
      <c r="Y869" s="156"/>
      <c r="Z869" s="156"/>
    </row>
    <row r="870">
      <c r="A870" s="156"/>
      <c r="B870" s="156"/>
      <c r="C870" s="156"/>
      <c r="D870" s="156"/>
      <c r="E870" s="156"/>
      <c r="F870" s="156"/>
      <c r="G870" s="156"/>
      <c r="H870" s="156"/>
      <c r="I870" s="156"/>
      <c r="J870" s="156"/>
      <c r="K870" s="156"/>
      <c r="L870" s="156"/>
      <c r="M870" s="156"/>
      <c r="N870" s="156"/>
      <c r="O870" s="156"/>
      <c r="P870" s="156"/>
      <c r="Q870" s="156"/>
      <c r="R870" s="156"/>
      <c r="S870" s="156"/>
      <c r="T870" s="156"/>
      <c r="U870" s="156"/>
      <c r="V870" s="156"/>
      <c r="W870" s="156"/>
      <c r="X870" s="156"/>
      <c r="Y870" s="156"/>
      <c r="Z870" s="156"/>
    </row>
    <row r="871">
      <c r="A871" s="156"/>
      <c r="B871" s="156"/>
      <c r="C871" s="156"/>
      <c r="D871" s="156"/>
      <c r="E871" s="156"/>
      <c r="F871" s="156"/>
      <c r="G871" s="156"/>
      <c r="H871" s="156"/>
      <c r="I871" s="156"/>
      <c r="J871" s="156"/>
      <c r="K871" s="156"/>
      <c r="L871" s="156"/>
      <c r="M871" s="156"/>
      <c r="N871" s="156"/>
      <c r="O871" s="156"/>
      <c r="P871" s="156"/>
      <c r="Q871" s="156"/>
      <c r="R871" s="156"/>
      <c r="S871" s="156"/>
      <c r="T871" s="156"/>
      <c r="U871" s="156"/>
      <c r="V871" s="156"/>
      <c r="W871" s="156"/>
      <c r="X871" s="156"/>
      <c r="Y871" s="156"/>
      <c r="Z871" s="156"/>
    </row>
    <row r="872">
      <c r="A872" s="156"/>
      <c r="B872" s="156"/>
      <c r="C872" s="156"/>
      <c r="D872" s="156"/>
      <c r="E872" s="156"/>
      <c r="F872" s="156"/>
      <c r="G872" s="156"/>
      <c r="H872" s="156"/>
      <c r="I872" s="156"/>
      <c r="J872" s="156"/>
      <c r="K872" s="156"/>
      <c r="L872" s="156"/>
      <c r="M872" s="156"/>
      <c r="N872" s="156"/>
      <c r="O872" s="156"/>
      <c r="P872" s="156"/>
      <c r="Q872" s="156"/>
      <c r="R872" s="156"/>
      <c r="S872" s="156"/>
      <c r="T872" s="156"/>
      <c r="U872" s="156"/>
      <c r="V872" s="156"/>
      <c r="W872" s="156"/>
      <c r="X872" s="156"/>
      <c r="Y872" s="156"/>
      <c r="Z872" s="156"/>
    </row>
    <row r="873">
      <c r="A873" s="156"/>
      <c r="B873" s="156"/>
      <c r="C873" s="156"/>
      <c r="D873" s="156"/>
      <c r="E873" s="156"/>
      <c r="F873" s="156"/>
      <c r="G873" s="156"/>
      <c r="H873" s="156"/>
      <c r="I873" s="156"/>
      <c r="J873" s="156"/>
      <c r="K873" s="156"/>
      <c r="L873" s="156"/>
      <c r="M873" s="156"/>
      <c r="N873" s="156"/>
      <c r="O873" s="156"/>
      <c r="P873" s="156"/>
      <c r="Q873" s="156"/>
      <c r="R873" s="156"/>
      <c r="S873" s="156"/>
      <c r="T873" s="156"/>
      <c r="U873" s="156"/>
      <c r="V873" s="156"/>
      <c r="W873" s="156"/>
      <c r="X873" s="156"/>
      <c r="Y873" s="156"/>
      <c r="Z873" s="156"/>
    </row>
    <row r="874">
      <c r="A874" s="156"/>
      <c r="B874" s="156"/>
      <c r="C874" s="156"/>
      <c r="D874" s="156"/>
      <c r="E874" s="156"/>
      <c r="F874" s="156"/>
      <c r="G874" s="156"/>
      <c r="H874" s="156"/>
      <c r="I874" s="156"/>
      <c r="J874" s="156"/>
      <c r="K874" s="156"/>
      <c r="L874" s="156"/>
      <c r="M874" s="156"/>
      <c r="N874" s="156"/>
      <c r="O874" s="156"/>
      <c r="P874" s="156"/>
      <c r="Q874" s="156"/>
      <c r="R874" s="156"/>
      <c r="S874" s="156"/>
      <c r="T874" s="156"/>
      <c r="U874" s="156"/>
      <c r="V874" s="156"/>
      <c r="W874" s="156"/>
      <c r="X874" s="156"/>
      <c r="Y874" s="156"/>
      <c r="Z874" s="156"/>
    </row>
    <row r="875">
      <c r="A875" s="156"/>
      <c r="B875" s="156"/>
      <c r="C875" s="156"/>
      <c r="D875" s="156"/>
      <c r="E875" s="156"/>
      <c r="F875" s="156"/>
      <c r="G875" s="156"/>
      <c r="H875" s="156"/>
      <c r="I875" s="156"/>
      <c r="J875" s="156"/>
      <c r="K875" s="156"/>
      <c r="L875" s="156"/>
      <c r="M875" s="156"/>
      <c r="N875" s="156"/>
      <c r="O875" s="156"/>
      <c r="P875" s="156"/>
      <c r="Q875" s="156"/>
      <c r="R875" s="156"/>
      <c r="S875" s="156"/>
      <c r="T875" s="156"/>
      <c r="U875" s="156"/>
      <c r="V875" s="156"/>
      <c r="W875" s="156"/>
      <c r="X875" s="156"/>
      <c r="Y875" s="156"/>
      <c r="Z875" s="156"/>
    </row>
    <row r="876">
      <c r="A876" s="156"/>
      <c r="B876" s="156"/>
      <c r="C876" s="156"/>
      <c r="D876" s="156"/>
      <c r="E876" s="156"/>
      <c r="F876" s="156"/>
      <c r="G876" s="156"/>
      <c r="H876" s="156"/>
      <c r="I876" s="156"/>
      <c r="J876" s="156"/>
      <c r="K876" s="156"/>
      <c r="L876" s="156"/>
      <c r="M876" s="156"/>
      <c r="N876" s="156"/>
      <c r="O876" s="156"/>
      <c r="P876" s="156"/>
      <c r="Q876" s="156"/>
      <c r="R876" s="156"/>
      <c r="S876" s="156"/>
      <c r="T876" s="156"/>
      <c r="U876" s="156"/>
      <c r="V876" s="156"/>
      <c r="W876" s="156"/>
      <c r="X876" s="156"/>
      <c r="Y876" s="156"/>
      <c r="Z876" s="156"/>
    </row>
    <row r="877">
      <c r="A877" s="156"/>
      <c r="B877" s="156"/>
      <c r="C877" s="156"/>
      <c r="D877" s="156"/>
      <c r="E877" s="156"/>
      <c r="F877" s="156"/>
      <c r="G877" s="156"/>
      <c r="H877" s="156"/>
      <c r="I877" s="156"/>
      <c r="J877" s="156"/>
      <c r="K877" s="156"/>
      <c r="L877" s="156"/>
      <c r="M877" s="156"/>
      <c r="N877" s="156"/>
      <c r="O877" s="156"/>
      <c r="P877" s="156"/>
      <c r="Q877" s="156"/>
      <c r="R877" s="156"/>
      <c r="S877" s="156"/>
      <c r="T877" s="156"/>
      <c r="U877" s="156"/>
      <c r="V877" s="156"/>
      <c r="W877" s="156"/>
      <c r="X877" s="156"/>
      <c r="Y877" s="156"/>
      <c r="Z877" s="156"/>
    </row>
    <row r="878">
      <c r="A878" s="156"/>
      <c r="B878" s="156"/>
      <c r="C878" s="156"/>
      <c r="D878" s="156"/>
      <c r="E878" s="156"/>
      <c r="F878" s="156"/>
      <c r="G878" s="156"/>
      <c r="H878" s="156"/>
      <c r="I878" s="156"/>
      <c r="J878" s="156"/>
      <c r="K878" s="156"/>
      <c r="L878" s="156"/>
      <c r="M878" s="156"/>
      <c r="N878" s="156"/>
      <c r="O878" s="156"/>
      <c r="P878" s="156"/>
      <c r="Q878" s="156"/>
      <c r="R878" s="156"/>
      <c r="S878" s="156"/>
      <c r="T878" s="156"/>
      <c r="U878" s="156"/>
      <c r="V878" s="156"/>
      <c r="W878" s="156"/>
      <c r="X878" s="156"/>
      <c r="Y878" s="156"/>
      <c r="Z878" s="156"/>
    </row>
    <row r="879">
      <c r="A879" s="156"/>
      <c r="B879" s="156"/>
      <c r="C879" s="156"/>
      <c r="D879" s="156"/>
      <c r="E879" s="156"/>
      <c r="F879" s="156"/>
      <c r="G879" s="156"/>
      <c r="H879" s="156"/>
      <c r="I879" s="156"/>
      <c r="J879" s="156"/>
      <c r="K879" s="156"/>
      <c r="L879" s="156"/>
      <c r="M879" s="156"/>
      <c r="N879" s="156"/>
      <c r="O879" s="156"/>
      <c r="P879" s="156"/>
      <c r="Q879" s="156"/>
      <c r="R879" s="156"/>
      <c r="S879" s="156"/>
      <c r="T879" s="156"/>
      <c r="U879" s="156"/>
      <c r="V879" s="156"/>
      <c r="W879" s="156"/>
      <c r="X879" s="156"/>
      <c r="Y879" s="156"/>
      <c r="Z879" s="156"/>
    </row>
    <row r="880">
      <c r="A880" s="156"/>
      <c r="B880" s="156"/>
      <c r="C880" s="156"/>
      <c r="D880" s="156"/>
      <c r="E880" s="156"/>
      <c r="F880" s="156"/>
      <c r="G880" s="156"/>
      <c r="H880" s="156"/>
      <c r="I880" s="156"/>
      <c r="J880" s="156"/>
      <c r="K880" s="156"/>
      <c r="L880" s="156"/>
      <c r="M880" s="156"/>
      <c r="N880" s="156"/>
      <c r="O880" s="156"/>
      <c r="P880" s="156"/>
      <c r="Q880" s="156"/>
      <c r="R880" s="156"/>
      <c r="S880" s="156"/>
      <c r="T880" s="156"/>
      <c r="U880" s="156"/>
      <c r="V880" s="156"/>
      <c r="W880" s="156"/>
      <c r="X880" s="156"/>
      <c r="Y880" s="156"/>
      <c r="Z880" s="156"/>
    </row>
    <row r="881">
      <c r="A881" s="156"/>
      <c r="B881" s="156"/>
      <c r="C881" s="156"/>
      <c r="D881" s="156"/>
      <c r="E881" s="156"/>
      <c r="F881" s="156"/>
      <c r="G881" s="156"/>
      <c r="H881" s="156"/>
      <c r="I881" s="156"/>
      <c r="J881" s="156"/>
      <c r="K881" s="156"/>
      <c r="L881" s="156"/>
      <c r="M881" s="156"/>
      <c r="N881" s="156"/>
      <c r="O881" s="156"/>
      <c r="P881" s="156"/>
      <c r="Q881" s="156"/>
      <c r="R881" s="156"/>
      <c r="S881" s="156"/>
      <c r="T881" s="156"/>
      <c r="U881" s="156"/>
      <c r="V881" s="156"/>
      <c r="W881" s="156"/>
      <c r="X881" s="156"/>
      <c r="Y881" s="156"/>
      <c r="Z881" s="156"/>
    </row>
    <row r="882">
      <c r="A882" s="156"/>
      <c r="B882" s="156"/>
      <c r="C882" s="156"/>
      <c r="D882" s="156"/>
      <c r="E882" s="156"/>
      <c r="F882" s="156"/>
      <c r="G882" s="156"/>
      <c r="H882" s="156"/>
      <c r="I882" s="156"/>
      <c r="J882" s="156"/>
      <c r="K882" s="156"/>
      <c r="L882" s="156"/>
      <c r="M882" s="156"/>
      <c r="N882" s="156"/>
      <c r="O882" s="156"/>
      <c r="P882" s="156"/>
      <c r="Q882" s="156"/>
      <c r="R882" s="156"/>
      <c r="S882" s="156"/>
      <c r="T882" s="156"/>
      <c r="U882" s="156"/>
      <c r="V882" s="156"/>
      <c r="W882" s="156"/>
      <c r="X882" s="156"/>
      <c r="Y882" s="156"/>
      <c r="Z882" s="156"/>
    </row>
    <row r="883">
      <c r="A883" s="156"/>
      <c r="B883" s="156"/>
      <c r="C883" s="156"/>
      <c r="D883" s="156"/>
      <c r="E883" s="156"/>
      <c r="F883" s="156"/>
      <c r="G883" s="156"/>
      <c r="H883" s="156"/>
      <c r="I883" s="156"/>
      <c r="J883" s="156"/>
      <c r="K883" s="156"/>
      <c r="L883" s="156"/>
      <c r="M883" s="156"/>
      <c r="N883" s="156"/>
      <c r="O883" s="156"/>
      <c r="P883" s="156"/>
      <c r="Q883" s="156"/>
      <c r="R883" s="156"/>
      <c r="S883" s="156"/>
      <c r="T883" s="156"/>
      <c r="U883" s="156"/>
      <c r="V883" s="156"/>
      <c r="W883" s="156"/>
      <c r="X883" s="156"/>
      <c r="Y883" s="156"/>
      <c r="Z883" s="156"/>
    </row>
    <row r="884">
      <c r="A884" s="156"/>
      <c r="B884" s="156"/>
      <c r="C884" s="156"/>
      <c r="D884" s="156"/>
      <c r="E884" s="156"/>
      <c r="F884" s="156"/>
      <c r="G884" s="156"/>
      <c r="H884" s="156"/>
      <c r="I884" s="156"/>
      <c r="J884" s="156"/>
      <c r="K884" s="156"/>
      <c r="L884" s="156"/>
      <c r="M884" s="156"/>
      <c r="N884" s="156"/>
      <c r="O884" s="156"/>
      <c r="P884" s="156"/>
      <c r="Q884" s="156"/>
      <c r="R884" s="156"/>
      <c r="S884" s="156"/>
      <c r="T884" s="156"/>
      <c r="U884" s="156"/>
      <c r="V884" s="156"/>
      <c r="W884" s="156"/>
      <c r="X884" s="156"/>
      <c r="Y884" s="156"/>
      <c r="Z884" s="156"/>
    </row>
    <row r="885">
      <c r="A885" s="156"/>
      <c r="B885" s="156"/>
      <c r="C885" s="156"/>
      <c r="D885" s="156"/>
      <c r="E885" s="156"/>
      <c r="F885" s="156"/>
      <c r="G885" s="156"/>
      <c r="H885" s="156"/>
      <c r="I885" s="156"/>
      <c r="J885" s="156"/>
      <c r="K885" s="156"/>
      <c r="L885" s="156"/>
      <c r="M885" s="156"/>
      <c r="N885" s="156"/>
      <c r="O885" s="156"/>
      <c r="P885" s="156"/>
      <c r="Q885" s="156"/>
      <c r="R885" s="156"/>
      <c r="S885" s="156"/>
      <c r="T885" s="156"/>
      <c r="U885" s="156"/>
      <c r="V885" s="156"/>
      <c r="W885" s="156"/>
      <c r="X885" s="156"/>
      <c r="Y885" s="156"/>
      <c r="Z885" s="156"/>
    </row>
    <row r="886">
      <c r="A886" s="156"/>
      <c r="B886" s="156"/>
      <c r="C886" s="156"/>
      <c r="D886" s="156"/>
      <c r="E886" s="156"/>
      <c r="F886" s="156"/>
      <c r="G886" s="156"/>
      <c r="H886" s="156"/>
      <c r="I886" s="156"/>
      <c r="J886" s="156"/>
      <c r="K886" s="156"/>
      <c r="L886" s="156"/>
      <c r="M886" s="156"/>
      <c r="N886" s="156"/>
      <c r="O886" s="156"/>
      <c r="P886" s="156"/>
      <c r="Q886" s="156"/>
      <c r="R886" s="156"/>
      <c r="S886" s="156"/>
      <c r="T886" s="156"/>
      <c r="U886" s="156"/>
      <c r="V886" s="156"/>
      <c r="W886" s="156"/>
      <c r="X886" s="156"/>
      <c r="Y886" s="156"/>
      <c r="Z886" s="156"/>
    </row>
    <row r="887">
      <c r="A887" s="156"/>
      <c r="B887" s="156"/>
      <c r="C887" s="156"/>
      <c r="D887" s="156"/>
      <c r="E887" s="156"/>
      <c r="F887" s="156"/>
      <c r="G887" s="156"/>
      <c r="H887" s="156"/>
      <c r="I887" s="156"/>
      <c r="J887" s="156"/>
      <c r="K887" s="156"/>
      <c r="L887" s="156"/>
      <c r="M887" s="156"/>
      <c r="N887" s="156"/>
      <c r="O887" s="156"/>
      <c r="P887" s="156"/>
      <c r="Q887" s="156"/>
      <c r="R887" s="156"/>
      <c r="S887" s="156"/>
      <c r="T887" s="156"/>
      <c r="U887" s="156"/>
      <c r="V887" s="156"/>
      <c r="W887" s="156"/>
      <c r="X887" s="156"/>
      <c r="Y887" s="156"/>
      <c r="Z887" s="156"/>
    </row>
    <row r="888">
      <c r="A888" s="156"/>
      <c r="B888" s="156"/>
      <c r="C888" s="156"/>
      <c r="D888" s="156"/>
      <c r="E888" s="156"/>
      <c r="F888" s="156"/>
      <c r="G888" s="156"/>
      <c r="H888" s="156"/>
      <c r="I888" s="156"/>
      <c r="J888" s="156"/>
      <c r="K888" s="156"/>
      <c r="L888" s="156"/>
      <c r="M888" s="156"/>
      <c r="N888" s="156"/>
      <c r="O888" s="156"/>
      <c r="P888" s="156"/>
      <c r="Q888" s="156"/>
      <c r="R888" s="156"/>
      <c r="S888" s="156"/>
      <c r="T888" s="156"/>
      <c r="U888" s="156"/>
      <c r="V888" s="156"/>
      <c r="W888" s="156"/>
      <c r="X888" s="156"/>
      <c r="Y888" s="156"/>
      <c r="Z888" s="156"/>
    </row>
    <row r="889">
      <c r="A889" s="156"/>
      <c r="B889" s="156"/>
      <c r="C889" s="156"/>
      <c r="D889" s="156"/>
      <c r="E889" s="156"/>
      <c r="F889" s="156"/>
      <c r="G889" s="156"/>
      <c r="H889" s="156"/>
      <c r="I889" s="156"/>
      <c r="J889" s="156"/>
      <c r="K889" s="156"/>
      <c r="L889" s="156"/>
      <c r="M889" s="156"/>
      <c r="N889" s="156"/>
      <c r="O889" s="156"/>
      <c r="P889" s="156"/>
      <c r="Q889" s="156"/>
      <c r="R889" s="156"/>
      <c r="S889" s="156"/>
      <c r="T889" s="156"/>
      <c r="U889" s="156"/>
      <c r="V889" s="156"/>
      <c r="W889" s="156"/>
      <c r="X889" s="156"/>
      <c r="Y889" s="156"/>
      <c r="Z889" s="156"/>
    </row>
    <row r="890">
      <c r="A890" s="156"/>
      <c r="B890" s="156"/>
      <c r="C890" s="156"/>
      <c r="D890" s="156"/>
      <c r="E890" s="156"/>
      <c r="F890" s="156"/>
      <c r="G890" s="156"/>
      <c r="H890" s="156"/>
      <c r="I890" s="156"/>
      <c r="J890" s="156"/>
      <c r="K890" s="156"/>
      <c r="L890" s="156"/>
      <c r="M890" s="156"/>
      <c r="N890" s="156"/>
      <c r="O890" s="156"/>
      <c r="P890" s="156"/>
      <c r="Q890" s="156"/>
      <c r="R890" s="156"/>
      <c r="S890" s="156"/>
      <c r="T890" s="156"/>
      <c r="U890" s="156"/>
      <c r="V890" s="156"/>
      <c r="W890" s="156"/>
      <c r="X890" s="156"/>
      <c r="Y890" s="156"/>
      <c r="Z890" s="156"/>
    </row>
    <row r="891">
      <c r="A891" s="156"/>
      <c r="B891" s="156"/>
      <c r="C891" s="156"/>
      <c r="D891" s="156"/>
      <c r="E891" s="156"/>
      <c r="F891" s="156"/>
      <c r="G891" s="156"/>
      <c r="H891" s="156"/>
      <c r="I891" s="156"/>
      <c r="J891" s="156"/>
      <c r="K891" s="156"/>
      <c r="L891" s="156"/>
      <c r="M891" s="156"/>
      <c r="N891" s="156"/>
      <c r="O891" s="156"/>
      <c r="P891" s="156"/>
      <c r="Q891" s="156"/>
      <c r="R891" s="156"/>
      <c r="S891" s="156"/>
      <c r="T891" s="156"/>
      <c r="U891" s="156"/>
      <c r="V891" s="156"/>
      <c r="W891" s="156"/>
      <c r="X891" s="156"/>
      <c r="Y891" s="156"/>
      <c r="Z891" s="156"/>
    </row>
    <row r="892">
      <c r="A892" s="156"/>
      <c r="B892" s="156"/>
      <c r="C892" s="156"/>
      <c r="D892" s="156"/>
      <c r="E892" s="156"/>
      <c r="F892" s="156"/>
      <c r="G892" s="156"/>
      <c r="H892" s="156"/>
      <c r="I892" s="156"/>
      <c r="J892" s="156"/>
      <c r="K892" s="156"/>
      <c r="L892" s="156"/>
      <c r="M892" s="156"/>
      <c r="N892" s="156"/>
      <c r="O892" s="156"/>
      <c r="P892" s="156"/>
      <c r="Q892" s="156"/>
      <c r="R892" s="156"/>
      <c r="S892" s="156"/>
      <c r="T892" s="156"/>
      <c r="U892" s="156"/>
      <c r="V892" s="156"/>
      <c r="W892" s="156"/>
      <c r="X892" s="156"/>
      <c r="Y892" s="156"/>
      <c r="Z892" s="156"/>
    </row>
    <row r="893">
      <c r="A893" s="156"/>
      <c r="B893" s="156"/>
      <c r="C893" s="156"/>
      <c r="D893" s="156"/>
      <c r="E893" s="156"/>
      <c r="F893" s="156"/>
      <c r="G893" s="156"/>
      <c r="H893" s="156"/>
      <c r="I893" s="156"/>
      <c r="J893" s="156"/>
      <c r="K893" s="156"/>
      <c r="L893" s="156"/>
      <c r="M893" s="156"/>
      <c r="N893" s="156"/>
      <c r="O893" s="156"/>
      <c r="P893" s="156"/>
      <c r="Q893" s="156"/>
      <c r="R893" s="156"/>
      <c r="S893" s="156"/>
      <c r="T893" s="156"/>
      <c r="U893" s="156"/>
      <c r="V893" s="156"/>
      <c r="W893" s="156"/>
      <c r="X893" s="156"/>
      <c r="Y893" s="156"/>
      <c r="Z893" s="156"/>
    </row>
    <row r="894">
      <c r="A894" s="156"/>
      <c r="B894" s="156"/>
      <c r="C894" s="156"/>
      <c r="D894" s="156"/>
      <c r="E894" s="156"/>
      <c r="F894" s="156"/>
      <c r="G894" s="156"/>
      <c r="H894" s="156"/>
      <c r="I894" s="156"/>
      <c r="J894" s="156"/>
      <c r="K894" s="156"/>
      <c r="L894" s="156"/>
      <c r="M894" s="156"/>
      <c r="N894" s="156"/>
      <c r="O894" s="156"/>
      <c r="P894" s="156"/>
      <c r="Q894" s="156"/>
      <c r="R894" s="156"/>
      <c r="S894" s="156"/>
      <c r="T894" s="156"/>
      <c r="U894" s="156"/>
      <c r="V894" s="156"/>
      <c r="W894" s="156"/>
      <c r="X894" s="156"/>
      <c r="Y894" s="156"/>
      <c r="Z894" s="156"/>
    </row>
    <row r="895">
      <c r="A895" s="156"/>
      <c r="B895" s="156"/>
      <c r="C895" s="156"/>
      <c r="D895" s="156"/>
      <c r="E895" s="156"/>
      <c r="F895" s="156"/>
      <c r="G895" s="156"/>
      <c r="H895" s="156"/>
      <c r="I895" s="156"/>
      <c r="J895" s="156"/>
      <c r="K895" s="156"/>
      <c r="L895" s="156"/>
      <c r="M895" s="156"/>
      <c r="N895" s="156"/>
      <c r="O895" s="156"/>
      <c r="P895" s="156"/>
      <c r="Q895" s="156"/>
      <c r="R895" s="156"/>
      <c r="S895" s="156"/>
      <c r="T895" s="156"/>
      <c r="U895" s="156"/>
      <c r="V895" s="156"/>
      <c r="W895" s="156"/>
      <c r="X895" s="156"/>
      <c r="Y895" s="156"/>
      <c r="Z895" s="156"/>
    </row>
    <row r="896">
      <c r="A896" s="156"/>
      <c r="B896" s="156"/>
      <c r="C896" s="156"/>
      <c r="D896" s="156"/>
      <c r="E896" s="156"/>
      <c r="F896" s="156"/>
      <c r="G896" s="156"/>
      <c r="H896" s="156"/>
      <c r="I896" s="156"/>
      <c r="J896" s="156"/>
      <c r="K896" s="156"/>
      <c r="L896" s="156"/>
      <c r="M896" s="156"/>
      <c r="N896" s="156"/>
      <c r="O896" s="156"/>
      <c r="P896" s="156"/>
      <c r="Q896" s="156"/>
      <c r="R896" s="156"/>
      <c r="S896" s="156"/>
      <c r="T896" s="156"/>
      <c r="U896" s="156"/>
      <c r="V896" s="156"/>
      <c r="W896" s="156"/>
      <c r="X896" s="156"/>
      <c r="Y896" s="156"/>
      <c r="Z896" s="156"/>
    </row>
    <row r="897">
      <c r="A897" s="156"/>
      <c r="B897" s="156"/>
      <c r="C897" s="156"/>
      <c r="D897" s="156"/>
      <c r="E897" s="156"/>
      <c r="F897" s="156"/>
      <c r="G897" s="156"/>
      <c r="H897" s="156"/>
      <c r="I897" s="156"/>
      <c r="J897" s="156"/>
      <c r="K897" s="156"/>
      <c r="L897" s="156"/>
      <c r="M897" s="156"/>
      <c r="N897" s="156"/>
      <c r="O897" s="156"/>
      <c r="P897" s="156"/>
      <c r="Q897" s="156"/>
      <c r="R897" s="156"/>
      <c r="S897" s="156"/>
      <c r="T897" s="156"/>
      <c r="U897" s="156"/>
      <c r="V897" s="156"/>
      <c r="W897" s="156"/>
      <c r="X897" s="156"/>
      <c r="Y897" s="156"/>
      <c r="Z897" s="156"/>
    </row>
    <row r="898">
      <c r="A898" s="156"/>
      <c r="B898" s="156"/>
      <c r="C898" s="156"/>
      <c r="D898" s="156"/>
      <c r="E898" s="156"/>
      <c r="F898" s="156"/>
      <c r="G898" s="156"/>
      <c r="H898" s="156"/>
      <c r="I898" s="156"/>
      <c r="J898" s="156"/>
      <c r="K898" s="156"/>
      <c r="L898" s="156"/>
      <c r="M898" s="156"/>
      <c r="N898" s="156"/>
      <c r="O898" s="156"/>
      <c r="P898" s="156"/>
      <c r="Q898" s="156"/>
      <c r="R898" s="156"/>
      <c r="S898" s="156"/>
      <c r="T898" s="156"/>
      <c r="U898" s="156"/>
      <c r="V898" s="156"/>
      <c r="W898" s="156"/>
      <c r="X898" s="156"/>
      <c r="Y898" s="156"/>
      <c r="Z898" s="156"/>
    </row>
    <row r="899">
      <c r="A899" s="156"/>
      <c r="B899" s="156"/>
      <c r="C899" s="156"/>
      <c r="D899" s="156"/>
      <c r="E899" s="156"/>
      <c r="F899" s="156"/>
      <c r="G899" s="156"/>
      <c r="H899" s="156"/>
      <c r="I899" s="156"/>
      <c r="J899" s="156"/>
      <c r="K899" s="156"/>
      <c r="L899" s="156"/>
      <c r="M899" s="156"/>
      <c r="N899" s="156"/>
      <c r="O899" s="156"/>
      <c r="P899" s="156"/>
      <c r="Q899" s="156"/>
      <c r="R899" s="156"/>
      <c r="S899" s="156"/>
      <c r="T899" s="156"/>
      <c r="U899" s="156"/>
      <c r="V899" s="156"/>
      <c r="W899" s="156"/>
      <c r="X899" s="156"/>
      <c r="Y899" s="156"/>
      <c r="Z899" s="156"/>
    </row>
    <row r="900">
      <c r="A900" s="156"/>
      <c r="B900" s="156"/>
      <c r="C900" s="156"/>
      <c r="D900" s="156"/>
      <c r="E900" s="156"/>
      <c r="F900" s="156"/>
      <c r="G900" s="156"/>
      <c r="H900" s="156"/>
      <c r="I900" s="156"/>
      <c r="J900" s="156"/>
      <c r="K900" s="156"/>
      <c r="L900" s="156"/>
      <c r="M900" s="156"/>
      <c r="N900" s="156"/>
      <c r="O900" s="156"/>
      <c r="P900" s="156"/>
      <c r="Q900" s="156"/>
      <c r="R900" s="156"/>
      <c r="S900" s="156"/>
      <c r="T900" s="156"/>
      <c r="U900" s="156"/>
      <c r="V900" s="156"/>
      <c r="W900" s="156"/>
      <c r="X900" s="156"/>
      <c r="Y900" s="156"/>
      <c r="Z900" s="156"/>
    </row>
    <row r="901">
      <c r="A901" s="156"/>
      <c r="B901" s="156"/>
      <c r="C901" s="156"/>
      <c r="D901" s="156"/>
      <c r="E901" s="156"/>
      <c r="F901" s="156"/>
      <c r="G901" s="156"/>
      <c r="H901" s="156"/>
      <c r="I901" s="156"/>
      <c r="J901" s="156"/>
      <c r="K901" s="156"/>
      <c r="L901" s="156"/>
      <c r="M901" s="156"/>
      <c r="N901" s="156"/>
      <c r="O901" s="156"/>
      <c r="P901" s="156"/>
      <c r="Q901" s="156"/>
      <c r="R901" s="156"/>
      <c r="S901" s="156"/>
      <c r="T901" s="156"/>
      <c r="U901" s="156"/>
      <c r="V901" s="156"/>
      <c r="W901" s="156"/>
      <c r="X901" s="156"/>
      <c r="Y901" s="156"/>
      <c r="Z901" s="156"/>
    </row>
    <row r="902">
      <c r="A902" s="156"/>
      <c r="B902" s="156"/>
      <c r="C902" s="156"/>
      <c r="D902" s="156"/>
      <c r="E902" s="156"/>
      <c r="F902" s="156"/>
      <c r="G902" s="156"/>
      <c r="H902" s="156"/>
      <c r="I902" s="156"/>
      <c r="J902" s="156"/>
      <c r="K902" s="156"/>
      <c r="L902" s="156"/>
      <c r="M902" s="156"/>
      <c r="N902" s="156"/>
      <c r="O902" s="156"/>
      <c r="P902" s="156"/>
      <c r="Q902" s="156"/>
      <c r="R902" s="156"/>
      <c r="S902" s="156"/>
      <c r="T902" s="156"/>
      <c r="U902" s="156"/>
      <c r="V902" s="156"/>
      <c r="W902" s="156"/>
      <c r="X902" s="156"/>
      <c r="Y902" s="156"/>
      <c r="Z902" s="156"/>
    </row>
    <row r="903">
      <c r="A903" s="156"/>
      <c r="B903" s="156"/>
      <c r="C903" s="156"/>
      <c r="D903" s="156"/>
      <c r="E903" s="156"/>
      <c r="F903" s="156"/>
      <c r="G903" s="156"/>
      <c r="H903" s="156"/>
      <c r="I903" s="156"/>
      <c r="J903" s="156"/>
      <c r="K903" s="156"/>
      <c r="L903" s="156"/>
      <c r="M903" s="156"/>
      <c r="N903" s="156"/>
      <c r="O903" s="156"/>
      <c r="P903" s="156"/>
      <c r="Q903" s="156"/>
      <c r="R903" s="156"/>
      <c r="S903" s="156"/>
      <c r="T903" s="156"/>
      <c r="U903" s="156"/>
      <c r="V903" s="156"/>
      <c r="W903" s="156"/>
      <c r="X903" s="156"/>
      <c r="Y903" s="156"/>
      <c r="Z903" s="156"/>
    </row>
    <row r="904">
      <c r="A904" s="156"/>
      <c r="B904" s="156"/>
      <c r="C904" s="156"/>
      <c r="D904" s="156"/>
      <c r="E904" s="156"/>
      <c r="F904" s="156"/>
      <c r="G904" s="156"/>
      <c r="H904" s="156"/>
      <c r="I904" s="156"/>
      <c r="J904" s="156"/>
      <c r="K904" s="156"/>
      <c r="L904" s="156"/>
      <c r="M904" s="156"/>
      <c r="N904" s="156"/>
      <c r="O904" s="156"/>
      <c r="P904" s="156"/>
      <c r="Q904" s="156"/>
      <c r="R904" s="156"/>
      <c r="S904" s="156"/>
      <c r="T904" s="156"/>
      <c r="U904" s="156"/>
      <c r="V904" s="156"/>
      <c r="W904" s="156"/>
      <c r="X904" s="156"/>
      <c r="Y904" s="156"/>
      <c r="Z904" s="156"/>
    </row>
    <row r="905">
      <c r="A905" s="156"/>
      <c r="B905" s="156"/>
      <c r="C905" s="156"/>
      <c r="D905" s="156"/>
      <c r="E905" s="156"/>
      <c r="F905" s="156"/>
      <c r="G905" s="156"/>
      <c r="H905" s="156"/>
      <c r="I905" s="156"/>
      <c r="J905" s="156"/>
      <c r="K905" s="156"/>
      <c r="L905" s="156"/>
      <c r="M905" s="156"/>
      <c r="N905" s="156"/>
      <c r="O905" s="156"/>
      <c r="P905" s="156"/>
      <c r="Q905" s="156"/>
      <c r="R905" s="156"/>
      <c r="S905" s="156"/>
      <c r="T905" s="156"/>
      <c r="U905" s="156"/>
      <c r="V905" s="156"/>
      <c r="W905" s="156"/>
      <c r="X905" s="156"/>
      <c r="Y905" s="156"/>
      <c r="Z905" s="156"/>
    </row>
    <row r="906">
      <c r="A906" s="156"/>
      <c r="B906" s="156"/>
      <c r="C906" s="156"/>
      <c r="D906" s="156"/>
      <c r="E906" s="156"/>
      <c r="F906" s="156"/>
      <c r="G906" s="156"/>
      <c r="H906" s="156"/>
      <c r="I906" s="156"/>
      <c r="J906" s="156"/>
      <c r="K906" s="156"/>
      <c r="L906" s="156"/>
      <c r="M906" s="156"/>
      <c r="N906" s="156"/>
      <c r="O906" s="156"/>
      <c r="P906" s="156"/>
      <c r="Q906" s="156"/>
      <c r="R906" s="156"/>
      <c r="S906" s="156"/>
      <c r="T906" s="156"/>
      <c r="U906" s="156"/>
      <c r="V906" s="156"/>
      <c r="W906" s="156"/>
      <c r="X906" s="156"/>
      <c r="Y906" s="156"/>
      <c r="Z906" s="156"/>
    </row>
    <row r="907">
      <c r="A907" s="156"/>
      <c r="B907" s="156"/>
      <c r="C907" s="156"/>
      <c r="D907" s="156"/>
      <c r="E907" s="156"/>
      <c r="F907" s="156"/>
      <c r="G907" s="156"/>
      <c r="H907" s="156"/>
      <c r="I907" s="156"/>
      <c r="J907" s="156"/>
      <c r="K907" s="156"/>
      <c r="L907" s="156"/>
      <c r="M907" s="156"/>
      <c r="N907" s="156"/>
      <c r="O907" s="156"/>
      <c r="P907" s="156"/>
      <c r="Q907" s="156"/>
      <c r="R907" s="156"/>
      <c r="S907" s="156"/>
      <c r="T907" s="156"/>
      <c r="U907" s="156"/>
      <c r="V907" s="156"/>
      <c r="W907" s="156"/>
      <c r="X907" s="156"/>
      <c r="Y907" s="156"/>
      <c r="Z907" s="156"/>
    </row>
    <row r="908">
      <c r="A908" s="156"/>
      <c r="B908" s="156"/>
      <c r="C908" s="156"/>
      <c r="D908" s="156"/>
      <c r="E908" s="156"/>
      <c r="F908" s="156"/>
      <c r="G908" s="156"/>
      <c r="H908" s="156"/>
      <c r="I908" s="156"/>
      <c r="J908" s="156"/>
      <c r="K908" s="156"/>
      <c r="L908" s="156"/>
      <c r="M908" s="156"/>
      <c r="N908" s="156"/>
      <c r="O908" s="156"/>
      <c r="P908" s="156"/>
      <c r="Q908" s="156"/>
      <c r="R908" s="156"/>
      <c r="S908" s="156"/>
      <c r="T908" s="156"/>
      <c r="U908" s="156"/>
      <c r="V908" s="156"/>
      <c r="W908" s="156"/>
      <c r="X908" s="156"/>
      <c r="Y908" s="156"/>
      <c r="Z908" s="156"/>
    </row>
    <row r="909">
      <c r="A909" s="156"/>
      <c r="B909" s="156"/>
      <c r="C909" s="156"/>
      <c r="D909" s="156"/>
      <c r="E909" s="156"/>
      <c r="F909" s="156"/>
      <c r="G909" s="156"/>
      <c r="H909" s="156"/>
      <c r="I909" s="156"/>
      <c r="J909" s="156"/>
      <c r="K909" s="156"/>
      <c r="L909" s="156"/>
      <c r="M909" s="156"/>
      <c r="N909" s="156"/>
      <c r="O909" s="156"/>
      <c r="P909" s="156"/>
      <c r="Q909" s="156"/>
      <c r="R909" s="156"/>
      <c r="S909" s="156"/>
      <c r="T909" s="156"/>
      <c r="U909" s="156"/>
      <c r="V909" s="156"/>
      <c r="W909" s="156"/>
      <c r="X909" s="156"/>
      <c r="Y909" s="156"/>
      <c r="Z909" s="156"/>
    </row>
    <row r="910">
      <c r="A910" s="156"/>
      <c r="B910" s="156"/>
      <c r="C910" s="156"/>
      <c r="D910" s="156"/>
      <c r="E910" s="156"/>
      <c r="F910" s="156"/>
      <c r="G910" s="156"/>
      <c r="H910" s="156"/>
      <c r="I910" s="156"/>
      <c r="J910" s="156"/>
      <c r="K910" s="156"/>
      <c r="L910" s="156"/>
      <c r="M910" s="156"/>
      <c r="N910" s="156"/>
      <c r="O910" s="156"/>
      <c r="P910" s="156"/>
      <c r="Q910" s="156"/>
      <c r="R910" s="156"/>
      <c r="S910" s="156"/>
      <c r="T910" s="156"/>
      <c r="U910" s="156"/>
      <c r="V910" s="156"/>
      <c r="W910" s="156"/>
      <c r="X910" s="156"/>
      <c r="Y910" s="156"/>
      <c r="Z910" s="156"/>
    </row>
    <row r="911">
      <c r="A911" s="156"/>
      <c r="B911" s="156"/>
      <c r="C911" s="156"/>
      <c r="D911" s="156"/>
      <c r="E911" s="156"/>
      <c r="F911" s="156"/>
      <c r="G911" s="156"/>
      <c r="H911" s="156"/>
      <c r="I911" s="156"/>
      <c r="J911" s="156"/>
      <c r="K911" s="156"/>
      <c r="L911" s="156"/>
      <c r="M911" s="156"/>
      <c r="N911" s="156"/>
      <c r="O911" s="156"/>
      <c r="P911" s="156"/>
      <c r="Q911" s="156"/>
      <c r="R911" s="156"/>
      <c r="S911" s="156"/>
      <c r="T911" s="156"/>
      <c r="U911" s="156"/>
      <c r="V911" s="156"/>
      <c r="W911" s="156"/>
      <c r="X911" s="156"/>
      <c r="Y911" s="156"/>
      <c r="Z911" s="156"/>
    </row>
    <row r="912">
      <c r="A912" s="156"/>
      <c r="B912" s="156"/>
      <c r="C912" s="156"/>
      <c r="D912" s="156"/>
      <c r="E912" s="156"/>
      <c r="F912" s="156"/>
      <c r="G912" s="156"/>
      <c r="H912" s="156"/>
      <c r="I912" s="156"/>
      <c r="J912" s="156"/>
      <c r="K912" s="156"/>
      <c r="L912" s="156"/>
      <c r="M912" s="156"/>
      <c r="N912" s="156"/>
      <c r="O912" s="156"/>
      <c r="P912" s="156"/>
      <c r="Q912" s="156"/>
      <c r="R912" s="156"/>
      <c r="S912" s="156"/>
      <c r="T912" s="156"/>
      <c r="U912" s="156"/>
      <c r="V912" s="156"/>
      <c r="W912" s="156"/>
      <c r="X912" s="156"/>
      <c r="Y912" s="156"/>
      <c r="Z912" s="156"/>
    </row>
    <row r="913">
      <c r="A913" s="156"/>
      <c r="B913" s="156"/>
      <c r="C913" s="156"/>
      <c r="D913" s="156"/>
      <c r="E913" s="156"/>
      <c r="F913" s="156"/>
      <c r="G913" s="156"/>
      <c r="H913" s="156"/>
      <c r="I913" s="156"/>
      <c r="J913" s="156"/>
      <c r="K913" s="156"/>
      <c r="L913" s="156"/>
      <c r="M913" s="156"/>
      <c r="N913" s="156"/>
      <c r="O913" s="156"/>
      <c r="P913" s="156"/>
      <c r="Q913" s="156"/>
      <c r="R913" s="156"/>
      <c r="S913" s="156"/>
      <c r="T913" s="156"/>
      <c r="U913" s="156"/>
      <c r="V913" s="156"/>
      <c r="W913" s="156"/>
      <c r="X913" s="156"/>
      <c r="Y913" s="156"/>
      <c r="Z913" s="156"/>
    </row>
    <row r="914">
      <c r="A914" s="156"/>
      <c r="B914" s="156"/>
      <c r="C914" s="156"/>
      <c r="D914" s="156"/>
      <c r="E914" s="156"/>
      <c r="F914" s="156"/>
      <c r="G914" s="156"/>
      <c r="H914" s="156"/>
      <c r="I914" s="156"/>
      <c r="J914" s="156"/>
      <c r="K914" s="156"/>
      <c r="L914" s="156"/>
      <c r="M914" s="156"/>
      <c r="N914" s="156"/>
      <c r="O914" s="156"/>
      <c r="P914" s="156"/>
      <c r="Q914" s="156"/>
      <c r="R914" s="156"/>
      <c r="S914" s="156"/>
      <c r="T914" s="156"/>
      <c r="U914" s="156"/>
      <c r="V914" s="156"/>
      <c r="W914" s="156"/>
      <c r="X914" s="156"/>
      <c r="Y914" s="156"/>
      <c r="Z914" s="156"/>
    </row>
    <row r="915">
      <c r="A915" s="156"/>
      <c r="B915" s="156"/>
      <c r="C915" s="156"/>
      <c r="D915" s="156"/>
      <c r="E915" s="156"/>
      <c r="F915" s="156"/>
      <c r="G915" s="156"/>
      <c r="H915" s="156"/>
      <c r="I915" s="156"/>
      <c r="J915" s="156"/>
      <c r="K915" s="156"/>
      <c r="L915" s="156"/>
      <c r="M915" s="156"/>
      <c r="N915" s="156"/>
      <c r="O915" s="156"/>
      <c r="P915" s="156"/>
      <c r="Q915" s="156"/>
      <c r="R915" s="156"/>
      <c r="S915" s="156"/>
      <c r="T915" s="156"/>
      <c r="U915" s="156"/>
      <c r="V915" s="156"/>
      <c r="W915" s="156"/>
      <c r="X915" s="156"/>
      <c r="Y915" s="156"/>
      <c r="Z915" s="156"/>
    </row>
    <row r="916">
      <c r="A916" s="156"/>
      <c r="B916" s="156"/>
      <c r="C916" s="156"/>
      <c r="D916" s="156"/>
      <c r="E916" s="156"/>
      <c r="F916" s="156"/>
      <c r="G916" s="156"/>
      <c r="H916" s="156"/>
      <c r="I916" s="156"/>
      <c r="J916" s="156"/>
      <c r="K916" s="156"/>
      <c r="L916" s="156"/>
      <c r="M916" s="156"/>
      <c r="N916" s="156"/>
      <c r="O916" s="156"/>
      <c r="P916" s="156"/>
      <c r="Q916" s="156"/>
      <c r="R916" s="156"/>
      <c r="S916" s="156"/>
      <c r="T916" s="156"/>
      <c r="U916" s="156"/>
      <c r="V916" s="156"/>
      <c r="W916" s="156"/>
      <c r="X916" s="156"/>
      <c r="Y916" s="156"/>
      <c r="Z916" s="156"/>
    </row>
    <row r="917">
      <c r="A917" s="156"/>
      <c r="B917" s="156"/>
      <c r="C917" s="156"/>
      <c r="D917" s="156"/>
      <c r="E917" s="156"/>
      <c r="F917" s="156"/>
      <c r="G917" s="156"/>
      <c r="H917" s="156"/>
      <c r="I917" s="156"/>
      <c r="J917" s="156"/>
      <c r="K917" s="156"/>
      <c r="L917" s="156"/>
      <c r="M917" s="156"/>
      <c r="N917" s="156"/>
      <c r="O917" s="156"/>
      <c r="P917" s="156"/>
      <c r="Q917" s="156"/>
      <c r="R917" s="156"/>
      <c r="S917" s="156"/>
      <c r="T917" s="156"/>
      <c r="U917" s="156"/>
      <c r="V917" s="156"/>
      <c r="W917" s="156"/>
      <c r="X917" s="156"/>
      <c r="Y917" s="156"/>
      <c r="Z917" s="156"/>
    </row>
    <row r="918">
      <c r="A918" s="156"/>
      <c r="B918" s="156"/>
      <c r="C918" s="156"/>
      <c r="D918" s="156"/>
      <c r="E918" s="156"/>
      <c r="F918" s="156"/>
      <c r="G918" s="156"/>
      <c r="H918" s="156"/>
      <c r="I918" s="156"/>
      <c r="J918" s="156"/>
      <c r="K918" s="156"/>
      <c r="L918" s="156"/>
      <c r="M918" s="156"/>
      <c r="N918" s="156"/>
      <c r="O918" s="156"/>
      <c r="P918" s="156"/>
      <c r="Q918" s="156"/>
      <c r="R918" s="156"/>
      <c r="S918" s="156"/>
      <c r="T918" s="156"/>
      <c r="U918" s="156"/>
      <c r="V918" s="156"/>
      <c r="W918" s="156"/>
      <c r="X918" s="156"/>
      <c r="Y918" s="156"/>
      <c r="Z918" s="156"/>
    </row>
    <row r="919">
      <c r="A919" s="156"/>
      <c r="B919" s="156"/>
      <c r="C919" s="156"/>
      <c r="D919" s="156"/>
      <c r="E919" s="156"/>
      <c r="F919" s="156"/>
      <c r="G919" s="156"/>
      <c r="H919" s="156"/>
      <c r="I919" s="156"/>
      <c r="J919" s="156"/>
      <c r="K919" s="156"/>
      <c r="L919" s="156"/>
      <c r="M919" s="156"/>
      <c r="N919" s="156"/>
      <c r="O919" s="156"/>
      <c r="P919" s="156"/>
      <c r="Q919" s="156"/>
      <c r="R919" s="156"/>
      <c r="S919" s="156"/>
      <c r="T919" s="156"/>
      <c r="U919" s="156"/>
      <c r="V919" s="156"/>
      <c r="W919" s="156"/>
      <c r="X919" s="156"/>
      <c r="Y919" s="156"/>
      <c r="Z919" s="156"/>
    </row>
    <row r="920">
      <c r="A920" s="156"/>
      <c r="B920" s="156"/>
      <c r="C920" s="156"/>
      <c r="D920" s="156"/>
      <c r="E920" s="156"/>
      <c r="F920" s="156"/>
      <c r="G920" s="156"/>
      <c r="H920" s="156"/>
      <c r="I920" s="156"/>
      <c r="J920" s="156"/>
      <c r="K920" s="156"/>
      <c r="L920" s="156"/>
      <c r="M920" s="156"/>
      <c r="N920" s="156"/>
      <c r="O920" s="156"/>
      <c r="P920" s="156"/>
      <c r="Q920" s="156"/>
      <c r="R920" s="156"/>
      <c r="S920" s="156"/>
      <c r="T920" s="156"/>
      <c r="U920" s="156"/>
      <c r="V920" s="156"/>
      <c r="W920" s="156"/>
      <c r="X920" s="156"/>
      <c r="Y920" s="156"/>
      <c r="Z920" s="156"/>
    </row>
    <row r="921">
      <c r="A921" s="156"/>
      <c r="B921" s="156"/>
      <c r="C921" s="156"/>
      <c r="D921" s="156"/>
      <c r="E921" s="156"/>
      <c r="F921" s="156"/>
      <c r="G921" s="156"/>
      <c r="H921" s="156"/>
      <c r="I921" s="156"/>
      <c r="J921" s="156"/>
      <c r="K921" s="156"/>
      <c r="L921" s="156"/>
      <c r="M921" s="156"/>
      <c r="N921" s="156"/>
      <c r="O921" s="156"/>
      <c r="P921" s="156"/>
      <c r="Q921" s="156"/>
      <c r="R921" s="156"/>
      <c r="S921" s="156"/>
      <c r="T921" s="156"/>
      <c r="U921" s="156"/>
      <c r="V921" s="156"/>
      <c r="W921" s="156"/>
      <c r="X921" s="156"/>
      <c r="Y921" s="156"/>
      <c r="Z921" s="156"/>
    </row>
    <row r="922">
      <c r="A922" s="156"/>
      <c r="B922" s="156"/>
      <c r="C922" s="156"/>
      <c r="D922" s="156"/>
      <c r="E922" s="156"/>
      <c r="F922" s="156"/>
      <c r="G922" s="156"/>
      <c r="H922" s="156"/>
      <c r="I922" s="156"/>
      <c r="J922" s="156"/>
      <c r="K922" s="156"/>
      <c r="L922" s="156"/>
      <c r="M922" s="156"/>
      <c r="N922" s="156"/>
      <c r="O922" s="156"/>
      <c r="P922" s="156"/>
      <c r="Q922" s="156"/>
      <c r="R922" s="156"/>
      <c r="S922" s="156"/>
      <c r="T922" s="156"/>
      <c r="U922" s="156"/>
      <c r="V922" s="156"/>
      <c r="W922" s="156"/>
      <c r="X922" s="156"/>
      <c r="Y922" s="156"/>
      <c r="Z922" s="156"/>
    </row>
    <row r="923">
      <c r="A923" s="156"/>
      <c r="B923" s="156"/>
      <c r="C923" s="156"/>
      <c r="D923" s="156"/>
      <c r="E923" s="156"/>
      <c r="F923" s="156"/>
      <c r="G923" s="156"/>
      <c r="H923" s="156"/>
      <c r="I923" s="156"/>
      <c r="J923" s="156"/>
      <c r="K923" s="156"/>
      <c r="L923" s="156"/>
      <c r="M923" s="156"/>
      <c r="N923" s="156"/>
      <c r="O923" s="156"/>
      <c r="P923" s="156"/>
      <c r="Q923" s="156"/>
      <c r="R923" s="156"/>
      <c r="S923" s="156"/>
      <c r="T923" s="156"/>
      <c r="U923" s="156"/>
      <c r="V923" s="156"/>
      <c r="W923" s="156"/>
      <c r="X923" s="156"/>
      <c r="Y923" s="156"/>
      <c r="Z923" s="156"/>
    </row>
    <row r="924">
      <c r="A924" s="156"/>
      <c r="B924" s="156"/>
      <c r="C924" s="156"/>
      <c r="D924" s="156"/>
      <c r="E924" s="156"/>
      <c r="F924" s="156"/>
      <c r="G924" s="156"/>
      <c r="H924" s="156"/>
      <c r="I924" s="156"/>
      <c r="J924" s="156"/>
      <c r="K924" s="156"/>
      <c r="L924" s="156"/>
      <c r="M924" s="156"/>
      <c r="N924" s="156"/>
      <c r="O924" s="156"/>
      <c r="P924" s="156"/>
      <c r="Q924" s="156"/>
      <c r="R924" s="156"/>
      <c r="S924" s="156"/>
      <c r="T924" s="156"/>
      <c r="U924" s="156"/>
      <c r="V924" s="156"/>
      <c r="W924" s="156"/>
      <c r="X924" s="156"/>
      <c r="Y924" s="156"/>
      <c r="Z924" s="156"/>
    </row>
    <row r="925">
      <c r="A925" s="156"/>
      <c r="B925" s="156"/>
      <c r="C925" s="156"/>
      <c r="D925" s="156"/>
      <c r="E925" s="156"/>
      <c r="F925" s="156"/>
      <c r="G925" s="156"/>
      <c r="H925" s="156"/>
      <c r="I925" s="156"/>
      <c r="J925" s="156"/>
      <c r="K925" s="156"/>
      <c r="L925" s="156"/>
      <c r="M925" s="156"/>
      <c r="N925" s="156"/>
      <c r="O925" s="156"/>
      <c r="P925" s="156"/>
      <c r="Q925" s="156"/>
      <c r="R925" s="156"/>
      <c r="S925" s="156"/>
      <c r="T925" s="156"/>
      <c r="U925" s="156"/>
      <c r="V925" s="156"/>
      <c r="W925" s="156"/>
      <c r="X925" s="156"/>
      <c r="Y925" s="156"/>
      <c r="Z925" s="156"/>
    </row>
    <row r="926">
      <c r="A926" s="156"/>
      <c r="B926" s="156"/>
      <c r="C926" s="156"/>
      <c r="D926" s="156"/>
      <c r="E926" s="156"/>
      <c r="F926" s="156"/>
      <c r="G926" s="156"/>
      <c r="H926" s="156"/>
      <c r="I926" s="156"/>
      <c r="J926" s="156"/>
      <c r="K926" s="156"/>
      <c r="L926" s="156"/>
      <c r="M926" s="156"/>
      <c r="N926" s="156"/>
      <c r="O926" s="156"/>
      <c r="P926" s="156"/>
      <c r="Q926" s="156"/>
      <c r="R926" s="156"/>
      <c r="S926" s="156"/>
      <c r="T926" s="156"/>
      <c r="U926" s="156"/>
      <c r="V926" s="156"/>
      <c r="W926" s="156"/>
      <c r="X926" s="156"/>
      <c r="Y926" s="156"/>
      <c r="Z926" s="156"/>
    </row>
    <row r="927">
      <c r="A927" s="156"/>
      <c r="B927" s="156"/>
      <c r="C927" s="156"/>
      <c r="D927" s="156"/>
      <c r="E927" s="156"/>
      <c r="F927" s="156"/>
      <c r="G927" s="156"/>
      <c r="H927" s="156"/>
      <c r="I927" s="156"/>
      <c r="J927" s="156"/>
      <c r="K927" s="156"/>
      <c r="L927" s="156"/>
      <c r="M927" s="156"/>
      <c r="N927" s="156"/>
      <c r="O927" s="156"/>
      <c r="P927" s="156"/>
      <c r="Q927" s="156"/>
      <c r="R927" s="156"/>
      <c r="S927" s="156"/>
      <c r="T927" s="156"/>
      <c r="U927" s="156"/>
      <c r="V927" s="156"/>
      <c r="W927" s="156"/>
      <c r="X927" s="156"/>
      <c r="Y927" s="156"/>
      <c r="Z927" s="156"/>
    </row>
    <row r="928">
      <c r="A928" s="156"/>
      <c r="B928" s="156"/>
      <c r="C928" s="156"/>
      <c r="D928" s="156"/>
      <c r="E928" s="156"/>
      <c r="F928" s="156"/>
      <c r="G928" s="156"/>
      <c r="H928" s="156"/>
      <c r="I928" s="156"/>
      <c r="J928" s="156"/>
      <c r="K928" s="156"/>
      <c r="L928" s="156"/>
      <c r="M928" s="156"/>
      <c r="N928" s="156"/>
      <c r="O928" s="156"/>
      <c r="P928" s="156"/>
      <c r="Q928" s="156"/>
      <c r="R928" s="156"/>
      <c r="S928" s="156"/>
      <c r="T928" s="156"/>
      <c r="U928" s="156"/>
      <c r="V928" s="156"/>
      <c r="W928" s="156"/>
      <c r="X928" s="156"/>
      <c r="Y928" s="156"/>
      <c r="Z928" s="156"/>
    </row>
    <row r="929">
      <c r="A929" s="156"/>
      <c r="B929" s="156"/>
      <c r="C929" s="156"/>
      <c r="D929" s="156"/>
      <c r="E929" s="156"/>
      <c r="F929" s="156"/>
      <c r="G929" s="156"/>
      <c r="H929" s="156"/>
      <c r="I929" s="156"/>
      <c r="J929" s="156"/>
      <c r="K929" s="156"/>
      <c r="L929" s="156"/>
      <c r="M929" s="156"/>
      <c r="N929" s="156"/>
      <c r="O929" s="156"/>
      <c r="P929" s="156"/>
      <c r="Q929" s="156"/>
      <c r="R929" s="156"/>
      <c r="S929" s="156"/>
      <c r="T929" s="156"/>
      <c r="U929" s="156"/>
      <c r="V929" s="156"/>
      <c r="W929" s="156"/>
      <c r="X929" s="156"/>
      <c r="Y929" s="156"/>
      <c r="Z929" s="156"/>
    </row>
    <row r="930">
      <c r="A930" s="156"/>
      <c r="B930" s="156"/>
      <c r="C930" s="156"/>
      <c r="D930" s="156"/>
      <c r="E930" s="156"/>
      <c r="F930" s="156"/>
      <c r="G930" s="156"/>
      <c r="H930" s="156"/>
      <c r="I930" s="156"/>
      <c r="J930" s="156"/>
      <c r="K930" s="156"/>
      <c r="L930" s="156"/>
      <c r="M930" s="156"/>
      <c r="N930" s="156"/>
      <c r="O930" s="156"/>
      <c r="P930" s="156"/>
      <c r="Q930" s="156"/>
      <c r="R930" s="156"/>
      <c r="S930" s="156"/>
      <c r="T930" s="156"/>
      <c r="U930" s="156"/>
      <c r="V930" s="156"/>
      <c r="W930" s="156"/>
      <c r="X930" s="156"/>
      <c r="Y930" s="156"/>
      <c r="Z930" s="156"/>
    </row>
    <row r="931">
      <c r="A931" s="156"/>
      <c r="B931" s="156"/>
      <c r="C931" s="156"/>
      <c r="D931" s="156"/>
      <c r="E931" s="156"/>
      <c r="F931" s="156"/>
      <c r="G931" s="156"/>
      <c r="H931" s="156"/>
      <c r="I931" s="156"/>
      <c r="J931" s="156"/>
      <c r="K931" s="156"/>
      <c r="L931" s="156"/>
      <c r="M931" s="156"/>
      <c r="N931" s="156"/>
      <c r="O931" s="156"/>
      <c r="P931" s="156"/>
      <c r="Q931" s="156"/>
      <c r="R931" s="156"/>
      <c r="S931" s="156"/>
      <c r="T931" s="156"/>
      <c r="U931" s="156"/>
      <c r="V931" s="156"/>
      <c r="W931" s="156"/>
      <c r="X931" s="156"/>
      <c r="Y931" s="156"/>
      <c r="Z931" s="156"/>
    </row>
    <row r="932">
      <c r="A932" s="156"/>
      <c r="B932" s="156"/>
      <c r="C932" s="156"/>
      <c r="D932" s="156"/>
      <c r="E932" s="156"/>
      <c r="F932" s="156"/>
      <c r="G932" s="156"/>
      <c r="H932" s="156"/>
      <c r="I932" s="156"/>
      <c r="J932" s="156"/>
      <c r="K932" s="156"/>
      <c r="L932" s="156"/>
      <c r="M932" s="156"/>
      <c r="N932" s="156"/>
      <c r="O932" s="156"/>
      <c r="P932" s="156"/>
      <c r="Q932" s="156"/>
      <c r="R932" s="156"/>
      <c r="S932" s="156"/>
      <c r="T932" s="156"/>
      <c r="U932" s="156"/>
      <c r="V932" s="156"/>
      <c r="W932" s="156"/>
      <c r="X932" s="156"/>
      <c r="Y932" s="156"/>
      <c r="Z932" s="156"/>
    </row>
    <row r="933">
      <c r="A933" s="156"/>
      <c r="B933" s="156"/>
      <c r="C933" s="156"/>
      <c r="D933" s="156"/>
      <c r="E933" s="156"/>
      <c r="F933" s="156"/>
      <c r="G933" s="156"/>
      <c r="H933" s="156"/>
      <c r="I933" s="156"/>
      <c r="J933" s="156"/>
      <c r="K933" s="156"/>
      <c r="L933" s="156"/>
      <c r="M933" s="156"/>
      <c r="N933" s="156"/>
      <c r="O933" s="156"/>
      <c r="P933" s="156"/>
      <c r="Q933" s="156"/>
      <c r="R933" s="156"/>
      <c r="S933" s="156"/>
      <c r="T933" s="156"/>
      <c r="U933" s="156"/>
      <c r="V933" s="156"/>
      <c r="W933" s="156"/>
      <c r="X933" s="156"/>
      <c r="Y933" s="156"/>
      <c r="Z933" s="156"/>
    </row>
    <row r="934">
      <c r="A934" s="156"/>
      <c r="B934" s="156"/>
      <c r="C934" s="156"/>
      <c r="D934" s="156"/>
      <c r="E934" s="156"/>
      <c r="F934" s="156"/>
      <c r="G934" s="156"/>
      <c r="H934" s="156"/>
      <c r="I934" s="156"/>
      <c r="J934" s="156"/>
      <c r="K934" s="156"/>
      <c r="L934" s="156"/>
      <c r="M934" s="156"/>
      <c r="N934" s="156"/>
      <c r="O934" s="156"/>
      <c r="P934" s="156"/>
      <c r="Q934" s="156"/>
      <c r="R934" s="156"/>
      <c r="S934" s="156"/>
      <c r="T934" s="156"/>
      <c r="U934" s="156"/>
      <c r="V934" s="156"/>
      <c r="W934" s="156"/>
      <c r="X934" s="156"/>
      <c r="Y934" s="156"/>
      <c r="Z934" s="156"/>
    </row>
    <row r="935">
      <c r="A935" s="156"/>
      <c r="B935" s="156"/>
      <c r="C935" s="156"/>
      <c r="D935" s="156"/>
      <c r="E935" s="156"/>
      <c r="F935" s="156"/>
      <c r="G935" s="156"/>
      <c r="H935" s="156"/>
      <c r="I935" s="156"/>
      <c r="J935" s="156"/>
      <c r="K935" s="156"/>
      <c r="L935" s="156"/>
      <c r="M935" s="156"/>
      <c r="N935" s="156"/>
      <c r="O935" s="156"/>
      <c r="P935" s="156"/>
      <c r="Q935" s="156"/>
      <c r="R935" s="156"/>
      <c r="S935" s="156"/>
      <c r="T935" s="156"/>
      <c r="U935" s="156"/>
      <c r="V935" s="156"/>
      <c r="W935" s="156"/>
      <c r="X935" s="156"/>
      <c r="Y935" s="156"/>
      <c r="Z935" s="156"/>
    </row>
    <row r="936">
      <c r="A936" s="156"/>
      <c r="B936" s="156"/>
      <c r="C936" s="156"/>
      <c r="D936" s="156"/>
      <c r="E936" s="156"/>
      <c r="F936" s="156"/>
      <c r="G936" s="156"/>
      <c r="H936" s="156"/>
      <c r="I936" s="156"/>
      <c r="J936" s="156"/>
      <c r="K936" s="156"/>
      <c r="L936" s="156"/>
      <c r="M936" s="156"/>
      <c r="N936" s="156"/>
      <c r="O936" s="156"/>
      <c r="P936" s="156"/>
      <c r="Q936" s="156"/>
      <c r="R936" s="156"/>
      <c r="S936" s="156"/>
      <c r="T936" s="156"/>
      <c r="U936" s="156"/>
      <c r="V936" s="156"/>
      <c r="W936" s="156"/>
      <c r="X936" s="156"/>
      <c r="Y936" s="156"/>
      <c r="Z936" s="156"/>
    </row>
    <row r="937">
      <c r="A937" s="156"/>
      <c r="B937" s="156"/>
      <c r="C937" s="156"/>
      <c r="D937" s="156"/>
      <c r="E937" s="156"/>
      <c r="F937" s="156"/>
      <c r="G937" s="156"/>
      <c r="H937" s="156"/>
      <c r="I937" s="156"/>
      <c r="J937" s="156"/>
      <c r="K937" s="156"/>
      <c r="L937" s="156"/>
      <c r="M937" s="156"/>
      <c r="N937" s="156"/>
      <c r="O937" s="156"/>
      <c r="P937" s="156"/>
      <c r="Q937" s="156"/>
      <c r="R937" s="156"/>
      <c r="S937" s="156"/>
      <c r="T937" s="156"/>
      <c r="U937" s="156"/>
      <c r="V937" s="156"/>
      <c r="W937" s="156"/>
      <c r="X937" s="156"/>
      <c r="Y937" s="156"/>
      <c r="Z937" s="156"/>
    </row>
    <row r="938">
      <c r="A938" s="156"/>
      <c r="B938" s="156"/>
      <c r="C938" s="156"/>
      <c r="D938" s="156"/>
      <c r="E938" s="156"/>
      <c r="F938" s="156"/>
      <c r="G938" s="156"/>
      <c r="H938" s="156"/>
      <c r="I938" s="156"/>
      <c r="J938" s="156"/>
      <c r="K938" s="156"/>
      <c r="L938" s="156"/>
      <c r="M938" s="156"/>
      <c r="N938" s="156"/>
      <c r="O938" s="156"/>
      <c r="P938" s="156"/>
      <c r="Q938" s="156"/>
      <c r="R938" s="156"/>
      <c r="S938" s="156"/>
      <c r="T938" s="156"/>
      <c r="U938" s="156"/>
      <c r="V938" s="156"/>
      <c r="W938" s="156"/>
      <c r="X938" s="156"/>
      <c r="Y938" s="156"/>
      <c r="Z938" s="156"/>
    </row>
    <row r="939">
      <c r="A939" s="156"/>
      <c r="B939" s="156"/>
      <c r="C939" s="156"/>
      <c r="D939" s="156"/>
      <c r="E939" s="156"/>
      <c r="F939" s="156"/>
      <c r="G939" s="156"/>
      <c r="H939" s="156"/>
      <c r="I939" s="156"/>
      <c r="J939" s="156"/>
      <c r="K939" s="156"/>
      <c r="L939" s="156"/>
      <c r="M939" s="156"/>
      <c r="N939" s="156"/>
      <c r="O939" s="156"/>
      <c r="P939" s="156"/>
      <c r="Q939" s="156"/>
      <c r="R939" s="156"/>
      <c r="S939" s="156"/>
      <c r="T939" s="156"/>
      <c r="U939" s="156"/>
      <c r="V939" s="156"/>
      <c r="W939" s="156"/>
      <c r="X939" s="156"/>
      <c r="Y939" s="156"/>
      <c r="Z939" s="156"/>
    </row>
    <row r="940">
      <c r="A940" s="156"/>
      <c r="B940" s="156"/>
      <c r="C940" s="156"/>
      <c r="D940" s="156"/>
      <c r="E940" s="156"/>
      <c r="F940" s="156"/>
      <c r="G940" s="156"/>
      <c r="H940" s="156"/>
      <c r="I940" s="156"/>
      <c r="J940" s="156"/>
      <c r="K940" s="156"/>
      <c r="L940" s="156"/>
      <c r="M940" s="156"/>
      <c r="N940" s="156"/>
      <c r="O940" s="156"/>
      <c r="P940" s="156"/>
      <c r="Q940" s="156"/>
      <c r="R940" s="156"/>
      <c r="S940" s="156"/>
      <c r="T940" s="156"/>
      <c r="U940" s="156"/>
      <c r="V940" s="156"/>
      <c r="W940" s="156"/>
      <c r="X940" s="156"/>
      <c r="Y940" s="156"/>
      <c r="Z940" s="156"/>
    </row>
    <row r="941">
      <c r="A941" s="156"/>
      <c r="B941" s="156"/>
      <c r="C941" s="156"/>
      <c r="D941" s="156"/>
      <c r="E941" s="156"/>
      <c r="F941" s="156"/>
      <c r="G941" s="156"/>
      <c r="H941" s="156"/>
      <c r="I941" s="156"/>
      <c r="J941" s="156"/>
      <c r="K941" s="156"/>
      <c r="L941" s="156"/>
      <c r="M941" s="156"/>
      <c r="N941" s="156"/>
      <c r="O941" s="156"/>
      <c r="P941" s="156"/>
      <c r="Q941" s="156"/>
      <c r="R941" s="156"/>
      <c r="S941" s="156"/>
      <c r="T941" s="156"/>
      <c r="U941" s="156"/>
      <c r="V941" s="156"/>
      <c r="W941" s="156"/>
      <c r="X941" s="156"/>
      <c r="Y941" s="156"/>
      <c r="Z941" s="156"/>
    </row>
    <row r="942">
      <c r="A942" s="156"/>
      <c r="B942" s="156"/>
      <c r="C942" s="156"/>
      <c r="D942" s="156"/>
      <c r="E942" s="156"/>
      <c r="F942" s="156"/>
      <c r="G942" s="156"/>
      <c r="H942" s="156"/>
      <c r="I942" s="156"/>
      <c r="J942" s="156"/>
      <c r="K942" s="156"/>
      <c r="L942" s="156"/>
      <c r="M942" s="156"/>
      <c r="N942" s="156"/>
      <c r="O942" s="156"/>
      <c r="P942" s="156"/>
      <c r="Q942" s="156"/>
      <c r="R942" s="156"/>
      <c r="S942" s="156"/>
      <c r="T942" s="156"/>
      <c r="U942" s="156"/>
      <c r="V942" s="156"/>
      <c r="W942" s="156"/>
      <c r="X942" s="156"/>
      <c r="Y942" s="156"/>
      <c r="Z942" s="156"/>
    </row>
    <row r="943">
      <c r="A943" s="156"/>
      <c r="B943" s="156"/>
      <c r="C943" s="156"/>
      <c r="D943" s="156"/>
      <c r="E943" s="156"/>
      <c r="F943" s="156"/>
      <c r="G943" s="156"/>
      <c r="H943" s="156"/>
      <c r="I943" s="156"/>
      <c r="J943" s="156"/>
      <c r="K943" s="156"/>
      <c r="L943" s="156"/>
      <c r="M943" s="156"/>
      <c r="N943" s="156"/>
      <c r="O943" s="156"/>
      <c r="P943" s="156"/>
      <c r="Q943" s="156"/>
      <c r="R943" s="156"/>
      <c r="S943" s="156"/>
      <c r="T943" s="156"/>
      <c r="U943" s="156"/>
      <c r="V943" s="156"/>
      <c r="W943" s="156"/>
      <c r="X943" s="156"/>
      <c r="Y943" s="156"/>
      <c r="Z943" s="156"/>
    </row>
    <row r="944">
      <c r="A944" s="156"/>
      <c r="B944" s="156"/>
      <c r="C944" s="156"/>
      <c r="D944" s="156"/>
      <c r="E944" s="156"/>
      <c r="F944" s="156"/>
      <c r="G944" s="156"/>
      <c r="H944" s="156"/>
      <c r="I944" s="156"/>
      <c r="J944" s="156"/>
      <c r="K944" s="156"/>
      <c r="L944" s="156"/>
      <c r="M944" s="156"/>
      <c r="N944" s="156"/>
      <c r="O944" s="156"/>
      <c r="P944" s="156"/>
      <c r="Q944" s="156"/>
      <c r="R944" s="156"/>
      <c r="S944" s="156"/>
      <c r="T944" s="156"/>
      <c r="U944" s="156"/>
      <c r="V944" s="156"/>
      <c r="W944" s="156"/>
      <c r="X944" s="156"/>
      <c r="Y944" s="156"/>
      <c r="Z944" s="156"/>
    </row>
    <row r="945">
      <c r="A945" s="156"/>
      <c r="B945" s="156"/>
      <c r="C945" s="156"/>
      <c r="D945" s="156"/>
      <c r="E945" s="156"/>
      <c r="F945" s="156"/>
      <c r="G945" s="156"/>
      <c r="H945" s="156"/>
      <c r="I945" s="156"/>
      <c r="J945" s="156"/>
      <c r="K945" s="156"/>
      <c r="L945" s="156"/>
      <c r="M945" s="156"/>
      <c r="N945" s="156"/>
      <c r="O945" s="156"/>
      <c r="P945" s="156"/>
      <c r="Q945" s="156"/>
      <c r="R945" s="156"/>
      <c r="S945" s="156"/>
      <c r="T945" s="156"/>
      <c r="U945" s="156"/>
      <c r="V945" s="156"/>
      <c r="W945" s="156"/>
      <c r="X945" s="156"/>
      <c r="Y945" s="156"/>
      <c r="Z945" s="156"/>
    </row>
    <row r="946">
      <c r="A946" s="156"/>
      <c r="B946" s="156"/>
      <c r="C946" s="156"/>
      <c r="D946" s="156"/>
      <c r="E946" s="156"/>
      <c r="F946" s="156"/>
      <c r="G946" s="156"/>
      <c r="H946" s="156"/>
      <c r="I946" s="156"/>
      <c r="J946" s="156"/>
      <c r="K946" s="156"/>
      <c r="L946" s="156"/>
      <c r="M946" s="156"/>
      <c r="N946" s="156"/>
      <c r="O946" s="156"/>
      <c r="P946" s="156"/>
      <c r="Q946" s="156"/>
      <c r="R946" s="156"/>
      <c r="S946" s="156"/>
      <c r="T946" s="156"/>
      <c r="U946" s="156"/>
      <c r="V946" s="156"/>
      <c r="W946" s="156"/>
      <c r="X946" s="156"/>
      <c r="Y946" s="156"/>
      <c r="Z946" s="156"/>
    </row>
    <row r="947">
      <c r="A947" s="156"/>
      <c r="B947" s="156"/>
      <c r="C947" s="156"/>
      <c r="D947" s="156"/>
      <c r="E947" s="156"/>
      <c r="F947" s="156"/>
      <c r="G947" s="156"/>
      <c r="H947" s="156"/>
      <c r="I947" s="156"/>
      <c r="J947" s="156"/>
      <c r="K947" s="156"/>
      <c r="L947" s="156"/>
      <c r="M947" s="156"/>
      <c r="N947" s="156"/>
      <c r="O947" s="156"/>
      <c r="P947" s="156"/>
      <c r="Q947" s="156"/>
      <c r="R947" s="156"/>
      <c r="S947" s="156"/>
      <c r="T947" s="156"/>
      <c r="U947" s="156"/>
      <c r="V947" s="156"/>
      <c r="W947" s="156"/>
      <c r="X947" s="156"/>
      <c r="Y947" s="156"/>
      <c r="Z947" s="156"/>
    </row>
    <row r="948">
      <c r="A948" s="156"/>
      <c r="B948" s="156"/>
      <c r="C948" s="156"/>
      <c r="D948" s="156"/>
      <c r="E948" s="156"/>
      <c r="F948" s="156"/>
      <c r="G948" s="156"/>
      <c r="H948" s="156"/>
      <c r="I948" s="156"/>
      <c r="J948" s="156"/>
      <c r="K948" s="156"/>
      <c r="L948" s="156"/>
      <c r="M948" s="156"/>
      <c r="N948" s="156"/>
      <c r="O948" s="156"/>
      <c r="P948" s="156"/>
      <c r="Q948" s="156"/>
      <c r="R948" s="156"/>
      <c r="S948" s="156"/>
      <c r="T948" s="156"/>
      <c r="U948" s="156"/>
      <c r="V948" s="156"/>
      <c r="W948" s="156"/>
      <c r="X948" s="156"/>
      <c r="Y948" s="156"/>
      <c r="Z948" s="156"/>
    </row>
    <row r="949">
      <c r="A949" s="156"/>
      <c r="B949" s="156"/>
      <c r="C949" s="156"/>
      <c r="D949" s="156"/>
      <c r="E949" s="156"/>
      <c r="F949" s="156"/>
      <c r="G949" s="156"/>
      <c r="H949" s="156"/>
      <c r="I949" s="156"/>
      <c r="J949" s="156"/>
      <c r="K949" s="156"/>
      <c r="L949" s="156"/>
      <c r="M949" s="156"/>
      <c r="N949" s="156"/>
      <c r="O949" s="156"/>
      <c r="P949" s="156"/>
      <c r="Q949" s="156"/>
      <c r="R949" s="156"/>
      <c r="S949" s="156"/>
      <c r="T949" s="156"/>
      <c r="U949" s="156"/>
      <c r="V949" s="156"/>
      <c r="W949" s="156"/>
      <c r="X949" s="156"/>
      <c r="Y949" s="156"/>
      <c r="Z949" s="156"/>
    </row>
    <row r="950">
      <c r="A950" s="156"/>
      <c r="B950" s="156"/>
      <c r="C950" s="156"/>
      <c r="D950" s="156"/>
      <c r="E950" s="156"/>
      <c r="F950" s="156"/>
      <c r="G950" s="156"/>
      <c r="H950" s="156"/>
      <c r="I950" s="156"/>
      <c r="J950" s="156"/>
      <c r="K950" s="156"/>
      <c r="L950" s="156"/>
      <c r="M950" s="156"/>
      <c r="N950" s="156"/>
      <c r="O950" s="156"/>
      <c r="P950" s="156"/>
      <c r="Q950" s="156"/>
      <c r="R950" s="156"/>
      <c r="S950" s="156"/>
      <c r="T950" s="156"/>
      <c r="U950" s="156"/>
      <c r="V950" s="156"/>
      <c r="W950" s="156"/>
      <c r="X950" s="156"/>
      <c r="Y950" s="156"/>
      <c r="Z950" s="156"/>
    </row>
    <row r="951">
      <c r="A951" s="156"/>
      <c r="B951" s="156"/>
      <c r="C951" s="156"/>
      <c r="D951" s="156"/>
      <c r="E951" s="156"/>
      <c r="F951" s="156"/>
      <c r="G951" s="156"/>
      <c r="H951" s="156"/>
      <c r="I951" s="156"/>
      <c r="J951" s="156"/>
      <c r="K951" s="156"/>
      <c r="L951" s="156"/>
      <c r="M951" s="156"/>
      <c r="N951" s="156"/>
      <c r="O951" s="156"/>
      <c r="P951" s="156"/>
      <c r="Q951" s="156"/>
      <c r="R951" s="156"/>
      <c r="S951" s="156"/>
      <c r="T951" s="156"/>
      <c r="U951" s="156"/>
      <c r="V951" s="156"/>
      <c r="W951" s="156"/>
      <c r="X951" s="156"/>
      <c r="Y951" s="156"/>
      <c r="Z951" s="156"/>
    </row>
    <row r="952">
      <c r="A952" s="156"/>
      <c r="B952" s="156"/>
      <c r="C952" s="156"/>
      <c r="D952" s="156"/>
      <c r="E952" s="156"/>
      <c r="F952" s="156"/>
      <c r="G952" s="156"/>
      <c r="H952" s="156"/>
      <c r="I952" s="156"/>
      <c r="J952" s="156"/>
      <c r="K952" s="156"/>
      <c r="L952" s="156"/>
      <c r="M952" s="156"/>
      <c r="N952" s="156"/>
      <c r="O952" s="156"/>
      <c r="P952" s="156"/>
      <c r="Q952" s="156"/>
      <c r="R952" s="156"/>
      <c r="S952" s="156"/>
      <c r="T952" s="156"/>
      <c r="U952" s="156"/>
      <c r="V952" s="156"/>
      <c r="W952" s="156"/>
      <c r="X952" s="156"/>
      <c r="Y952" s="156"/>
      <c r="Z952" s="156"/>
    </row>
    <row r="953">
      <c r="A953" s="156"/>
      <c r="B953" s="156"/>
      <c r="C953" s="156"/>
      <c r="D953" s="156"/>
      <c r="E953" s="156"/>
      <c r="F953" s="156"/>
      <c r="G953" s="156"/>
      <c r="H953" s="156"/>
      <c r="I953" s="156"/>
      <c r="J953" s="156"/>
      <c r="K953" s="156"/>
      <c r="L953" s="156"/>
      <c r="M953" s="156"/>
      <c r="N953" s="156"/>
      <c r="O953" s="156"/>
      <c r="P953" s="156"/>
      <c r="Q953" s="156"/>
      <c r="R953" s="156"/>
      <c r="S953" s="156"/>
      <c r="T953" s="156"/>
      <c r="U953" s="156"/>
      <c r="V953" s="156"/>
      <c r="W953" s="156"/>
      <c r="X953" s="156"/>
      <c r="Y953" s="156"/>
      <c r="Z953" s="156"/>
    </row>
    <row r="954">
      <c r="A954" s="156"/>
      <c r="B954" s="156"/>
      <c r="C954" s="156"/>
      <c r="D954" s="156"/>
      <c r="E954" s="156"/>
      <c r="F954" s="156"/>
      <c r="G954" s="156"/>
      <c r="H954" s="156"/>
      <c r="I954" s="156"/>
      <c r="J954" s="156"/>
      <c r="K954" s="156"/>
      <c r="L954" s="156"/>
      <c r="M954" s="156"/>
      <c r="N954" s="156"/>
      <c r="O954" s="156"/>
      <c r="P954" s="156"/>
      <c r="Q954" s="156"/>
      <c r="R954" s="156"/>
      <c r="S954" s="156"/>
      <c r="T954" s="156"/>
      <c r="U954" s="156"/>
      <c r="V954" s="156"/>
      <c r="W954" s="156"/>
      <c r="X954" s="156"/>
      <c r="Y954" s="156"/>
      <c r="Z954" s="156"/>
    </row>
    <row r="955">
      <c r="A955" s="156"/>
      <c r="B955" s="156"/>
      <c r="C955" s="156"/>
      <c r="D955" s="156"/>
      <c r="E955" s="156"/>
      <c r="F955" s="156"/>
      <c r="G955" s="156"/>
      <c r="H955" s="156"/>
      <c r="I955" s="156"/>
      <c r="J955" s="156"/>
      <c r="K955" s="156"/>
      <c r="L955" s="156"/>
      <c r="M955" s="156"/>
      <c r="N955" s="156"/>
      <c r="O955" s="156"/>
      <c r="P955" s="156"/>
      <c r="Q955" s="156"/>
      <c r="R955" s="156"/>
      <c r="S955" s="156"/>
      <c r="T955" s="156"/>
      <c r="U955" s="156"/>
      <c r="V955" s="156"/>
      <c r="W955" s="156"/>
      <c r="X955" s="156"/>
      <c r="Y955" s="156"/>
      <c r="Z955" s="156"/>
    </row>
    <row r="956">
      <c r="A956" s="156"/>
      <c r="B956" s="156"/>
      <c r="C956" s="156"/>
      <c r="D956" s="156"/>
      <c r="E956" s="156"/>
      <c r="F956" s="156"/>
      <c r="G956" s="156"/>
      <c r="H956" s="156"/>
      <c r="I956" s="156"/>
      <c r="J956" s="156"/>
      <c r="K956" s="156"/>
      <c r="L956" s="156"/>
      <c r="M956" s="156"/>
      <c r="N956" s="156"/>
      <c r="O956" s="156"/>
      <c r="P956" s="156"/>
      <c r="Q956" s="156"/>
      <c r="R956" s="156"/>
      <c r="S956" s="156"/>
      <c r="T956" s="156"/>
      <c r="U956" s="156"/>
      <c r="V956" s="156"/>
      <c r="W956" s="156"/>
      <c r="X956" s="156"/>
      <c r="Y956" s="156"/>
      <c r="Z956" s="156"/>
    </row>
    <row r="957">
      <c r="A957" s="156"/>
      <c r="B957" s="156"/>
      <c r="C957" s="156"/>
      <c r="D957" s="156"/>
      <c r="E957" s="156"/>
      <c r="F957" s="156"/>
      <c r="G957" s="156"/>
      <c r="H957" s="156"/>
      <c r="I957" s="156"/>
      <c r="J957" s="156"/>
      <c r="K957" s="156"/>
      <c r="L957" s="156"/>
      <c r="M957" s="156"/>
      <c r="N957" s="156"/>
      <c r="O957" s="156"/>
      <c r="P957" s="156"/>
      <c r="Q957" s="156"/>
      <c r="R957" s="156"/>
      <c r="S957" s="156"/>
      <c r="T957" s="156"/>
      <c r="U957" s="156"/>
      <c r="V957" s="156"/>
      <c r="W957" s="156"/>
      <c r="X957" s="156"/>
      <c r="Y957" s="156"/>
      <c r="Z957" s="156"/>
    </row>
    <row r="958">
      <c r="A958" s="156"/>
      <c r="B958" s="156"/>
      <c r="C958" s="156"/>
      <c r="D958" s="156"/>
      <c r="E958" s="156"/>
      <c r="F958" s="156"/>
      <c r="G958" s="156"/>
      <c r="H958" s="156"/>
      <c r="I958" s="156"/>
      <c r="J958" s="156"/>
      <c r="K958" s="156"/>
      <c r="L958" s="156"/>
      <c r="M958" s="156"/>
      <c r="N958" s="156"/>
      <c r="O958" s="156"/>
      <c r="P958" s="156"/>
      <c r="Q958" s="156"/>
      <c r="R958" s="156"/>
      <c r="S958" s="156"/>
      <c r="T958" s="156"/>
      <c r="U958" s="156"/>
      <c r="V958" s="156"/>
      <c r="W958" s="156"/>
      <c r="X958" s="156"/>
      <c r="Y958" s="156"/>
      <c r="Z958" s="156"/>
    </row>
    <row r="959">
      <c r="A959" s="156"/>
      <c r="B959" s="156"/>
      <c r="C959" s="156"/>
      <c r="D959" s="156"/>
      <c r="E959" s="156"/>
      <c r="F959" s="156"/>
      <c r="G959" s="156"/>
      <c r="H959" s="156"/>
      <c r="I959" s="156"/>
      <c r="J959" s="156"/>
      <c r="K959" s="156"/>
      <c r="L959" s="156"/>
      <c r="M959" s="156"/>
      <c r="N959" s="156"/>
      <c r="O959" s="156"/>
      <c r="P959" s="156"/>
      <c r="Q959" s="156"/>
      <c r="R959" s="156"/>
      <c r="S959" s="156"/>
      <c r="T959" s="156"/>
      <c r="U959" s="156"/>
      <c r="V959" s="156"/>
      <c r="W959" s="156"/>
      <c r="X959" s="156"/>
      <c r="Y959" s="156"/>
      <c r="Z959" s="156"/>
    </row>
    <row r="960">
      <c r="A960" s="156"/>
      <c r="B960" s="156"/>
      <c r="C960" s="156"/>
      <c r="D960" s="156"/>
      <c r="E960" s="156"/>
      <c r="F960" s="156"/>
      <c r="G960" s="156"/>
      <c r="H960" s="156"/>
      <c r="I960" s="156"/>
      <c r="J960" s="156"/>
      <c r="K960" s="156"/>
      <c r="L960" s="156"/>
      <c r="M960" s="156"/>
      <c r="N960" s="156"/>
      <c r="O960" s="156"/>
      <c r="P960" s="156"/>
      <c r="Q960" s="156"/>
      <c r="R960" s="156"/>
      <c r="S960" s="156"/>
      <c r="T960" s="156"/>
      <c r="U960" s="156"/>
      <c r="V960" s="156"/>
      <c r="W960" s="156"/>
      <c r="X960" s="156"/>
      <c r="Y960" s="156"/>
      <c r="Z960" s="156"/>
    </row>
    <row r="961">
      <c r="A961" s="156"/>
      <c r="B961" s="156"/>
      <c r="C961" s="156"/>
      <c r="D961" s="156"/>
      <c r="E961" s="156"/>
      <c r="F961" s="156"/>
      <c r="G961" s="156"/>
      <c r="H961" s="156"/>
      <c r="I961" s="156"/>
      <c r="J961" s="156"/>
      <c r="K961" s="156"/>
      <c r="L961" s="156"/>
      <c r="M961" s="156"/>
      <c r="N961" s="156"/>
      <c r="O961" s="156"/>
      <c r="P961" s="156"/>
      <c r="Q961" s="156"/>
      <c r="R961" s="156"/>
      <c r="S961" s="156"/>
      <c r="T961" s="156"/>
      <c r="U961" s="156"/>
      <c r="V961" s="156"/>
      <c r="W961" s="156"/>
      <c r="X961" s="156"/>
      <c r="Y961" s="156"/>
      <c r="Z961" s="156"/>
    </row>
    <row r="962">
      <c r="A962" s="156"/>
      <c r="B962" s="156"/>
      <c r="C962" s="156"/>
      <c r="D962" s="156"/>
      <c r="E962" s="156"/>
      <c r="F962" s="156"/>
      <c r="G962" s="156"/>
      <c r="H962" s="156"/>
      <c r="I962" s="156"/>
      <c r="J962" s="156"/>
      <c r="K962" s="156"/>
      <c r="L962" s="156"/>
      <c r="M962" s="156"/>
      <c r="N962" s="156"/>
      <c r="O962" s="156"/>
      <c r="P962" s="156"/>
      <c r="Q962" s="156"/>
      <c r="R962" s="156"/>
      <c r="S962" s="156"/>
      <c r="T962" s="156"/>
      <c r="U962" s="156"/>
      <c r="V962" s="156"/>
      <c r="W962" s="156"/>
      <c r="X962" s="156"/>
      <c r="Y962" s="156"/>
      <c r="Z962" s="156"/>
    </row>
    <row r="963">
      <c r="A963" s="156"/>
      <c r="B963" s="156"/>
      <c r="C963" s="156"/>
      <c r="D963" s="156"/>
      <c r="E963" s="156"/>
      <c r="F963" s="156"/>
      <c r="G963" s="156"/>
      <c r="H963" s="156"/>
      <c r="I963" s="156"/>
      <c r="J963" s="156"/>
      <c r="K963" s="156"/>
      <c r="L963" s="156"/>
      <c r="M963" s="156"/>
      <c r="N963" s="156"/>
      <c r="O963" s="156"/>
      <c r="P963" s="156"/>
      <c r="Q963" s="156"/>
      <c r="R963" s="156"/>
      <c r="S963" s="156"/>
      <c r="T963" s="156"/>
      <c r="U963" s="156"/>
      <c r="V963" s="156"/>
      <c r="W963" s="156"/>
      <c r="X963" s="156"/>
      <c r="Y963" s="156"/>
      <c r="Z963" s="156"/>
    </row>
    <row r="964">
      <c r="A964" s="156"/>
      <c r="B964" s="156"/>
      <c r="C964" s="156"/>
      <c r="D964" s="156"/>
      <c r="E964" s="156"/>
      <c r="F964" s="156"/>
      <c r="G964" s="156"/>
      <c r="H964" s="156"/>
      <c r="I964" s="156"/>
      <c r="J964" s="156"/>
      <c r="K964" s="156"/>
      <c r="L964" s="156"/>
      <c r="M964" s="156"/>
      <c r="N964" s="156"/>
      <c r="O964" s="156"/>
      <c r="P964" s="156"/>
      <c r="Q964" s="156"/>
      <c r="R964" s="156"/>
      <c r="S964" s="156"/>
      <c r="T964" s="156"/>
      <c r="U964" s="156"/>
      <c r="V964" s="156"/>
      <c r="W964" s="156"/>
      <c r="X964" s="156"/>
      <c r="Y964" s="156"/>
      <c r="Z964" s="156"/>
    </row>
    <row r="965">
      <c r="A965" s="156"/>
      <c r="B965" s="156"/>
      <c r="C965" s="156"/>
      <c r="D965" s="156"/>
      <c r="E965" s="156"/>
      <c r="F965" s="156"/>
      <c r="G965" s="156"/>
      <c r="H965" s="156"/>
      <c r="I965" s="156"/>
      <c r="J965" s="156"/>
      <c r="K965" s="156"/>
      <c r="L965" s="156"/>
      <c r="M965" s="156"/>
      <c r="N965" s="156"/>
      <c r="O965" s="156"/>
      <c r="P965" s="156"/>
      <c r="Q965" s="156"/>
      <c r="R965" s="156"/>
      <c r="S965" s="156"/>
      <c r="T965" s="156"/>
      <c r="U965" s="156"/>
      <c r="V965" s="156"/>
      <c r="W965" s="156"/>
      <c r="X965" s="156"/>
      <c r="Y965" s="156"/>
      <c r="Z965" s="156"/>
    </row>
    <row r="966">
      <c r="A966" s="156"/>
      <c r="B966" s="156"/>
      <c r="C966" s="156"/>
      <c r="D966" s="156"/>
      <c r="E966" s="156"/>
      <c r="F966" s="156"/>
      <c r="G966" s="156"/>
      <c r="H966" s="156"/>
      <c r="I966" s="156"/>
      <c r="J966" s="156"/>
      <c r="K966" s="156"/>
      <c r="L966" s="156"/>
      <c r="M966" s="156"/>
      <c r="N966" s="156"/>
      <c r="O966" s="156"/>
      <c r="P966" s="156"/>
      <c r="Q966" s="156"/>
      <c r="R966" s="156"/>
      <c r="S966" s="156"/>
      <c r="T966" s="156"/>
      <c r="U966" s="156"/>
      <c r="V966" s="156"/>
      <c r="W966" s="156"/>
      <c r="X966" s="156"/>
      <c r="Y966" s="156"/>
      <c r="Z966" s="156"/>
    </row>
    <row r="967">
      <c r="A967" s="156"/>
      <c r="B967" s="156"/>
      <c r="C967" s="156"/>
      <c r="D967" s="156"/>
      <c r="E967" s="156"/>
      <c r="F967" s="156"/>
      <c r="G967" s="156"/>
      <c r="H967" s="156"/>
      <c r="I967" s="156"/>
      <c r="J967" s="156"/>
      <c r="K967" s="156"/>
      <c r="L967" s="156"/>
      <c r="M967" s="156"/>
      <c r="N967" s="156"/>
      <c r="O967" s="156"/>
      <c r="P967" s="156"/>
      <c r="Q967" s="156"/>
      <c r="R967" s="156"/>
      <c r="S967" s="156"/>
      <c r="T967" s="156"/>
      <c r="U967" s="156"/>
      <c r="V967" s="156"/>
      <c r="W967" s="156"/>
      <c r="X967" s="156"/>
      <c r="Y967" s="156"/>
      <c r="Z967" s="156"/>
    </row>
    <row r="968">
      <c r="A968" s="156"/>
      <c r="B968" s="156"/>
      <c r="C968" s="156"/>
      <c r="D968" s="156"/>
      <c r="E968" s="156"/>
      <c r="F968" s="156"/>
      <c r="G968" s="156"/>
      <c r="H968" s="156"/>
      <c r="I968" s="156"/>
      <c r="J968" s="156"/>
      <c r="K968" s="156"/>
      <c r="L968" s="156"/>
      <c r="M968" s="156"/>
      <c r="N968" s="156"/>
      <c r="O968" s="156"/>
      <c r="P968" s="156"/>
      <c r="Q968" s="156"/>
      <c r="R968" s="156"/>
      <c r="S968" s="156"/>
      <c r="T968" s="156"/>
      <c r="U968" s="156"/>
      <c r="V968" s="156"/>
      <c r="W968" s="156"/>
      <c r="X968" s="156"/>
      <c r="Y968" s="156"/>
      <c r="Z968" s="156"/>
    </row>
    <row r="969">
      <c r="A969" s="156"/>
      <c r="B969" s="156"/>
      <c r="C969" s="156"/>
      <c r="D969" s="156"/>
      <c r="E969" s="156"/>
      <c r="F969" s="156"/>
      <c r="G969" s="156"/>
      <c r="H969" s="156"/>
      <c r="I969" s="156"/>
      <c r="J969" s="156"/>
      <c r="K969" s="156"/>
      <c r="L969" s="156"/>
      <c r="M969" s="156"/>
      <c r="N969" s="156"/>
      <c r="O969" s="156"/>
      <c r="P969" s="156"/>
      <c r="Q969" s="156"/>
      <c r="R969" s="156"/>
      <c r="S969" s="156"/>
      <c r="T969" s="156"/>
      <c r="U969" s="156"/>
      <c r="V969" s="156"/>
      <c r="W969" s="156"/>
      <c r="X969" s="156"/>
      <c r="Y969" s="156"/>
      <c r="Z969" s="156"/>
    </row>
    <row r="970">
      <c r="A970" s="156"/>
      <c r="B970" s="156"/>
      <c r="C970" s="156"/>
      <c r="D970" s="156"/>
      <c r="E970" s="156"/>
      <c r="F970" s="156"/>
      <c r="G970" s="156"/>
      <c r="H970" s="156"/>
      <c r="I970" s="156"/>
      <c r="J970" s="156"/>
      <c r="K970" s="156"/>
      <c r="L970" s="156"/>
      <c r="M970" s="156"/>
      <c r="N970" s="156"/>
      <c r="O970" s="156"/>
      <c r="P970" s="156"/>
      <c r="Q970" s="156"/>
      <c r="R970" s="156"/>
      <c r="S970" s="156"/>
      <c r="T970" s="156"/>
      <c r="U970" s="156"/>
      <c r="V970" s="156"/>
      <c r="W970" s="156"/>
      <c r="X970" s="156"/>
      <c r="Y970" s="156"/>
      <c r="Z970" s="156"/>
    </row>
    <row r="971">
      <c r="A971" s="156"/>
      <c r="B971" s="156"/>
      <c r="C971" s="156"/>
      <c r="D971" s="156"/>
      <c r="E971" s="156"/>
      <c r="F971" s="156"/>
      <c r="G971" s="156"/>
      <c r="H971" s="156"/>
      <c r="I971" s="156"/>
      <c r="J971" s="156"/>
      <c r="K971" s="156"/>
      <c r="L971" s="156"/>
      <c r="M971" s="156"/>
      <c r="N971" s="156"/>
      <c r="O971" s="156"/>
      <c r="P971" s="156"/>
      <c r="Q971" s="156"/>
      <c r="R971" s="156"/>
      <c r="S971" s="156"/>
      <c r="T971" s="156"/>
      <c r="U971" s="156"/>
      <c r="V971" s="156"/>
      <c r="W971" s="156"/>
      <c r="X971" s="156"/>
      <c r="Y971" s="156"/>
      <c r="Z971" s="156"/>
    </row>
    <row r="972">
      <c r="A972" s="156"/>
      <c r="B972" s="156"/>
      <c r="C972" s="156"/>
      <c r="D972" s="156"/>
      <c r="E972" s="156"/>
      <c r="F972" s="156"/>
      <c r="G972" s="156"/>
      <c r="H972" s="156"/>
      <c r="I972" s="156"/>
      <c r="J972" s="156"/>
      <c r="K972" s="156"/>
      <c r="L972" s="156"/>
      <c r="M972" s="156"/>
      <c r="N972" s="156"/>
      <c r="O972" s="156"/>
      <c r="P972" s="156"/>
      <c r="Q972" s="156"/>
      <c r="R972" s="156"/>
      <c r="S972" s="156"/>
      <c r="T972" s="156"/>
      <c r="U972" s="156"/>
      <c r="V972" s="156"/>
      <c r="W972" s="156"/>
      <c r="X972" s="156"/>
      <c r="Y972" s="156"/>
      <c r="Z972" s="156"/>
    </row>
    <row r="973">
      <c r="A973" s="156"/>
      <c r="B973" s="156"/>
      <c r="C973" s="156"/>
      <c r="D973" s="156"/>
      <c r="E973" s="156"/>
      <c r="F973" s="156"/>
      <c r="G973" s="156"/>
      <c r="H973" s="156"/>
      <c r="I973" s="156"/>
      <c r="J973" s="156"/>
      <c r="K973" s="156"/>
      <c r="L973" s="156"/>
      <c r="M973" s="156"/>
      <c r="N973" s="156"/>
      <c r="O973" s="156"/>
      <c r="P973" s="156"/>
      <c r="Q973" s="156"/>
      <c r="R973" s="156"/>
      <c r="S973" s="156"/>
      <c r="T973" s="156"/>
      <c r="U973" s="156"/>
      <c r="V973" s="156"/>
      <c r="W973" s="156"/>
      <c r="X973" s="156"/>
      <c r="Y973" s="156"/>
      <c r="Z973" s="156"/>
    </row>
    <row r="974">
      <c r="A974" s="156"/>
      <c r="B974" s="156"/>
      <c r="C974" s="156"/>
      <c r="D974" s="156"/>
      <c r="E974" s="156"/>
      <c r="F974" s="156"/>
      <c r="G974" s="156"/>
      <c r="H974" s="156"/>
      <c r="I974" s="156"/>
      <c r="J974" s="156"/>
      <c r="K974" s="156"/>
      <c r="L974" s="156"/>
      <c r="M974" s="156"/>
      <c r="N974" s="156"/>
      <c r="O974" s="156"/>
      <c r="P974" s="156"/>
      <c r="Q974" s="156"/>
      <c r="R974" s="156"/>
      <c r="S974" s="156"/>
      <c r="T974" s="156"/>
      <c r="U974" s="156"/>
      <c r="V974" s="156"/>
      <c r="W974" s="156"/>
      <c r="X974" s="156"/>
      <c r="Y974" s="156"/>
      <c r="Z974" s="156"/>
    </row>
    <row r="975">
      <c r="A975" s="156"/>
      <c r="B975" s="156"/>
      <c r="C975" s="156"/>
      <c r="D975" s="156"/>
      <c r="E975" s="156"/>
      <c r="F975" s="156"/>
      <c r="G975" s="156"/>
      <c r="H975" s="156"/>
      <c r="I975" s="156"/>
      <c r="J975" s="156"/>
      <c r="K975" s="156"/>
      <c r="L975" s="156"/>
      <c r="M975" s="156"/>
      <c r="N975" s="156"/>
      <c r="O975" s="156"/>
      <c r="P975" s="156"/>
      <c r="Q975" s="156"/>
      <c r="R975" s="156"/>
      <c r="S975" s="156"/>
      <c r="T975" s="156"/>
      <c r="U975" s="156"/>
      <c r="V975" s="156"/>
      <c r="W975" s="156"/>
      <c r="X975" s="156"/>
      <c r="Y975" s="156"/>
      <c r="Z975" s="156"/>
    </row>
    <row r="976">
      <c r="A976" s="156"/>
      <c r="B976" s="156"/>
      <c r="C976" s="156"/>
      <c r="D976" s="156"/>
      <c r="E976" s="156"/>
      <c r="F976" s="156"/>
      <c r="G976" s="156"/>
      <c r="H976" s="156"/>
      <c r="I976" s="156"/>
      <c r="J976" s="156"/>
      <c r="K976" s="156"/>
      <c r="L976" s="156"/>
      <c r="M976" s="156"/>
      <c r="N976" s="156"/>
      <c r="O976" s="156"/>
      <c r="P976" s="156"/>
      <c r="Q976" s="156"/>
      <c r="R976" s="156"/>
      <c r="S976" s="156"/>
      <c r="T976" s="156"/>
      <c r="U976" s="156"/>
      <c r="V976" s="156"/>
      <c r="W976" s="156"/>
      <c r="X976" s="156"/>
      <c r="Y976" s="156"/>
      <c r="Z976" s="156"/>
    </row>
    <row r="977">
      <c r="A977" s="156"/>
      <c r="B977" s="156"/>
      <c r="C977" s="156"/>
      <c r="D977" s="156"/>
      <c r="E977" s="156"/>
      <c r="F977" s="156"/>
      <c r="G977" s="156"/>
      <c r="H977" s="156"/>
      <c r="I977" s="156"/>
      <c r="J977" s="156"/>
      <c r="K977" s="156"/>
      <c r="L977" s="156"/>
      <c r="M977" s="156"/>
      <c r="N977" s="156"/>
      <c r="O977" s="156"/>
      <c r="P977" s="156"/>
      <c r="Q977" s="156"/>
      <c r="R977" s="156"/>
      <c r="S977" s="156"/>
      <c r="T977" s="156"/>
      <c r="U977" s="156"/>
      <c r="V977" s="156"/>
      <c r="W977" s="156"/>
      <c r="X977" s="156"/>
      <c r="Y977" s="156"/>
      <c r="Z977" s="156"/>
    </row>
    <row r="978">
      <c r="A978" s="156"/>
      <c r="B978" s="156"/>
      <c r="C978" s="156"/>
      <c r="D978" s="156"/>
      <c r="E978" s="156"/>
      <c r="F978" s="156"/>
      <c r="G978" s="156"/>
      <c r="H978" s="156"/>
      <c r="I978" s="156"/>
      <c r="J978" s="156"/>
      <c r="K978" s="156"/>
      <c r="L978" s="156"/>
      <c r="M978" s="156"/>
      <c r="N978" s="156"/>
      <c r="O978" s="156"/>
      <c r="P978" s="156"/>
      <c r="Q978" s="156"/>
      <c r="R978" s="156"/>
      <c r="S978" s="156"/>
      <c r="T978" s="156"/>
      <c r="U978" s="156"/>
      <c r="V978" s="156"/>
      <c r="W978" s="156"/>
      <c r="X978" s="156"/>
      <c r="Y978" s="156"/>
      <c r="Z978" s="156"/>
    </row>
    <row r="979">
      <c r="A979" s="156"/>
      <c r="B979" s="156"/>
      <c r="C979" s="156"/>
      <c r="D979" s="156"/>
      <c r="E979" s="156"/>
      <c r="F979" s="156"/>
      <c r="G979" s="156"/>
      <c r="H979" s="156"/>
      <c r="I979" s="156"/>
      <c r="J979" s="156"/>
      <c r="K979" s="156"/>
      <c r="L979" s="156"/>
      <c r="M979" s="156"/>
      <c r="N979" s="156"/>
      <c r="O979" s="156"/>
      <c r="P979" s="156"/>
      <c r="Q979" s="156"/>
      <c r="R979" s="156"/>
      <c r="S979" s="156"/>
      <c r="T979" s="156"/>
      <c r="U979" s="156"/>
      <c r="V979" s="156"/>
      <c r="W979" s="156"/>
      <c r="X979" s="156"/>
      <c r="Y979" s="156"/>
      <c r="Z979" s="156"/>
    </row>
    <row r="980">
      <c r="A980" s="156"/>
      <c r="B980" s="156"/>
      <c r="C980" s="156"/>
      <c r="D980" s="156"/>
      <c r="E980" s="156"/>
      <c r="F980" s="156"/>
      <c r="G980" s="156"/>
      <c r="H980" s="156"/>
      <c r="I980" s="156"/>
      <c r="J980" s="156"/>
      <c r="K980" s="156"/>
      <c r="L980" s="156"/>
      <c r="M980" s="156"/>
      <c r="N980" s="156"/>
      <c r="O980" s="156"/>
      <c r="P980" s="156"/>
      <c r="Q980" s="156"/>
      <c r="R980" s="156"/>
      <c r="S980" s="156"/>
      <c r="T980" s="156"/>
      <c r="U980" s="156"/>
      <c r="V980" s="156"/>
      <c r="W980" s="156"/>
      <c r="X980" s="156"/>
      <c r="Y980" s="156"/>
      <c r="Z980" s="156"/>
    </row>
    <row r="981">
      <c r="A981" s="156"/>
      <c r="B981" s="156"/>
      <c r="C981" s="156"/>
      <c r="D981" s="156"/>
      <c r="E981" s="156"/>
      <c r="F981" s="156"/>
      <c r="G981" s="156"/>
      <c r="H981" s="156"/>
      <c r="I981" s="156"/>
      <c r="J981" s="156"/>
      <c r="K981" s="156"/>
      <c r="L981" s="156"/>
      <c r="M981" s="156"/>
      <c r="N981" s="156"/>
      <c r="O981" s="156"/>
      <c r="P981" s="156"/>
      <c r="Q981" s="156"/>
      <c r="R981" s="156"/>
      <c r="S981" s="156"/>
      <c r="T981" s="156"/>
      <c r="U981" s="156"/>
      <c r="V981" s="156"/>
      <c r="W981" s="156"/>
      <c r="X981" s="156"/>
      <c r="Y981" s="156"/>
      <c r="Z981" s="156"/>
    </row>
    <row r="982">
      <c r="A982" s="156"/>
      <c r="B982" s="156"/>
      <c r="C982" s="156"/>
      <c r="D982" s="156"/>
      <c r="E982" s="156"/>
      <c r="F982" s="156"/>
      <c r="G982" s="156"/>
      <c r="H982" s="156"/>
      <c r="I982" s="156"/>
      <c r="J982" s="156"/>
      <c r="K982" s="156"/>
      <c r="L982" s="156"/>
      <c r="M982" s="156"/>
      <c r="N982" s="156"/>
      <c r="O982" s="156"/>
      <c r="P982" s="156"/>
      <c r="Q982" s="156"/>
      <c r="R982" s="156"/>
      <c r="S982" s="156"/>
      <c r="T982" s="156"/>
      <c r="U982" s="156"/>
      <c r="V982" s="156"/>
      <c r="W982" s="156"/>
      <c r="X982" s="156"/>
      <c r="Y982" s="156"/>
      <c r="Z982" s="156"/>
    </row>
    <row r="983">
      <c r="A983" s="156"/>
      <c r="B983" s="156"/>
      <c r="C983" s="156"/>
      <c r="D983" s="156"/>
      <c r="E983" s="156"/>
      <c r="F983" s="156"/>
      <c r="G983" s="156"/>
      <c r="H983" s="156"/>
      <c r="I983" s="156"/>
      <c r="J983" s="156"/>
      <c r="K983" s="156"/>
      <c r="L983" s="156"/>
      <c r="M983" s="156"/>
      <c r="N983" s="156"/>
      <c r="O983" s="156"/>
      <c r="P983" s="156"/>
      <c r="Q983" s="156"/>
      <c r="R983" s="156"/>
      <c r="S983" s="156"/>
      <c r="T983" s="156"/>
      <c r="U983" s="156"/>
      <c r="V983" s="156"/>
      <c r="W983" s="156"/>
      <c r="X983" s="156"/>
      <c r="Y983" s="156"/>
      <c r="Z983" s="156"/>
    </row>
    <row r="984">
      <c r="A984" s="156"/>
      <c r="B984" s="156"/>
      <c r="C984" s="156"/>
      <c r="D984" s="156"/>
      <c r="E984" s="156"/>
      <c r="F984" s="156"/>
      <c r="G984" s="156"/>
      <c r="H984" s="156"/>
      <c r="I984" s="156"/>
      <c r="J984" s="156"/>
      <c r="K984" s="156"/>
      <c r="L984" s="156"/>
      <c r="M984" s="156"/>
      <c r="N984" s="156"/>
      <c r="O984" s="156"/>
      <c r="P984" s="156"/>
      <c r="Q984" s="156"/>
      <c r="R984" s="156"/>
      <c r="S984" s="156"/>
      <c r="T984" s="156"/>
      <c r="U984" s="156"/>
      <c r="V984" s="156"/>
      <c r="W984" s="156"/>
      <c r="X984" s="156"/>
      <c r="Y984" s="156"/>
      <c r="Z984" s="156"/>
    </row>
    <row r="985">
      <c r="A985" s="156"/>
      <c r="B985" s="156"/>
      <c r="C985" s="156"/>
      <c r="D985" s="156"/>
      <c r="E985" s="156"/>
      <c r="F985" s="156"/>
      <c r="G985" s="156"/>
      <c r="H985" s="156"/>
      <c r="I985" s="156"/>
      <c r="J985" s="156"/>
      <c r="K985" s="156"/>
      <c r="L985" s="156"/>
      <c r="M985" s="156"/>
      <c r="N985" s="156"/>
      <c r="O985" s="156"/>
      <c r="P985" s="156"/>
      <c r="Q985" s="156"/>
      <c r="R985" s="156"/>
      <c r="S985" s="156"/>
      <c r="T985" s="156"/>
      <c r="U985" s="156"/>
      <c r="V985" s="156"/>
      <c r="W985" s="156"/>
      <c r="X985" s="156"/>
      <c r="Y985" s="156"/>
      <c r="Z985" s="156"/>
    </row>
    <row r="986">
      <c r="A986" s="156"/>
      <c r="B986" s="156"/>
      <c r="C986" s="156"/>
      <c r="D986" s="156"/>
      <c r="E986" s="156"/>
      <c r="F986" s="156"/>
      <c r="G986" s="156"/>
      <c r="H986" s="156"/>
      <c r="I986" s="156"/>
      <c r="J986" s="156"/>
      <c r="K986" s="156"/>
      <c r="L986" s="156"/>
      <c r="M986" s="156"/>
      <c r="N986" s="156"/>
      <c r="O986" s="156"/>
      <c r="P986" s="156"/>
      <c r="Q986" s="156"/>
      <c r="R986" s="156"/>
      <c r="S986" s="156"/>
      <c r="T986" s="156"/>
      <c r="U986" s="156"/>
      <c r="V986" s="156"/>
      <c r="W986" s="156"/>
      <c r="X986" s="156"/>
      <c r="Y986" s="156"/>
      <c r="Z986" s="156"/>
    </row>
    <row r="987">
      <c r="A987" s="156"/>
      <c r="B987" s="156"/>
      <c r="C987" s="156"/>
      <c r="D987" s="156"/>
      <c r="E987" s="156"/>
      <c r="F987" s="156"/>
      <c r="G987" s="156"/>
      <c r="H987" s="156"/>
      <c r="I987" s="156"/>
      <c r="J987" s="156"/>
      <c r="K987" s="156"/>
      <c r="L987" s="156"/>
      <c r="M987" s="156"/>
      <c r="N987" s="156"/>
      <c r="O987" s="156"/>
      <c r="P987" s="156"/>
      <c r="Q987" s="156"/>
      <c r="R987" s="156"/>
      <c r="S987" s="156"/>
      <c r="T987" s="156"/>
      <c r="U987" s="156"/>
      <c r="V987" s="156"/>
      <c r="W987" s="156"/>
      <c r="X987" s="156"/>
      <c r="Y987" s="156"/>
      <c r="Z987" s="156"/>
    </row>
    <row r="988">
      <c r="A988" s="156"/>
      <c r="B988" s="156"/>
      <c r="C988" s="156"/>
      <c r="D988" s="156"/>
      <c r="E988" s="156"/>
      <c r="F988" s="156"/>
      <c r="G988" s="156"/>
      <c r="H988" s="156"/>
      <c r="I988" s="156"/>
      <c r="J988" s="156"/>
      <c r="K988" s="156"/>
      <c r="L988" s="156"/>
      <c r="M988" s="156"/>
      <c r="N988" s="156"/>
      <c r="O988" s="156"/>
      <c r="P988" s="156"/>
      <c r="Q988" s="156"/>
      <c r="R988" s="156"/>
      <c r="S988" s="156"/>
      <c r="T988" s="156"/>
      <c r="U988" s="156"/>
      <c r="V988" s="156"/>
      <c r="W988" s="156"/>
      <c r="X988" s="156"/>
      <c r="Y988" s="156"/>
      <c r="Z988" s="156"/>
    </row>
    <row r="989">
      <c r="A989" s="156"/>
      <c r="B989" s="156"/>
      <c r="C989" s="156"/>
      <c r="D989" s="156"/>
      <c r="E989" s="156"/>
      <c r="F989" s="156"/>
      <c r="G989" s="156"/>
      <c r="H989" s="156"/>
      <c r="I989" s="156"/>
      <c r="J989" s="156"/>
      <c r="K989" s="156"/>
      <c r="L989" s="156"/>
      <c r="M989" s="156"/>
      <c r="N989" s="156"/>
      <c r="O989" s="156"/>
      <c r="P989" s="156"/>
      <c r="Q989" s="156"/>
      <c r="R989" s="156"/>
      <c r="S989" s="156"/>
      <c r="T989" s="156"/>
      <c r="U989" s="156"/>
      <c r="V989" s="156"/>
      <c r="W989" s="156"/>
      <c r="X989" s="156"/>
      <c r="Y989" s="156"/>
      <c r="Z989" s="156"/>
    </row>
    <row r="990">
      <c r="A990" s="156"/>
      <c r="B990" s="156"/>
      <c r="C990" s="156"/>
      <c r="D990" s="156"/>
      <c r="E990" s="156"/>
      <c r="F990" s="156"/>
      <c r="G990" s="156"/>
      <c r="H990" s="156"/>
      <c r="I990" s="156"/>
      <c r="J990" s="156"/>
      <c r="K990" s="156"/>
      <c r="L990" s="156"/>
      <c r="M990" s="156"/>
      <c r="N990" s="156"/>
      <c r="O990" s="156"/>
      <c r="P990" s="156"/>
      <c r="Q990" s="156"/>
      <c r="R990" s="156"/>
      <c r="S990" s="156"/>
      <c r="T990" s="156"/>
      <c r="U990" s="156"/>
      <c r="V990" s="156"/>
      <c r="W990" s="156"/>
      <c r="X990" s="156"/>
      <c r="Y990" s="156"/>
      <c r="Z990" s="156"/>
    </row>
    <row r="991">
      <c r="A991" s="156"/>
      <c r="B991" s="156"/>
      <c r="C991" s="156"/>
      <c r="D991" s="156"/>
      <c r="E991" s="156"/>
      <c r="F991" s="156"/>
      <c r="G991" s="156"/>
      <c r="H991" s="156"/>
      <c r="I991" s="156"/>
      <c r="J991" s="156"/>
      <c r="K991" s="156"/>
      <c r="L991" s="156"/>
      <c r="M991" s="156"/>
      <c r="N991" s="156"/>
      <c r="O991" s="156"/>
      <c r="P991" s="156"/>
      <c r="Q991" s="156"/>
      <c r="R991" s="156"/>
      <c r="S991" s="156"/>
      <c r="T991" s="156"/>
      <c r="U991" s="156"/>
      <c r="V991" s="156"/>
      <c r="W991" s="156"/>
      <c r="X991" s="156"/>
      <c r="Y991" s="156"/>
      <c r="Z991" s="156"/>
    </row>
    <row r="992">
      <c r="A992" s="156"/>
      <c r="B992" s="156"/>
      <c r="C992" s="156"/>
      <c r="D992" s="156"/>
      <c r="E992" s="156"/>
      <c r="F992" s="156"/>
      <c r="G992" s="156"/>
      <c r="H992" s="156"/>
      <c r="I992" s="156"/>
      <c r="J992" s="156"/>
      <c r="K992" s="156"/>
      <c r="L992" s="156"/>
      <c r="M992" s="156"/>
      <c r="N992" s="156"/>
      <c r="O992" s="156"/>
      <c r="P992" s="156"/>
      <c r="Q992" s="156"/>
      <c r="R992" s="156"/>
      <c r="S992" s="156"/>
      <c r="T992" s="156"/>
      <c r="U992" s="156"/>
      <c r="V992" s="156"/>
      <c r="W992" s="156"/>
      <c r="X992" s="156"/>
      <c r="Y992" s="156"/>
      <c r="Z992" s="156"/>
    </row>
    <row r="993">
      <c r="A993" s="156"/>
      <c r="B993" s="156"/>
      <c r="C993" s="156"/>
      <c r="D993" s="156"/>
      <c r="E993" s="156"/>
      <c r="F993" s="156"/>
      <c r="G993" s="156"/>
      <c r="H993" s="156"/>
      <c r="I993" s="156"/>
      <c r="J993" s="156"/>
      <c r="K993" s="156"/>
      <c r="L993" s="156"/>
      <c r="M993" s="156"/>
      <c r="N993" s="156"/>
      <c r="O993" s="156"/>
      <c r="P993" s="156"/>
      <c r="Q993" s="156"/>
      <c r="R993" s="156"/>
      <c r="S993" s="156"/>
      <c r="T993" s="156"/>
      <c r="U993" s="156"/>
      <c r="V993" s="156"/>
      <c r="W993" s="156"/>
      <c r="X993" s="156"/>
      <c r="Y993" s="156"/>
      <c r="Z993" s="156"/>
    </row>
    <row r="994">
      <c r="A994" s="156"/>
      <c r="B994" s="156"/>
      <c r="C994" s="156"/>
      <c r="D994" s="156"/>
      <c r="E994" s="156"/>
      <c r="F994" s="156"/>
      <c r="G994" s="156"/>
      <c r="H994" s="156"/>
      <c r="I994" s="156"/>
      <c r="J994" s="156"/>
      <c r="K994" s="156"/>
      <c r="L994" s="156"/>
      <c r="M994" s="156"/>
      <c r="N994" s="156"/>
      <c r="O994" s="156"/>
      <c r="P994" s="156"/>
      <c r="Q994" s="156"/>
      <c r="R994" s="156"/>
      <c r="S994" s="156"/>
      <c r="T994" s="156"/>
      <c r="U994" s="156"/>
      <c r="V994" s="156"/>
      <c r="W994" s="156"/>
      <c r="X994" s="156"/>
      <c r="Y994" s="156"/>
      <c r="Z994" s="156"/>
    </row>
    <row r="995">
      <c r="A995" s="156"/>
      <c r="B995" s="156"/>
      <c r="C995" s="156"/>
      <c r="D995" s="156"/>
      <c r="E995" s="156"/>
      <c r="F995" s="156"/>
      <c r="G995" s="156"/>
      <c r="H995" s="156"/>
      <c r="I995" s="156"/>
      <c r="J995" s="156"/>
      <c r="K995" s="156"/>
      <c r="L995" s="156"/>
      <c r="M995" s="156"/>
      <c r="N995" s="156"/>
      <c r="O995" s="156"/>
      <c r="P995" s="156"/>
      <c r="Q995" s="156"/>
      <c r="R995" s="156"/>
      <c r="S995" s="156"/>
      <c r="T995" s="156"/>
      <c r="U995" s="156"/>
      <c r="V995" s="156"/>
      <c r="W995" s="156"/>
      <c r="X995" s="156"/>
      <c r="Y995" s="156"/>
      <c r="Z995" s="156"/>
    </row>
    <row r="996">
      <c r="A996" s="156"/>
      <c r="B996" s="156"/>
      <c r="C996" s="156"/>
      <c r="D996" s="156"/>
      <c r="E996" s="156"/>
      <c r="F996" s="156"/>
      <c r="G996" s="156"/>
      <c r="H996" s="156"/>
      <c r="I996" s="156"/>
      <c r="J996" s="156"/>
      <c r="K996" s="156"/>
      <c r="L996" s="156"/>
      <c r="M996" s="156"/>
      <c r="N996" s="156"/>
      <c r="O996" s="156"/>
      <c r="P996" s="156"/>
      <c r="Q996" s="156"/>
      <c r="R996" s="156"/>
      <c r="S996" s="156"/>
      <c r="T996" s="156"/>
      <c r="U996" s="156"/>
      <c r="V996" s="156"/>
      <c r="W996" s="156"/>
      <c r="X996" s="156"/>
      <c r="Y996" s="156"/>
      <c r="Z996" s="156"/>
    </row>
    <row r="997">
      <c r="A997" s="156"/>
      <c r="B997" s="156"/>
      <c r="C997" s="156"/>
      <c r="D997" s="156"/>
      <c r="E997" s="156"/>
      <c r="F997" s="156"/>
      <c r="G997" s="156"/>
      <c r="H997" s="156"/>
      <c r="I997" s="156"/>
      <c r="J997" s="156"/>
      <c r="K997" s="156"/>
      <c r="L997" s="156"/>
      <c r="M997" s="156"/>
      <c r="N997" s="156"/>
      <c r="O997" s="156"/>
      <c r="P997" s="156"/>
      <c r="Q997" s="156"/>
      <c r="R997" s="156"/>
      <c r="S997" s="156"/>
      <c r="T997" s="156"/>
      <c r="U997" s="156"/>
      <c r="V997" s="156"/>
      <c r="W997" s="156"/>
      <c r="X997" s="156"/>
      <c r="Y997" s="156"/>
      <c r="Z997" s="156"/>
    </row>
    <row r="998">
      <c r="A998" s="156"/>
      <c r="B998" s="156"/>
      <c r="C998" s="156"/>
      <c r="D998" s="156"/>
      <c r="E998" s="156"/>
      <c r="F998" s="156"/>
      <c r="G998" s="156"/>
      <c r="H998" s="156"/>
      <c r="I998" s="156"/>
      <c r="J998" s="156"/>
      <c r="K998" s="156"/>
      <c r="L998" s="156"/>
      <c r="M998" s="156"/>
      <c r="N998" s="156"/>
      <c r="O998" s="156"/>
      <c r="P998" s="156"/>
      <c r="Q998" s="156"/>
      <c r="R998" s="156"/>
      <c r="S998" s="156"/>
      <c r="T998" s="156"/>
      <c r="U998" s="156"/>
      <c r="V998" s="156"/>
      <c r="W998" s="156"/>
      <c r="X998" s="156"/>
      <c r="Y998" s="156"/>
      <c r="Z998" s="156"/>
    </row>
    <row r="999">
      <c r="A999" s="156"/>
      <c r="B999" s="156"/>
      <c r="C999" s="156"/>
      <c r="D999" s="156"/>
      <c r="E999" s="156"/>
      <c r="F999" s="156"/>
      <c r="G999" s="156"/>
      <c r="H999" s="156"/>
      <c r="I999" s="156"/>
      <c r="J999" s="156"/>
      <c r="K999" s="156"/>
      <c r="L999" s="156"/>
      <c r="M999" s="156"/>
      <c r="N999" s="156"/>
      <c r="O999" s="156"/>
      <c r="P999" s="156"/>
      <c r="Q999" s="156"/>
      <c r="R999" s="156"/>
      <c r="S999" s="156"/>
      <c r="T999" s="156"/>
      <c r="U999" s="156"/>
      <c r="V999" s="156"/>
      <c r="W999" s="156"/>
      <c r="X999" s="156"/>
      <c r="Y999" s="156"/>
      <c r="Z999" s="156"/>
    </row>
    <row r="1000">
      <c r="A1000" s="156"/>
      <c r="B1000" s="156"/>
      <c r="C1000" s="156"/>
      <c r="D1000" s="156"/>
      <c r="E1000" s="156"/>
      <c r="F1000" s="156"/>
      <c r="G1000" s="156"/>
      <c r="H1000" s="156"/>
      <c r="I1000" s="156"/>
      <c r="J1000" s="156"/>
      <c r="K1000" s="156"/>
      <c r="L1000" s="156"/>
      <c r="M1000" s="156"/>
      <c r="N1000" s="156"/>
      <c r="O1000" s="156"/>
      <c r="P1000" s="156"/>
      <c r="Q1000" s="156"/>
      <c r="R1000" s="156"/>
      <c r="S1000" s="156"/>
      <c r="T1000" s="156"/>
      <c r="U1000" s="156"/>
      <c r="V1000" s="156"/>
      <c r="W1000" s="156"/>
      <c r="X1000" s="156"/>
      <c r="Y1000" s="156"/>
      <c r="Z1000" s="156"/>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5"/>
    <col customWidth="1" min="2" max="2" width="19.38"/>
  </cols>
  <sheetData>
    <row r="1"/>
    <row r="2"/>
    <row r="3"/>
    <row r="4"/>
    <row r="5"/>
    <row r="6"/>
    <row r="7">
      <c r="B7" s="24"/>
    </row>
    <row r="8">
      <c r="B8" s="24"/>
    </row>
    <row r="9">
      <c r="B9" s="24"/>
    </row>
    <row r="10">
      <c r="B10" s="24"/>
    </row>
    <row r="11">
      <c r="B11" s="24"/>
    </row>
    <row r="12">
      <c r="B12" s="24"/>
    </row>
    <row r="13">
      <c r="B13" s="24"/>
    </row>
    <row r="14">
      <c r="B14" s="24"/>
    </row>
    <row r="15">
      <c r="B15" s="24"/>
    </row>
    <row r="16">
      <c r="B16" s="24"/>
    </row>
    <row r="17">
      <c r="B17" s="24"/>
    </row>
    <row r="18">
      <c r="B18" s="24"/>
    </row>
    <row r="19">
      <c r="B19" s="24"/>
    </row>
    <row r="20">
      <c r="B20" s="24"/>
    </row>
    <row r="21">
      <c r="B21" s="24"/>
    </row>
    <row r="22">
      <c r="B22" s="24"/>
    </row>
    <row r="23">
      <c r="B23" s="24"/>
    </row>
    <row r="24">
      <c r="B24" s="24"/>
    </row>
    <row r="25">
      <c r="B25" s="24"/>
    </row>
    <row r="26">
      <c r="B26" s="24"/>
    </row>
    <row r="27">
      <c r="B27" s="24"/>
    </row>
    <row r="28">
      <c r="B28" s="24"/>
    </row>
    <row r="29">
      <c r="B29" s="24"/>
    </row>
    <row r="30">
      <c r="B30" s="24"/>
    </row>
    <row r="31">
      <c r="B31" s="24"/>
    </row>
    <row r="32">
      <c r="B32" s="24"/>
    </row>
    <row r="33">
      <c r="B33" s="24"/>
    </row>
    <row r="34">
      <c r="B34" s="24"/>
    </row>
    <row r="35">
      <c r="B35" s="24"/>
    </row>
    <row r="36">
      <c r="B36" s="24"/>
    </row>
    <row r="37">
      <c r="B37" s="24"/>
    </row>
    <row r="38">
      <c r="B38" s="24"/>
    </row>
    <row r="39">
      <c r="B39" s="24"/>
    </row>
    <row r="40">
      <c r="B40" s="24"/>
    </row>
    <row r="41">
      <c r="B41" s="24"/>
    </row>
    <row r="42">
      <c r="B42" s="24"/>
    </row>
    <row r="43">
      <c r="B43" s="24"/>
    </row>
    <row r="44">
      <c r="B44" s="24"/>
    </row>
    <row r="45">
      <c r="B45" s="24"/>
    </row>
    <row r="46">
      <c r="B46" s="24"/>
    </row>
    <row r="47">
      <c r="B47" s="24"/>
    </row>
    <row r="48">
      <c r="B48" s="24"/>
    </row>
    <row r="49">
      <c r="B49" s="24"/>
    </row>
    <row r="50">
      <c r="B50" s="24"/>
    </row>
    <row r="51">
      <c r="B51" s="24"/>
    </row>
    <row r="52">
      <c r="B52" s="24"/>
    </row>
    <row r="53">
      <c r="B53" s="24"/>
    </row>
    <row r="54">
      <c r="B54" s="24"/>
    </row>
    <row r="55">
      <c r="B55" s="24"/>
    </row>
    <row r="56">
      <c r="B56" s="24"/>
    </row>
    <row r="57">
      <c r="B57" s="24"/>
    </row>
    <row r="58">
      <c r="B58" s="24"/>
    </row>
    <row r="59">
      <c r="B59" s="24"/>
    </row>
    <row r="60">
      <c r="B60" s="24"/>
    </row>
    <row r="61">
      <c r="B61" s="24"/>
    </row>
    <row r="62">
      <c r="B62" s="24"/>
    </row>
    <row r="63">
      <c r="B63" s="24"/>
    </row>
    <row r="64">
      <c r="B64" s="24"/>
    </row>
    <row r="65">
      <c r="B65" s="24"/>
    </row>
    <row r="66">
      <c r="B66" s="24"/>
    </row>
    <row r="67">
      <c r="B67" s="24"/>
    </row>
    <row r="68">
      <c r="B68" s="24"/>
    </row>
    <row r="69">
      <c r="B69" s="24"/>
    </row>
    <row r="70">
      <c r="B70" s="24"/>
    </row>
    <row r="71">
      <c r="B71" s="24"/>
    </row>
    <row r="72">
      <c r="B72" s="24"/>
    </row>
    <row r="73">
      <c r="B73" s="24"/>
    </row>
    <row r="74">
      <c r="B74" s="24"/>
    </row>
    <row r="75">
      <c r="B75" s="24"/>
    </row>
    <row r="76">
      <c r="B76" s="24"/>
    </row>
    <row r="77">
      <c r="B77" s="24"/>
    </row>
    <row r="78">
      <c r="B78" s="24"/>
    </row>
    <row r="79">
      <c r="B79" s="24"/>
    </row>
    <row r="80">
      <c r="B80" s="24"/>
    </row>
    <row r="81">
      <c r="B81" s="24"/>
    </row>
    <row r="82">
      <c r="B82" s="24"/>
    </row>
    <row r="83">
      <c r="B83" s="24"/>
    </row>
    <row r="84">
      <c r="B84" s="24"/>
    </row>
    <row r="85">
      <c r="B85" s="24"/>
    </row>
    <row r="86">
      <c r="B86" s="24"/>
    </row>
    <row r="87">
      <c r="B87" s="24"/>
    </row>
    <row r="88">
      <c r="B88" s="24"/>
    </row>
    <row r="89">
      <c r="B89" s="24"/>
    </row>
    <row r="90">
      <c r="B90" s="24"/>
    </row>
    <row r="91">
      <c r="B91" s="24"/>
    </row>
    <row r="92">
      <c r="B92" s="24"/>
    </row>
    <row r="93">
      <c r="B93" s="24"/>
    </row>
    <row r="94">
      <c r="B94" s="24"/>
    </row>
    <row r="95">
      <c r="B95" s="24"/>
    </row>
    <row r="96">
      <c r="B96" s="24"/>
    </row>
    <row r="97">
      <c r="B97" s="24"/>
    </row>
    <row r="98">
      <c r="B98" s="24"/>
    </row>
    <row r="99">
      <c r="B99" s="24"/>
    </row>
    <row r="100">
      <c r="B100" s="24"/>
    </row>
    <row r="101">
      <c r="B101" s="24"/>
    </row>
    <row r="102">
      <c r="B102" s="24"/>
    </row>
    <row r="103">
      <c r="B103" s="24"/>
    </row>
    <row r="104">
      <c r="B104" s="24"/>
    </row>
    <row r="105">
      <c r="B105" s="24"/>
    </row>
    <row r="106">
      <c r="B106" s="24"/>
    </row>
    <row r="107">
      <c r="B107" s="24"/>
    </row>
    <row r="108">
      <c r="B108" s="24"/>
    </row>
    <row r="109">
      <c r="B109" s="24"/>
    </row>
    <row r="110">
      <c r="B110" s="24"/>
    </row>
    <row r="111">
      <c r="B111" s="24"/>
    </row>
    <row r="112">
      <c r="B112" s="24"/>
    </row>
    <row r="113">
      <c r="B113" s="24"/>
    </row>
    <row r="114">
      <c r="B114" s="24"/>
    </row>
    <row r="115">
      <c r="B115" s="24"/>
    </row>
    <row r="116">
      <c r="B116" s="24"/>
    </row>
    <row r="117">
      <c r="B117" s="24"/>
    </row>
    <row r="118">
      <c r="B118" s="24"/>
    </row>
    <row r="119">
      <c r="B119" s="24"/>
    </row>
    <row r="120">
      <c r="B120" s="24"/>
    </row>
    <row r="121">
      <c r="B121" s="24"/>
    </row>
    <row r="122">
      <c r="B122" s="24"/>
    </row>
    <row r="123">
      <c r="B123" s="24"/>
    </row>
    <row r="124">
      <c r="B124" s="24"/>
    </row>
    <row r="125">
      <c r="B125" s="24"/>
    </row>
    <row r="126">
      <c r="B126" s="24"/>
    </row>
    <row r="127">
      <c r="B127" s="24"/>
    </row>
    <row r="128">
      <c r="B128" s="24"/>
    </row>
    <row r="129">
      <c r="B129" s="24"/>
    </row>
    <row r="130">
      <c r="B130" s="24"/>
    </row>
    <row r="131">
      <c r="B131" s="24"/>
    </row>
    <row r="132">
      <c r="B132" s="24"/>
    </row>
    <row r="133">
      <c r="B133" s="24"/>
    </row>
    <row r="134">
      <c r="B134" s="24"/>
    </row>
    <row r="135">
      <c r="B135" s="24"/>
    </row>
    <row r="136">
      <c r="B136" s="24"/>
    </row>
    <row r="137">
      <c r="B137" s="24"/>
    </row>
    <row r="138">
      <c r="B138" s="24"/>
    </row>
    <row r="139">
      <c r="B139" s="24"/>
    </row>
    <row r="140">
      <c r="B140" s="24"/>
    </row>
    <row r="141">
      <c r="B141" s="24"/>
    </row>
    <row r="142">
      <c r="B142" s="24"/>
    </row>
    <row r="143">
      <c r="B143" s="24"/>
    </row>
    <row r="144">
      <c r="B144" s="24"/>
    </row>
    <row r="145">
      <c r="B145" s="24"/>
    </row>
    <row r="146">
      <c r="B146" s="24"/>
    </row>
    <row r="147">
      <c r="B147" s="24"/>
    </row>
    <row r="148">
      <c r="B148" s="24"/>
    </row>
    <row r="149">
      <c r="B149" s="24"/>
    </row>
    <row r="150">
      <c r="B150" s="24"/>
    </row>
    <row r="151">
      <c r="B151" s="24"/>
    </row>
    <row r="152">
      <c r="B152" s="24"/>
    </row>
    <row r="153">
      <c r="B153" s="24"/>
    </row>
    <row r="154">
      <c r="B154" s="24"/>
    </row>
    <row r="155">
      <c r="B155" s="24"/>
    </row>
    <row r="156">
      <c r="B156" s="24"/>
    </row>
    <row r="157">
      <c r="B157" s="24"/>
    </row>
    <row r="158">
      <c r="B158" s="24"/>
    </row>
    <row r="159">
      <c r="B159" s="24"/>
    </row>
    <row r="160">
      <c r="B160" s="24"/>
    </row>
    <row r="161">
      <c r="B161" s="24"/>
    </row>
    <row r="162">
      <c r="B162" s="24"/>
    </row>
    <row r="163">
      <c r="B163" s="24"/>
    </row>
    <row r="164">
      <c r="B164" s="24"/>
    </row>
    <row r="165">
      <c r="B165" s="24"/>
    </row>
    <row r="166">
      <c r="B166" s="24"/>
    </row>
    <row r="167">
      <c r="B167" s="24"/>
    </row>
    <row r="168">
      <c r="B168" s="24"/>
    </row>
    <row r="169">
      <c r="B169" s="24"/>
    </row>
    <row r="170">
      <c r="B170" s="24"/>
    </row>
    <row r="171">
      <c r="B171" s="24"/>
    </row>
    <row r="172">
      <c r="B172" s="24"/>
    </row>
    <row r="173">
      <c r="B173" s="24"/>
    </row>
    <row r="174">
      <c r="B174" s="24"/>
    </row>
    <row r="175">
      <c r="B175" s="24"/>
    </row>
    <row r="176">
      <c r="B176" s="24"/>
    </row>
    <row r="177">
      <c r="B177" s="24"/>
    </row>
    <row r="178">
      <c r="B178" s="24"/>
    </row>
    <row r="179">
      <c r="B179" s="24"/>
    </row>
    <row r="180">
      <c r="B180" s="24"/>
    </row>
    <row r="181">
      <c r="B181" s="24"/>
    </row>
    <row r="182">
      <c r="B182" s="24"/>
    </row>
    <row r="183">
      <c r="B183" s="24"/>
    </row>
    <row r="184">
      <c r="B184" s="24"/>
    </row>
    <row r="185">
      <c r="B185" s="24"/>
    </row>
    <row r="186">
      <c r="B186" s="24"/>
    </row>
    <row r="187">
      <c r="B187" s="24"/>
    </row>
    <row r="188">
      <c r="B188" s="24"/>
    </row>
    <row r="189">
      <c r="B189" s="24"/>
    </row>
    <row r="190">
      <c r="B190" s="24"/>
    </row>
    <row r="191">
      <c r="B191" s="24"/>
    </row>
    <row r="192">
      <c r="B192" s="24"/>
    </row>
    <row r="193">
      <c r="B193" s="24"/>
    </row>
    <row r="194">
      <c r="B194" s="24"/>
    </row>
    <row r="195">
      <c r="B195" s="24"/>
    </row>
    <row r="196">
      <c r="B196" s="24"/>
    </row>
    <row r="197">
      <c r="B197" s="24"/>
    </row>
    <row r="198">
      <c r="B198" s="24"/>
    </row>
    <row r="199">
      <c r="B199" s="24"/>
    </row>
    <row r="200">
      <c r="B200" s="24"/>
    </row>
    <row r="201">
      <c r="B201" s="24"/>
    </row>
    <row r="202">
      <c r="B202" s="24"/>
    </row>
    <row r="203">
      <c r="B203" s="24"/>
    </row>
    <row r="204">
      <c r="B204" s="24"/>
    </row>
    <row r="205">
      <c r="B205" s="24"/>
    </row>
    <row r="206">
      <c r="B206" s="24"/>
    </row>
    <row r="207">
      <c r="B207" s="24"/>
    </row>
    <row r="208">
      <c r="B208" s="24"/>
    </row>
    <row r="209">
      <c r="B209" s="24"/>
    </row>
    <row r="210">
      <c r="B210" s="24"/>
    </row>
    <row r="211">
      <c r="B211" s="24"/>
    </row>
    <row r="212">
      <c r="B212" s="24"/>
    </row>
    <row r="213">
      <c r="B213" s="24"/>
    </row>
    <row r="214">
      <c r="B214" s="24"/>
    </row>
    <row r="215">
      <c r="B215" s="24"/>
    </row>
    <row r="216">
      <c r="B216" s="24"/>
    </row>
    <row r="217">
      <c r="B217" s="24"/>
    </row>
    <row r="218">
      <c r="B218" s="24"/>
    </row>
    <row r="219">
      <c r="B219" s="24"/>
    </row>
    <row r="220">
      <c r="B220" s="24"/>
    </row>
    <row r="221">
      <c r="B221" s="24"/>
    </row>
    <row r="222">
      <c r="B222" s="24"/>
    </row>
    <row r="223">
      <c r="B223" s="24"/>
    </row>
    <row r="224">
      <c r="B224" s="24"/>
    </row>
    <row r="225">
      <c r="B225" s="24"/>
    </row>
    <row r="226">
      <c r="B226" s="24"/>
    </row>
    <row r="227">
      <c r="B227" s="24"/>
    </row>
    <row r="228">
      <c r="B228" s="24"/>
    </row>
    <row r="229">
      <c r="B229" s="24"/>
    </row>
    <row r="230">
      <c r="B230" s="24"/>
    </row>
    <row r="231">
      <c r="B231" s="24"/>
    </row>
    <row r="232">
      <c r="B232" s="24"/>
    </row>
    <row r="233">
      <c r="B233" s="24"/>
    </row>
    <row r="234">
      <c r="B234" s="24"/>
    </row>
    <row r="235">
      <c r="B235" s="24"/>
    </row>
    <row r="236">
      <c r="B236" s="24"/>
    </row>
    <row r="237">
      <c r="B237" s="24"/>
    </row>
    <row r="238">
      <c r="B238" s="24"/>
    </row>
    <row r="239">
      <c r="B239" s="24"/>
    </row>
    <row r="240">
      <c r="B240" s="24"/>
    </row>
    <row r="241">
      <c r="B241" s="24"/>
    </row>
    <row r="242">
      <c r="B242" s="24"/>
    </row>
    <row r="243">
      <c r="B243" s="24"/>
    </row>
    <row r="244">
      <c r="B244" s="24"/>
    </row>
    <row r="245">
      <c r="B245" s="24"/>
    </row>
    <row r="246">
      <c r="B246" s="24"/>
    </row>
    <row r="247">
      <c r="B247" s="24"/>
    </row>
    <row r="248">
      <c r="B248" s="24"/>
    </row>
    <row r="249">
      <c r="B249" s="24"/>
    </row>
    <row r="250">
      <c r="B250" s="24"/>
    </row>
    <row r="251">
      <c r="B251" s="24"/>
    </row>
    <row r="252">
      <c r="B252" s="24"/>
    </row>
    <row r="253">
      <c r="B253" s="24"/>
    </row>
    <row r="254">
      <c r="B254" s="24"/>
    </row>
    <row r="255">
      <c r="B255" s="24"/>
    </row>
    <row r="256">
      <c r="B256" s="24"/>
    </row>
    <row r="257">
      <c r="B257" s="24"/>
    </row>
    <row r="258">
      <c r="B258" s="24"/>
    </row>
    <row r="259">
      <c r="B259" s="24"/>
    </row>
    <row r="260">
      <c r="B260" s="24"/>
    </row>
    <row r="261">
      <c r="B261" s="24"/>
    </row>
    <row r="262">
      <c r="B262" s="24"/>
    </row>
    <row r="263">
      <c r="B263" s="24"/>
    </row>
    <row r="264">
      <c r="B264" s="24"/>
    </row>
    <row r="265">
      <c r="B265" s="24"/>
    </row>
    <row r="266">
      <c r="B266" s="24"/>
    </row>
    <row r="267">
      <c r="B267" s="24"/>
    </row>
    <row r="268">
      <c r="B268" s="24"/>
    </row>
    <row r="269">
      <c r="B269" s="24"/>
    </row>
    <row r="270">
      <c r="B270" s="24"/>
    </row>
    <row r="271">
      <c r="B271" s="24"/>
    </row>
    <row r="272">
      <c r="B272" s="24"/>
    </row>
    <row r="273">
      <c r="B273" s="24"/>
    </row>
    <row r="274">
      <c r="B274" s="24"/>
    </row>
    <row r="275">
      <c r="B275" s="24"/>
    </row>
    <row r="276">
      <c r="B276" s="24"/>
    </row>
    <row r="277">
      <c r="B277" s="24"/>
    </row>
    <row r="278">
      <c r="B278" s="24"/>
    </row>
    <row r="279">
      <c r="B279" s="24"/>
    </row>
    <row r="280">
      <c r="B280" s="24"/>
    </row>
    <row r="281">
      <c r="B281" s="24"/>
    </row>
    <row r="282">
      <c r="B282" s="24"/>
    </row>
    <row r="283">
      <c r="B283" s="24"/>
    </row>
    <row r="284">
      <c r="B284" s="24"/>
    </row>
    <row r="285">
      <c r="B285" s="24"/>
    </row>
    <row r="286">
      <c r="B286" s="24"/>
    </row>
    <row r="287">
      <c r="B287" s="24"/>
    </row>
    <row r="288">
      <c r="B288" s="24"/>
    </row>
    <row r="289">
      <c r="B289" s="24"/>
    </row>
    <row r="290">
      <c r="B290" s="24"/>
    </row>
    <row r="291">
      <c r="B291" s="24"/>
    </row>
    <row r="292">
      <c r="B292" s="24"/>
    </row>
    <row r="293">
      <c r="B293" s="24"/>
    </row>
    <row r="294">
      <c r="B294" s="24"/>
    </row>
    <row r="295">
      <c r="B295" s="24"/>
    </row>
    <row r="296">
      <c r="B296" s="24"/>
    </row>
    <row r="297">
      <c r="B297" s="24"/>
    </row>
    <row r="298">
      <c r="B298" s="24"/>
    </row>
    <row r="299">
      <c r="B299" s="24"/>
    </row>
    <row r="300">
      <c r="B300" s="24"/>
    </row>
    <row r="301">
      <c r="B301" s="24"/>
    </row>
    <row r="302">
      <c r="B302" s="24"/>
    </row>
    <row r="303">
      <c r="B303" s="24"/>
    </row>
    <row r="304">
      <c r="B304" s="24"/>
    </row>
    <row r="305">
      <c r="B305" s="24"/>
    </row>
    <row r="306">
      <c r="B306" s="24"/>
    </row>
    <row r="307">
      <c r="B307" s="24"/>
    </row>
    <row r="308">
      <c r="B308" s="24"/>
    </row>
    <row r="309">
      <c r="B309" s="24"/>
    </row>
    <row r="310">
      <c r="B310" s="24"/>
    </row>
    <row r="311">
      <c r="B311" s="24"/>
    </row>
    <row r="312">
      <c r="B312" s="24"/>
    </row>
    <row r="313">
      <c r="B313" s="24"/>
    </row>
    <row r="314">
      <c r="B314" s="24"/>
    </row>
    <row r="315">
      <c r="B315" s="24"/>
    </row>
    <row r="316">
      <c r="B316" s="24"/>
    </row>
    <row r="317">
      <c r="B317" s="24"/>
    </row>
    <row r="318">
      <c r="B318" s="24"/>
    </row>
    <row r="319">
      <c r="B319" s="24"/>
    </row>
    <row r="320">
      <c r="B320" s="24"/>
    </row>
    <row r="321">
      <c r="B321" s="24"/>
    </row>
    <row r="322">
      <c r="B322" s="24"/>
    </row>
    <row r="323">
      <c r="B323" s="24"/>
    </row>
    <row r="324">
      <c r="B324" s="24"/>
    </row>
    <row r="325">
      <c r="B325" s="24"/>
    </row>
    <row r="326">
      <c r="B326" s="24"/>
    </row>
    <row r="327">
      <c r="B327" s="24"/>
    </row>
    <row r="328">
      <c r="B328" s="24"/>
    </row>
    <row r="329">
      <c r="B329" s="24"/>
    </row>
    <row r="330">
      <c r="B330" s="24"/>
    </row>
    <row r="331">
      <c r="B331" s="24"/>
    </row>
    <row r="332">
      <c r="B332" s="24"/>
    </row>
    <row r="333">
      <c r="B333" s="24"/>
    </row>
    <row r="334">
      <c r="B334" s="24"/>
    </row>
    <row r="335">
      <c r="B335" s="24"/>
    </row>
    <row r="336">
      <c r="B336" s="24"/>
    </row>
    <row r="337">
      <c r="B337" s="24"/>
    </row>
    <row r="338">
      <c r="B338" s="24"/>
    </row>
    <row r="339">
      <c r="B339" s="24"/>
    </row>
    <row r="340">
      <c r="B340" s="24"/>
    </row>
    <row r="341">
      <c r="B341" s="24"/>
    </row>
    <row r="342">
      <c r="B342" s="24"/>
    </row>
    <row r="343">
      <c r="B343" s="24"/>
    </row>
    <row r="344">
      <c r="B344" s="24"/>
    </row>
    <row r="345">
      <c r="B345" s="24"/>
    </row>
    <row r="346">
      <c r="B346" s="24"/>
    </row>
    <row r="347">
      <c r="B347" s="24"/>
    </row>
    <row r="348">
      <c r="B348" s="24"/>
    </row>
    <row r="349">
      <c r="B349" s="24"/>
    </row>
    <row r="350">
      <c r="B350" s="24"/>
    </row>
    <row r="351">
      <c r="B351" s="24"/>
    </row>
    <row r="352">
      <c r="B352" s="24"/>
    </row>
    <row r="353">
      <c r="B353" s="24"/>
    </row>
    <row r="354">
      <c r="B354" s="24"/>
    </row>
    <row r="355">
      <c r="B355" s="24"/>
    </row>
    <row r="356">
      <c r="B356" s="24"/>
    </row>
    <row r="357">
      <c r="B357" s="24"/>
    </row>
    <row r="358">
      <c r="B358" s="24"/>
    </row>
    <row r="359">
      <c r="B359" s="24"/>
    </row>
    <row r="360">
      <c r="B360" s="24"/>
    </row>
    <row r="361">
      <c r="B361" s="24"/>
    </row>
    <row r="362">
      <c r="B362" s="24"/>
    </row>
    <row r="363">
      <c r="B363" s="24"/>
    </row>
    <row r="364">
      <c r="B364" s="24"/>
    </row>
    <row r="365">
      <c r="B365" s="24"/>
    </row>
    <row r="366">
      <c r="B366" s="24"/>
    </row>
    <row r="367">
      <c r="B367" s="24"/>
    </row>
    <row r="368">
      <c r="B368" s="24"/>
    </row>
    <row r="369">
      <c r="B369" s="24"/>
    </row>
    <row r="370">
      <c r="B370" s="24"/>
    </row>
    <row r="371">
      <c r="B371" s="24"/>
    </row>
    <row r="372">
      <c r="B372" s="24"/>
    </row>
    <row r="373">
      <c r="B373" s="24"/>
    </row>
    <row r="374">
      <c r="B374" s="24"/>
    </row>
    <row r="375">
      <c r="B375" s="24"/>
    </row>
    <row r="376">
      <c r="B376" s="24"/>
    </row>
    <row r="377">
      <c r="B377" s="24"/>
    </row>
    <row r="378">
      <c r="B378" s="24"/>
    </row>
    <row r="379">
      <c r="B379" s="24"/>
    </row>
    <row r="380">
      <c r="B380" s="24"/>
    </row>
    <row r="381">
      <c r="B381" s="24"/>
    </row>
    <row r="382">
      <c r="B382" s="24"/>
    </row>
    <row r="383">
      <c r="B383" s="24"/>
    </row>
    <row r="384">
      <c r="B384" s="24"/>
    </row>
    <row r="385">
      <c r="B385" s="24"/>
    </row>
    <row r="386">
      <c r="B386" s="24"/>
    </row>
    <row r="387">
      <c r="B387" s="24"/>
    </row>
    <row r="388">
      <c r="B388" s="24"/>
    </row>
    <row r="389">
      <c r="B389" s="24"/>
    </row>
    <row r="390">
      <c r="B390" s="24"/>
    </row>
    <row r="391">
      <c r="B391" s="24"/>
    </row>
    <row r="392">
      <c r="B392" s="24"/>
    </row>
    <row r="393">
      <c r="B393" s="24"/>
    </row>
    <row r="394">
      <c r="B394" s="24"/>
    </row>
    <row r="395">
      <c r="B395" s="24"/>
    </row>
    <row r="396">
      <c r="B396" s="24"/>
    </row>
    <row r="397">
      <c r="B397" s="24"/>
    </row>
    <row r="398">
      <c r="B398" s="24"/>
    </row>
    <row r="399">
      <c r="B399" s="24"/>
    </row>
    <row r="400">
      <c r="B400" s="24"/>
    </row>
    <row r="401">
      <c r="B401" s="24"/>
    </row>
    <row r="402">
      <c r="B402" s="24"/>
    </row>
    <row r="403">
      <c r="B403" s="24"/>
    </row>
    <row r="404">
      <c r="B404" s="24"/>
    </row>
    <row r="405">
      <c r="B405" s="24"/>
    </row>
    <row r="406">
      <c r="B406" s="24"/>
    </row>
    <row r="407">
      <c r="B407" s="24"/>
    </row>
    <row r="408">
      <c r="B408" s="24"/>
    </row>
    <row r="409">
      <c r="B409" s="24"/>
    </row>
    <row r="410">
      <c r="B410" s="24"/>
    </row>
    <row r="411">
      <c r="B411" s="24"/>
    </row>
    <row r="412">
      <c r="B412" s="24"/>
    </row>
    <row r="413">
      <c r="B413" s="24"/>
    </row>
    <row r="414">
      <c r="B414" s="24"/>
    </row>
    <row r="415">
      <c r="B415" s="24"/>
    </row>
    <row r="416">
      <c r="B416" s="24"/>
    </row>
    <row r="417">
      <c r="B417" s="24"/>
    </row>
    <row r="418">
      <c r="B418" s="24"/>
    </row>
    <row r="419">
      <c r="B419" s="24"/>
    </row>
    <row r="420">
      <c r="B420" s="24"/>
    </row>
    <row r="421">
      <c r="B421" s="24"/>
    </row>
    <row r="422">
      <c r="B422" s="24"/>
    </row>
    <row r="423">
      <c r="B423" s="24"/>
    </row>
    <row r="424">
      <c r="B424" s="24"/>
    </row>
    <row r="425">
      <c r="B425" s="24"/>
    </row>
    <row r="426">
      <c r="B426" s="24"/>
    </row>
    <row r="427">
      <c r="B427" s="24"/>
    </row>
    <row r="428">
      <c r="B428" s="24"/>
    </row>
    <row r="429">
      <c r="B429" s="24"/>
    </row>
    <row r="430">
      <c r="B430" s="24"/>
    </row>
    <row r="431">
      <c r="B431" s="24"/>
    </row>
    <row r="432">
      <c r="B432" s="24"/>
    </row>
    <row r="433">
      <c r="B433" s="24"/>
    </row>
    <row r="434">
      <c r="B434" s="24"/>
    </row>
    <row r="435">
      <c r="B435" s="24"/>
    </row>
    <row r="436">
      <c r="B436" s="24"/>
    </row>
    <row r="437">
      <c r="B437" s="24"/>
    </row>
    <row r="438">
      <c r="B438" s="24"/>
    </row>
    <row r="439">
      <c r="B439" s="24"/>
    </row>
    <row r="440">
      <c r="B440" s="24"/>
    </row>
    <row r="441">
      <c r="B441" s="24"/>
    </row>
    <row r="442">
      <c r="B442" s="24"/>
    </row>
    <row r="443">
      <c r="B443" s="24"/>
    </row>
    <row r="444">
      <c r="B444" s="24"/>
    </row>
    <row r="445">
      <c r="B445" s="24"/>
    </row>
    <row r="446">
      <c r="B446" s="24"/>
    </row>
    <row r="447">
      <c r="B447" s="24"/>
    </row>
    <row r="448">
      <c r="B448" s="24"/>
    </row>
    <row r="449">
      <c r="B449" s="24"/>
    </row>
    <row r="450">
      <c r="B450" s="24"/>
    </row>
    <row r="451">
      <c r="B451" s="24"/>
    </row>
    <row r="452">
      <c r="B452" s="24"/>
    </row>
    <row r="453">
      <c r="B453" s="24"/>
    </row>
    <row r="454">
      <c r="B454" s="24"/>
    </row>
    <row r="455">
      <c r="B455" s="24"/>
    </row>
    <row r="456">
      <c r="B456" s="24"/>
    </row>
    <row r="457">
      <c r="B457" s="24"/>
    </row>
    <row r="458">
      <c r="B458" s="24"/>
    </row>
    <row r="459">
      <c r="B459" s="24"/>
    </row>
    <row r="460">
      <c r="B460" s="24"/>
    </row>
    <row r="461">
      <c r="B461" s="24"/>
    </row>
    <row r="462">
      <c r="B462" s="24"/>
    </row>
    <row r="463">
      <c r="B463" s="24"/>
    </row>
    <row r="464">
      <c r="B464" s="24"/>
    </row>
    <row r="465">
      <c r="B465" s="24"/>
    </row>
    <row r="466">
      <c r="B466" s="24"/>
    </row>
    <row r="467">
      <c r="B467" s="24"/>
    </row>
    <row r="468">
      <c r="B468" s="24"/>
    </row>
    <row r="469">
      <c r="B469" s="24"/>
    </row>
    <row r="470">
      <c r="B470" s="24"/>
    </row>
    <row r="471">
      <c r="B471" s="24"/>
    </row>
    <row r="472">
      <c r="B472" s="24"/>
    </row>
    <row r="473">
      <c r="B473" s="24"/>
    </row>
    <row r="474">
      <c r="B474" s="24"/>
    </row>
    <row r="475">
      <c r="B475" s="24"/>
    </row>
    <row r="476">
      <c r="B476" s="24"/>
    </row>
    <row r="477">
      <c r="B477" s="24"/>
    </row>
    <row r="478">
      <c r="B478" s="24"/>
    </row>
    <row r="479">
      <c r="B479" s="24"/>
    </row>
    <row r="480">
      <c r="B480" s="24"/>
    </row>
    <row r="481">
      <c r="B481" s="24"/>
    </row>
    <row r="482">
      <c r="B482" s="24"/>
    </row>
    <row r="483">
      <c r="B483" s="24"/>
    </row>
    <row r="484">
      <c r="B484" s="24"/>
    </row>
    <row r="485">
      <c r="B485" s="24"/>
    </row>
    <row r="486">
      <c r="B486" s="24"/>
    </row>
    <row r="487">
      <c r="B487" s="24"/>
    </row>
    <row r="488">
      <c r="B488" s="24"/>
    </row>
    <row r="489">
      <c r="B489" s="24"/>
    </row>
    <row r="490">
      <c r="B490" s="24"/>
    </row>
    <row r="491">
      <c r="B491" s="24"/>
    </row>
    <row r="492">
      <c r="B492" s="24"/>
    </row>
    <row r="493">
      <c r="B493" s="24"/>
    </row>
    <row r="494">
      <c r="B494" s="24"/>
    </row>
    <row r="495">
      <c r="B495" s="24"/>
    </row>
    <row r="496">
      <c r="B496" s="24"/>
    </row>
    <row r="497">
      <c r="B497" s="24"/>
    </row>
    <row r="498">
      <c r="B498" s="24"/>
    </row>
    <row r="499">
      <c r="B499" s="24"/>
    </row>
    <row r="500">
      <c r="B500" s="24"/>
    </row>
    <row r="501">
      <c r="B501" s="24"/>
    </row>
    <row r="502">
      <c r="B502" s="24"/>
    </row>
    <row r="503">
      <c r="B503" s="24"/>
    </row>
    <row r="504">
      <c r="B504" s="24"/>
    </row>
    <row r="505">
      <c r="B505" s="24"/>
    </row>
    <row r="506">
      <c r="B506" s="24"/>
    </row>
    <row r="507">
      <c r="B507" s="24"/>
    </row>
    <row r="508">
      <c r="B508" s="24"/>
    </row>
    <row r="509">
      <c r="B509" s="24"/>
    </row>
    <row r="510">
      <c r="B510" s="24"/>
    </row>
    <row r="511">
      <c r="B511" s="24"/>
    </row>
    <row r="512">
      <c r="B512" s="24"/>
    </row>
    <row r="513">
      <c r="B513" s="24"/>
    </row>
    <row r="514">
      <c r="B514" s="24"/>
    </row>
    <row r="515">
      <c r="B515" s="24"/>
    </row>
    <row r="516">
      <c r="B516" s="24"/>
    </row>
    <row r="517">
      <c r="B517" s="24"/>
    </row>
    <row r="518">
      <c r="B518" s="24"/>
    </row>
    <row r="519">
      <c r="B519" s="24"/>
    </row>
    <row r="520">
      <c r="B520" s="24"/>
    </row>
    <row r="521">
      <c r="B521" s="24"/>
    </row>
    <row r="522">
      <c r="B522" s="24"/>
    </row>
    <row r="523">
      <c r="B523" s="24"/>
    </row>
    <row r="524">
      <c r="B524" s="24"/>
    </row>
    <row r="525">
      <c r="B525" s="24"/>
    </row>
    <row r="526">
      <c r="B526" s="24"/>
    </row>
    <row r="527">
      <c r="B527" s="24"/>
    </row>
    <row r="528">
      <c r="B528" s="24"/>
    </row>
    <row r="529">
      <c r="B529" s="24"/>
    </row>
    <row r="530">
      <c r="B530" s="24"/>
    </row>
    <row r="531">
      <c r="B531" s="24"/>
    </row>
    <row r="532">
      <c r="B532" s="24"/>
    </row>
    <row r="533">
      <c r="B533" s="24"/>
    </row>
    <row r="534">
      <c r="B534" s="24"/>
    </row>
    <row r="535">
      <c r="B535" s="24"/>
    </row>
    <row r="536">
      <c r="B536" s="24"/>
    </row>
    <row r="537">
      <c r="B537" s="24"/>
    </row>
    <row r="538">
      <c r="B538" s="24"/>
    </row>
    <row r="539">
      <c r="B539" s="24"/>
    </row>
    <row r="540">
      <c r="B540" s="24"/>
    </row>
    <row r="541">
      <c r="B541" s="24"/>
    </row>
    <row r="542">
      <c r="B542" s="24"/>
    </row>
    <row r="543">
      <c r="B543" s="24"/>
    </row>
    <row r="544">
      <c r="B544" s="24"/>
    </row>
    <row r="545">
      <c r="B545" s="24"/>
    </row>
    <row r="546">
      <c r="B546" s="24"/>
    </row>
    <row r="547">
      <c r="B547" s="24"/>
    </row>
    <row r="548">
      <c r="B548" s="24"/>
    </row>
    <row r="549">
      <c r="B549" s="24"/>
    </row>
    <row r="550">
      <c r="B550" s="24"/>
    </row>
    <row r="551">
      <c r="B551" s="24"/>
    </row>
    <row r="552">
      <c r="B552" s="24"/>
    </row>
    <row r="553">
      <c r="B553" s="24"/>
    </row>
    <row r="554">
      <c r="B554" s="24"/>
    </row>
    <row r="555">
      <c r="B555" s="24"/>
    </row>
    <row r="556">
      <c r="B556" s="24"/>
    </row>
    <row r="557">
      <c r="B557" s="24"/>
    </row>
    <row r="558">
      <c r="B558" s="24"/>
    </row>
    <row r="559">
      <c r="B559" s="24"/>
    </row>
    <row r="560">
      <c r="B560" s="24"/>
    </row>
    <row r="561">
      <c r="B561" s="24"/>
    </row>
    <row r="562">
      <c r="B562" s="24"/>
    </row>
    <row r="563">
      <c r="B563" s="24"/>
    </row>
    <row r="564">
      <c r="B564" s="24"/>
    </row>
    <row r="565">
      <c r="B565" s="24"/>
    </row>
    <row r="566">
      <c r="B566" s="24"/>
    </row>
    <row r="567">
      <c r="B567" s="24"/>
    </row>
    <row r="568">
      <c r="B568" s="24"/>
    </row>
    <row r="569">
      <c r="B569" s="24"/>
    </row>
    <row r="570">
      <c r="B570" s="24"/>
    </row>
    <row r="571">
      <c r="B571" s="24"/>
    </row>
    <row r="572">
      <c r="B572" s="24"/>
    </row>
    <row r="573">
      <c r="B573" s="24"/>
    </row>
    <row r="574">
      <c r="B574" s="24"/>
    </row>
    <row r="575">
      <c r="B575" s="24"/>
    </row>
    <row r="576">
      <c r="B576" s="24"/>
    </row>
    <row r="577">
      <c r="B577" s="24"/>
    </row>
    <row r="578">
      <c r="B578" s="24"/>
    </row>
    <row r="579">
      <c r="B579" s="24"/>
    </row>
    <row r="580">
      <c r="B580" s="24"/>
    </row>
    <row r="581">
      <c r="B581" s="24"/>
    </row>
    <row r="582">
      <c r="B582" s="24"/>
    </row>
    <row r="583">
      <c r="B583" s="24"/>
    </row>
    <row r="584">
      <c r="B584" s="24"/>
    </row>
    <row r="585">
      <c r="B585" s="24"/>
    </row>
    <row r="586">
      <c r="B586" s="24"/>
    </row>
    <row r="587">
      <c r="B587" s="24"/>
    </row>
    <row r="588">
      <c r="B588" s="24"/>
    </row>
    <row r="589">
      <c r="B589" s="24"/>
    </row>
    <row r="590">
      <c r="B590" s="24"/>
    </row>
    <row r="591">
      <c r="B591" s="24"/>
    </row>
    <row r="592">
      <c r="B592" s="24"/>
    </row>
    <row r="593">
      <c r="B593" s="24"/>
    </row>
    <row r="594">
      <c r="B594" s="24"/>
    </row>
    <row r="595">
      <c r="B595" s="24"/>
    </row>
    <row r="596">
      <c r="B596" s="24"/>
    </row>
    <row r="597">
      <c r="B597" s="24"/>
    </row>
    <row r="598">
      <c r="B598" s="24"/>
    </row>
    <row r="599">
      <c r="B599" s="24"/>
    </row>
    <row r="600">
      <c r="B600" s="24"/>
    </row>
    <row r="601">
      <c r="B601" s="24"/>
    </row>
    <row r="602">
      <c r="B602" s="24"/>
    </row>
    <row r="603">
      <c r="B603" s="24"/>
    </row>
    <row r="604">
      <c r="B604" s="24"/>
    </row>
    <row r="605">
      <c r="B605" s="24"/>
    </row>
    <row r="606">
      <c r="B606" s="24"/>
    </row>
    <row r="607">
      <c r="B607" s="24"/>
    </row>
    <row r="608">
      <c r="B608" s="24"/>
    </row>
    <row r="609">
      <c r="B609" s="24"/>
    </row>
    <row r="610">
      <c r="B610" s="24"/>
    </row>
    <row r="611">
      <c r="B611" s="24"/>
    </row>
    <row r="612">
      <c r="B612" s="24"/>
    </row>
    <row r="613">
      <c r="B613" s="24"/>
    </row>
    <row r="614">
      <c r="B614" s="24"/>
    </row>
    <row r="615">
      <c r="B615" s="24"/>
    </row>
    <row r="616">
      <c r="B616" s="24"/>
    </row>
    <row r="617">
      <c r="B617" s="24"/>
    </row>
    <row r="618">
      <c r="B618" s="24"/>
    </row>
    <row r="619">
      <c r="B619" s="24"/>
    </row>
    <row r="620">
      <c r="B620" s="24"/>
    </row>
    <row r="621">
      <c r="B621" s="24"/>
    </row>
    <row r="622">
      <c r="B622" s="24"/>
    </row>
    <row r="623">
      <c r="B623" s="24"/>
    </row>
    <row r="624">
      <c r="B624" s="24"/>
    </row>
    <row r="625">
      <c r="B625" s="24"/>
    </row>
    <row r="626">
      <c r="B626" s="24"/>
    </row>
    <row r="627">
      <c r="B627" s="24"/>
    </row>
    <row r="628">
      <c r="B628" s="24"/>
    </row>
    <row r="629">
      <c r="B629" s="24"/>
    </row>
    <row r="630">
      <c r="B630" s="24"/>
    </row>
    <row r="631">
      <c r="B631" s="24"/>
    </row>
    <row r="632">
      <c r="B632" s="24"/>
    </row>
    <row r="633">
      <c r="B633" s="24"/>
    </row>
    <row r="634">
      <c r="B634" s="24"/>
    </row>
    <row r="635">
      <c r="B635" s="24"/>
    </row>
    <row r="636">
      <c r="B636" s="24"/>
    </row>
    <row r="637">
      <c r="B637" s="24"/>
    </row>
    <row r="638">
      <c r="B638" s="24"/>
    </row>
    <row r="639">
      <c r="B639" s="24"/>
    </row>
    <row r="640">
      <c r="B640" s="24"/>
    </row>
    <row r="641">
      <c r="B641" s="24"/>
    </row>
    <row r="642">
      <c r="B642" s="24"/>
    </row>
    <row r="643">
      <c r="B643" s="24"/>
    </row>
    <row r="644">
      <c r="B644" s="24"/>
    </row>
    <row r="645">
      <c r="B645" s="24"/>
    </row>
    <row r="646">
      <c r="B646" s="24"/>
    </row>
    <row r="647">
      <c r="B647" s="24"/>
    </row>
    <row r="648">
      <c r="B648" s="24"/>
    </row>
    <row r="649">
      <c r="B649" s="24"/>
    </row>
    <row r="650">
      <c r="B650" s="24"/>
    </row>
    <row r="651">
      <c r="B651" s="24"/>
    </row>
    <row r="652">
      <c r="B652" s="24"/>
    </row>
    <row r="653">
      <c r="B653" s="24"/>
    </row>
    <row r="654">
      <c r="B654" s="24"/>
    </row>
    <row r="655">
      <c r="B655" s="24"/>
    </row>
    <row r="656">
      <c r="B656" s="24"/>
    </row>
    <row r="657">
      <c r="B657" s="24"/>
    </row>
    <row r="658">
      <c r="B658" s="24"/>
    </row>
    <row r="659">
      <c r="B659" s="24"/>
    </row>
    <row r="660">
      <c r="B660" s="24"/>
    </row>
    <row r="661">
      <c r="B661" s="24"/>
    </row>
    <row r="662">
      <c r="B662" s="24"/>
    </row>
    <row r="663">
      <c r="B663" s="24"/>
    </row>
    <row r="664">
      <c r="B664" s="24"/>
    </row>
    <row r="665">
      <c r="B665" s="24"/>
    </row>
    <row r="666">
      <c r="B666" s="24"/>
    </row>
    <row r="667">
      <c r="B667" s="24"/>
    </row>
    <row r="668">
      <c r="B668" s="24"/>
    </row>
    <row r="669">
      <c r="B669" s="24"/>
    </row>
    <row r="670">
      <c r="B670" s="24"/>
    </row>
    <row r="671">
      <c r="B671" s="24"/>
    </row>
    <row r="672">
      <c r="B672" s="24"/>
    </row>
    <row r="673">
      <c r="B673" s="24"/>
    </row>
    <row r="674">
      <c r="B674" s="24"/>
    </row>
    <row r="675">
      <c r="B675" s="24"/>
    </row>
    <row r="676">
      <c r="B676" s="24"/>
    </row>
    <row r="677">
      <c r="B677" s="24"/>
    </row>
    <row r="678">
      <c r="B678" s="24"/>
    </row>
    <row r="679">
      <c r="B679" s="24"/>
    </row>
    <row r="680">
      <c r="B680" s="24"/>
    </row>
    <row r="681">
      <c r="B681" s="24"/>
    </row>
    <row r="682">
      <c r="B682" s="24"/>
    </row>
    <row r="683">
      <c r="B683" s="24"/>
    </row>
    <row r="684">
      <c r="B684" s="24"/>
    </row>
    <row r="685">
      <c r="B685" s="24"/>
    </row>
    <row r="686">
      <c r="B686" s="24"/>
    </row>
    <row r="687">
      <c r="B687" s="24"/>
    </row>
    <row r="688">
      <c r="B688" s="24"/>
    </row>
    <row r="689">
      <c r="B689" s="24"/>
    </row>
    <row r="690">
      <c r="B690" s="24"/>
    </row>
    <row r="691">
      <c r="B691" s="24"/>
    </row>
    <row r="692">
      <c r="B692" s="24"/>
    </row>
    <row r="693">
      <c r="B693" s="24"/>
    </row>
    <row r="694">
      <c r="B694" s="24"/>
    </row>
    <row r="695">
      <c r="B695" s="24"/>
    </row>
    <row r="696">
      <c r="B696" s="24"/>
    </row>
    <row r="697">
      <c r="B697" s="24"/>
    </row>
    <row r="698">
      <c r="B698" s="24"/>
    </row>
    <row r="699">
      <c r="B699" s="24"/>
    </row>
    <row r="700">
      <c r="B700" s="24"/>
    </row>
    <row r="701">
      <c r="B701" s="24"/>
    </row>
    <row r="702">
      <c r="B702" s="24"/>
    </row>
    <row r="703">
      <c r="B703" s="24"/>
    </row>
    <row r="704">
      <c r="B704" s="24"/>
    </row>
    <row r="705">
      <c r="B705" s="24"/>
    </row>
    <row r="706">
      <c r="B706" s="24"/>
    </row>
    <row r="707">
      <c r="B707" s="24"/>
    </row>
    <row r="708">
      <c r="B708" s="24"/>
    </row>
    <row r="709">
      <c r="B709" s="24"/>
    </row>
    <row r="710">
      <c r="B710" s="24"/>
    </row>
    <row r="711">
      <c r="B711" s="24"/>
    </row>
    <row r="712">
      <c r="B712" s="24"/>
    </row>
    <row r="713">
      <c r="B713" s="24"/>
    </row>
    <row r="714">
      <c r="B714" s="24"/>
    </row>
    <row r="715">
      <c r="B715" s="24"/>
    </row>
    <row r="716">
      <c r="B716" s="24"/>
    </row>
    <row r="717">
      <c r="B717" s="24"/>
    </row>
    <row r="718">
      <c r="B718" s="24"/>
    </row>
    <row r="719">
      <c r="B719" s="24"/>
    </row>
    <row r="720">
      <c r="B720" s="24"/>
    </row>
    <row r="721">
      <c r="B721" s="24"/>
    </row>
    <row r="722">
      <c r="B722" s="24"/>
    </row>
    <row r="723">
      <c r="B723" s="24"/>
    </row>
    <row r="724">
      <c r="B724" s="24"/>
    </row>
    <row r="725">
      <c r="B725" s="24"/>
    </row>
    <row r="726">
      <c r="B726" s="24"/>
    </row>
    <row r="727">
      <c r="B727" s="24"/>
    </row>
    <row r="728">
      <c r="B728" s="24"/>
    </row>
    <row r="729">
      <c r="B729" s="24"/>
    </row>
    <row r="730">
      <c r="B730" s="24"/>
    </row>
    <row r="731">
      <c r="B731" s="24"/>
    </row>
    <row r="732">
      <c r="B732" s="24"/>
    </row>
    <row r="733">
      <c r="B733" s="24"/>
    </row>
    <row r="734">
      <c r="B734" s="24"/>
    </row>
    <row r="735">
      <c r="B735" s="24"/>
    </row>
    <row r="736">
      <c r="B736" s="24"/>
    </row>
    <row r="737">
      <c r="B737" s="24"/>
    </row>
    <row r="738">
      <c r="B738" s="24"/>
    </row>
    <row r="739">
      <c r="B739" s="24"/>
    </row>
    <row r="740">
      <c r="B740" s="24"/>
    </row>
    <row r="741">
      <c r="B741" s="24"/>
    </row>
    <row r="742">
      <c r="B742" s="24"/>
    </row>
    <row r="743">
      <c r="B743" s="24"/>
    </row>
    <row r="744">
      <c r="B744" s="24"/>
    </row>
    <row r="745">
      <c r="B745" s="24"/>
    </row>
    <row r="746">
      <c r="B746" s="24"/>
    </row>
    <row r="747">
      <c r="B747" s="24"/>
    </row>
    <row r="748">
      <c r="B748" s="24"/>
    </row>
    <row r="749">
      <c r="B749" s="24"/>
    </row>
    <row r="750">
      <c r="B750" s="24"/>
    </row>
    <row r="751">
      <c r="B751" s="24"/>
    </row>
    <row r="752">
      <c r="B752" s="24"/>
    </row>
    <row r="753">
      <c r="B753" s="24"/>
    </row>
    <row r="754">
      <c r="B754" s="24"/>
    </row>
    <row r="755">
      <c r="B755" s="24"/>
    </row>
    <row r="756">
      <c r="B756" s="24"/>
    </row>
    <row r="757">
      <c r="B757" s="24"/>
    </row>
    <row r="758">
      <c r="B758" s="24"/>
    </row>
    <row r="759">
      <c r="B759" s="24"/>
    </row>
    <row r="760">
      <c r="B760" s="24"/>
    </row>
    <row r="761">
      <c r="B761" s="24"/>
    </row>
    <row r="762">
      <c r="B762" s="24"/>
    </row>
    <row r="763">
      <c r="B763" s="24"/>
    </row>
    <row r="764">
      <c r="B764" s="24"/>
    </row>
    <row r="765">
      <c r="B765" s="24"/>
    </row>
    <row r="766">
      <c r="B766" s="24"/>
    </row>
    <row r="767">
      <c r="B767" s="24"/>
    </row>
    <row r="768">
      <c r="B768" s="24"/>
    </row>
    <row r="769">
      <c r="B769" s="24"/>
    </row>
    <row r="770">
      <c r="B770" s="24"/>
    </row>
    <row r="771">
      <c r="B771" s="24"/>
    </row>
    <row r="772">
      <c r="B772" s="24"/>
    </row>
    <row r="773">
      <c r="B773" s="24"/>
    </row>
    <row r="774">
      <c r="B774" s="24"/>
    </row>
    <row r="775">
      <c r="B775" s="24"/>
    </row>
    <row r="776">
      <c r="B776" s="24"/>
    </row>
    <row r="777">
      <c r="B777" s="24"/>
    </row>
    <row r="778">
      <c r="B778" s="24"/>
    </row>
    <row r="779">
      <c r="B779" s="24"/>
    </row>
    <row r="780">
      <c r="B780" s="24"/>
    </row>
    <row r="781">
      <c r="B781" s="24"/>
    </row>
    <row r="782">
      <c r="B782" s="24"/>
    </row>
    <row r="783">
      <c r="B783" s="24"/>
    </row>
    <row r="784">
      <c r="B784" s="24"/>
    </row>
    <row r="785">
      <c r="B785" s="24"/>
    </row>
    <row r="786">
      <c r="B786" s="24"/>
    </row>
    <row r="787">
      <c r="B787" s="24"/>
    </row>
    <row r="788">
      <c r="B788" s="24"/>
    </row>
    <row r="789">
      <c r="B789" s="24"/>
    </row>
    <row r="790">
      <c r="B790" s="24"/>
    </row>
    <row r="791">
      <c r="B791" s="24"/>
    </row>
    <row r="792">
      <c r="B792" s="24"/>
    </row>
    <row r="793">
      <c r="B793" s="24"/>
    </row>
    <row r="794">
      <c r="B794" s="24"/>
    </row>
    <row r="795">
      <c r="B795" s="24"/>
    </row>
    <row r="796">
      <c r="B796" s="24"/>
    </row>
    <row r="797">
      <c r="B797" s="24"/>
    </row>
    <row r="798">
      <c r="B798" s="24"/>
    </row>
    <row r="799">
      <c r="B799" s="24"/>
    </row>
    <row r="800">
      <c r="B800" s="24"/>
    </row>
    <row r="801">
      <c r="B801" s="24"/>
    </row>
    <row r="802">
      <c r="B802" s="24"/>
    </row>
    <row r="803">
      <c r="B803" s="24"/>
    </row>
    <row r="804">
      <c r="B804" s="24"/>
    </row>
    <row r="805">
      <c r="B805" s="24"/>
    </row>
    <row r="806">
      <c r="B806" s="24"/>
    </row>
    <row r="807">
      <c r="B807" s="24"/>
    </row>
    <row r="808">
      <c r="B808" s="24"/>
    </row>
    <row r="809">
      <c r="B809" s="24"/>
    </row>
    <row r="810">
      <c r="B810" s="24"/>
    </row>
    <row r="811">
      <c r="B811" s="24"/>
    </row>
    <row r="812">
      <c r="B812" s="24"/>
    </row>
    <row r="813">
      <c r="B813" s="24"/>
    </row>
    <row r="814">
      <c r="B814" s="24"/>
    </row>
    <row r="815">
      <c r="B815" s="24"/>
    </row>
    <row r="816">
      <c r="B816" s="24"/>
    </row>
    <row r="817">
      <c r="B817" s="24"/>
    </row>
    <row r="818">
      <c r="B818" s="24"/>
    </row>
    <row r="819">
      <c r="B819" s="24"/>
    </row>
    <row r="820">
      <c r="B820" s="24"/>
    </row>
    <row r="821">
      <c r="B821" s="24"/>
    </row>
    <row r="822">
      <c r="B822" s="24"/>
    </row>
    <row r="823">
      <c r="B823" s="24"/>
    </row>
    <row r="824">
      <c r="B824" s="24"/>
    </row>
    <row r="825">
      <c r="B825" s="24"/>
    </row>
    <row r="826">
      <c r="B826" s="24"/>
    </row>
    <row r="827">
      <c r="B827" s="24"/>
    </row>
    <row r="828">
      <c r="B828" s="24"/>
    </row>
    <row r="829">
      <c r="B829" s="24"/>
    </row>
    <row r="830">
      <c r="B830" s="24"/>
    </row>
    <row r="831">
      <c r="B831" s="24"/>
    </row>
    <row r="832">
      <c r="B832" s="24"/>
    </row>
    <row r="833">
      <c r="B833" s="24"/>
    </row>
    <row r="834">
      <c r="B834" s="24"/>
    </row>
    <row r="835">
      <c r="B835" s="24"/>
    </row>
    <row r="836">
      <c r="B836" s="24"/>
    </row>
    <row r="837">
      <c r="B837" s="24"/>
    </row>
    <row r="838">
      <c r="B838" s="24"/>
    </row>
    <row r="839">
      <c r="B839" s="24"/>
    </row>
    <row r="840">
      <c r="B840" s="24"/>
    </row>
    <row r="841">
      <c r="B841" s="24"/>
    </row>
    <row r="842">
      <c r="B842" s="24"/>
    </row>
    <row r="843">
      <c r="B843" s="24"/>
    </row>
    <row r="844">
      <c r="B844" s="24"/>
    </row>
    <row r="845">
      <c r="B845" s="24"/>
    </row>
    <row r="846">
      <c r="B846" s="24"/>
    </row>
    <row r="847">
      <c r="B847" s="24"/>
    </row>
    <row r="848">
      <c r="B848" s="24"/>
    </row>
    <row r="849">
      <c r="B849" s="24"/>
    </row>
    <row r="850">
      <c r="B850" s="24"/>
    </row>
    <row r="851">
      <c r="B851" s="24"/>
    </row>
    <row r="852">
      <c r="B852" s="24"/>
    </row>
    <row r="853">
      <c r="B853" s="24"/>
    </row>
    <row r="854">
      <c r="B854" s="24"/>
    </row>
    <row r="855">
      <c r="B855" s="24"/>
    </row>
    <row r="856">
      <c r="B856" s="24"/>
    </row>
    <row r="857">
      <c r="B857" s="24"/>
    </row>
    <row r="858">
      <c r="B858" s="24"/>
    </row>
    <row r="859">
      <c r="B859" s="24"/>
    </row>
    <row r="860">
      <c r="B860" s="24"/>
    </row>
    <row r="861">
      <c r="B861" s="24"/>
    </row>
    <row r="862">
      <c r="B862" s="24"/>
    </row>
    <row r="863">
      <c r="B863" s="24"/>
    </row>
    <row r="864">
      <c r="B864" s="24"/>
    </row>
    <row r="865">
      <c r="B865" s="24"/>
    </row>
    <row r="866">
      <c r="B866" s="24"/>
    </row>
    <row r="867">
      <c r="B867" s="24"/>
    </row>
    <row r="868">
      <c r="B868" s="24"/>
    </row>
    <row r="869">
      <c r="B869" s="24"/>
    </row>
    <row r="870">
      <c r="B870" s="24"/>
    </row>
    <row r="871">
      <c r="B871" s="24"/>
    </row>
    <row r="872">
      <c r="B872" s="24"/>
    </row>
    <row r="873">
      <c r="B873" s="24"/>
    </row>
    <row r="874">
      <c r="B874" s="24"/>
    </row>
    <row r="875">
      <c r="B875" s="24"/>
    </row>
    <row r="876">
      <c r="B876" s="24"/>
    </row>
    <row r="877">
      <c r="B877" s="24"/>
    </row>
    <row r="878">
      <c r="B878" s="24"/>
    </row>
    <row r="879">
      <c r="B879" s="24"/>
    </row>
    <row r="880">
      <c r="B880" s="24"/>
    </row>
    <row r="881">
      <c r="B881" s="24"/>
    </row>
    <row r="882">
      <c r="B882" s="24"/>
    </row>
    <row r="883">
      <c r="B883" s="24"/>
    </row>
    <row r="884">
      <c r="B884" s="24"/>
    </row>
    <row r="885">
      <c r="B885" s="24"/>
    </row>
    <row r="886">
      <c r="B886" s="24"/>
    </row>
    <row r="887">
      <c r="B887" s="24"/>
    </row>
    <row r="888">
      <c r="B888" s="24"/>
    </row>
    <row r="889">
      <c r="B889" s="24"/>
    </row>
    <row r="890">
      <c r="B890" s="24"/>
    </row>
    <row r="891">
      <c r="B891" s="24"/>
    </row>
    <row r="892">
      <c r="B892" s="24"/>
    </row>
    <row r="893">
      <c r="B893" s="24"/>
    </row>
    <row r="894">
      <c r="B894" s="24"/>
    </row>
    <row r="895">
      <c r="B895" s="24"/>
    </row>
    <row r="896">
      <c r="B896" s="24"/>
    </row>
    <row r="897">
      <c r="B897" s="24"/>
    </row>
    <row r="898">
      <c r="B898" s="24"/>
    </row>
    <row r="899">
      <c r="B899" s="24"/>
    </row>
    <row r="900">
      <c r="B900" s="24"/>
    </row>
    <row r="901">
      <c r="B901" s="24"/>
    </row>
    <row r="902">
      <c r="B902" s="24"/>
    </row>
    <row r="903">
      <c r="B903" s="24"/>
    </row>
    <row r="904">
      <c r="B904" s="24"/>
    </row>
    <row r="905">
      <c r="B905" s="24"/>
    </row>
    <row r="906">
      <c r="B906" s="24"/>
    </row>
    <row r="907">
      <c r="B907" s="24"/>
    </row>
    <row r="908">
      <c r="B908" s="24"/>
    </row>
    <row r="909">
      <c r="B909" s="24"/>
    </row>
    <row r="910">
      <c r="B910" s="24"/>
    </row>
    <row r="911">
      <c r="B911" s="24"/>
    </row>
    <row r="912">
      <c r="B912" s="24"/>
    </row>
    <row r="913">
      <c r="B913" s="24"/>
    </row>
    <row r="914">
      <c r="B914" s="24"/>
    </row>
    <row r="915">
      <c r="B915" s="24"/>
    </row>
    <row r="916">
      <c r="B916" s="24"/>
    </row>
    <row r="917">
      <c r="B917" s="24"/>
    </row>
    <row r="918">
      <c r="B918" s="24"/>
    </row>
    <row r="919">
      <c r="B919" s="24"/>
    </row>
    <row r="920">
      <c r="B920" s="24"/>
    </row>
    <row r="921">
      <c r="B921" s="24"/>
    </row>
    <row r="922">
      <c r="B922" s="24"/>
    </row>
    <row r="923">
      <c r="B923" s="24"/>
    </row>
    <row r="924">
      <c r="B924" s="24"/>
    </row>
    <row r="925">
      <c r="B925" s="24"/>
    </row>
    <row r="926">
      <c r="B926" s="24"/>
    </row>
    <row r="927">
      <c r="B927" s="24"/>
    </row>
    <row r="928">
      <c r="B928" s="24"/>
    </row>
    <row r="929">
      <c r="B929" s="24"/>
    </row>
    <row r="930">
      <c r="B930" s="24"/>
    </row>
    <row r="931">
      <c r="B931" s="24"/>
    </row>
    <row r="932">
      <c r="B932" s="24"/>
    </row>
    <row r="933">
      <c r="B933" s="24"/>
    </row>
    <row r="934">
      <c r="B934" s="24"/>
    </row>
    <row r="935">
      <c r="B935" s="24"/>
    </row>
    <row r="936">
      <c r="B936" s="24"/>
    </row>
    <row r="937">
      <c r="B937" s="24"/>
    </row>
    <row r="938">
      <c r="B938" s="24"/>
    </row>
    <row r="939">
      <c r="B939" s="24"/>
    </row>
    <row r="940">
      <c r="B940" s="24"/>
    </row>
    <row r="941">
      <c r="B941" s="24"/>
    </row>
    <row r="942">
      <c r="B942" s="24"/>
    </row>
    <row r="943">
      <c r="B943" s="24"/>
    </row>
    <row r="944">
      <c r="B944" s="24"/>
    </row>
    <row r="945">
      <c r="B945" s="24"/>
    </row>
    <row r="946">
      <c r="B946" s="24"/>
    </row>
    <row r="947">
      <c r="B947" s="24"/>
    </row>
    <row r="948">
      <c r="B948" s="24"/>
    </row>
    <row r="949">
      <c r="B949" s="24"/>
    </row>
    <row r="950">
      <c r="B950" s="24"/>
    </row>
    <row r="951">
      <c r="B951" s="24"/>
    </row>
    <row r="952">
      <c r="B952" s="24"/>
    </row>
    <row r="953">
      <c r="B953" s="24"/>
    </row>
    <row r="954">
      <c r="B954" s="24"/>
    </row>
    <row r="955">
      <c r="B955" s="24"/>
    </row>
    <row r="956">
      <c r="B956" s="24"/>
    </row>
    <row r="957">
      <c r="B957" s="24"/>
    </row>
    <row r="958">
      <c r="B958" s="24"/>
    </row>
    <row r="959">
      <c r="B959" s="24"/>
    </row>
    <row r="960">
      <c r="B960" s="24"/>
    </row>
    <row r="961">
      <c r="B961" s="24"/>
    </row>
    <row r="962">
      <c r="B962" s="24"/>
    </row>
    <row r="963">
      <c r="B963" s="24"/>
    </row>
    <row r="964">
      <c r="B964" s="24"/>
    </row>
    <row r="965">
      <c r="B965" s="24"/>
    </row>
    <row r="966">
      <c r="B966" s="24"/>
    </row>
    <row r="967">
      <c r="B967" s="24"/>
    </row>
    <row r="968">
      <c r="B968" s="24"/>
    </row>
    <row r="969">
      <c r="B969" s="24"/>
    </row>
    <row r="970">
      <c r="B970" s="24"/>
    </row>
    <row r="971">
      <c r="B971" s="24"/>
    </row>
    <row r="972">
      <c r="B972" s="24"/>
    </row>
    <row r="973">
      <c r="B973" s="24"/>
    </row>
    <row r="974">
      <c r="B974" s="24"/>
    </row>
    <row r="975">
      <c r="B975" s="24"/>
    </row>
    <row r="976">
      <c r="B976" s="24"/>
    </row>
    <row r="977">
      <c r="B977" s="24"/>
    </row>
    <row r="978">
      <c r="B978" s="24"/>
    </row>
    <row r="979">
      <c r="B979" s="24"/>
    </row>
    <row r="980">
      <c r="B980" s="24"/>
    </row>
    <row r="981">
      <c r="B981" s="24"/>
    </row>
    <row r="982">
      <c r="B982" s="24"/>
    </row>
    <row r="983">
      <c r="B983" s="24"/>
    </row>
    <row r="984">
      <c r="B984" s="24"/>
    </row>
    <row r="985">
      <c r="B985" s="24"/>
    </row>
    <row r="986">
      <c r="B986" s="24"/>
    </row>
    <row r="987">
      <c r="B987" s="24"/>
    </row>
    <row r="988">
      <c r="B988" s="24"/>
    </row>
    <row r="989">
      <c r="B989" s="24"/>
    </row>
    <row r="990">
      <c r="B990" s="24"/>
    </row>
    <row r="991">
      <c r="B991" s="24"/>
    </row>
    <row r="992">
      <c r="B992" s="24"/>
    </row>
    <row r="993">
      <c r="B993" s="24"/>
    </row>
    <row r="994">
      <c r="B994" s="24"/>
    </row>
    <row r="995">
      <c r="B995" s="24"/>
    </row>
    <row r="996">
      <c r="B996" s="24"/>
    </row>
    <row r="997">
      <c r="B997" s="24"/>
    </row>
    <row r="998">
      <c r="B998" s="24"/>
    </row>
    <row r="999">
      <c r="B999" s="24"/>
    </row>
    <row r="1000">
      <c r="B1000" s="24"/>
    </row>
  </sheetData>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28.13"/>
  </cols>
  <sheetData>
    <row r="1">
      <c r="A1" s="1" t="s">
        <v>9</v>
      </c>
      <c r="B1" s="162" t="s">
        <v>342</v>
      </c>
    </row>
    <row r="2">
      <c r="A2" s="4" t="s">
        <v>23</v>
      </c>
      <c r="B2" s="6">
        <f>events!D2-D1331</f>
        <v>35</v>
      </c>
    </row>
    <row r="3">
      <c r="A3" s="4" t="s">
        <v>23</v>
      </c>
      <c r="B3" s="6">
        <f>events!D3-D1332</f>
        <v>47</v>
      </c>
    </row>
    <row r="4">
      <c r="A4" s="4" t="s">
        <v>23</v>
      </c>
      <c r="B4" s="6">
        <f>events!D4-D1333</f>
        <v>16</v>
      </c>
    </row>
    <row r="5">
      <c r="A5" s="4" t="s">
        <v>23</v>
      </c>
      <c r="B5" s="6">
        <f>events!D5-D1334</f>
        <v>44</v>
      </c>
    </row>
    <row r="6">
      <c r="A6" s="4" t="s">
        <v>23</v>
      </c>
      <c r="B6" s="6">
        <f>events!D6-D1335</f>
        <v>49</v>
      </c>
    </row>
    <row r="7">
      <c r="A7" s="4" t="s">
        <v>23</v>
      </c>
      <c r="B7" s="6">
        <f>events!D7-D1336</f>
        <v>2</v>
      </c>
    </row>
    <row r="8">
      <c r="A8" s="4" t="s">
        <v>23</v>
      </c>
      <c r="B8" s="6">
        <f>events!D8-D1337</f>
        <v>18</v>
      </c>
    </row>
    <row r="9">
      <c r="A9" s="4" t="s">
        <v>23</v>
      </c>
      <c r="B9" s="6">
        <f>events!D9-D1338</f>
        <v>12</v>
      </c>
    </row>
    <row r="10">
      <c r="A10" s="4" t="s">
        <v>23</v>
      </c>
      <c r="B10" s="6">
        <f>events!D10-D1339</f>
        <v>29</v>
      </c>
    </row>
    <row r="11">
      <c r="A11" s="4" t="s">
        <v>23</v>
      </c>
      <c r="B11" s="6">
        <f>events!D11-D1340</f>
        <v>4</v>
      </c>
    </row>
    <row r="12">
      <c r="A12" s="4" t="s">
        <v>23</v>
      </c>
      <c r="B12" s="6">
        <f>events!D12-D1341</f>
        <v>9</v>
      </c>
    </row>
    <row r="13">
      <c r="A13" s="4" t="s">
        <v>23</v>
      </c>
      <c r="B13" s="6">
        <f>events!D13-D1342</f>
        <v>11</v>
      </c>
    </row>
    <row r="14">
      <c r="A14" s="4" t="s">
        <v>23</v>
      </c>
      <c r="B14" s="6">
        <f>events!D14-D1343</f>
        <v>5</v>
      </c>
    </row>
    <row r="15">
      <c r="A15" s="4" t="s">
        <v>23</v>
      </c>
      <c r="B15" s="6">
        <f>events!D15-D1344</f>
        <v>33</v>
      </c>
    </row>
    <row r="16">
      <c r="A16" s="4" t="s">
        <v>23</v>
      </c>
      <c r="B16" s="6">
        <f>events!D16-D1345</f>
        <v>46</v>
      </c>
    </row>
    <row r="17">
      <c r="A17" s="4" t="s">
        <v>23</v>
      </c>
      <c r="B17" s="6">
        <f>events!D17-D1346</f>
        <v>27</v>
      </c>
    </row>
    <row r="18">
      <c r="A18" s="4" t="s">
        <v>23</v>
      </c>
      <c r="B18" s="6">
        <f>events!D18-D1347</f>
        <v>27</v>
      </c>
    </row>
    <row r="19">
      <c r="A19" s="4" t="s">
        <v>23</v>
      </c>
      <c r="B19" s="6">
        <f>events!D19-D1348</f>
        <v>39</v>
      </c>
    </row>
    <row r="20">
      <c r="A20" s="4" t="s">
        <v>23</v>
      </c>
      <c r="B20" s="6">
        <f>events!D20-D1349</f>
        <v>20</v>
      </c>
    </row>
    <row r="21">
      <c r="A21" s="4" t="s">
        <v>23</v>
      </c>
      <c r="B21" s="6">
        <f>events!D21-D1350</f>
        <v>41</v>
      </c>
    </row>
    <row r="22">
      <c r="A22" s="4" t="s">
        <v>23</v>
      </c>
      <c r="B22" s="6">
        <f>events!D22-D1351</f>
        <v>36</v>
      </c>
    </row>
    <row r="23">
      <c r="A23" s="4" t="s">
        <v>23</v>
      </c>
      <c r="B23" s="6">
        <f>events!D23-D1352</f>
        <v>45</v>
      </c>
    </row>
    <row r="24">
      <c r="A24" s="4" t="s">
        <v>23</v>
      </c>
      <c r="B24" s="6">
        <f>events!D24-D1353</f>
        <v>50</v>
      </c>
    </row>
    <row r="25">
      <c r="A25" s="4" t="s">
        <v>23</v>
      </c>
      <c r="B25" s="6">
        <f>events!D25-D1354</f>
        <v>46</v>
      </c>
    </row>
    <row r="26">
      <c r="A26" s="4" t="s">
        <v>23</v>
      </c>
      <c r="B26" s="6">
        <f>events!D26-D1355</f>
        <v>0</v>
      </c>
    </row>
    <row r="27">
      <c r="A27" s="4" t="s">
        <v>23</v>
      </c>
      <c r="B27" s="6">
        <f>events!D27-D1356</f>
        <v>20</v>
      </c>
    </row>
    <row r="28">
      <c r="A28" s="4" t="s">
        <v>23</v>
      </c>
      <c r="B28" s="6">
        <f>events!D28-D1357</f>
        <v>28</v>
      </c>
    </row>
    <row r="29">
      <c r="A29" s="4" t="s">
        <v>23</v>
      </c>
      <c r="B29" s="6">
        <f>events!D29-D1358</f>
        <v>46</v>
      </c>
    </row>
    <row r="30">
      <c r="A30" s="4" t="s">
        <v>23</v>
      </c>
      <c r="B30" s="6">
        <f>events!D30-D1359</f>
        <v>37</v>
      </c>
    </row>
    <row r="31">
      <c r="A31" s="4" t="s">
        <v>23</v>
      </c>
      <c r="B31" s="6">
        <f>events!D31-D1360</f>
        <v>19</v>
      </c>
    </row>
    <row r="32">
      <c r="A32" s="4" t="s">
        <v>23</v>
      </c>
      <c r="B32" s="6">
        <f>events!D32-D1361</f>
        <v>16</v>
      </c>
    </row>
    <row r="33">
      <c r="A33" s="4" t="s">
        <v>23</v>
      </c>
      <c r="B33" s="6">
        <f>events!D33-D1362</f>
        <v>3</v>
      </c>
    </row>
    <row r="34">
      <c r="A34" s="4" t="s">
        <v>23</v>
      </c>
      <c r="B34" s="6">
        <f>events!D34-D1363</f>
        <v>37</v>
      </c>
    </row>
    <row r="35">
      <c r="A35" s="4" t="s">
        <v>23</v>
      </c>
      <c r="B35" s="6">
        <f>events!D35-D1364</f>
        <v>40</v>
      </c>
    </row>
    <row r="36">
      <c r="A36" s="4" t="s">
        <v>23</v>
      </c>
      <c r="B36" s="6">
        <f>events!D36-D1365</f>
        <v>3</v>
      </c>
    </row>
    <row r="37">
      <c r="A37" s="4" t="s">
        <v>23</v>
      </c>
      <c r="B37" s="6">
        <f>events!D37-D1366</f>
        <v>44</v>
      </c>
    </row>
    <row r="38">
      <c r="A38" s="4" t="s">
        <v>23</v>
      </c>
      <c r="B38" s="6">
        <f>events!D38-D1367</f>
        <v>23</v>
      </c>
    </row>
    <row r="39">
      <c r="A39" s="4" t="s">
        <v>23</v>
      </c>
      <c r="B39" s="6">
        <f>events!D39-D1368</f>
        <v>11</v>
      </c>
    </row>
    <row r="40">
      <c r="A40" s="4" t="s">
        <v>23</v>
      </c>
      <c r="B40" s="6">
        <f>events!D40-D1369</f>
        <v>20</v>
      </c>
    </row>
    <row r="41">
      <c r="A41" s="4" t="s">
        <v>23</v>
      </c>
      <c r="B41" s="6">
        <f>events!D41-D1370</f>
        <v>4</v>
      </c>
    </row>
    <row r="42">
      <c r="A42" s="4" t="s">
        <v>23</v>
      </c>
      <c r="B42" s="6">
        <f>events!D42-D1371</f>
        <v>13</v>
      </c>
    </row>
    <row r="43">
      <c r="A43" s="4" t="s">
        <v>23</v>
      </c>
      <c r="B43" s="6">
        <f>events!D43-D1372</f>
        <v>30</v>
      </c>
    </row>
    <row r="44">
      <c r="A44" s="4" t="s">
        <v>23</v>
      </c>
      <c r="B44" s="6">
        <f>events!D44-D1373</f>
        <v>30</v>
      </c>
    </row>
    <row r="45">
      <c r="A45" s="4" t="s">
        <v>23</v>
      </c>
      <c r="B45" s="6">
        <f>events!D45-D1374</f>
        <v>24</v>
      </c>
    </row>
    <row r="46">
      <c r="A46" s="4" t="s">
        <v>23</v>
      </c>
      <c r="B46" s="6">
        <f>events!D46-D1375</f>
        <v>42</v>
      </c>
    </row>
    <row r="47">
      <c r="A47" s="4" t="s">
        <v>23</v>
      </c>
      <c r="B47" s="6">
        <f>events!D47-D1376</f>
        <v>33</v>
      </c>
    </row>
    <row r="48">
      <c r="A48" s="4" t="s">
        <v>23</v>
      </c>
      <c r="B48" s="6">
        <f>events!D48-D1377</f>
        <v>46</v>
      </c>
    </row>
    <row r="49">
      <c r="A49" s="4" t="s">
        <v>23</v>
      </c>
      <c r="B49" s="6">
        <f>events!D49-D1378</f>
        <v>5</v>
      </c>
    </row>
    <row r="50">
      <c r="A50" s="4" t="s">
        <v>23</v>
      </c>
      <c r="B50" s="6">
        <f>events!D50-D1379</f>
        <v>7</v>
      </c>
    </row>
    <row r="51">
      <c r="A51" s="4" t="s">
        <v>23</v>
      </c>
      <c r="B51" s="6">
        <f>events!D51-D1380</f>
        <v>31</v>
      </c>
    </row>
    <row r="52">
      <c r="A52" s="4" t="s">
        <v>23</v>
      </c>
      <c r="B52" s="6">
        <f>events!D52-D1381</f>
        <v>22</v>
      </c>
    </row>
    <row r="53">
      <c r="A53" s="4" t="s">
        <v>23</v>
      </c>
      <c r="B53" s="6">
        <f>events!D53-D1382</f>
        <v>50</v>
      </c>
    </row>
    <row r="54">
      <c r="A54" s="4" t="s">
        <v>23</v>
      </c>
      <c r="B54" s="6">
        <f>events!D54-D1383</f>
        <v>19</v>
      </c>
    </row>
    <row r="55">
      <c r="A55" s="4" t="s">
        <v>23</v>
      </c>
      <c r="B55" s="6">
        <f>events!D55-D1384</f>
        <v>7</v>
      </c>
    </row>
    <row r="56">
      <c r="A56" s="4" t="s">
        <v>23</v>
      </c>
      <c r="B56" s="6">
        <f>events!D56-D1385</f>
        <v>31</v>
      </c>
    </row>
    <row r="57">
      <c r="A57" s="4" t="s">
        <v>23</v>
      </c>
      <c r="B57" s="6">
        <f>events!D57-D1386</f>
        <v>38</v>
      </c>
    </row>
    <row r="58">
      <c r="A58" s="4" t="s">
        <v>23</v>
      </c>
      <c r="B58" s="6">
        <f>events!D58-D1387</f>
        <v>19</v>
      </c>
    </row>
    <row r="59">
      <c r="A59" s="4" t="s">
        <v>23</v>
      </c>
      <c r="B59" s="6">
        <f>events!D59-D1388</f>
        <v>32</v>
      </c>
    </row>
    <row r="60">
      <c r="A60" s="4" t="s">
        <v>23</v>
      </c>
      <c r="B60" s="6">
        <f>events!D60-D1389</f>
        <v>43</v>
      </c>
    </row>
    <row r="61">
      <c r="A61" s="4" t="s">
        <v>23</v>
      </c>
      <c r="B61" s="6">
        <f>events!D61-D1390</f>
        <v>16</v>
      </c>
    </row>
    <row r="62">
      <c r="A62" s="4" t="s">
        <v>23</v>
      </c>
      <c r="B62" s="6">
        <f>events!D62-D1391</f>
        <v>21</v>
      </c>
    </row>
    <row r="63">
      <c r="A63" s="4" t="s">
        <v>36</v>
      </c>
      <c r="B63" s="6">
        <f>events!D63-D1392</f>
        <v>16</v>
      </c>
    </row>
    <row r="64">
      <c r="A64" s="4" t="s">
        <v>36</v>
      </c>
      <c r="B64" s="6">
        <f>events!D64-D1393</f>
        <v>40</v>
      </c>
    </row>
    <row r="65">
      <c r="A65" s="4" t="s">
        <v>36</v>
      </c>
      <c r="B65" s="6">
        <f>events!D65-D1394</f>
        <v>15</v>
      </c>
    </row>
    <row r="66">
      <c r="A66" s="4" t="s">
        <v>36</v>
      </c>
      <c r="B66" s="6">
        <f>events!D66-D1395</f>
        <v>43</v>
      </c>
    </row>
    <row r="67">
      <c r="A67" s="4" t="s">
        <v>36</v>
      </c>
      <c r="B67" s="6">
        <f>events!D67-D1396</f>
        <v>50</v>
      </c>
    </row>
    <row r="68">
      <c r="A68" s="4" t="s">
        <v>36</v>
      </c>
      <c r="B68" s="6">
        <f>events!D68-D1397</f>
        <v>47</v>
      </c>
    </row>
    <row r="69">
      <c r="A69" s="4" t="s">
        <v>36</v>
      </c>
      <c r="B69" s="6">
        <f>events!D69-D1398</f>
        <v>15</v>
      </c>
    </row>
    <row r="70">
      <c r="A70" s="4" t="s">
        <v>36</v>
      </c>
      <c r="B70" s="6">
        <f>events!D70-D1399</f>
        <v>44</v>
      </c>
    </row>
    <row r="71">
      <c r="A71" s="4" t="s">
        <v>36</v>
      </c>
      <c r="B71" s="6">
        <f>events!D71-D1400</f>
        <v>27</v>
      </c>
    </row>
    <row r="72">
      <c r="A72" s="4" t="s">
        <v>36</v>
      </c>
      <c r="B72" s="6">
        <f>events!D72-D1401</f>
        <v>24</v>
      </c>
    </row>
    <row r="73">
      <c r="A73" s="4" t="s">
        <v>36</v>
      </c>
      <c r="B73" s="6">
        <f>events!D73-D1402</f>
        <v>21</v>
      </c>
    </row>
    <row r="74">
      <c r="A74" s="4" t="s">
        <v>36</v>
      </c>
      <c r="B74" s="6">
        <f>events!D74-D1403</f>
        <v>15</v>
      </c>
    </row>
    <row r="75">
      <c r="A75" s="4" t="s">
        <v>36</v>
      </c>
      <c r="B75" s="6">
        <f>events!D75-D1404</f>
        <v>21</v>
      </c>
    </row>
    <row r="76">
      <c r="A76" s="4" t="s">
        <v>36</v>
      </c>
      <c r="B76" s="6">
        <f>events!D76-D1405</f>
        <v>25</v>
      </c>
    </row>
    <row r="77">
      <c r="A77" s="4" t="s">
        <v>36</v>
      </c>
      <c r="B77" s="6">
        <f>events!D77-D1406</f>
        <v>34</v>
      </c>
    </row>
    <row r="78">
      <c r="A78" s="4" t="s">
        <v>36</v>
      </c>
      <c r="B78" s="6">
        <f>events!D78-D1407</f>
        <v>7</v>
      </c>
    </row>
    <row r="79">
      <c r="A79" s="4" t="s">
        <v>36</v>
      </c>
      <c r="B79" s="6">
        <f>events!D79-D1408</f>
        <v>36</v>
      </c>
    </row>
    <row r="80">
      <c r="A80" s="4" t="s">
        <v>36</v>
      </c>
      <c r="B80" s="6">
        <f>events!D80-D1409</f>
        <v>2</v>
      </c>
    </row>
    <row r="81">
      <c r="A81" s="4" t="s">
        <v>36</v>
      </c>
      <c r="B81" s="6">
        <f>events!D81-D1410</f>
        <v>49</v>
      </c>
    </row>
    <row r="82">
      <c r="A82" s="4" t="s">
        <v>36</v>
      </c>
      <c r="B82" s="6">
        <f>events!D82-D1411</f>
        <v>44</v>
      </c>
    </row>
    <row r="83">
      <c r="A83" s="4" t="s">
        <v>36</v>
      </c>
      <c r="B83" s="6">
        <f>events!D83-D1412</f>
        <v>44</v>
      </c>
    </row>
    <row r="84">
      <c r="A84" s="4" t="s">
        <v>36</v>
      </c>
      <c r="B84" s="6">
        <f>events!D84-D1413</f>
        <v>27</v>
      </c>
    </row>
    <row r="85">
      <c r="A85" s="4" t="s">
        <v>36</v>
      </c>
      <c r="B85" s="6">
        <f>events!D85-D1414</f>
        <v>16</v>
      </c>
    </row>
    <row r="86">
      <c r="A86" s="4" t="s">
        <v>36</v>
      </c>
      <c r="B86" s="6">
        <f>events!D86-D1415</f>
        <v>16</v>
      </c>
    </row>
    <row r="87">
      <c r="A87" s="4" t="s">
        <v>36</v>
      </c>
      <c r="B87" s="6">
        <f>events!D87-D1416</f>
        <v>16</v>
      </c>
    </row>
    <row r="88">
      <c r="A88" s="4" t="s">
        <v>36</v>
      </c>
      <c r="B88" s="6">
        <f>events!D88-D1417</f>
        <v>36</v>
      </c>
    </row>
    <row r="89">
      <c r="A89" s="4" t="s">
        <v>36</v>
      </c>
      <c r="B89" s="6">
        <f>events!D89-D1418</f>
        <v>7</v>
      </c>
    </row>
    <row r="90">
      <c r="A90" s="4" t="s">
        <v>36</v>
      </c>
      <c r="B90" s="6">
        <f>events!D90-D1419</f>
        <v>17</v>
      </c>
    </row>
    <row r="91">
      <c r="A91" s="4" t="s">
        <v>36</v>
      </c>
      <c r="B91" s="6">
        <f>events!D91-D1420</f>
        <v>5</v>
      </c>
    </row>
    <row r="92">
      <c r="A92" s="4" t="s">
        <v>23</v>
      </c>
      <c r="B92" s="6">
        <f>events!D92-D1421</f>
        <v>40</v>
      </c>
    </row>
    <row r="93">
      <c r="A93" s="4" t="s">
        <v>23</v>
      </c>
      <c r="B93" s="6">
        <f>events!D93-D1422</f>
        <v>11</v>
      </c>
    </row>
    <row r="94">
      <c r="A94" s="4" t="s">
        <v>23</v>
      </c>
      <c r="B94" s="6">
        <f>events!D94-D1423</f>
        <v>28</v>
      </c>
    </row>
    <row r="95">
      <c r="A95" s="4" t="s">
        <v>23</v>
      </c>
      <c r="B95" s="6">
        <f>events!D95-D1424</f>
        <v>38</v>
      </c>
    </row>
    <row r="96">
      <c r="A96" s="4" t="s">
        <v>23</v>
      </c>
      <c r="B96" s="6">
        <f>events!D96-D1425</f>
        <v>29</v>
      </c>
    </row>
    <row r="97">
      <c r="A97" s="4" t="s">
        <v>23</v>
      </c>
      <c r="B97" s="6">
        <f>events!D97-D1426</f>
        <v>45</v>
      </c>
    </row>
    <row r="98">
      <c r="A98" s="4" t="s">
        <v>23</v>
      </c>
      <c r="B98" s="6">
        <f>events!D98-D1427</f>
        <v>3</v>
      </c>
    </row>
    <row r="99">
      <c r="A99" s="4" t="s">
        <v>23</v>
      </c>
      <c r="B99" s="6">
        <f>events!D99-D1428</f>
        <v>40</v>
      </c>
    </row>
    <row r="100">
      <c r="A100" s="4" t="s">
        <v>23</v>
      </c>
      <c r="B100" s="6">
        <f>events!D100-D1429</f>
        <v>45</v>
      </c>
    </row>
    <row r="101">
      <c r="A101" s="4" t="s">
        <v>23</v>
      </c>
      <c r="B101" s="6">
        <f>events!D101-D1430</f>
        <v>9</v>
      </c>
    </row>
    <row r="102">
      <c r="A102" s="4" t="s">
        <v>23</v>
      </c>
      <c r="B102" s="6">
        <f>events!D102-D1431</f>
        <v>21</v>
      </c>
    </row>
    <row r="103">
      <c r="A103" s="4" t="s">
        <v>23</v>
      </c>
      <c r="B103" s="6">
        <f>events!D103-D1432</f>
        <v>39</v>
      </c>
    </row>
    <row r="104">
      <c r="A104" s="4" t="s">
        <v>23</v>
      </c>
      <c r="B104" s="6">
        <f>events!D104-D1433</f>
        <v>31</v>
      </c>
    </row>
    <row r="105">
      <c r="A105" s="4" t="s">
        <v>23</v>
      </c>
      <c r="B105" s="6">
        <f>events!D105-D1434</f>
        <v>47</v>
      </c>
    </row>
    <row r="106">
      <c r="A106" s="4" t="s">
        <v>23</v>
      </c>
      <c r="B106" s="6">
        <f>events!D106-D1435</f>
        <v>34</v>
      </c>
    </row>
    <row r="107">
      <c r="A107" s="4" t="s">
        <v>23</v>
      </c>
      <c r="B107" s="6">
        <f>events!D107-D1436</f>
        <v>28</v>
      </c>
    </row>
    <row r="108">
      <c r="A108" s="4" t="s">
        <v>23</v>
      </c>
      <c r="B108" s="6">
        <f>events!D108-D1437</f>
        <v>39</v>
      </c>
    </row>
    <row r="109">
      <c r="A109" s="4" t="s">
        <v>23</v>
      </c>
      <c r="B109" s="6">
        <f>events!D109-D1438</f>
        <v>23</v>
      </c>
    </row>
    <row r="110">
      <c r="A110" s="4" t="s">
        <v>23</v>
      </c>
      <c r="B110" s="6">
        <f>events!D110-D1439</f>
        <v>29</v>
      </c>
    </row>
    <row r="111">
      <c r="A111" s="4" t="s">
        <v>23</v>
      </c>
      <c r="B111" s="6">
        <f>events!D111-D1440</f>
        <v>49</v>
      </c>
    </row>
    <row r="112">
      <c r="A112" s="4" t="s">
        <v>23</v>
      </c>
      <c r="B112" s="6">
        <f>events!D112-D1441</f>
        <v>35</v>
      </c>
    </row>
    <row r="113">
      <c r="A113" s="4" t="s">
        <v>23</v>
      </c>
      <c r="B113" s="6">
        <f>events!D113-D1442</f>
        <v>16</v>
      </c>
    </row>
    <row r="114">
      <c r="A114" s="4" t="s">
        <v>23</v>
      </c>
      <c r="B114" s="6">
        <f>events!D114-D1443</f>
        <v>10</v>
      </c>
    </row>
    <row r="115">
      <c r="A115" s="4" t="s">
        <v>23</v>
      </c>
      <c r="B115" s="6">
        <f>events!D115-D1444</f>
        <v>7</v>
      </c>
    </row>
    <row r="116">
      <c r="A116" s="4" t="s">
        <v>23</v>
      </c>
      <c r="B116" s="6">
        <f>events!D116-D1445</f>
        <v>50</v>
      </c>
    </row>
    <row r="117">
      <c r="A117" s="4" t="s">
        <v>23</v>
      </c>
      <c r="B117" s="6">
        <f>events!D117-D1446</f>
        <v>20</v>
      </c>
    </row>
    <row r="118">
      <c r="A118" s="4" t="s">
        <v>23</v>
      </c>
      <c r="B118" s="6">
        <f>events!D118-D1447</f>
        <v>8</v>
      </c>
    </row>
    <row r="119">
      <c r="A119" s="4" t="s">
        <v>23</v>
      </c>
      <c r="B119" s="6">
        <f>events!D119-D1448</f>
        <v>24</v>
      </c>
    </row>
    <row r="120">
      <c r="A120" s="4" t="s">
        <v>23</v>
      </c>
      <c r="B120" s="6">
        <f>events!D120-D1449</f>
        <v>32</v>
      </c>
    </row>
    <row r="121">
      <c r="A121" s="4" t="s">
        <v>23</v>
      </c>
      <c r="B121" s="6">
        <f>events!D121-D1450</f>
        <v>9</v>
      </c>
    </row>
    <row r="122">
      <c r="A122" s="4" t="s">
        <v>23</v>
      </c>
      <c r="B122" s="6">
        <f>events!D122-D1451</f>
        <v>47</v>
      </c>
    </row>
    <row r="123">
      <c r="A123" s="4" t="s">
        <v>23</v>
      </c>
      <c r="B123" s="6">
        <f>events!D123-D1452</f>
        <v>7</v>
      </c>
    </row>
    <row r="124">
      <c r="A124" s="4" t="s">
        <v>23</v>
      </c>
      <c r="B124" s="6">
        <f>events!D124-D1453</f>
        <v>14</v>
      </c>
    </row>
    <row r="125">
      <c r="A125" s="4" t="s">
        <v>23</v>
      </c>
      <c r="B125" s="6">
        <f>events!D125-D1454</f>
        <v>15</v>
      </c>
    </row>
    <row r="126">
      <c r="A126" s="4" t="s">
        <v>23</v>
      </c>
      <c r="B126" s="6">
        <f>events!D126-D1455</f>
        <v>11</v>
      </c>
    </row>
    <row r="127">
      <c r="A127" s="4" t="s">
        <v>23</v>
      </c>
      <c r="B127" s="6">
        <f>events!D127-D1456</f>
        <v>35</v>
      </c>
    </row>
    <row r="128">
      <c r="A128" s="4" t="s">
        <v>23</v>
      </c>
      <c r="B128" s="6">
        <f>events!D128-D1457</f>
        <v>34</v>
      </c>
    </row>
    <row r="129">
      <c r="A129" s="4" t="s">
        <v>23</v>
      </c>
      <c r="B129" s="6">
        <f>events!D129-D1458</f>
        <v>11</v>
      </c>
    </row>
    <row r="130">
      <c r="A130" s="4" t="s">
        <v>23</v>
      </c>
      <c r="B130" s="6">
        <f>events!D130-D1459</f>
        <v>37</v>
      </c>
    </row>
    <row r="131">
      <c r="A131" s="4" t="s">
        <v>23</v>
      </c>
      <c r="B131" s="6">
        <f>events!D131-D1460</f>
        <v>28</v>
      </c>
    </row>
    <row r="132">
      <c r="A132" s="4" t="s">
        <v>23</v>
      </c>
      <c r="B132" s="6">
        <f>events!D132-D1461</f>
        <v>43</v>
      </c>
    </row>
    <row r="133">
      <c r="A133" s="4" t="s">
        <v>23</v>
      </c>
      <c r="B133" s="6">
        <f>events!D133-D1462</f>
        <v>49</v>
      </c>
    </row>
    <row r="134">
      <c r="A134" s="4" t="s">
        <v>23</v>
      </c>
      <c r="B134" s="6">
        <f>events!D134-D1463</f>
        <v>4</v>
      </c>
    </row>
    <row r="135">
      <c r="A135" s="4" t="s">
        <v>23</v>
      </c>
      <c r="B135" s="6">
        <f>events!D135-D1464</f>
        <v>24</v>
      </c>
    </row>
    <row r="136">
      <c r="A136" s="4" t="s">
        <v>23</v>
      </c>
      <c r="B136" s="6">
        <f>events!D136-D1465</f>
        <v>28</v>
      </c>
    </row>
    <row r="137">
      <c r="A137" s="4" t="s">
        <v>23</v>
      </c>
      <c r="B137" s="6">
        <f>events!D137-D1466</f>
        <v>25</v>
      </c>
    </row>
    <row r="138">
      <c r="A138" s="4" t="s">
        <v>23</v>
      </c>
      <c r="B138" s="6">
        <f>events!D138-D1467</f>
        <v>13</v>
      </c>
    </row>
    <row r="139">
      <c r="A139" s="4" t="s">
        <v>23</v>
      </c>
      <c r="B139" s="6">
        <f>events!D139-D1468</f>
        <v>48</v>
      </c>
    </row>
    <row r="140">
      <c r="A140" s="4" t="s">
        <v>23</v>
      </c>
      <c r="B140" s="6">
        <f>events!D140-D1469</f>
        <v>2</v>
      </c>
    </row>
    <row r="141">
      <c r="A141" s="4" t="s">
        <v>23</v>
      </c>
      <c r="B141" s="6">
        <f>events!D141-D1470</f>
        <v>14</v>
      </c>
    </row>
    <row r="142">
      <c r="A142" s="4" t="s">
        <v>23</v>
      </c>
      <c r="B142" s="6">
        <f>events!D142-D1471</f>
        <v>32</v>
      </c>
    </row>
    <row r="143">
      <c r="A143" s="4" t="s">
        <v>23</v>
      </c>
      <c r="B143" s="6">
        <f>events!D143-D1472</f>
        <v>37</v>
      </c>
    </row>
    <row r="144">
      <c r="A144" s="4" t="s">
        <v>23</v>
      </c>
      <c r="B144" s="6">
        <f>events!D144-D1473</f>
        <v>1</v>
      </c>
    </row>
    <row r="145">
      <c r="A145" s="4" t="s">
        <v>23</v>
      </c>
      <c r="B145" s="6">
        <f>events!D145-D1474</f>
        <v>47</v>
      </c>
    </row>
    <row r="146">
      <c r="A146" s="4" t="s">
        <v>23</v>
      </c>
      <c r="B146" s="6">
        <f>events!D146-D1475</f>
        <v>46</v>
      </c>
    </row>
    <row r="147">
      <c r="A147" s="4" t="s">
        <v>23</v>
      </c>
      <c r="B147" s="6">
        <f>events!D147-D1476</f>
        <v>14</v>
      </c>
    </row>
    <row r="148">
      <c r="A148" s="4" t="s">
        <v>23</v>
      </c>
      <c r="B148" s="6">
        <f>events!D148-D1477</f>
        <v>37</v>
      </c>
    </row>
    <row r="149">
      <c r="A149" s="4" t="s">
        <v>23</v>
      </c>
      <c r="B149" s="6">
        <f>events!D149-D1478</f>
        <v>37</v>
      </c>
    </row>
    <row r="150">
      <c r="A150" s="4" t="s">
        <v>23</v>
      </c>
      <c r="B150" s="6">
        <f>events!D150-D1479</f>
        <v>38</v>
      </c>
    </row>
    <row r="151">
      <c r="A151" s="4" t="s">
        <v>23</v>
      </c>
      <c r="B151" s="6">
        <f>events!D151-D1480</f>
        <v>10</v>
      </c>
    </row>
    <row r="152">
      <c r="A152" s="4" t="s">
        <v>23</v>
      </c>
      <c r="B152" s="6">
        <f>events!D152-D1481</f>
        <v>48</v>
      </c>
    </row>
    <row r="153">
      <c r="A153" s="4" t="s">
        <v>23</v>
      </c>
      <c r="B153" s="6">
        <f>events!D153-D1482</f>
        <v>43</v>
      </c>
    </row>
    <row r="154">
      <c r="A154" s="4" t="s">
        <v>23</v>
      </c>
      <c r="B154" s="6">
        <f>events!D154-D1483</f>
        <v>32</v>
      </c>
    </row>
    <row r="155">
      <c r="A155" s="4" t="s">
        <v>23</v>
      </c>
      <c r="B155" s="6">
        <f>events!D155-D1484</f>
        <v>4</v>
      </c>
    </row>
    <row r="156">
      <c r="A156" s="4" t="s">
        <v>23</v>
      </c>
      <c r="B156" s="6">
        <f>events!D156-D1485</f>
        <v>19</v>
      </c>
    </row>
    <row r="157">
      <c r="A157" s="4" t="s">
        <v>23</v>
      </c>
      <c r="B157" s="6">
        <f>events!D157-D1486</f>
        <v>3</v>
      </c>
    </row>
    <row r="158">
      <c r="A158" s="4" t="s">
        <v>23</v>
      </c>
      <c r="B158" s="6">
        <f>events!D158-D1487</f>
        <v>1</v>
      </c>
    </row>
    <row r="159">
      <c r="A159" s="4" t="s">
        <v>23</v>
      </c>
      <c r="B159" s="6">
        <f>events!D159-D1488</f>
        <v>42</v>
      </c>
    </row>
    <row r="160">
      <c r="A160" s="4" t="s">
        <v>23</v>
      </c>
      <c r="B160" s="6">
        <f>events!D160-D1489</f>
        <v>23</v>
      </c>
    </row>
    <row r="161">
      <c r="A161" s="4" t="s">
        <v>23</v>
      </c>
      <c r="B161" s="6">
        <f>events!D161-D1490</f>
        <v>16</v>
      </c>
    </row>
    <row r="162">
      <c r="A162" s="4" t="s">
        <v>23</v>
      </c>
      <c r="B162" s="6">
        <f>events!D162-D1491</f>
        <v>5</v>
      </c>
    </row>
    <row r="163">
      <c r="A163" s="4" t="s">
        <v>23</v>
      </c>
      <c r="B163" s="6">
        <f>events!D163-D1492</f>
        <v>20</v>
      </c>
    </row>
    <row r="164">
      <c r="A164" s="4" t="s">
        <v>23</v>
      </c>
      <c r="B164" s="6">
        <f>events!D164-D1493</f>
        <v>48</v>
      </c>
    </row>
    <row r="165">
      <c r="A165" s="4" t="s">
        <v>23</v>
      </c>
      <c r="B165" s="6">
        <f>events!D165-D1494</f>
        <v>39</v>
      </c>
    </row>
    <row r="166">
      <c r="A166" s="4" t="s">
        <v>23</v>
      </c>
      <c r="B166" s="6">
        <f>events!D166-D1495</f>
        <v>24</v>
      </c>
    </row>
    <row r="167">
      <c r="A167" s="4" t="s">
        <v>23</v>
      </c>
      <c r="B167" s="6">
        <f>events!D167-D1496</f>
        <v>38</v>
      </c>
    </row>
    <row r="168">
      <c r="A168" s="4" t="s">
        <v>23</v>
      </c>
      <c r="B168" s="6">
        <f>events!D168-D1497</f>
        <v>23</v>
      </c>
    </row>
    <row r="169">
      <c r="A169" s="4" t="s">
        <v>23</v>
      </c>
      <c r="B169" s="6">
        <f>events!D169-D1498</f>
        <v>31</v>
      </c>
    </row>
    <row r="170">
      <c r="A170" s="4" t="s">
        <v>23</v>
      </c>
      <c r="B170" s="6">
        <f>events!D170-D1499</f>
        <v>31</v>
      </c>
    </row>
    <row r="171">
      <c r="A171" s="4" t="s">
        <v>23</v>
      </c>
      <c r="B171" s="6">
        <f>events!D171-D1500</f>
        <v>6</v>
      </c>
    </row>
    <row r="172">
      <c r="A172" s="4" t="s">
        <v>23</v>
      </c>
      <c r="B172" s="6">
        <f>events!D172-D1501</f>
        <v>26</v>
      </c>
    </row>
    <row r="173">
      <c r="A173" s="4" t="s">
        <v>23</v>
      </c>
      <c r="B173" s="6">
        <f>events!D173-D1502</f>
        <v>46</v>
      </c>
    </row>
    <row r="174">
      <c r="A174" s="4" t="s">
        <v>23</v>
      </c>
      <c r="B174" s="6">
        <f>events!D174-D1503</f>
        <v>6</v>
      </c>
    </row>
    <row r="175">
      <c r="A175" s="4" t="s">
        <v>23</v>
      </c>
      <c r="B175" s="6">
        <f>events!D175-D1504</f>
        <v>42</v>
      </c>
    </row>
    <row r="176">
      <c r="A176" s="4" t="s">
        <v>23</v>
      </c>
      <c r="B176" s="6">
        <f>events!D176-D1505</f>
        <v>14</v>
      </c>
    </row>
    <row r="177">
      <c r="A177" s="4" t="s">
        <v>23</v>
      </c>
      <c r="B177" s="6">
        <f>events!D177-D1506</f>
        <v>3</v>
      </c>
    </row>
    <row r="178">
      <c r="A178" s="4" t="s">
        <v>23</v>
      </c>
      <c r="B178" s="6">
        <f>events!D178-D1507</f>
        <v>5</v>
      </c>
    </row>
    <row r="179">
      <c r="A179" s="4" t="s">
        <v>23</v>
      </c>
      <c r="B179" s="6">
        <f>events!D179-D1508</f>
        <v>8</v>
      </c>
    </row>
    <row r="180">
      <c r="A180" s="4" t="s">
        <v>23</v>
      </c>
      <c r="B180" s="6">
        <f>events!D180-D1509</f>
        <v>40</v>
      </c>
    </row>
    <row r="181">
      <c r="A181" s="4" t="s">
        <v>23</v>
      </c>
      <c r="B181" s="6">
        <f>events!D181-D1510</f>
        <v>40</v>
      </c>
    </row>
    <row r="182">
      <c r="A182" s="4" t="s">
        <v>23</v>
      </c>
      <c r="B182" s="6">
        <f>events!D182-D1511</f>
        <v>30</v>
      </c>
    </row>
    <row r="183">
      <c r="A183" s="4" t="s">
        <v>23</v>
      </c>
      <c r="B183" s="6">
        <f>events!D183-D1512</f>
        <v>1</v>
      </c>
    </row>
    <row r="184">
      <c r="A184" s="4" t="s">
        <v>23</v>
      </c>
      <c r="B184" s="6">
        <f>events!D184-D1513</f>
        <v>6</v>
      </c>
    </row>
    <row r="185">
      <c r="A185" s="4" t="s">
        <v>23</v>
      </c>
      <c r="B185" s="6">
        <f>events!D185-D1514</f>
        <v>40</v>
      </c>
    </row>
    <row r="186">
      <c r="A186" s="4" t="s">
        <v>23</v>
      </c>
      <c r="B186" s="6">
        <f>events!D186-D1515</f>
        <v>39</v>
      </c>
    </row>
    <row r="187">
      <c r="A187" s="4" t="s">
        <v>23</v>
      </c>
      <c r="B187" s="6">
        <f>events!D187-D1516</f>
        <v>45</v>
      </c>
    </row>
    <row r="188">
      <c r="A188" s="4" t="s">
        <v>23</v>
      </c>
      <c r="B188" s="6">
        <f>events!D188-D1517</f>
        <v>39</v>
      </c>
    </row>
    <row r="189">
      <c r="A189" s="4" t="s">
        <v>23</v>
      </c>
      <c r="B189" s="6">
        <f>events!D189-D1518</f>
        <v>33</v>
      </c>
    </row>
    <row r="190">
      <c r="A190" s="4" t="s">
        <v>23</v>
      </c>
      <c r="B190" s="6">
        <f>events!D190-D1519</f>
        <v>33</v>
      </c>
    </row>
    <row r="191">
      <c r="A191" s="4" t="s">
        <v>23</v>
      </c>
      <c r="B191" s="6">
        <f>events!D191-D1520</f>
        <v>21</v>
      </c>
    </row>
    <row r="192">
      <c r="A192" s="4" t="s">
        <v>23</v>
      </c>
      <c r="B192" s="6">
        <f>events!D192-D1521</f>
        <v>30</v>
      </c>
    </row>
    <row r="193">
      <c r="A193" s="4" t="s">
        <v>23</v>
      </c>
      <c r="B193" s="6">
        <f>events!D193-D1522</f>
        <v>16</v>
      </c>
    </row>
    <row r="194">
      <c r="A194" s="4" t="s">
        <v>23</v>
      </c>
      <c r="B194" s="6">
        <f>events!D194-D1523</f>
        <v>16</v>
      </c>
    </row>
    <row r="195">
      <c r="A195" s="4" t="s">
        <v>23</v>
      </c>
      <c r="B195" s="6">
        <f>events!D195-D1524</f>
        <v>50</v>
      </c>
    </row>
    <row r="196">
      <c r="A196" s="4" t="s">
        <v>23</v>
      </c>
      <c r="B196" s="6">
        <f>events!D196-D1525</f>
        <v>41</v>
      </c>
    </row>
    <row r="197">
      <c r="A197" s="4" t="s">
        <v>23</v>
      </c>
      <c r="B197" s="6">
        <f>events!D197-D1526</f>
        <v>2</v>
      </c>
    </row>
    <row r="198">
      <c r="A198" s="4" t="s">
        <v>23</v>
      </c>
      <c r="B198" s="6">
        <f>events!D198-D1527</f>
        <v>19</v>
      </c>
    </row>
    <row r="199">
      <c r="A199" s="4" t="s">
        <v>23</v>
      </c>
      <c r="B199" s="6">
        <f>events!D199-D1528</f>
        <v>26</v>
      </c>
    </row>
    <row r="200">
      <c r="A200" s="4" t="s">
        <v>23</v>
      </c>
      <c r="B200" s="6">
        <f>events!D200-D1529</f>
        <v>45</v>
      </c>
    </row>
    <row r="201">
      <c r="A201" s="4" t="s">
        <v>23</v>
      </c>
      <c r="B201" s="6">
        <f>events!D201-D1530</f>
        <v>30</v>
      </c>
    </row>
    <row r="202">
      <c r="A202" s="4" t="s">
        <v>23</v>
      </c>
      <c r="B202" s="6">
        <f>events!D202-D1531</f>
        <v>26</v>
      </c>
    </row>
    <row r="203">
      <c r="A203" s="4" t="s">
        <v>23</v>
      </c>
      <c r="B203" s="6">
        <f>events!D203-D1532</f>
        <v>21</v>
      </c>
    </row>
    <row r="204">
      <c r="A204" s="4" t="s">
        <v>23</v>
      </c>
      <c r="B204" s="6">
        <f>events!D204-D1533</f>
        <v>13</v>
      </c>
    </row>
    <row r="205">
      <c r="A205" s="4" t="s">
        <v>23</v>
      </c>
      <c r="B205" s="6">
        <f>events!D205-D1534</f>
        <v>44</v>
      </c>
    </row>
    <row r="206">
      <c r="A206" s="4" t="s">
        <v>23</v>
      </c>
      <c r="B206" s="6">
        <f>events!D206-D1535</f>
        <v>36</v>
      </c>
    </row>
    <row r="207">
      <c r="A207" s="4" t="s">
        <v>23</v>
      </c>
      <c r="B207" s="6">
        <f>events!D207-D1536</f>
        <v>34</v>
      </c>
    </row>
    <row r="208">
      <c r="A208" s="4" t="s">
        <v>23</v>
      </c>
      <c r="B208" s="6">
        <f>events!D208-D1537</f>
        <v>28</v>
      </c>
    </row>
    <row r="209">
      <c r="A209" s="4" t="s">
        <v>23</v>
      </c>
      <c r="B209" s="6">
        <f>events!D209-D1538</f>
        <v>16</v>
      </c>
    </row>
    <row r="210">
      <c r="A210" s="4" t="s">
        <v>23</v>
      </c>
      <c r="B210" s="6">
        <f>events!D210-D1539</f>
        <v>22</v>
      </c>
    </row>
    <row r="211">
      <c r="A211" s="4" t="s">
        <v>23</v>
      </c>
      <c r="B211" s="6">
        <f>events!D211-D1540</f>
        <v>3</v>
      </c>
    </row>
    <row r="212">
      <c r="A212" s="4" t="s">
        <v>23</v>
      </c>
      <c r="B212" s="6">
        <f>events!D212-D1541</f>
        <v>48</v>
      </c>
    </row>
    <row r="213">
      <c r="A213" s="4" t="s">
        <v>23</v>
      </c>
      <c r="B213" s="6">
        <f>events!D213-D1542</f>
        <v>46</v>
      </c>
    </row>
    <row r="214">
      <c r="A214" s="4" t="s">
        <v>23</v>
      </c>
      <c r="B214" s="6">
        <f>events!D214-D1543</f>
        <v>19</v>
      </c>
    </row>
    <row r="215">
      <c r="A215" s="4" t="s">
        <v>23</v>
      </c>
      <c r="B215" s="6">
        <f>events!D215-D1544</f>
        <v>32</v>
      </c>
    </row>
    <row r="216">
      <c r="A216" s="4" t="s">
        <v>23</v>
      </c>
      <c r="B216" s="6">
        <f>events!D216-D1545</f>
        <v>32</v>
      </c>
    </row>
    <row r="217">
      <c r="A217" s="4" t="s">
        <v>23</v>
      </c>
      <c r="B217" s="6">
        <f>events!D217-D1546</f>
        <v>16</v>
      </c>
    </row>
    <row r="218">
      <c r="A218" s="4" t="s">
        <v>23</v>
      </c>
      <c r="B218" s="6">
        <f>events!D218-D1547</f>
        <v>39</v>
      </c>
    </row>
    <row r="219">
      <c r="A219" s="4" t="s">
        <v>23</v>
      </c>
      <c r="B219" s="6">
        <f>events!D219-D1548</f>
        <v>14</v>
      </c>
    </row>
    <row r="220">
      <c r="A220" s="4" t="s">
        <v>23</v>
      </c>
      <c r="B220" s="6">
        <f>events!D220-D1549</f>
        <v>44</v>
      </c>
    </row>
    <row r="221">
      <c r="A221" s="4" t="s">
        <v>23</v>
      </c>
      <c r="B221" s="6">
        <f>events!D221-D1550</f>
        <v>11</v>
      </c>
    </row>
    <row r="222">
      <c r="A222" s="4" t="s">
        <v>23</v>
      </c>
      <c r="B222" s="6">
        <f>events!D222-D1551</f>
        <v>42</v>
      </c>
    </row>
    <row r="223">
      <c r="A223" s="4" t="s">
        <v>23</v>
      </c>
      <c r="B223" s="6">
        <f>events!D223-D1552</f>
        <v>21</v>
      </c>
    </row>
    <row r="224">
      <c r="A224" s="4" t="s">
        <v>23</v>
      </c>
      <c r="B224" s="6">
        <f>events!D224-D1553</f>
        <v>29</v>
      </c>
    </row>
    <row r="225">
      <c r="A225" s="4" t="s">
        <v>23</v>
      </c>
      <c r="B225" s="6">
        <f>events!D225-D1554</f>
        <v>32</v>
      </c>
    </row>
    <row r="226">
      <c r="A226" s="4" t="s">
        <v>23</v>
      </c>
      <c r="B226" s="6">
        <f>events!D226-D1555</f>
        <v>22</v>
      </c>
    </row>
    <row r="227">
      <c r="A227" s="4" t="s">
        <v>23</v>
      </c>
      <c r="B227" s="6">
        <f>events!D227-D1556</f>
        <v>26</v>
      </c>
    </row>
    <row r="228">
      <c r="A228" s="4" t="s">
        <v>23</v>
      </c>
      <c r="B228" s="6">
        <f>events!D228-D1557</f>
        <v>23</v>
      </c>
    </row>
    <row r="229">
      <c r="A229" s="4" t="s">
        <v>23</v>
      </c>
      <c r="B229" s="6">
        <f>events!D229-D1558</f>
        <v>26</v>
      </c>
    </row>
    <row r="230">
      <c r="A230" s="4" t="s">
        <v>23</v>
      </c>
      <c r="B230" s="6">
        <f>events!D230-D1559</f>
        <v>40</v>
      </c>
    </row>
    <row r="231">
      <c r="A231" s="4" t="s">
        <v>23</v>
      </c>
      <c r="B231" s="6">
        <f>events!D231-D1560</f>
        <v>11</v>
      </c>
    </row>
    <row r="232">
      <c r="A232" s="4" t="s">
        <v>23</v>
      </c>
      <c r="B232" s="6">
        <f>events!D232-D1561</f>
        <v>24</v>
      </c>
    </row>
    <row r="233">
      <c r="A233" s="4" t="s">
        <v>23</v>
      </c>
      <c r="B233" s="6">
        <f>events!D233-D1562</f>
        <v>26</v>
      </c>
    </row>
    <row r="234">
      <c r="A234" s="4" t="s">
        <v>23</v>
      </c>
      <c r="B234" s="6">
        <f>events!D234-D1563</f>
        <v>43</v>
      </c>
    </row>
    <row r="235">
      <c r="A235" s="4" t="s">
        <v>23</v>
      </c>
      <c r="B235" s="6">
        <f>events!D235-D1564</f>
        <v>27</v>
      </c>
    </row>
    <row r="236">
      <c r="A236" s="4" t="s">
        <v>23</v>
      </c>
      <c r="B236" s="6">
        <f>events!D236-D1565</f>
        <v>8</v>
      </c>
    </row>
    <row r="237">
      <c r="A237" s="4" t="s">
        <v>23</v>
      </c>
      <c r="B237" s="6">
        <f>events!D237-D1566</f>
        <v>31</v>
      </c>
    </row>
    <row r="238">
      <c r="A238" s="4" t="s">
        <v>23</v>
      </c>
      <c r="B238" s="6">
        <f>events!D238-D1567</f>
        <v>14</v>
      </c>
    </row>
    <row r="239">
      <c r="A239" s="4" t="s">
        <v>23</v>
      </c>
      <c r="B239" s="6">
        <f>events!D239-D1568</f>
        <v>27</v>
      </c>
    </row>
    <row r="240">
      <c r="A240" s="4" t="s">
        <v>23</v>
      </c>
      <c r="B240" s="6">
        <f>events!D240-D1569</f>
        <v>11</v>
      </c>
    </row>
    <row r="241">
      <c r="A241" s="4" t="s">
        <v>23</v>
      </c>
      <c r="B241" s="6">
        <f>events!D241-D1570</f>
        <v>15</v>
      </c>
    </row>
    <row r="242">
      <c r="A242" s="4" t="s">
        <v>23</v>
      </c>
      <c r="B242" s="6">
        <f>events!D242-D1571</f>
        <v>16</v>
      </c>
    </row>
    <row r="243">
      <c r="A243" s="4" t="s">
        <v>23</v>
      </c>
      <c r="B243" s="6">
        <f>events!D243-D1572</f>
        <v>38</v>
      </c>
    </row>
    <row r="244">
      <c r="A244" s="4" t="s">
        <v>23</v>
      </c>
      <c r="B244" s="6">
        <f>events!D244-D1573</f>
        <v>4</v>
      </c>
    </row>
    <row r="245">
      <c r="A245" s="4" t="s">
        <v>23</v>
      </c>
      <c r="B245" s="6">
        <f>events!D245-D1574</f>
        <v>2</v>
      </c>
    </row>
    <row r="246">
      <c r="A246" s="4" t="s">
        <v>23</v>
      </c>
      <c r="B246" s="6">
        <f>events!D246-D1575</f>
        <v>45</v>
      </c>
    </row>
    <row r="247">
      <c r="A247" s="4" t="s">
        <v>23</v>
      </c>
      <c r="B247" s="6">
        <f>events!D247-D1576</f>
        <v>43</v>
      </c>
    </row>
    <row r="248">
      <c r="A248" s="4" t="s">
        <v>23</v>
      </c>
      <c r="B248" s="6">
        <f>events!D248-D1577</f>
        <v>3</v>
      </c>
    </row>
    <row r="249">
      <c r="A249" s="4" t="s">
        <v>23</v>
      </c>
      <c r="B249" s="6">
        <f>events!D249-D1578</f>
        <v>9</v>
      </c>
    </row>
    <row r="250">
      <c r="A250" s="4" t="s">
        <v>23</v>
      </c>
      <c r="B250" s="6">
        <f>events!D250-D1579</f>
        <v>36</v>
      </c>
    </row>
    <row r="251">
      <c r="A251" s="4" t="s">
        <v>23</v>
      </c>
      <c r="B251" s="6">
        <f>events!D251-D1580</f>
        <v>11</v>
      </c>
    </row>
    <row r="252">
      <c r="A252" s="4" t="s">
        <v>23</v>
      </c>
      <c r="B252" s="6">
        <f>events!D252-D1581</f>
        <v>9</v>
      </c>
    </row>
    <row r="253">
      <c r="A253" s="4" t="s">
        <v>23</v>
      </c>
      <c r="B253" s="6">
        <f>events!D253-D1582</f>
        <v>10</v>
      </c>
    </row>
    <row r="254">
      <c r="A254" s="4" t="s">
        <v>23</v>
      </c>
      <c r="B254" s="6">
        <f>events!D254-D1583</f>
        <v>4</v>
      </c>
    </row>
    <row r="255">
      <c r="A255" s="4" t="s">
        <v>36</v>
      </c>
      <c r="B255" s="6">
        <f>events!D255-D1584</f>
        <v>23</v>
      </c>
    </row>
    <row r="256">
      <c r="A256" s="4" t="s">
        <v>36</v>
      </c>
      <c r="B256" s="6">
        <f>events!D256-D1585</f>
        <v>2</v>
      </c>
    </row>
    <row r="257">
      <c r="A257" s="4" t="s">
        <v>36</v>
      </c>
      <c r="B257" s="6">
        <f>events!D257-D1586</f>
        <v>29</v>
      </c>
    </row>
    <row r="258">
      <c r="A258" s="4" t="s">
        <v>36</v>
      </c>
      <c r="B258" s="6">
        <f>events!D258-D1587</f>
        <v>26</v>
      </c>
    </row>
    <row r="259">
      <c r="A259" s="4" t="s">
        <v>36</v>
      </c>
      <c r="B259" s="6">
        <f>events!D259-D1588</f>
        <v>24</v>
      </c>
    </row>
    <row r="260">
      <c r="A260" s="4" t="s">
        <v>36</v>
      </c>
      <c r="B260" s="6">
        <f>events!D260-D1589</f>
        <v>24</v>
      </c>
    </row>
    <row r="261">
      <c r="A261" s="4" t="s">
        <v>36</v>
      </c>
      <c r="B261" s="6">
        <f>events!D261-D1590</f>
        <v>1</v>
      </c>
    </row>
    <row r="262">
      <c r="A262" s="4" t="s">
        <v>36</v>
      </c>
      <c r="B262" s="6">
        <f>events!D262-D1591</f>
        <v>32</v>
      </c>
    </row>
    <row r="263">
      <c r="A263" s="4" t="s">
        <v>36</v>
      </c>
      <c r="B263" s="6">
        <f>events!D263-D1592</f>
        <v>47</v>
      </c>
    </row>
    <row r="264">
      <c r="A264" s="4" t="s">
        <v>36</v>
      </c>
      <c r="B264" s="6">
        <f>events!D264-D1593</f>
        <v>22</v>
      </c>
    </row>
    <row r="265">
      <c r="A265" s="4" t="s">
        <v>36</v>
      </c>
      <c r="B265" s="6">
        <f>events!D265-D1594</f>
        <v>48</v>
      </c>
    </row>
    <row r="266">
      <c r="A266" s="4" t="s">
        <v>36</v>
      </c>
      <c r="B266" s="6">
        <f>events!D266-D1595</f>
        <v>20</v>
      </c>
    </row>
    <row r="267">
      <c r="A267" s="4" t="s">
        <v>36</v>
      </c>
      <c r="B267" s="6">
        <f>events!D267-D1596</f>
        <v>2</v>
      </c>
    </row>
    <row r="268">
      <c r="A268" s="4" t="s">
        <v>36</v>
      </c>
      <c r="B268" s="6">
        <f>events!D268-D1597</f>
        <v>23</v>
      </c>
    </row>
    <row r="269">
      <c r="A269" s="4" t="s">
        <v>36</v>
      </c>
      <c r="B269" s="6">
        <f>events!D269-D1598</f>
        <v>27</v>
      </c>
    </row>
    <row r="270">
      <c r="A270" s="4" t="s">
        <v>36</v>
      </c>
      <c r="B270" s="6">
        <f>events!D270-D1599</f>
        <v>3</v>
      </c>
    </row>
    <row r="271">
      <c r="A271" s="4" t="s">
        <v>36</v>
      </c>
      <c r="B271" s="6">
        <f>events!D271-D1600</f>
        <v>6</v>
      </c>
    </row>
    <row r="272">
      <c r="A272" s="4" t="s">
        <v>36</v>
      </c>
      <c r="B272" s="6">
        <f>events!D272-D1601</f>
        <v>36</v>
      </c>
    </row>
    <row r="273">
      <c r="A273" s="4" t="s">
        <v>36</v>
      </c>
      <c r="B273" s="6">
        <f>events!D273-D1602</f>
        <v>39</v>
      </c>
    </row>
    <row r="274">
      <c r="A274" s="4" t="s">
        <v>36</v>
      </c>
      <c r="B274" s="6">
        <f>events!D274-D1603</f>
        <v>49</v>
      </c>
    </row>
    <row r="275">
      <c r="A275" s="4" t="s">
        <v>36</v>
      </c>
      <c r="B275" s="6">
        <f>events!D275-D1604</f>
        <v>21</v>
      </c>
    </row>
    <row r="276">
      <c r="A276" s="4" t="s">
        <v>36</v>
      </c>
      <c r="B276" s="6">
        <f>events!D276-D1605</f>
        <v>45</v>
      </c>
    </row>
    <row r="277">
      <c r="A277" s="4" t="s">
        <v>36</v>
      </c>
      <c r="B277" s="6">
        <f>events!D277-D1606</f>
        <v>17</v>
      </c>
    </row>
    <row r="278">
      <c r="A278" s="4" t="s">
        <v>36</v>
      </c>
      <c r="B278" s="6">
        <f>events!D278-D1607</f>
        <v>37</v>
      </c>
    </row>
    <row r="279">
      <c r="A279" s="4" t="s">
        <v>36</v>
      </c>
      <c r="B279" s="6">
        <f>events!D279-D1608</f>
        <v>31</v>
      </c>
    </row>
    <row r="280">
      <c r="A280" s="4" t="s">
        <v>36</v>
      </c>
      <c r="B280" s="6">
        <f>events!D280-D1609</f>
        <v>7</v>
      </c>
    </row>
    <row r="281">
      <c r="A281" s="4" t="s">
        <v>36</v>
      </c>
      <c r="B281" s="6">
        <f>events!D281-D1610</f>
        <v>15</v>
      </c>
    </row>
    <row r="282">
      <c r="A282" s="4" t="s">
        <v>36</v>
      </c>
      <c r="B282" s="6">
        <f>events!D282-D1611</f>
        <v>10</v>
      </c>
    </row>
    <row r="283">
      <c r="A283" s="4" t="s">
        <v>36</v>
      </c>
      <c r="B283" s="6">
        <f>events!D283-D1612</f>
        <v>27</v>
      </c>
    </row>
    <row r="284">
      <c r="A284" s="4" t="s">
        <v>36</v>
      </c>
      <c r="B284" s="6">
        <f>events!D284-D1613</f>
        <v>4</v>
      </c>
    </row>
    <row r="285">
      <c r="A285" s="4" t="s">
        <v>23</v>
      </c>
      <c r="B285" s="6">
        <f>events!D285-D1614</f>
        <v>15</v>
      </c>
    </row>
    <row r="286">
      <c r="A286" s="4" t="s">
        <v>23</v>
      </c>
      <c r="B286" s="6">
        <f>events!D286-D1615</f>
        <v>36</v>
      </c>
    </row>
    <row r="287">
      <c r="A287" s="4" t="s">
        <v>23</v>
      </c>
      <c r="B287" s="6">
        <f>events!D287-D1616</f>
        <v>50</v>
      </c>
    </row>
    <row r="288">
      <c r="A288" s="4" t="s">
        <v>23</v>
      </c>
      <c r="B288" s="6">
        <f>events!D288-D1617</f>
        <v>45</v>
      </c>
    </row>
    <row r="289">
      <c r="A289" s="4" t="s">
        <v>23</v>
      </c>
      <c r="B289" s="6">
        <f>events!D289-D1618</f>
        <v>1</v>
      </c>
    </row>
    <row r="290">
      <c r="A290" s="4" t="s">
        <v>23</v>
      </c>
      <c r="B290" s="6">
        <f>events!D290-D1619</f>
        <v>0</v>
      </c>
    </row>
    <row r="291">
      <c r="A291" s="4" t="s">
        <v>23</v>
      </c>
      <c r="B291" s="6">
        <f>events!D291-D1620</f>
        <v>4</v>
      </c>
    </row>
    <row r="292">
      <c r="A292" s="4" t="s">
        <v>23</v>
      </c>
      <c r="B292" s="6">
        <f>events!D292-D1621</f>
        <v>44</v>
      </c>
    </row>
    <row r="293">
      <c r="A293" s="4" t="s">
        <v>23</v>
      </c>
      <c r="B293" s="6">
        <f>events!D293-D1622</f>
        <v>29</v>
      </c>
    </row>
    <row r="294">
      <c r="A294" s="4" t="s">
        <v>23</v>
      </c>
      <c r="B294" s="6">
        <f>events!D294-D1623</f>
        <v>17</v>
      </c>
    </row>
    <row r="295">
      <c r="A295" s="4" t="s">
        <v>23</v>
      </c>
      <c r="B295" s="6">
        <f>events!D295-D1624</f>
        <v>38</v>
      </c>
    </row>
    <row r="296">
      <c r="A296" s="4" t="s">
        <v>23</v>
      </c>
      <c r="B296" s="6">
        <f>events!D296-D1625</f>
        <v>46</v>
      </c>
    </row>
    <row r="297">
      <c r="A297" s="4" t="s">
        <v>23</v>
      </c>
      <c r="B297" s="6">
        <f>events!D297-D1626</f>
        <v>6</v>
      </c>
    </row>
    <row r="298">
      <c r="A298" s="4" t="s">
        <v>23</v>
      </c>
      <c r="B298" s="6">
        <f>events!D298-D1627</f>
        <v>28</v>
      </c>
    </row>
    <row r="299">
      <c r="A299" s="4" t="s">
        <v>23</v>
      </c>
      <c r="B299" s="6">
        <f>events!D299-D1628</f>
        <v>49</v>
      </c>
    </row>
    <row r="300">
      <c r="A300" s="4" t="s">
        <v>23</v>
      </c>
      <c r="B300" s="6">
        <f>events!D300-D1629</f>
        <v>36</v>
      </c>
    </row>
    <row r="301">
      <c r="A301" s="4" t="s">
        <v>23</v>
      </c>
      <c r="B301" s="6">
        <f>events!D301-D1630</f>
        <v>12</v>
      </c>
    </row>
    <row r="302">
      <c r="A302" s="4" t="s">
        <v>23</v>
      </c>
      <c r="B302" s="6">
        <f>events!D302-D1631</f>
        <v>23</v>
      </c>
    </row>
    <row r="303">
      <c r="A303" s="4" t="s">
        <v>23</v>
      </c>
      <c r="B303" s="6">
        <f>events!D303-D1632</f>
        <v>35</v>
      </c>
    </row>
    <row r="304">
      <c r="A304" s="4" t="s">
        <v>23</v>
      </c>
      <c r="B304" s="6">
        <f>events!D304-D1633</f>
        <v>23</v>
      </c>
    </row>
    <row r="305">
      <c r="A305" s="4" t="s">
        <v>23</v>
      </c>
      <c r="B305" s="6">
        <f>events!D305-D1634</f>
        <v>32</v>
      </c>
    </row>
    <row r="306">
      <c r="A306" s="4" t="s">
        <v>23</v>
      </c>
      <c r="B306" s="6">
        <f>events!D306-D1635</f>
        <v>11</v>
      </c>
    </row>
    <row r="307">
      <c r="A307" s="4" t="s">
        <v>23</v>
      </c>
      <c r="B307" s="6">
        <f>events!D307-D1636</f>
        <v>50</v>
      </c>
    </row>
    <row r="308">
      <c r="A308" s="4" t="s">
        <v>23</v>
      </c>
      <c r="B308" s="6">
        <f>events!D308-D1637</f>
        <v>6</v>
      </c>
    </row>
    <row r="309">
      <c r="A309" s="4" t="s">
        <v>23</v>
      </c>
      <c r="B309" s="6">
        <f>events!D309-D1638</f>
        <v>3</v>
      </c>
    </row>
    <row r="310">
      <c r="A310" s="4" t="s">
        <v>23</v>
      </c>
      <c r="B310" s="6">
        <f>events!D310-D1639</f>
        <v>25</v>
      </c>
    </row>
    <row r="311">
      <c r="A311" s="4" t="s">
        <v>23</v>
      </c>
      <c r="B311" s="6">
        <f>events!D311-D1640</f>
        <v>14</v>
      </c>
    </row>
    <row r="312">
      <c r="A312" s="4" t="s">
        <v>23</v>
      </c>
      <c r="B312" s="6">
        <f>events!D312-D1641</f>
        <v>5</v>
      </c>
    </row>
    <row r="313">
      <c r="A313" s="4" t="s">
        <v>23</v>
      </c>
      <c r="B313" s="6">
        <f>events!D313-D1642</f>
        <v>30</v>
      </c>
    </row>
    <row r="314">
      <c r="A314" s="4" t="s">
        <v>23</v>
      </c>
      <c r="B314" s="6">
        <f>events!D314-D1643</f>
        <v>34</v>
      </c>
    </row>
    <row r="315">
      <c r="A315" s="4" t="s">
        <v>23</v>
      </c>
      <c r="B315" s="6">
        <f>events!D315-D1644</f>
        <v>35</v>
      </c>
    </row>
    <row r="316">
      <c r="A316" s="4" t="s">
        <v>23</v>
      </c>
      <c r="B316" s="6">
        <f>events!D316-D1645</f>
        <v>3</v>
      </c>
    </row>
    <row r="317">
      <c r="A317" s="4" t="s">
        <v>23</v>
      </c>
      <c r="B317" s="6">
        <f>events!D317-D1646</f>
        <v>4</v>
      </c>
    </row>
    <row r="318">
      <c r="A318" s="4" t="s">
        <v>23</v>
      </c>
      <c r="B318" s="6">
        <f>events!D318-D1647</f>
        <v>4</v>
      </c>
    </row>
    <row r="319">
      <c r="A319" s="4" t="s">
        <v>23</v>
      </c>
      <c r="B319" s="6">
        <f>events!D319-D1648</f>
        <v>23</v>
      </c>
    </row>
    <row r="320">
      <c r="A320" s="4" t="s">
        <v>23</v>
      </c>
      <c r="B320" s="6">
        <f>events!D320-D1649</f>
        <v>44</v>
      </c>
    </row>
    <row r="321">
      <c r="A321" s="4" t="s">
        <v>23</v>
      </c>
      <c r="B321" s="6">
        <f>events!D321-D1650</f>
        <v>17</v>
      </c>
    </row>
    <row r="322">
      <c r="A322" s="4" t="s">
        <v>23</v>
      </c>
      <c r="B322" s="6">
        <f>events!D322-D1651</f>
        <v>2</v>
      </c>
    </row>
    <row r="323">
      <c r="A323" s="4" t="s">
        <v>23</v>
      </c>
      <c r="B323" s="6">
        <f>events!D323-D1652</f>
        <v>46</v>
      </c>
    </row>
    <row r="324">
      <c r="A324" s="4" t="s">
        <v>23</v>
      </c>
      <c r="B324" s="6">
        <f>events!D324-D1653</f>
        <v>5</v>
      </c>
    </row>
    <row r="325">
      <c r="A325" s="4" t="s">
        <v>23</v>
      </c>
      <c r="B325" s="6">
        <f>events!D325-D1654</f>
        <v>39</v>
      </c>
    </row>
    <row r="326">
      <c r="A326" s="4" t="s">
        <v>23</v>
      </c>
      <c r="B326" s="6">
        <f>events!D326-D1655</f>
        <v>2</v>
      </c>
    </row>
    <row r="327">
      <c r="A327" s="4" t="s">
        <v>23</v>
      </c>
      <c r="B327" s="6">
        <f>events!D327-D1656</f>
        <v>21</v>
      </c>
    </row>
    <row r="328">
      <c r="A328" s="4" t="s">
        <v>23</v>
      </c>
      <c r="B328" s="6">
        <f>events!D328-D1657</f>
        <v>23</v>
      </c>
    </row>
    <row r="329">
      <c r="A329" s="4" t="s">
        <v>23</v>
      </c>
      <c r="B329" s="6">
        <f>events!D329-D1658</f>
        <v>38</v>
      </c>
    </row>
    <row r="330">
      <c r="A330" s="4" t="s">
        <v>23</v>
      </c>
      <c r="B330" s="6">
        <f>events!D330-D1659</f>
        <v>7</v>
      </c>
    </row>
    <row r="331">
      <c r="A331" s="4" t="s">
        <v>23</v>
      </c>
      <c r="B331" s="6">
        <f>events!D331-D1660</f>
        <v>26</v>
      </c>
    </row>
    <row r="332">
      <c r="A332" s="4" t="s">
        <v>23</v>
      </c>
      <c r="B332" s="6">
        <f>events!D332-D1661</f>
        <v>21</v>
      </c>
    </row>
    <row r="333">
      <c r="A333" s="4" t="s">
        <v>23</v>
      </c>
      <c r="B333" s="6">
        <f>events!D333-D1662</f>
        <v>25</v>
      </c>
    </row>
    <row r="334">
      <c r="A334" s="4" t="s">
        <v>23</v>
      </c>
      <c r="B334" s="6">
        <f>events!D334-D1663</f>
        <v>0</v>
      </c>
    </row>
    <row r="335">
      <c r="A335" s="4" t="s">
        <v>23</v>
      </c>
      <c r="B335" s="6">
        <f>events!D335-D1664</f>
        <v>12</v>
      </c>
    </row>
    <row r="336">
      <c r="A336" s="4" t="s">
        <v>23</v>
      </c>
      <c r="B336" s="6">
        <f>events!D336-D1665</f>
        <v>6</v>
      </c>
    </row>
    <row r="337">
      <c r="A337" s="4" t="s">
        <v>23</v>
      </c>
      <c r="B337" s="6">
        <f>events!D337-D1666</f>
        <v>3</v>
      </c>
    </row>
    <row r="338">
      <c r="A338" s="4" t="s">
        <v>23</v>
      </c>
      <c r="B338" s="6">
        <f>events!D338-D1667</f>
        <v>49</v>
      </c>
    </row>
    <row r="339">
      <c r="A339" s="4" t="s">
        <v>23</v>
      </c>
      <c r="B339" s="6">
        <f>events!D339-D1668</f>
        <v>49</v>
      </c>
    </row>
    <row r="340">
      <c r="A340" s="4" t="s">
        <v>23</v>
      </c>
      <c r="B340" s="6">
        <f>events!D340-D1669</f>
        <v>22</v>
      </c>
    </row>
    <row r="341">
      <c r="A341" s="4" t="s">
        <v>23</v>
      </c>
      <c r="B341" s="6">
        <f>events!D341-D1670</f>
        <v>21</v>
      </c>
    </row>
    <row r="342">
      <c r="A342" s="4" t="s">
        <v>23</v>
      </c>
      <c r="B342" s="6">
        <f>events!D342-D1671</f>
        <v>49</v>
      </c>
    </row>
    <row r="343">
      <c r="A343" s="4" t="s">
        <v>23</v>
      </c>
      <c r="B343" s="6">
        <f>events!D343-D1672</f>
        <v>20</v>
      </c>
    </row>
    <row r="344">
      <c r="A344" s="4" t="s">
        <v>23</v>
      </c>
      <c r="B344" s="6">
        <f>events!D344-D1673</f>
        <v>39</v>
      </c>
    </row>
    <row r="345">
      <c r="A345" s="4" t="s">
        <v>23</v>
      </c>
      <c r="B345" s="6">
        <f>events!D345-D1674</f>
        <v>8</v>
      </c>
    </row>
    <row r="346">
      <c r="A346" s="4" t="s">
        <v>23</v>
      </c>
      <c r="B346" s="6">
        <f>events!D346-D1675</f>
        <v>27</v>
      </c>
    </row>
    <row r="347">
      <c r="A347" s="4" t="s">
        <v>23</v>
      </c>
      <c r="B347" s="6">
        <f>events!D347-D1676</f>
        <v>15</v>
      </c>
    </row>
    <row r="348">
      <c r="A348" s="4" t="s">
        <v>23</v>
      </c>
      <c r="B348" s="6">
        <f>events!D348-D1677</f>
        <v>3</v>
      </c>
    </row>
    <row r="349">
      <c r="A349" s="4" t="s">
        <v>23</v>
      </c>
      <c r="B349" s="6">
        <f>events!D349-D1678</f>
        <v>3</v>
      </c>
    </row>
    <row r="350">
      <c r="A350" s="4" t="s">
        <v>23</v>
      </c>
      <c r="B350" s="6">
        <f>events!D350-D1679</f>
        <v>6</v>
      </c>
    </row>
    <row r="351">
      <c r="A351" s="4" t="s">
        <v>23</v>
      </c>
      <c r="B351" s="6">
        <f>events!D351-D1680</f>
        <v>11</v>
      </c>
    </row>
    <row r="352">
      <c r="A352" s="4" t="s">
        <v>23</v>
      </c>
      <c r="B352" s="6">
        <f>events!D352-D1681</f>
        <v>29</v>
      </c>
    </row>
    <row r="353">
      <c r="A353" s="4" t="s">
        <v>23</v>
      </c>
      <c r="B353" s="6">
        <f>events!D353-D1682</f>
        <v>49</v>
      </c>
    </row>
    <row r="354">
      <c r="A354" s="4" t="s">
        <v>23</v>
      </c>
      <c r="B354" s="6">
        <f>events!D354-D1683</f>
        <v>31</v>
      </c>
    </row>
    <row r="355">
      <c r="A355" s="4" t="s">
        <v>23</v>
      </c>
      <c r="B355" s="6">
        <f>events!D355-D1684</f>
        <v>3</v>
      </c>
    </row>
    <row r="356">
      <c r="A356" s="4" t="s">
        <v>23</v>
      </c>
      <c r="B356" s="6">
        <f>events!D356-D1685</f>
        <v>34</v>
      </c>
    </row>
    <row r="357">
      <c r="A357" s="4" t="s">
        <v>23</v>
      </c>
      <c r="B357" s="6">
        <f>events!D357-D1686</f>
        <v>17</v>
      </c>
    </row>
    <row r="358">
      <c r="A358" s="4" t="s">
        <v>23</v>
      </c>
      <c r="B358" s="6">
        <f>events!D358-D1687</f>
        <v>19</v>
      </c>
    </row>
    <row r="359">
      <c r="A359" s="4" t="s">
        <v>23</v>
      </c>
      <c r="B359" s="6">
        <f>events!D359-D1688</f>
        <v>12</v>
      </c>
    </row>
    <row r="360">
      <c r="A360" s="4" t="s">
        <v>23</v>
      </c>
      <c r="B360" s="6">
        <f>events!D360-D1689</f>
        <v>18</v>
      </c>
    </row>
    <row r="361">
      <c r="A361" s="4" t="s">
        <v>23</v>
      </c>
      <c r="B361" s="6">
        <f>events!D361-D1690</f>
        <v>6</v>
      </c>
    </row>
    <row r="362">
      <c r="A362" s="4" t="s">
        <v>23</v>
      </c>
      <c r="B362" s="6">
        <f>events!D362-D1691</f>
        <v>42</v>
      </c>
    </row>
    <row r="363">
      <c r="A363" s="4" t="s">
        <v>23</v>
      </c>
      <c r="B363" s="6">
        <f>events!D363-D1692</f>
        <v>15</v>
      </c>
    </row>
    <row r="364">
      <c r="A364" s="4" t="s">
        <v>23</v>
      </c>
      <c r="B364" s="6">
        <f>events!D364-D1693</f>
        <v>16</v>
      </c>
    </row>
    <row r="365">
      <c r="A365" s="4" t="s">
        <v>23</v>
      </c>
      <c r="B365" s="6">
        <f>events!D365-D1694</f>
        <v>19</v>
      </c>
    </row>
    <row r="366">
      <c r="A366" s="4" t="s">
        <v>23</v>
      </c>
      <c r="B366" s="6">
        <f>events!D366-D1695</f>
        <v>14</v>
      </c>
    </row>
    <row r="367">
      <c r="A367" s="4" t="s">
        <v>23</v>
      </c>
      <c r="B367" s="6">
        <f>events!D367-D1696</f>
        <v>33</v>
      </c>
    </row>
    <row r="368">
      <c r="A368" s="4" t="s">
        <v>23</v>
      </c>
      <c r="B368" s="6">
        <f>events!D368-D1697</f>
        <v>41</v>
      </c>
    </row>
    <row r="369">
      <c r="A369" s="4" t="s">
        <v>23</v>
      </c>
      <c r="B369" s="6">
        <f>events!D369-D1698</f>
        <v>43</v>
      </c>
    </row>
    <row r="370">
      <c r="A370" s="4" t="s">
        <v>23</v>
      </c>
      <c r="B370" s="6">
        <f>events!D370-D1699</f>
        <v>20</v>
      </c>
    </row>
    <row r="371">
      <c r="A371" s="4" t="s">
        <v>23</v>
      </c>
      <c r="B371" s="6">
        <f>events!D371-D1700</f>
        <v>8</v>
      </c>
    </row>
    <row r="372">
      <c r="A372" s="4" t="s">
        <v>23</v>
      </c>
      <c r="B372" s="6">
        <f>events!D372-D1701</f>
        <v>41</v>
      </c>
    </row>
    <row r="373">
      <c r="A373" s="4" t="s">
        <v>23</v>
      </c>
      <c r="B373" s="6">
        <f>events!D373-D1702</f>
        <v>39</v>
      </c>
    </row>
    <row r="374">
      <c r="A374" s="4" t="s">
        <v>23</v>
      </c>
      <c r="B374" s="6">
        <f>events!D374-D1703</f>
        <v>5</v>
      </c>
    </row>
    <row r="375">
      <c r="A375" s="4" t="s">
        <v>23</v>
      </c>
      <c r="B375" s="6">
        <f>events!D375-D1704</f>
        <v>7</v>
      </c>
    </row>
    <row r="376">
      <c r="A376" s="4" t="s">
        <v>23</v>
      </c>
      <c r="B376" s="6">
        <f>events!D376-D1705</f>
        <v>12</v>
      </c>
    </row>
    <row r="377">
      <c r="A377" s="4" t="s">
        <v>23</v>
      </c>
      <c r="B377" s="6">
        <f>events!D377-D1706</f>
        <v>41</v>
      </c>
    </row>
    <row r="378">
      <c r="A378" s="4" t="s">
        <v>23</v>
      </c>
      <c r="B378" s="6">
        <f>events!D378-D1707</f>
        <v>32</v>
      </c>
    </row>
    <row r="379">
      <c r="A379" s="4" t="s">
        <v>23</v>
      </c>
      <c r="B379" s="6">
        <f>events!D379-D1708</f>
        <v>20</v>
      </c>
    </row>
    <row r="380">
      <c r="A380" s="4" t="s">
        <v>23</v>
      </c>
      <c r="B380" s="6">
        <f>events!D380-D1709</f>
        <v>35</v>
      </c>
    </row>
    <row r="381">
      <c r="A381" s="4" t="s">
        <v>23</v>
      </c>
      <c r="B381" s="6">
        <f>events!D381-D1710</f>
        <v>23</v>
      </c>
    </row>
    <row r="382">
      <c r="A382" s="4" t="s">
        <v>23</v>
      </c>
      <c r="B382" s="6">
        <f>events!D382-D1711</f>
        <v>5</v>
      </c>
    </row>
    <row r="383">
      <c r="A383" s="4" t="s">
        <v>23</v>
      </c>
      <c r="B383" s="6">
        <f>events!D383-D1712</f>
        <v>31</v>
      </c>
    </row>
    <row r="384">
      <c r="A384" s="4" t="s">
        <v>23</v>
      </c>
      <c r="B384" s="6">
        <f>events!D384-D1713</f>
        <v>40</v>
      </c>
    </row>
    <row r="385">
      <c r="A385" s="4" t="s">
        <v>23</v>
      </c>
      <c r="B385" s="6">
        <f>events!D385-D1714</f>
        <v>19</v>
      </c>
    </row>
    <row r="386">
      <c r="A386" s="4" t="s">
        <v>23</v>
      </c>
      <c r="B386" s="6">
        <f>events!D386-D1715</f>
        <v>32</v>
      </c>
    </row>
    <row r="387">
      <c r="A387" s="4" t="s">
        <v>23</v>
      </c>
      <c r="B387" s="6">
        <f>events!D387-D1716</f>
        <v>43</v>
      </c>
    </row>
    <row r="388">
      <c r="A388" s="4" t="s">
        <v>23</v>
      </c>
      <c r="B388" s="6">
        <f>events!D388-D1717</f>
        <v>47</v>
      </c>
    </row>
    <row r="389">
      <c r="A389" s="4" t="s">
        <v>23</v>
      </c>
      <c r="B389" s="6">
        <f>events!D389-D1718</f>
        <v>6</v>
      </c>
    </row>
    <row r="390">
      <c r="A390" s="4" t="s">
        <v>23</v>
      </c>
      <c r="B390" s="6">
        <f>events!D390-D1719</f>
        <v>31</v>
      </c>
    </row>
    <row r="391">
      <c r="A391" s="4" t="s">
        <v>23</v>
      </c>
      <c r="B391" s="6">
        <f>events!D391-D1720</f>
        <v>3</v>
      </c>
    </row>
    <row r="392">
      <c r="A392" s="4" t="s">
        <v>23</v>
      </c>
      <c r="B392" s="6">
        <f>events!D392-D1721</f>
        <v>19</v>
      </c>
    </row>
    <row r="393">
      <c r="A393" s="4" t="s">
        <v>23</v>
      </c>
      <c r="B393" s="6">
        <f>events!D393-D1722</f>
        <v>12</v>
      </c>
    </row>
    <row r="394">
      <c r="A394" s="4" t="s">
        <v>23</v>
      </c>
      <c r="B394" s="6">
        <f>events!D394-D1723</f>
        <v>36</v>
      </c>
    </row>
    <row r="395">
      <c r="A395" s="4" t="s">
        <v>23</v>
      </c>
      <c r="B395" s="6">
        <f>events!D395-D1724</f>
        <v>44</v>
      </c>
    </row>
    <row r="396">
      <c r="A396" s="4" t="s">
        <v>23</v>
      </c>
      <c r="B396" s="6">
        <f>events!D396-D1725</f>
        <v>25</v>
      </c>
    </row>
    <row r="397">
      <c r="A397" s="4" t="s">
        <v>23</v>
      </c>
      <c r="B397" s="6">
        <f>events!D397-D1726</f>
        <v>44</v>
      </c>
    </row>
    <row r="398">
      <c r="A398" s="4" t="s">
        <v>23</v>
      </c>
      <c r="B398" s="6">
        <f>events!D398-D1727</f>
        <v>31</v>
      </c>
    </row>
    <row r="399">
      <c r="A399" s="4" t="s">
        <v>23</v>
      </c>
      <c r="B399" s="6">
        <f>events!D399-D1728</f>
        <v>42</v>
      </c>
    </row>
    <row r="400">
      <c r="A400" s="4" t="s">
        <v>23</v>
      </c>
      <c r="B400" s="6">
        <f>events!D400-D1729</f>
        <v>37</v>
      </c>
    </row>
    <row r="401">
      <c r="A401" s="4" t="s">
        <v>23</v>
      </c>
      <c r="B401" s="6">
        <f>events!D401-D1730</f>
        <v>1</v>
      </c>
    </row>
    <row r="402">
      <c r="A402" s="4" t="s">
        <v>23</v>
      </c>
      <c r="B402" s="6">
        <f>events!D402-D1731</f>
        <v>15</v>
      </c>
    </row>
    <row r="403">
      <c r="A403" s="4" t="s">
        <v>23</v>
      </c>
      <c r="B403" s="6">
        <f>events!D403-D1732</f>
        <v>14</v>
      </c>
    </row>
    <row r="404">
      <c r="A404" s="4" t="s">
        <v>23</v>
      </c>
      <c r="B404" s="6">
        <f>events!D404-D1733</f>
        <v>48</v>
      </c>
    </row>
    <row r="405">
      <c r="A405" s="4" t="s">
        <v>23</v>
      </c>
      <c r="B405" s="6">
        <f>events!D405-D1734</f>
        <v>6</v>
      </c>
    </row>
    <row r="406">
      <c r="A406" s="4" t="s">
        <v>23</v>
      </c>
      <c r="B406" s="6">
        <f>events!D406-D1735</f>
        <v>25</v>
      </c>
    </row>
    <row r="407">
      <c r="A407" s="4" t="s">
        <v>23</v>
      </c>
      <c r="B407" s="6">
        <f>events!D407-D1736</f>
        <v>11</v>
      </c>
    </row>
    <row r="408">
      <c r="A408" s="4" t="s">
        <v>23</v>
      </c>
      <c r="B408" s="6">
        <f>events!D408-D1737</f>
        <v>40</v>
      </c>
    </row>
    <row r="409">
      <c r="A409" s="4" t="s">
        <v>23</v>
      </c>
      <c r="B409" s="6">
        <f>events!D409-D1738</f>
        <v>26</v>
      </c>
    </row>
    <row r="410">
      <c r="A410" s="4" t="s">
        <v>23</v>
      </c>
      <c r="B410" s="6">
        <f>events!D410-D1739</f>
        <v>11</v>
      </c>
    </row>
    <row r="411">
      <c r="A411" s="4" t="s">
        <v>23</v>
      </c>
      <c r="B411" s="6">
        <f>events!D411-D1740</f>
        <v>48</v>
      </c>
    </row>
    <row r="412">
      <c r="A412" s="4" t="s">
        <v>23</v>
      </c>
      <c r="B412" s="6">
        <f>events!D412-D1741</f>
        <v>23</v>
      </c>
    </row>
    <row r="413">
      <c r="A413" s="4" t="s">
        <v>23</v>
      </c>
      <c r="B413" s="6">
        <f>events!D413-D1742</f>
        <v>42</v>
      </c>
    </row>
    <row r="414">
      <c r="A414" s="4" t="s">
        <v>36</v>
      </c>
      <c r="B414" s="6">
        <f>events!D414-D1743</f>
        <v>18</v>
      </c>
    </row>
    <row r="415">
      <c r="A415" s="4" t="s">
        <v>36</v>
      </c>
      <c r="B415" s="6">
        <f>events!D415-D1744</f>
        <v>29</v>
      </c>
    </row>
    <row r="416">
      <c r="A416" s="4" t="s">
        <v>36</v>
      </c>
      <c r="B416" s="6">
        <f>events!D416-D1745</f>
        <v>36</v>
      </c>
    </row>
    <row r="417">
      <c r="A417" s="4" t="s">
        <v>36</v>
      </c>
      <c r="B417" s="6">
        <f>events!D417-D1746</f>
        <v>34</v>
      </c>
    </row>
    <row r="418">
      <c r="A418" s="4" t="s">
        <v>36</v>
      </c>
      <c r="B418" s="6">
        <f>events!D418-D1747</f>
        <v>32</v>
      </c>
    </row>
    <row r="419">
      <c r="A419" s="4" t="s">
        <v>36</v>
      </c>
      <c r="B419" s="6">
        <f>events!D419-D1748</f>
        <v>47</v>
      </c>
    </row>
    <row r="420">
      <c r="A420" s="4" t="s">
        <v>36</v>
      </c>
      <c r="B420" s="6">
        <f>events!D420-D1749</f>
        <v>44</v>
      </c>
    </row>
    <row r="421">
      <c r="A421" s="4" t="s">
        <v>36</v>
      </c>
      <c r="B421" s="6">
        <f>events!D421-D1750</f>
        <v>41</v>
      </c>
    </row>
    <row r="422">
      <c r="A422" s="4" t="s">
        <v>36</v>
      </c>
      <c r="B422" s="6">
        <f>events!D422-D1751</f>
        <v>11</v>
      </c>
    </row>
    <row r="423">
      <c r="A423" s="4" t="s">
        <v>36</v>
      </c>
      <c r="B423" s="6">
        <f>events!D423-D1752</f>
        <v>28</v>
      </c>
    </row>
    <row r="424">
      <c r="A424" s="4" t="s">
        <v>36</v>
      </c>
      <c r="B424" s="6">
        <f>events!D424-D1753</f>
        <v>34</v>
      </c>
    </row>
    <row r="425">
      <c r="A425" s="4" t="s">
        <v>36</v>
      </c>
      <c r="B425" s="6">
        <f>events!D425-D1754</f>
        <v>44</v>
      </c>
    </row>
    <row r="426">
      <c r="A426" s="4" t="s">
        <v>36</v>
      </c>
      <c r="B426" s="6">
        <f>events!D426-D1755</f>
        <v>23</v>
      </c>
    </row>
    <row r="427">
      <c r="A427" s="4" t="s">
        <v>36</v>
      </c>
      <c r="B427" s="6">
        <f>events!D427-D1756</f>
        <v>32</v>
      </c>
    </row>
    <row r="428">
      <c r="A428" s="4" t="s">
        <v>36</v>
      </c>
      <c r="B428" s="6">
        <f>events!D428-D1757</f>
        <v>41</v>
      </c>
    </row>
    <row r="429">
      <c r="A429" s="4" t="s">
        <v>36</v>
      </c>
      <c r="B429" s="6">
        <f>events!D429-D1758</f>
        <v>34</v>
      </c>
    </row>
    <row r="430">
      <c r="A430" s="4" t="s">
        <v>36</v>
      </c>
      <c r="B430" s="6">
        <f>events!D430-D1759</f>
        <v>36</v>
      </c>
    </row>
    <row r="431">
      <c r="A431" s="4" t="s">
        <v>36</v>
      </c>
      <c r="B431" s="6">
        <f>events!D431-D1760</f>
        <v>34</v>
      </c>
    </row>
    <row r="432">
      <c r="A432" s="4" t="s">
        <v>36</v>
      </c>
      <c r="B432" s="6">
        <f>events!D432-D1761</f>
        <v>7</v>
      </c>
    </row>
    <row r="433">
      <c r="A433" s="4" t="s">
        <v>36</v>
      </c>
      <c r="B433" s="6">
        <f>events!D433-D1762</f>
        <v>20</v>
      </c>
    </row>
    <row r="434">
      <c r="A434" s="4" t="s">
        <v>36</v>
      </c>
      <c r="B434" s="6">
        <f>events!D434-D1763</f>
        <v>21</v>
      </c>
    </row>
    <row r="435">
      <c r="A435" s="4" t="s">
        <v>36</v>
      </c>
      <c r="B435" s="6">
        <f>events!D435-D1764</f>
        <v>12</v>
      </c>
    </row>
    <row r="436">
      <c r="A436" s="4" t="s">
        <v>36</v>
      </c>
      <c r="B436" s="6">
        <f>events!D436-D1765</f>
        <v>25</v>
      </c>
    </row>
    <row r="437">
      <c r="A437" s="4" t="s">
        <v>23</v>
      </c>
      <c r="B437" s="6">
        <f>events!D437-D1766</f>
        <v>30</v>
      </c>
    </row>
    <row r="438">
      <c r="A438" s="4" t="s">
        <v>23</v>
      </c>
      <c r="B438" s="6">
        <f>events!D438-D1767</f>
        <v>49</v>
      </c>
    </row>
    <row r="439">
      <c r="A439" s="4" t="s">
        <v>23</v>
      </c>
      <c r="B439" s="6">
        <f>events!D439-D1768</f>
        <v>44</v>
      </c>
    </row>
    <row r="440">
      <c r="A440" s="4" t="s">
        <v>23</v>
      </c>
      <c r="B440" s="6">
        <f>events!D440-D1769</f>
        <v>27</v>
      </c>
    </row>
    <row r="441">
      <c r="A441" s="4" t="s">
        <v>23</v>
      </c>
      <c r="B441" s="6">
        <f>events!D441-D1770</f>
        <v>38</v>
      </c>
    </row>
    <row r="442">
      <c r="A442" s="4" t="s">
        <v>23</v>
      </c>
      <c r="B442" s="6">
        <f>events!D442-D1771</f>
        <v>25</v>
      </c>
    </row>
    <row r="443">
      <c r="A443" s="4" t="s">
        <v>23</v>
      </c>
      <c r="B443" s="6">
        <f>events!D443-D1772</f>
        <v>33</v>
      </c>
    </row>
    <row r="444">
      <c r="A444" s="4" t="s">
        <v>23</v>
      </c>
      <c r="B444" s="6">
        <f>events!D444-D1773</f>
        <v>40</v>
      </c>
    </row>
    <row r="445">
      <c r="A445" s="4" t="s">
        <v>23</v>
      </c>
      <c r="B445" s="6">
        <f>events!D445-D1774</f>
        <v>35</v>
      </c>
    </row>
    <row r="446">
      <c r="A446" s="4" t="s">
        <v>23</v>
      </c>
      <c r="B446" s="6">
        <f>events!D446-D1775</f>
        <v>25</v>
      </c>
    </row>
    <row r="447">
      <c r="A447" s="4" t="s">
        <v>23</v>
      </c>
      <c r="B447" s="6">
        <f>events!D447-D1776</f>
        <v>21</v>
      </c>
    </row>
    <row r="448">
      <c r="A448" s="4" t="s">
        <v>23</v>
      </c>
      <c r="B448" s="6">
        <f>events!D448-D1777</f>
        <v>11</v>
      </c>
    </row>
    <row r="449">
      <c r="A449" s="4" t="s">
        <v>23</v>
      </c>
      <c r="B449" s="6">
        <f>events!D449-D1778</f>
        <v>24</v>
      </c>
    </row>
    <row r="450">
      <c r="A450" s="4" t="s">
        <v>23</v>
      </c>
      <c r="B450" s="6">
        <f>events!D450-D1779</f>
        <v>20</v>
      </c>
    </row>
    <row r="451">
      <c r="A451" s="4" t="s">
        <v>23</v>
      </c>
      <c r="B451" s="6">
        <f>events!D451-D1780</f>
        <v>0</v>
      </c>
    </row>
    <row r="452">
      <c r="A452" s="4" t="s">
        <v>23</v>
      </c>
      <c r="B452" s="6">
        <f>events!D452-D1781</f>
        <v>15</v>
      </c>
    </row>
    <row r="453">
      <c r="A453" s="4" t="s">
        <v>23</v>
      </c>
      <c r="B453" s="6">
        <f>events!D453-D1782</f>
        <v>47</v>
      </c>
    </row>
    <row r="454">
      <c r="A454" s="4" t="s">
        <v>23</v>
      </c>
      <c r="B454" s="6">
        <f>events!D454-D1783</f>
        <v>4</v>
      </c>
    </row>
    <row r="455">
      <c r="A455" s="4" t="s">
        <v>23</v>
      </c>
      <c r="B455" s="6">
        <f>events!D455-D1784</f>
        <v>24</v>
      </c>
    </row>
    <row r="456">
      <c r="A456" s="4" t="s">
        <v>23</v>
      </c>
      <c r="B456" s="6">
        <f>events!D456-D1785</f>
        <v>10</v>
      </c>
    </row>
    <row r="457">
      <c r="A457" s="4" t="s">
        <v>23</v>
      </c>
      <c r="B457" s="6">
        <f>events!D457-D1786</f>
        <v>19</v>
      </c>
    </row>
    <row r="458">
      <c r="A458" s="4" t="s">
        <v>23</v>
      </c>
      <c r="B458" s="6">
        <f>events!D458-D1787</f>
        <v>14</v>
      </c>
    </row>
    <row r="459">
      <c r="A459" s="4" t="s">
        <v>23</v>
      </c>
      <c r="B459" s="6">
        <f>events!D459-D1788</f>
        <v>2</v>
      </c>
    </row>
    <row r="460">
      <c r="A460" s="4" t="s">
        <v>23</v>
      </c>
      <c r="B460" s="6">
        <f>events!D460-D1789</f>
        <v>42</v>
      </c>
    </row>
    <row r="461">
      <c r="A461" s="4" t="s">
        <v>23</v>
      </c>
      <c r="B461" s="6">
        <f>events!D461-D1790</f>
        <v>2</v>
      </c>
    </row>
    <row r="462">
      <c r="A462" s="4" t="s">
        <v>23</v>
      </c>
      <c r="B462" s="6">
        <f>events!D462-D1791</f>
        <v>8</v>
      </c>
    </row>
    <row r="463">
      <c r="A463" s="4" t="s">
        <v>23</v>
      </c>
      <c r="B463" s="6">
        <f>events!D463-D1792</f>
        <v>15</v>
      </c>
    </row>
    <row r="464">
      <c r="A464" s="4" t="s">
        <v>23</v>
      </c>
      <c r="B464" s="6">
        <f>events!D464-D1793</f>
        <v>1</v>
      </c>
    </row>
    <row r="465">
      <c r="A465" s="4" t="s">
        <v>23</v>
      </c>
      <c r="B465" s="6">
        <f>events!D465-D1794</f>
        <v>32</v>
      </c>
    </row>
    <row r="466">
      <c r="A466" s="4" t="s">
        <v>23</v>
      </c>
      <c r="B466" s="6">
        <f>events!D466-D1795</f>
        <v>36</v>
      </c>
    </row>
    <row r="467">
      <c r="A467" s="4" t="s">
        <v>23</v>
      </c>
      <c r="B467" s="6">
        <f>events!D467-D1796</f>
        <v>6</v>
      </c>
    </row>
    <row r="468">
      <c r="A468" s="4" t="s">
        <v>23</v>
      </c>
      <c r="B468" s="6">
        <f>events!D468-D1797</f>
        <v>7</v>
      </c>
    </row>
    <row r="469">
      <c r="A469" s="4" t="s">
        <v>23</v>
      </c>
      <c r="B469" s="6">
        <f>events!D469-D1798</f>
        <v>48</v>
      </c>
    </row>
    <row r="470">
      <c r="A470" s="4" t="s">
        <v>23</v>
      </c>
      <c r="B470" s="6">
        <f>events!D470-D1799</f>
        <v>39</v>
      </c>
    </row>
    <row r="471">
      <c r="A471" s="4" t="s">
        <v>23</v>
      </c>
      <c r="B471" s="6">
        <f>events!D471-D1800</f>
        <v>46</v>
      </c>
    </row>
    <row r="472">
      <c r="A472" s="4" t="s">
        <v>23</v>
      </c>
      <c r="B472" s="6">
        <f>events!D472-D1801</f>
        <v>18</v>
      </c>
    </row>
    <row r="473">
      <c r="A473" s="4" t="s">
        <v>23</v>
      </c>
      <c r="B473" s="6">
        <f>events!D473-D1802</f>
        <v>37</v>
      </c>
    </row>
    <row r="474">
      <c r="A474" s="4" t="s">
        <v>23</v>
      </c>
      <c r="B474" s="6">
        <f>events!D474-D1803</f>
        <v>6</v>
      </c>
    </row>
    <row r="475">
      <c r="A475" s="4" t="s">
        <v>23</v>
      </c>
      <c r="B475" s="6">
        <f>events!D475-D1804</f>
        <v>3</v>
      </c>
    </row>
    <row r="476">
      <c r="A476" s="4" t="s">
        <v>23</v>
      </c>
      <c r="B476" s="6">
        <f>events!D476-D1805</f>
        <v>35</v>
      </c>
    </row>
    <row r="477">
      <c r="A477" s="4" t="s">
        <v>23</v>
      </c>
      <c r="B477" s="6">
        <f>events!D477-D1806</f>
        <v>39</v>
      </c>
    </row>
    <row r="478">
      <c r="A478" s="4" t="s">
        <v>23</v>
      </c>
      <c r="B478" s="6">
        <f>events!D478-D1807</f>
        <v>31</v>
      </c>
    </row>
    <row r="479">
      <c r="A479" s="4" t="s">
        <v>23</v>
      </c>
      <c r="B479" s="6">
        <f>events!D479-D1808</f>
        <v>5</v>
      </c>
    </row>
    <row r="480">
      <c r="A480" s="4" t="s">
        <v>23</v>
      </c>
      <c r="B480" s="6">
        <f>events!D480-D1809</f>
        <v>16</v>
      </c>
    </row>
    <row r="481">
      <c r="A481" s="4" t="s">
        <v>23</v>
      </c>
      <c r="B481" s="6">
        <f>events!D481-D1810</f>
        <v>14</v>
      </c>
    </row>
    <row r="482">
      <c r="A482" s="4" t="s">
        <v>23</v>
      </c>
      <c r="B482" s="6">
        <f>events!D482-D1811</f>
        <v>22</v>
      </c>
    </row>
    <row r="483">
      <c r="A483" s="4" t="s">
        <v>23</v>
      </c>
      <c r="B483" s="6">
        <f>events!D483-D1812</f>
        <v>47</v>
      </c>
    </row>
    <row r="484">
      <c r="A484" s="4" t="s">
        <v>23</v>
      </c>
      <c r="B484" s="6">
        <f>events!D484-D1813</f>
        <v>29</v>
      </c>
    </row>
    <row r="485">
      <c r="A485" s="4" t="s">
        <v>23</v>
      </c>
      <c r="B485" s="6">
        <f>events!D485-D1814</f>
        <v>19</v>
      </c>
    </row>
    <row r="486">
      <c r="A486" s="4" t="s">
        <v>23</v>
      </c>
      <c r="B486" s="6">
        <f>events!D486-D1815</f>
        <v>4</v>
      </c>
    </row>
    <row r="487">
      <c r="A487" s="4" t="s">
        <v>23</v>
      </c>
      <c r="B487" s="6">
        <f>events!D487-D1816</f>
        <v>43</v>
      </c>
    </row>
    <row r="488">
      <c r="A488" s="4" t="s">
        <v>23</v>
      </c>
      <c r="B488" s="6">
        <f>events!D488-D1817</f>
        <v>28</v>
      </c>
    </row>
    <row r="489">
      <c r="A489" s="4" t="s">
        <v>23</v>
      </c>
      <c r="B489" s="6">
        <f>events!D489-D1818</f>
        <v>8</v>
      </c>
    </row>
    <row r="490">
      <c r="A490" s="4" t="s">
        <v>23</v>
      </c>
      <c r="B490" s="6">
        <f>events!D490-D1819</f>
        <v>31</v>
      </c>
    </row>
    <row r="491">
      <c r="A491" s="4" t="s">
        <v>23</v>
      </c>
      <c r="B491" s="6">
        <f>events!D491-D1820</f>
        <v>4</v>
      </c>
    </row>
    <row r="492">
      <c r="A492" s="4" t="s">
        <v>23</v>
      </c>
      <c r="B492" s="6">
        <f>events!D492-D1821</f>
        <v>14</v>
      </c>
    </row>
    <row r="493">
      <c r="A493" s="4" t="s">
        <v>23</v>
      </c>
      <c r="B493" s="6">
        <f>events!D493-D1822</f>
        <v>25</v>
      </c>
    </row>
    <row r="494">
      <c r="A494" s="4" t="s">
        <v>23</v>
      </c>
      <c r="B494" s="6">
        <f>events!D494-D1823</f>
        <v>28</v>
      </c>
    </row>
    <row r="495">
      <c r="A495" s="4" t="s">
        <v>23</v>
      </c>
      <c r="B495" s="6">
        <f>events!D495-D1824</f>
        <v>47</v>
      </c>
    </row>
    <row r="496">
      <c r="A496" s="4" t="s">
        <v>23</v>
      </c>
      <c r="B496" s="6">
        <f>events!D496-D1825</f>
        <v>47</v>
      </c>
    </row>
    <row r="497">
      <c r="A497" s="4" t="s">
        <v>23</v>
      </c>
      <c r="B497" s="6">
        <f>events!D497-D1826</f>
        <v>37</v>
      </c>
    </row>
    <row r="498">
      <c r="A498" s="4" t="s">
        <v>23</v>
      </c>
      <c r="B498" s="6">
        <f>events!D498-D1827</f>
        <v>50</v>
      </c>
    </row>
    <row r="499">
      <c r="A499" s="4" t="s">
        <v>23</v>
      </c>
      <c r="B499" s="6">
        <f>events!D499-D1828</f>
        <v>9</v>
      </c>
    </row>
    <row r="500">
      <c r="A500" s="4" t="s">
        <v>23</v>
      </c>
      <c r="B500" s="6">
        <f>events!D500-D1829</f>
        <v>9</v>
      </c>
    </row>
    <row r="501">
      <c r="A501" s="4" t="s">
        <v>23</v>
      </c>
      <c r="B501" s="6">
        <f>events!D501-D1830</f>
        <v>17</v>
      </c>
    </row>
    <row r="502">
      <c r="A502" s="4" t="s">
        <v>23</v>
      </c>
      <c r="B502" s="6">
        <f>events!D502-D1831</f>
        <v>43</v>
      </c>
    </row>
    <row r="503">
      <c r="A503" s="4" t="s">
        <v>23</v>
      </c>
      <c r="B503" s="6">
        <f>events!D503-D1832</f>
        <v>22</v>
      </c>
    </row>
    <row r="504">
      <c r="A504" s="4" t="s">
        <v>23</v>
      </c>
      <c r="B504" s="6">
        <f>events!D504-D1833</f>
        <v>47</v>
      </c>
    </row>
    <row r="505">
      <c r="A505" s="4" t="s">
        <v>23</v>
      </c>
      <c r="B505" s="6">
        <f>events!D505-D1834</f>
        <v>36</v>
      </c>
    </row>
    <row r="506">
      <c r="A506" s="4" t="s">
        <v>23</v>
      </c>
      <c r="B506" s="6">
        <f>events!D506-D1835</f>
        <v>9</v>
      </c>
    </row>
    <row r="507">
      <c r="A507" s="4" t="s">
        <v>23</v>
      </c>
      <c r="B507" s="6">
        <f>events!D507-D1836</f>
        <v>32</v>
      </c>
    </row>
    <row r="508">
      <c r="A508" s="4" t="s">
        <v>23</v>
      </c>
      <c r="B508" s="6">
        <f>events!D508-D1837</f>
        <v>43</v>
      </c>
    </row>
    <row r="509">
      <c r="A509" s="4" t="s">
        <v>23</v>
      </c>
      <c r="B509" s="6">
        <f>events!D509-D1838</f>
        <v>48</v>
      </c>
    </row>
    <row r="510">
      <c r="A510" s="4" t="s">
        <v>23</v>
      </c>
      <c r="B510" s="6">
        <f>events!D510-D1839</f>
        <v>43</v>
      </c>
    </row>
    <row r="511">
      <c r="A511" s="4" t="s">
        <v>23</v>
      </c>
      <c r="B511" s="6">
        <f>events!D511-D1840</f>
        <v>2</v>
      </c>
    </row>
    <row r="512">
      <c r="A512" s="4" t="s">
        <v>23</v>
      </c>
      <c r="B512" s="6">
        <f>events!D512-D1841</f>
        <v>43</v>
      </c>
    </row>
    <row r="513">
      <c r="A513" s="4" t="s">
        <v>23</v>
      </c>
      <c r="B513" s="6">
        <f>events!D513-D1842</f>
        <v>43</v>
      </c>
    </row>
    <row r="514">
      <c r="A514" s="4" t="s">
        <v>23</v>
      </c>
      <c r="B514" s="6">
        <f>events!D514-D1843</f>
        <v>33</v>
      </c>
    </row>
    <row r="515">
      <c r="A515" s="4" t="s">
        <v>23</v>
      </c>
      <c r="B515" s="6">
        <f>events!D515-D1844</f>
        <v>36</v>
      </c>
    </row>
    <row r="516">
      <c r="A516" s="4" t="s">
        <v>23</v>
      </c>
      <c r="B516" s="6">
        <f>events!D516-D1845</f>
        <v>32</v>
      </c>
    </row>
    <row r="517">
      <c r="A517" s="4" t="s">
        <v>23</v>
      </c>
      <c r="B517" s="6">
        <f>events!D517-D1846</f>
        <v>10</v>
      </c>
    </row>
    <row r="518">
      <c r="A518" s="4" t="s">
        <v>23</v>
      </c>
      <c r="B518" s="6">
        <f>events!D518-D1847</f>
        <v>32</v>
      </c>
    </row>
    <row r="519">
      <c r="A519" s="4" t="s">
        <v>23</v>
      </c>
      <c r="B519" s="6">
        <f>events!D519-D1848</f>
        <v>46</v>
      </c>
    </row>
    <row r="520">
      <c r="A520" s="4" t="s">
        <v>23</v>
      </c>
      <c r="B520" s="6">
        <f>events!D520-D1849</f>
        <v>7</v>
      </c>
    </row>
    <row r="521">
      <c r="A521" s="4" t="s">
        <v>23</v>
      </c>
      <c r="B521" s="6">
        <f>events!D521-D1850</f>
        <v>33</v>
      </c>
    </row>
    <row r="522">
      <c r="A522" s="4" t="s">
        <v>23</v>
      </c>
      <c r="B522" s="6">
        <f>events!D522-D1851</f>
        <v>26</v>
      </c>
    </row>
    <row r="523">
      <c r="A523" s="4" t="s">
        <v>23</v>
      </c>
      <c r="B523" s="6">
        <f>events!D523-D1852</f>
        <v>5</v>
      </c>
    </row>
    <row r="524">
      <c r="A524" s="4" t="s">
        <v>23</v>
      </c>
      <c r="B524" s="6">
        <f>events!D524-D1853</f>
        <v>44</v>
      </c>
    </row>
    <row r="525">
      <c r="A525" s="4" t="s">
        <v>23</v>
      </c>
      <c r="B525" s="6">
        <f>events!D525-D1854</f>
        <v>44</v>
      </c>
    </row>
    <row r="526">
      <c r="A526" s="4" t="s">
        <v>23</v>
      </c>
      <c r="B526" s="6">
        <f>events!D526-D1855</f>
        <v>8</v>
      </c>
    </row>
    <row r="527">
      <c r="A527" s="4" t="s">
        <v>23</v>
      </c>
      <c r="B527" s="6">
        <f>events!D527-D1856</f>
        <v>21</v>
      </c>
    </row>
    <row r="528">
      <c r="A528" s="4" t="s">
        <v>23</v>
      </c>
      <c r="B528" s="6">
        <f>events!D528-D1857</f>
        <v>42</v>
      </c>
    </row>
    <row r="529">
      <c r="A529" s="4" t="s">
        <v>23</v>
      </c>
      <c r="B529" s="6">
        <f>events!D529-D1858</f>
        <v>38</v>
      </c>
    </row>
    <row r="530">
      <c r="A530" s="4" t="s">
        <v>23</v>
      </c>
      <c r="B530" s="6">
        <f>events!D530-D1859</f>
        <v>45</v>
      </c>
    </row>
    <row r="531">
      <c r="A531" s="4" t="s">
        <v>23</v>
      </c>
      <c r="B531" s="6">
        <f>events!D531-D1860</f>
        <v>6</v>
      </c>
    </row>
    <row r="532">
      <c r="A532" s="4" t="s">
        <v>23</v>
      </c>
      <c r="B532" s="6">
        <f>events!D532-D1861</f>
        <v>6</v>
      </c>
    </row>
    <row r="533">
      <c r="A533" s="4" t="s">
        <v>23</v>
      </c>
      <c r="B533" s="6">
        <f>events!D533-D1862</f>
        <v>3</v>
      </c>
    </row>
    <row r="534">
      <c r="A534" s="4" t="s">
        <v>23</v>
      </c>
      <c r="B534" s="6">
        <f>events!D534-D1863</f>
        <v>7</v>
      </c>
    </row>
    <row r="535">
      <c r="A535" s="4" t="s">
        <v>23</v>
      </c>
      <c r="B535" s="6">
        <f>events!D535-D1864</f>
        <v>13</v>
      </c>
    </row>
    <row r="536">
      <c r="A536" s="4" t="s">
        <v>23</v>
      </c>
      <c r="B536" s="6">
        <f>events!D536-D1865</f>
        <v>19</v>
      </c>
    </row>
    <row r="537">
      <c r="A537" s="4" t="s">
        <v>23</v>
      </c>
      <c r="B537" s="6">
        <f>events!D537-D1866</f>
        <v>10</v>
      </c>
    </row>
    <row r="538">
      <c r="A538" s="4" t="s">
        <v>23</v>
      </c>
      <c r="B538" s="6">
        <f>events!D538-D1867</f>
        <v>28</v>
      </c>
    </row>
    <row r="539">
      <c r="A539" s="4" t="s">
        <v>23</v>
      </c>
      <c r="B539" s="6">
        <f>events!D539-D1868</f>
        <v>21</v>
      </c>
    </row>
    <row r="540">
      <c r="A540" s="4" t="s">
        <v>23</v>
      </c>
      <c r="B540" s="6">
        <f>events!D540-D1869</f>
        <v>41</v>
      </c>
    </row>
    <row r="541">
      <c r="A541" s="4" t="s">
        <v>23</v>
      </c>
      <c r="B541" s="6">
        <f>events!D541-D1870</f>
        <v>27</v>
      </c>
    </row>
    <row r="542">
      <c r="A542" s="4" t="s">
        <v>23</v>
      </c>
      <c r="B542" s="6">
        <f>events!D542-D1871</f>
        <v>48</v>
      </c>
    </row>
    <row r="543">
      <c r="A543" s="4" t="s">
        <v>23</v>
      </c>
      <c r="B543" s="6">
        <f>events!D543-D1872</f>
        <v>10</v>
      </c>
    </row>
    <row r="544">
      <c r="A544" s="4" t="s">
        <v>23</v>
      </c>
      <c r="B544" s="6">
        <f>events!D544-D1873</f>
        <v>13</v>
      </c>
    </row>
    <row r="545">
      <c r="A545" s="4" t="s">
        <v>23</v>
      </c>
      <c r="B545" s="6">
        <f>events!D545-D1874</f>
        <v>44</v>
      </c>
    </row>
    <row r="546">
      <c r="A546" s="4" t="s">
        <v>23</v>
      </c>
      <c r="B546" s="6">
        <f>events!D546-D1875</f>
        <v>17</v>
      </c>
    </row>
    <row r="547">
      <c r="A547" s="4" t="s">
        <v>23</v>
      </c>
      <c r="B547" s="6">
        <f>events!D547-D1876</f>
        <v>28</v>
      </c>
    </row>
    <row r="548">
      <c r="A548" s="4" t="s">
        <v>23</v>
      </c>
      <c r="B548" s="6">
        <f>events!D548-D1877</f>
        <v>7</v>
      </c>
    </row>
    <row r="549">
      <c r="A549" s="4" t="s">
        <v>23</v>
      </c>
      <c r="B549" s="6">
        <f>events!D549-D1878</f>
        <v>1</v>
      </c>
    </row>
    <row r="550">
      <c r="A550" s="4" t="s">
        <v>23</v>
      </c>
      <c r="B550" s="6">
        <f>events!D550-D1879</f>
        <v>26</v>
      </c>
    </row>
    <row r="551">
      <c r="A551" s="4" t="s">
        <v>23</v>
      </c>
      <c r="B551" s="6">
        <f>events!D551-D1880</f>
        <v>50</v>
      </c>
    </row>
    <row r="552">
      <c r="A552" s="4" t="s">
        <v>23</v>
      </c>
      <c r="B552" s="6">
        <f>events!D552-D1881</f>
        <v>9</v>
      </c>
    </row>
    <row r="553">
      <c r="A553" s="4" t="s">
        <v>23</v>
      </c>
      <c r="B553" s="6">
        <f>events!D553-D1882</f>
        <v>14</v>
      </c>
    </row>
    <row r="554">
      <c r="A554" s="4" t="s">
        <v>23</v>
      </c>
      <c r="B554" s="6">
        <f>events!D554-D1883</f>
        <v>39</v>
      </c>
    </row>
    <row r="555">
      <c r="A555" s="4" t="s">
        <v>23</v>
      </c>
      <c r="B555" s="6">
        <f>events!D555-D1884</f>
        <v>36</v>
      </c>
    </row>
    <row r="556">
      <c r="A556" s="4" t="s">
        <v>23</v>
      </c>
      <c r="B556" s="6">
        <f>events!D556-D1885</f>
        <v>39</v>
      </c>
    </row>
    <row r="557">
      <c r="A557" s="4" t="s">
        <v>23</v>
      </c>
      <c r="B557" s="6">
        <f>events!D557-D1886</f>
        <v>28</v>
      </c>
    </row>
    <row r="558">
      <c r="A558" s="4" t="s">
        <v>23</v>
      </c>
      <c r="B558" s="6">
        <f>events!D558-D1887</f>
        <v>22</v>
      </c>
    </row>
    <row r="559">
      <c r="A559" s="4" t="s">
        <v>23</v>
      </c>
      <c r="B559" s="6">
        <f>events!D559-D1888</f>
        <v>32</v>
      </c>
    </row>
    <row r="560">
      <c r="A560" s="4" t="s">
        <v>23</v>
      </c>
      <c r="B560" s="6">
        <f>events!D560-D1889</f>
        <v>20</v>
      </c>
    </row>
    <row r="561">
      <c r="A561" s="4" t="s">
        <v>23</v>
      </c>
      <c r="B561" s="6">
        <f>events!D561-D1890</f>
        <v>23</v>
      </c>
    </row>
    <row r="562">
      <c r="A562" s="4" t="s">
        <v>23</v>
      </c>
      <c r="B562" s="6">
        <f>events!D562-D1891</f>
        <v>10</v>
      </c>
    </row>
    <row r="563">
      <c r="A563" s="4" t="s">
        <v>23</v>
      </c>
      <c r="B563" s="6">
        <f>events!D563-D1892</f>
        <v>30</v>
      </c>
    </row>
    <row r="564">
      <c r="A564" s="4" t="s">
        <v>23</v>
      </c>
      <c r="B564" s="6">
        <f>events!D564-D1893</f>
        <v>20</v>
      </c>
    </row>
    <row r="565">
      <c r="A565" s="4" t="s">
        <v>23</v>
      </c>
      <c r="B565" s="6">
        <f>events!D565-D1894</f>
        <v>16</v>
      </c>
    </row>
    <row r="566">
      <c r="A566" s="4" t="s">
        <v>23</v>
      </c>
      <c r="B566" s="6">
        <f>events!D566-D1895</f>
        <v>1</v>
      </c>
    </row>
    <row r="567">
      <c r="A567" s="4" t="s">
        <v>23</v>
      </c>
      <c r="B567" s="6">
        <f>events!D567-D1896</f>
        <v>25</v>
      </c>
    </row>
    <row r="568">
      <c r="A568" s="4" t="s">
        <v>23</v>
      </c>
      <c r="B568" s="6">
        <f>events!D568-D1897</f>
        <v>44</v>
      </c>
    </row>
    <row r="569">
      <c r="A569" s="4" t="s">
        <v>23</v>
      </c>
      <c r="B569" s="6">
        <f>events!D569-D1898</f>
        <v>14</v>
      </c>
    </row>
    <row r="570">
      <c r="A570" s="4" t="s">
        <v>23</v>
      </c>
      <c r="B570" s="6">
        <f>events!D570-D1899</f>
        <v>6</v>
      </c>
    </row>
    <row r="571">
      <c r="A571" s="4" t="s">
        <v>23</v>
      </c>
      <c r="B571" s="6">
        <f>events!D571-D1900</f>
        <v>49</v>
      </c>
    </row>
    <row r="572">
      <c r="A572" s="4" t="s">
        <v>23</v>
      </c>
      <c r="B572" s="6">
        <f>events!D572-D1901</f>
        <v>33</v>
      </c>
    </row>
    <row r="573">
      <c r="A573" s="4" t="s">
        <v>23</v>
      </c>
      <c r="B573" s="6">
        <f>events!D573-D1902</f>
        <v>24</v>
      </c>
    </row>
    <row r="574">
      <c r="A574" s="4" t="s">
        <v>23</v>
      </c>
      <c r="B574" s="6">
        <f>events!D574-D1903</f>
        <v>48</v>
      </c>
    </row>
    <row r="575">
      <c r="A575" s="4" t="s">
        <v>23</v>
      </c>
      <c r="B575" s="6">
        <f>events!D575-D1904</f>
        <v>41</v>
      </c>
    </row>
    <row r="576">
      <c r="A576" s="4" t="s">
        <v>23</v>
      </c>
      <c r="B576" s="6">
        <f>events!D576-D1905</f>
        <v>4</v>
      </c>
    </row>
    <row r="577">
      <c r="A577" s="4" t="s">
        <v>23</v>
      </c>
      <c r="B577" s="6">
        <f>events!D577-D1906</f>
        <v>18</v>
      </c>
    </row>
    <row r="578">
      <c r="A578" s="4" t="s">
        <v>23</v>
      </c>
      <c r="B578" s="6">
        <f>events!D578-D1907</f>
        <v>31</v>
      </c>
    </row>
    <row r="579">
      <c r="A579" s="4" t="s">
        <v>23</v>
      </c>
      <c r="B579" s="6">
        <f>events!D579-D1908</f>
        <v>27</v>
      </c>
    </row>
    <row r="580">
      <c r="A580" s="4" t="s">
        <v>23</v>
      </c>
      <c r="B580" s="6">
        <f>events!D580-D1909</f>
        <v>23</v>
      </c>
    </row>
    <row r="581">
      <c r="A581" s="4" t="s">
        <v>23</v>
      </c>
      <c r="B581" s="6">
        <f>events!D581-D1910</f>
        <v>15</v>
      </c>
    </row>
    <row r="582">
      <c r="A582" s="4" t="s">
        <v>23</v>
      </c>
      <c r="B582" s="6">
        <f>events!D582-D1911</f>
        <v>21</v>
      </c>
    </row>
    <row r="583">
      <c r="A583" s="4" t="s">
        <v>23</v>
      </c>
      <c r="B583" s="6">
        <f>events!D583-D1912</f>
        <v>34</v>
      </c>
    </row>
    <row r="584">
      <c r="A584" s="4" t="s">
        <v>23</v>
      </c>
      <c r="B584" s="6">
        <f>events!D584-D1913</f>
        <v>13</v>
      </c>
    </row>
    <row r="585">
      <c r="A585" s="4" t="s">
        <v>23</v>
      </c>
      <c r="B585" s="6">
        <f>events!D585-D1914</f>
        <v>49</v>
      </c>
    </row>
    <row r="586">
      <c r="A586" s="4" t="s">
        <v>23</v>
      </c>
      <c r="B586" s="6">
        <f>events!D586-D1915</f>
        <v>16</v>
      </c>
    </row>
    <row r="587">
      <c r="A587" s="4" t="s">
        <v>23</v>
      </c>
      <c r="B587" s="6">
        <f>events!D587-D1916</f>
        <v>1</v>
      </c>
    </row>
    <row r="588">
      <c r="A588" s="4" t="s">
        <v>23</v>
      </c>
      <c r="B588" s="6">
        <f>events!D588-D1917</f>
        <v>48</v>
      </c>
    </row>
    <row r="589">
      <c r="A589" s="4" t="s">
        <v>23</v>
      </c>
      <c r="B589" s="6">
        <f>events!D589-D1918</f>
        <v>8</v>
      </c>
    </row>
    <row r="590">
      <c r="A590" s="4" t="s">
        <v>23</v>
      </c>
      <c r="B590" s="6">
        <f>events!D590-D1919</f>
        <v>21</v>
      </c>
    </row>
    <row r="591">
      <c r="A591" s="4" t="s">
        <v>23</v>
      </c>
      <c r="B591" s="6">
        <f>events!D591-D1920</f>
        <v>32</v>
      </c>
    </row>
    <row r="592">
      <c r="A592" s="4" t="s">
        <v>23</v>
      </c>
      <c r="B592" s="6">
        <f>events!D592-D1921</f>
        <v>9</v>
      </c>
    </row>
    <row r="593">
      <c r="A593" s="4" t="s">
        <v>23</v>
      </c>
      <c r="B593" s="6">
        <f>events!D593-D1922</f>
        <v>35</v>
      </c>
    </row>
    <row r="594">
      <c r="A594" s="4" t="s">
        <v>23</v>
      </c>
      <c r="B594" s="6">
        <f>events!D594-D1923</f>
        <v>50</v>
      </c>
    </row>
    <row r="595">
      <c r="A595" s="4" t="s">
        <v>23</v>
      </c>
      <c r="B595" s="6">
        <f>events!D595-D1924</f>
        <v>24</v>
      </c>
    </row>
    <row r="596">
      <c r="A596" s="4" t="s">
        <v>23</v>
      </c>
      <c r="B596" s="6">
        <f>events!D596-D1925</f>
        <v>15</v>
      </c>
    </row>
    <row r="597">
      <c r="A597" s="4" t="s">
        <v>23</v>
      </c>
      <c r="B597" s="6">
        <f>events!D597-D1926</f>
        <v>40</v>
      </c>
    </row>
    <row r="598">
      <c r="A598" s="4" t="s">
        <v>23</v>
      </c>
      <c r="B598" s="6">
        <f>events!D598-D1927</f>
        <v>17</v>
      </c>
    </row>
    <row r="599">
      <c r="A599" s="4" t="s">
        <v>23</v>
      </c>
      <c r="B599" s="6">
        <f>events!D599-D1928</f>
        <v>19</v>
      </c>
    </row>
    <row r="600">
      <c r="A600" s="4" t="s">
        <v>23</v>
      </c>
      <c r="B600" s="6">
        <f>events!D600-D1929</f>
        <v>32</v>
      </c>
    </row>
    <row r="601">
      <c r="A601" s="4" t="s">
        <v>23</v>
      </c>
      <c r="B601" s="6">
        <f>events!D601-D1930</f>
        <v>13</v>
      </c>
    </row>
    <row r="602">
      <c r="A602" s="4" t="s">
        <v>23</v>
      </c>
      <c r="B602" s="6">
        <f>events!D602-D1931</f>
        <v>28</v>
      </c>
    </row>
    <row r="603">
      <c r="A603" s="4" t="s">
        <v>23</v>
      </c>
      <c r="B603" s="6">
        <f>events!D603-D1932</f>
        <v>4</v>
      </c>
    </row>
    <row r="604">
      <c r="A604" s="4" t="s">
        <v>23</v>
      </c>
      <c r="B604" s="6">
        <f>events!D604-D1933</f>
        <v>17</v>
      </c>
    </row>
    <row r="605">
      <c r="A605" s="4" t="s">
        <v>23</v>
      </c>
      <c r="B605" s="6">
        <f>events!D605-D1934</f>
        <v>32</v>
      </c>
    </row>
    <row r="606">
      <c r="A606" s="4" t="s">
        <v>23</v>
      </c>
      <c r="B606" s="6">
        <f>events!D606-D1935</f>
        <v>15</v>
      </c>
    </row>
    <row r="607">
      <c r="A607" s="4" t="s">
        <v>23</v>
      </c>
      <c r="B607" s="6">
        <f>events!D607-D1936</f>
        <v>42</v>
      </c>
    </row>
    <row r="608">
      <c r="A608" s="4" t="s">
        <v>23</v>
      </c>
      <c r="B608" s="6">
        <f>events!D608-D1937</f>
        <v>18</v>
      </c>
    </row>
    <row r="609">
      <c r="A609" s="4" t="s">
        <v>23</v>
      </c>
      <c r="B609" s="6">
        <f>events!D609-D1938</f>
        <v>41</v>
      </c>
    </row>
    <row r="610">
      <c r="A610" s="4" t="s">
        <v>23</v>
      </c>
      <c r="B610" s="6">
        <f>events!D610-D1939</f>
        <v>27</v>
      </c>
    </row>
    <row r="611">
      <c r="A611" s="4" t="s">
        <v>23</v>
      </c>
      <c r="B611" s="6">
        <f>events!D611-D1940</f>
        <v>14</v>
      </c>
    </row>
    <row r="612">
      <c r="A612" s="4" t="s">
        <v>23</v>
      </c>
      <c r="B612" s="6">
        <f>events!D612-D1941</f>
        <v>14</v>
      </c>
    </row>
    <row r="613">
      <c r="A613" s="4" t="s">
        <v>23</v>
      </c>
      <c r="B613" s="6">
        <f>events!D613-D1942</f>
        <v>39</v>
      </c>
    </row>
    <row r="614">
      <c r="A614" s="4" t="s">
        <v>23</v>
      </c>
      <c r="B614" s="6">
        <f>events!D614-D1943</f>
        <v>27</v>
      </c>
    </row>
    <row r="615">
      <c r="A615" s="4" t="s">
        <v>23</v>
      </c>
      <c r="B615" s="6">
        <f>events!D615-D1944</f>
        <v>6</v>
      </c>
    </row>
    <row r="616">
      <c r="A616" s="4" t="s">
        <v>23</v>
      </c>
      <c r="B616" s="6">
        <f>events!D616-D1945</f>
        <v>8</v>
      </c>
    </row>
    <row r="617">
      <c r="A617" s="4" t="s">
        <v>23</v>
      </c>
      <c r="B617" s="6">
        <f>events!D617-D1946</f>
        <v>21</v>
      </c>
    </row>
    <row r="618">
      <c r="A618" s="4" t="s">
        <v>23</v>
      </c>
      <c r="B618" s="6">
        <f>events!D618-D1947</f>
        <v>23</v>
      </c>
    </row>
    <row r="619">
      <c r="A619" s="4" t="s">
        <v>23</v>
      </c>
      <c r="B619" s="6">
        <f>events!D619-D1948</f>
        <v>35</v>
      </c>
    </row>
    <row r="620">
      <c r="A620" s="4" t="s">
        <v>23</v>
      </c>
      <c r="B620" s="6">
        <f>events!D620-D1949</f>
        <v>3</v>
      </c>
    </row>
    <row r="621">
      <c r="A621" s="4" t="s">
        <v>23</v>
      </c>
      <c r="B621" s="6">
        <f>events!D621-D1950</f>
        <v>3</v>
      </c>
    </row>
    <row r="622">
      <c r="A622" s="4" t="s">
        <v>23</v>
      </c>
      <c r="B622" s="6">
        <f>events!D622-D1951</f>
        <v>26</v>
      </c>
    </row>
    <row r="623">
      <c r="A623" s="4" t="s">
        <v>23</v>
      </c>
      <c r="B623" s="6">
        <f>events!D623-D1952</f>
        <v>7</v>
      </c>
    </row>
    <row r="624">
      <c r="A624" s="4" t="s">
        <v>23</v>
      </c>
      <c r="B624" s="6">
        <f>events!D624-D1953</f>
        <v>8</v>
      </c>
    </row>
    <row r="625">
      <c r="A625" s="4" t="s">
        <v>23</v>
      </c>
      <c r="B625" s="6">
        <f>events!D625-D1954</f>
        <v>45</v>
      </c>
    </row>
    <row r="626">
      <c r="A626" s="4" t="s">
        <v>23</v>
      </c>
      <c r="B626" s="6">
        <f>events!D626-D1955</f>
        <v>32</v>
      </c>
    </row>
    <row r="627">
      <c r="A627" s="4" t="s">
        <v>23</v>
      </c>
      <c r="B627" s="6">
        <f>events!D627-D1956</f>
        <v>4</v>
      </c>
    </row>
    <row r="628">
      <c r="A628" s="4" t="s">
        <v>23</v>
      </c>
      <c r="B628" s="6">
        <f>events!D628-D1957</f>
        <v>28</v>
      </c>
    </row>
    <row r="629">
      <c r="A629" s="4" t="s">
        <v>23</v>
      </c>
      <c r="B629" s="6">
        <f>events!D629-D1958</f>
        <v>25</v>
      </c>
    </row>
    <row r="630">
      <c r="A630" s="4" t="s">
        <v>23</v>
      </c>
      <c r="B630" s="6">
        <f>events!D630-D1959</f>
        <v>11</v>
      </c>
    </row>
    <row r="631">
      <c r="A631" s="4" t="s">
        <v>23</v>
      </c>
      <c r="B631" s="6">
        <f>events!D631-D1960</f>
        <v>31</v>
      </c>
    </row>
    <row r="632">
      <c r="A632" s="4" t="s">
        <v>23</v>
      </c>
      <c r="B632" s="6">
        <f>events!D632-D1961</f>
        <v>44</v>
      </c>
    </row>
    <row r="633">
      <c r="A633" s="4" t="s">
        <v>23</v>
      </c>
      <c r="B633" s="6">
        <f>events!D633-D1962</f>
        <v>28</v>
      </c>
    </row>
    <row r="634">
      <c r="A634" s="4" t="s">
        <v>23</v>
      </c>
      <c r="B634" s="6">
        <f>events!D634-D1963</f>
        <v>12</v>
      </c>
    </row>
    <row r="635">
      <c r="A635" s="4" t="s">
        <v>23</v>
      </c>
      <c r="B635" s="6">
        <f>events!D635-D1964</f>
        <v>0</v>
      </c>
    </row>
    <row r="636">
      <c r="A636" s="4" t="s">
        <v>23</v>
      </c>
      <c r="B636" s="6">
        <f>events!D636-D1965</f>
        <v>46</v>
      </c>
    </row>
    <row r="637">
      <c r="A637" s="4" t="s">
        <v>23</v>
      </c>
      <c r="B637" s="6">
        <f>events!D637-D1966</f>
        <v>17</v>
      </c>
    </row>
    <row r="638">
      <c r="A638" s="4" t="s">
        <v>23</v>
      </c>
      <c r="B638" s="6">
        <f>events!D638-D1967</f>
        <v>7</v>
      </c>
    </row>
    <row r="639">
      <c r="A639" s="4" t="s">
        <v>23</v>
      </c>
      <c r="B639" s="6">
        <f>events!D639-D1968</f>
        <v>29</v>
      </c>
    </row>
    <row r="640">
      <c r="A640" s="4" t="s">
        <v>23</v>
      </c>
      <c r="B640" s="6">
        <f>events!D640-D1969</f>
        <v>7</v>
      </c>
    </row>
    <row r="641">
      <c r="A641" s="4" t="s">
        <v>23</v>
      </c>
      <c r="B641" s="6">
        <f>events!D641-D1970</f>
        <v>5</v>
      </c>
    </row>
    <row r="642">
      <c r="A642" s="4" t="s">
        <v>23</v>
      </c>
      <c r="B642" s="6">
        <f>events!D642-D1971</f>
        <v>4</v>
      </c>
    </row>
    <row r="643">
      <c r="A643" s="4" t="s">
        <v>23</v>
      </c>
      <c r="B643" s="6">
        <f>events!D643-D1972</f>
        <v>20</v>
      </c>
    </row>
    <row r="644">
      <c r="A644" s="4" t="s">
        <v>23</v>
      </c>
      <c r="B644" s="6">
        <f>events!D644-D1973</f>
        <v>45</v>
      </c>
    </row>
    <row r="645">
      <c r="A645" s="4" t="s">
        <v>23</v>
      </c>
      <c r="B645" s="6">
        <f>events!D645-D1974</f>
        <v>40</v>
      </c>
    </row>
    <row r="646">
      <c r="A646" s="4" t="s">
        <v>23</v>
      </c>
      <c r="B646" s="6">
        <f>events!D646-D1975</f>
        <v>2</v>
      </c>
    </row>
    <row r="647">
      <c r="A647" s="4" t="s">
        <v>23</v>
      </c>
      <c r="B647" s="6">
        <f>events!D647-D1976</f>
        <v>37</v>
      </c>
    </row>
    <row r="648">
      <c r="A648" s="4" t="s">
        <v>23</v>
      </c>
      <c r="B648" s="6">
        <f>events!D648-D1977</f>
        <v>9</v>
      </c>
    </row>
    <row r="649">
      <c r="A649" s="4" t="s">
        <v>23</v>
      </c>
      <c r="B649" s="6">
        <f>events!D649-D1978</f>
        <v>10</v>
      </c>
    </row>
    <row r="650">
      <c r="A650" s="4" t="s">
        <v>23</v>
      </c>
      <c r="B650" s="6">
        <f>events!D650-D1979</f>
        <v>10</v>
      </c>
    </row>
    <row r="651">
      <c r="A651" s="4" t="s">
        <v>23</v>
      </c>
      <c r="B651" s="6">
        <f>events!D651-D1980</f>
        <v>48</v>
      </c>
    </row>
    <row r="652">
      <c r="A652" s="4" t="s">
        <v>23</v>
      </c>
      <c r="B652" s="6">
        <f>events!D652-D1981</f>
        <v>39</v>
      </c>
    </row>
    <row r="653">
      <c r="A653" s="4" t="s">
        <v>23</v>
      </c>
      <c r="B653" s="6">
        <f>events!D653-D1982</f>
        <v>50</v>
      </c>
    </row>
    <row r="654">
      <c r="A654" s="4" t="s">
        <v>23</v>
      </c>
      <c r="B654" s="6">
        <f>events!D654-D1983</f>
        <v>27</v>
      </c>
    </row>
    <row r="655">
      <c r="A655" s="4" t="s">
        <v>23</v>
      </c>
      <c r="B655" s="6">
        <f>events!D655-D1984</f>
        <v>44</v>
      </c>
    </row>
    <row r="656">
      <c r="A656" s="4" t="s">
        <v>23</v>
      </c>
      <c r="B656" s="6">
        <f>events!D656-D1985</f>
        <v>7</v>
      </c>
    </row>
    <row r="657">
      <c r="A657" s="4" t="s">
        <v>23</v>
      </c>
      <c r="B657" s="6">
        <f>events!D657-D1986</f>
        <v>43</v>
      </c>
    </row>
    <row r="658">
      <c r="A658" s="4" t="s">
        <v>23</v>
      </c>
      <c r="B658" s="6">
        <f>events!D658-D1987</f>
        <v>40</v>
      </c>
    </row>
    <row r="659">
      <c r="A659" s="4" t="s">
        <v>23</v>
      </c>
      <c r="B659" s="6">
        <f>events!D659-D1988</f>
        <v>34</v>
      </c>
    </row>
    <row r="660">
      <c r="A660" s="4" t="s">
        <v>23</v>
      </c>
      <c r="B660" s="6">
        <f>events!D660-D1989</f>
        <v>41</v>
      </c>
    </row>
    <row r="661">
      <c r="A661" s="4" t="s">
        <v>23</v>
      </c>
      <c r="B661" s="6">
        <f>events!D661-D1990</f>
        <v>5</v>
      </c>
    </row>
    <row r="662">
      <c r="A662" s="4" t="s">
        <v>23</v>
      </c>
      <c r="B662" s="6">
        <f>events!D662-D1991</f>
        <v>9</v>
      </c>
    </row>
    <row r="663">
      <c r="A663" s="4" t="s">
        <v>23</v>
      </c>
      <c r="B663" s="6">
        <f>events!D663-D1992</f>
        <v>43</v>
      </c>
    </row>
    <row r="664">
      <c r="A664" s="4" t="s">
        <v>23</v>
      </c>
      <c r="B664" s="6">
        <f>events!D664-D1993</f>
        <v>45</v>
      </c>
    </row>
    <row r="665">
      <c r="A665" s="4" t="s">
        <v>23</v>
      </c>
      <c r="B665" s="6">
        <f>events!D665-D1994</f>
        <v>32</v>
      </c>
    </row>
    <row r="666">
      <c r="A666" s="4" t="s">
        <v>23</v>
      </c>
      <c r="B666" s="6">
        <f>events!D666-D1995</f>
        <v>44</v>
      </c>
    </row>
    <row r="667">
      <c r="A667" s="4" t="s">
        <v>23</v>
      </c>
      <c r="B667" s="6">
        <f>events!D667-D1996</f>
        <v>12</v>
      </c>
    </row>
    <row r="668">
      <c r="A668" s="4" t="s">
        <v>23</v>
      </c>
      <c r="B668" s="6">
        <f>events!D668-D1997</f>
        <v>11</v>
      </c>
    </row>
    <row r="669">
      <c r="A669" s="4" t="s">
        <v>23</v>
      </c>
      <c r="B669" s="6">
        <f>events!D669-D1998</f>
        <v>19</v>
      </c>
    </row>
    <row r="670">
      <c r="A670" s="4" t="s">
        <v>23</v>
      </c>
      <c r="B670" s="6">
        <f>events!D670-D1999</f>
        <v>30</v>
      </c>
    </row>
    <row r="671">
      <c r="A671" s="4" t="s">
        <v>23</v>
      </c>
      <c r="B671" s="6">
        <f>events!D671-D2000</f>
        <v>22</v>
      </c>
    </row>
    <row r="672">
      <c r="A672" s="4" t="s">
        <v>23</v>
      </c>
      <c r="B672" s="6">
        <f>events!D672-D2001</f>
        <v>17</v>
      </c>
    </row>
    <row r="673">
      <c r="A673" s="4" t="s">
        <v>23</v>
      </c>
      <c r="B673" s="6">
        <f>events!D673-D2002</f>
        <v>31</v>
      </c>
    </row>
    <row r="674">
      <c r="A674" s="4" t="s">
        <v>23</v>
      </c>
      <c r="B674" s="6">
        <f>events!D674-D2003</f>
        <v>16</v>
      </c>
    </row>
    <row r="675">
      <c r="A675" s="4" t="s">
        <v>23</v>
      </c>
      <c r="B675" s="6">
        <f>events!D675-D2004</f>
        <v>34</v>
      </c>
    </row>
    <row r="676">
      <c r="A676" s="4" t="s">
        <v>23</v>
      </c>
      <c r="B676" s="6">
        <f>events!D676-D2005</f>
        <v>10</v>
      </c>
    </row>
    <row r="677">
      <c r="A677" s="4" t="s">
        <v>23</v>
      </c>
      <c r="B677" s="6">
        <f>events!D677-D2006</f>
        <v>49</v>
      </c>
    </row>
    <row r="678">
      <c r="A678" s="4" t="s">
        <v>23</v>
      </c>
      <c r="B678" s="6">
        <f>events!D678-D2007</f>
        <v>24</v>
      </c>
    </row>
    <row r="679">
      <c r="A679" s="4" t="s">
        <v>23</v>
      </c>
      <c r="B679" s="6">
        <f>events!D679-D2008</f>
        <v>48</v>
      </c>
    </row>
    <row r="680">
      <c r="A680" s="4" t="s">
        <v>23</v>
      </c>
      <c r="B680" s="6">
        <f>events!D680-D2009</f>
        <v>5</v>
      </c>
    </row>
    <row r="681">
      <c r="A681" s="4" t="s">
        <v>23</v>
      </c>
      <c r="B681" s="6">
        <f>events!D681-D2010</f>
        <v>0</v>
      </c>
    </row>
    <row r="682">
      <c r="A682" s="4" t="s">
        <v>23</v>
      </c>
      <c r="B682" s="6">
        <f>events!D682-D2011</f>
        <v>32</v>
      </c>
    </row>
    <row r="683">
      <c r="A683" s="4" t="s">
        <v>23</v>
      </c>
      <c r="B683" s="6">
        <f>events!D683-D2012</f>
        <v>36</v>
      </c>
    </row>
    <row r="684">
      <c r="A684" s="4" t="s">
        <v>23</v>
      </c>
      <c r="B684" s="6">
        <f>events!D684-D2013</f>
        <v>38</v>
      </c>
    </row>
    <row r="685">
      <c r="A685" s="4" t="s">
        <v>23</v>
      </c>
      <c r="B685" s="6">
        <f>events!D685-D2014</f>
        <v>34</v>
      </c>
    </row>
    <row r="686">
      <c r="A686" s="4" t="s">
        <v>23</v>
      </c>
      <c r="B686" s="6">
        <f>events!D686-D2015</f>
        <v>24</v>
      </c>
    </row>
    <row r="687">
      <c r="A687" s="4" t="s">
        <v>23</v>
      </c>
      <c r="B687" s="6">
        <f>events!D687-D2016</f>
        <v>24</v>
      </c>
    </row>
    <row r="688">
      <c r="A688" s="4" t="s">
        <v>23</v>
      </c>
      <c r="B688" s="6">
        <f>events!D688-D2017</f>
        <v>45</v>
      </c>
    </row>
    <row r="689">
      <c r="A689" s="4" t="s">
        <v>23</v>
      </c>
      <c r="B689" s="6">
        <f>events!D689-D2018</f>
        <v>26</v>
      </c>
    </row>
    <row r="690">
      <c r="A690" s="4" t="s">
        <v>23</v>
      </c>
      <c r="B690" s="6">
        <f>events!D690-D2019</f>
        <v>39</v>
      </c>
    </row>
    <row r="691">
      <c r="A691" s="4" t="s">
        <v>23</v>
      </c>
      <c r="B691" s="6">
        <f>events!D691-D2020</f>
        <v>12</v>
      </c>
    </row>
    <row r="692">
      <c r="A692" s="4" t="s">
        <v>23</v>
      </c>
      <c r="B692" s="6">
        <f>events!D692-D2021</f>
        <v>38</v>
      </c>
    </row>
    <row r="693">
      <c r="A693" s="4" t="s">
        <v>23</v>
      </c>
      <c r="B693" s="6">
        <f>events!D693-D2022</f>
        <v>16</v>
      </c>
    </row>
    <row r="694">
      <c r="A694" s="4" t="s">
        <v>23</v>
      </c>
      <c r="B694" s="6">
        <f>events!D694-D2023</f>
        <v>4</v>
      </c>
    </row>
    <row r="695">
      <c r="A695" s="4" t="s">
        <v>23</v>
      </c>
      <c r="B695" s="6">
        <f>events!D695-D2024</f>
        <v>32</v>
      </c>
    </row>
    <row r="696">
      <c r="A696" s="4" t="s">
        <v>23</v>
      </c>
      <c r="B696" s="6">
        <f>events!D696-D2025</f>
        <v>45</v>
      </c>
    </row>
    <row r="697">
      <c r="A697" s="4" t="s">
        <v>23</v>
      </c>
      <c r="B697" s="6">
        <f>events!D697-D2026</f>
        <v>14</v>
      </c>
    </row>
    <row r="698">
      <c r="A698" s="4" t="s">
        <v>23</v>
      </c>
      <c r="B698" s="6">
        <f>events!D698-D2027</f>
        <v>26</v>
      </c>
    </row>
    <row r="699">
      <c r="A699" s="4" t="s">
        <v>23</v>
      </c>
      <c r="B699" s="6">
        <f>events!D699-D2028</f>
        <v>6</v>
      </c>
    </row>
    <row r="700">
      <c r="A700" s="4" t="s">
        <v>23</v>
      </c>
      <c r="B700" s="6">
        <f>events!D700-D2029</f>
        <v>48</v>
      </c>
    </row>
    <row r="701">
      <c r="A701" s="4" t="s">
        <v>23</v>
      </c>
      <c r="B701" s="6">
        <f>events!D701-D2030</f>
        <v>47</v>
      </c>
    </row>
    <row r="702">
      <c r="A702" s="4" t="s">
        <v>23</v>
      </c>
      <c r="B702" s="6">
        <f>events!D702-D2031</f>
        <v>29</v>
      </c>
    </row>
    <row r="703">
      <c r="A703" s="4" t="s">
        <v>23</v>
      </c>
      <c r="B703" s="6">
        <f>events!D703-D2032</f>
        <v>24</v>
      </c>
    </row>
    <row r="704">
      <c r="A704" s="4" t="s">
        <v>23</v>
      </c>
      <c r="B704" s="6">
        <f>events!D704-D2033</f>
        <v>16</v>
      </c>
    </row>
    <row r="705">
      <c r="A705" s="4" t="s">
        <v>23</v>
      </c>
      <c r="B705" s="6">
        <f>events!D705-D2034</f>
        <v>37</v>
      </c>
    </row>
    <row r="706">
      <c r="A706" s="4" t="s">
        <v>23</v>
      </c>
      <c r="B706" s="6">
        <f>events!D706-D2035</f>
        <v>32</v>
      </c>
    </row>
    <row r="707">
      <c r="A707" s="4" t="s">
        <v>23</v>
      </c>
      <c r="B707" s="6">
        <f>events!D707-D2036</f>
        <v>13</v>
      </c>
    </row>
    <row r="708">
      <c r="A708" s="4" t="s">
        <v>23</v>
      </c>
      <c r="B708" s="6">
        <f>events!D708-D2037</f>
        <v>28</v>
      </c>
    </row>
    <row r="709">
      <c r="A709" s="4" t="s">
        <v>23</v>
      </c>
      <c r="B709" s="6">
        <f>events!D709-D2038</f>
        <v>33</v>
      </c>
    </row>
    <row r="710">
      <c r="A710" s="4" t="s">
        <v>23</v>
      </c>
      <c r="B710" s="6">
        <f>events!D710-D2039</f>
        <v>15</v>
      </c>
    </row>
    <row r="711">
      <c r="A711" s="4" t="s">
        <v>23</v>
      </c>
      <c r="B711" s="6">
        <f>events!D711-D2040</f>
        <v>22</v>
      </c>
    </row>
    <row r="712">
      <c r="A712" s="4" t="s">
        <v>23</v>
      </c>
      <c r="B712" s="6">
        <f>events!D712-D2041</f>
        <v>11</v>
      </c>
    </row>
    <row r="713">
      <c r="A713" s="4" t="s">
        <v>23</v>
      </c>
      <c r="B713" s="6">
        <f>events!D713-D2042</f>
        <v>12</v>
      </c>
    </row>
    <row r="714">
      <c r="A714" s="4" t="s">
        <v>23</v>
      </c>
      <c r="B714" s="6">
        <f>events!D714-D2043</f>
        <v>27</v>
      </c>
    </row>
    <row r="715">
      <c r="A715" s="4" t="s">
        <v>23</v>
      </c>
      <c r="B715" s="6">
        <f>events!D715-D2044</f>
        <v>7</v>
      </c>
    </row>
    <row r="716">
      <c r="A716" s="4" t="s">
        <v>23</v>
      </c>
      <c r="B716" s="6">
        <f>events!D716-D2045</f>
        <v>43</v>
      </c>
    </row>
    <row r="717">
      <c r="A717" s="4" t="s">
        <v>23</v>
      </c>
      <c r="B717" s="6">
        <f>events!D717-D2046</f>
        <v>30</v>
      </c>
    </row>
    <row r="718">
      <c r="A718" s="4" t="s">
        <v>23</v>
      </c>
      <c r="B718" s="6">
        <f>events!D718-D2047</f>
        <v>2</v>
      </c>
    </row>
    <row r="719">
      <c r="A719" s="4" t="s">
        <v>23</v>
      </c>
      <c r="B719" s="6">
        <f>events!D719-D2048</f>
        <v>44</v>
      </c>
    </row>
    <row r="720">
      <c r="A720" s="4" t="s">
        <v>23</v>
      </c>
      <c r="B720" s="6">
        <f>events!D720-D2049</f>
        <v>17</v>
      </c>
    </row>
    <row r="721">
      <c r="A721" s="4" t="s">
        <v>23</v>
      </c>
      <c r="B721" s="6">
        <f>events!D721-D2050</f>
        <v>5</v>
      </c>
    </row>
    <row r="722">
      <c r="A722" s="4" t="s">
        <v>23</v>
      </c>
      <c r="B722" s="6">
        <f>events!D722-D2051</f>
        <v>34</v>
      </c>
    </row>
    <row r="723">
      <c r="A723" s="4" t="s">
        <v>23</v>
      </c>
      <c r="B723" s="6">
        <f>events!D723-D2052</f>
        <v>16</v>
      </c>
    </row>
    <row r="724">
      <c r="A724" s="4" t="s">
        <v>23</v>
      </c>
      <c r="B724" s="6">
        <f>events!D724-D2053</f>
        <v>45</v>
      </c>
    </row>
    <row r="725">
      <c r="A725" s="4" t="s">
        <v>23</v>
      </c>
      <c r="B725" s="6">
        <f>events!D725-D2054</f>
        <v>7</v>
      </c>
    </row>
    <row r="726">
      <c r="A726" s="4" t="s">
        <v>23</v>
      </c>
      <c r="B726" s="6">
        <f>events!D726-D2055</f>
        <v>5</v>
      </c>
    </row>
    <row r="727">
      <c r="A727" s="4" t="s">
        <v>23</v>
      </c>
      <c r="B727" s="6">
        <f>events!D727-D2056</f>
        <v>2</v>
      </c>
    </row>
    <row r="728">
      <c r="A728" s="4" t="s">
        <v>23</v>
      </c>
      <c r="B728" s="6">
        <f>events!D728-D2057</f>
        <v>39</v>
      </c>
    </row>
    <row r="729">
      <c r="A729" s="4" t="s">
        <v>23</v>
      </c>
      <c r="B729" s="6">
        <f>events!D729-D2058</f>
        <v>46</v>
      </c>
    </row>
    <row r="730">
      <c r="A730" s="4" t="s">
        <v>23</v>
      </c>
      <c r="B730" s="6">
        <f>events!D730-D2059</f>
        <v>45</v>
      </c>
    </row>
    <row r="731">
      <c r="A731" s="4" t="s">
        <v>23</v>
      </c>
      <c r="B731" s="6">
        <f>events!D731-D2060</f>
        <v>7</v>
      </c>
    </row>
    <row r="732">
      <c r="A732" s="4" t="s">
        <v>23</v>
      </c>
      <c r="B732" s="6">
        <f>events!D732-D2061</f>
        <v>25</v>
      </c>
    </row>
    <row r="733">
      <c r="A733" s="4" t="s">
        <v>23</v>
      </c>
      <c r="B733" s="6">
        <f>events!D733-D2062</f>
        <v>40</v>
      </c>
    </row>
    <row r="734">
      <c r="A734" s="4" t="s">
        <v>23</v>
      </c>
      <c r="B734" s="6">
        <f>events!D734-D2063</f>
        <v>17</v>
      </c>
    </row>
    <row r="735">
      <c r="A735" s="4" t="s">
        <v>23</v>
      </c>
      <c r="B735" s="6">
        <f>events!D735-D2064</f>
        <v>16</v>
      </c>
    </row>
    <row r="736">
      <c r="A736" s="4" t="s">
        <v>23</v>
      </c>
      <c r="B736" s="6">
        <f>events!D736-D2065</f>
        <v>13</v>
      </c>
    </row>
    <row r="737">
      <c r="A737" s="4" t="s">
        <v>23</v>
      </c>
      <c r="B737" s="6">
        <f>events!D737-D2066</f>
        <v>44</v>
      </c>
    </row>
    <row r="738">
      <c r="A738" s="4" t="s">
        <v>23</v>
      </c>
      <c r="B738" s="6">
        <f>events!D738-D2067</f>
        <v>33</v>
      </c>
    </row>
    <row r="739">
      <c r="A739" s="4" t="s">
        <v>23</v>
      </c>
      <c r="B739" s="6">
        <f>events!D739-D2068</f>
        <v>8</v>
      </c>
    </row>
    <row r="740">
      <c r="A740" s="4" t="s">
        <v>23</v>
      </c>
      <c r="B740" s="6">
        <f>events!D740-D2069</f>
        <v>27</v>
      </c>
    </row>
    <row r="741">
      <c r="A741" s="4" t="s">
        <v>23</v>
      </c>
      <c r="B741" s="6">
        <f>events!D741-D2070</f>
        <v>16</v>
      </c>
    </row>
    <row r="742">
      <c r="A742" s="4" t="s">
        <v>23</v>
      </c>
      <c r="B742" s="6">
        <f>events!D742-D2071</f>
        <v>16</v>
      </c>
    </row>
    <row r="743">
      <c r="A743" s="4" t="s">
        <v>23</v>
      </c>
      <c r="B743" s="6">
        <f>events!D743-D2072</f>
        <v>17</v>
      </c>
    </row>
    <row r="744">
      <c r="A744" s="4" t="s">
        <v>23</v>
      </c>
      <c r="B744" s="6">
        <f>events!D744-D2073</f>
        <v>40</v>
      </c>
    </row>
    <row r="745">
      <c r="A745" s="4" t="s">
        <v>23</v>
      </c>
      <c r="B745" s="6">
        <f>events!D745-D2074</f>
        <v>28</v>
      </c>
    </row>
    <row r="746">
      <c r="A746" s="4" t="s">
        <v>23</v>
      </c>
      <c r="B746" s="6">
        <f>events!D746-D2075</f>
        <v>13</v>
      </c>
    </row>
    <row r="747">
      <c r="A747" s="4" t="s">
        <v>23</v>
      </c>
      <c r="B747" s="6">
        <f>events!D747-D2076</f>
        <v>5</v>
      </c>
    </row>
    <row r="748">
      <c r="A748" s="4" t="s">
        <v>23</v>
      </c>
      <c r="B748" s="6">
        <f>events!D748-D2077</f>
        <v>38</v>
      </c>
    </row>
    <row r="749">
      <c r="A749" s="4" t="s">
        <v>23</v>
      </c>
      <c r="B749" s="6">
        <f>events!D749-D2078</f>
        <v>25</v>
      </c>
    </row>
    <row r="750">
      <c r="A750" s="4" t="s">
        <v>23</v>
      </c>
      <c r="B750" s="6">
        <f>events!D750-D2079</f>
        <v>23</v>
      </c>
    </row>
    <row r="751">
      <c r="A751" s="4" t="s">
        <v>23</v>
      </c>
      <c r="B751" s="6">
        <f>events!D751-D2080</f>
        <v>18</v>
      </c>
    </row>
    <row r="752">
      <c r="A752" s="4" t="s">
        <v>23</v>
      </c>
      <c r="B752" s="6">
        <f>events!D752-D2081</f>
        <v>48</v>
      </c>
    </row>
    <row r="753">
      <c r="A753" s="4" t="s">
        <v>23</v>
      </c>
      <c r="B753" s="6">
        <f>events!D753-D2082</f>
        <v>33</v>
      </c>
    </row>
    <row r="754">
      <c r="A754" s="4" t="s">
        <v>23</v>
      </c>
      <c r="B754" s="6">
        <f>events!D754-D2083</f>
        <v>6</v>
      </c>
    </row>
    <row r="755">
      <c r="A755" s="4" t="s">
        <v>23</v>
      </c>
      <c r="B755" s="6">
        <f>events!D755-D2084</f>
        <v>8</v>
      </c>
    </row>
    <row r="756">
      <c r="A756" s="4" t="s">
        <v>23</v>
      </c>
      <c r="B756" s="6">
        <f>events!D756-D2085</f>
        <v>0</v>
      </c>
    </row>
    <row r="757">
      <c r="A757" s="4" t="s">
        <v>23</v>
      </c>
      <c r="B757" s="6">
        <f>events!D757-D2086</f>
        <v>35</v>
      </c>
    </row>
    <row r="758">
      <c r="A758" s="4" t="s">
        <v>23</v>
      </c>
      <c r="B758" s="6">
        <f>events!D758-D2087</f>
        <v>35</v>
      </c>
    </row>
    <row r="759">
      <c r="A759" s="4" t="s">
        <v>23</v>
      </c>
      <c r="B759" s="6">
        <f>events!D759-D2088</f>
        <v>31</v>
      </c>
    </row>
    <row r="760">
      <c r="A760" s="4" t="s">
        <v>23</v>
      </c>
      <c r="B760" s="6">
        <f>events!D760-D2089</f>
        <v>34</v>
      </c>
    </row>
    <row r="761">
      <c r="A761" s="4" t="s">
        <v>23</v>
      </c>
      <c r="B761" s="6">
        <f>events!D761-D2090</f>
        <v>15</v>
      </c>
    </row>
    <row r="762">
      <c r="A762" s="4" t="s">
        <v>23</v>
      </c>
      <c r="B762" s="6">
        <f>events!D762-D2091</f>
        <v>1</v>
      </c>
    </row>
    <row r="763">
      <c r="A763" s="4" t="s">
        <v>23</v>
      </c>
      <c r="B763" s="6">
        <f>events!D763-D2092</f>
        <v>29</v>
      </c>
    </row>
    <row r="764">
      <c r="A764" s="4" t="s">
        <v>23</v>
      </c>
      <c r="B764" s="6">
        <f>events!D764-D2093</f>
        <v>23</v>
      </c>
    </row>
    <row r="765">
      <c r="A765" s="4" t="s">
        <v>23</v>
      </c>
      <c r="B765" s="6">
        <f>events!D765-D2094</f>
        <v>4</v>
      </c>
    </row>
    <row r="766">
      <c r="A766" s="4" t="s">
        <v>23</v>
      </c>
      <c r="B766" s="6">
        <f>events!D766-D2095</f>
        <v>30</v>
      </c>
    </row>
    <row r="767">
      <c r="A767" s="4" t="s">
        <v>23</v>
      </c>
      <c r="B767" s="6">
        <f>events!D767-D2096</f>
        <v>42</v>
      </c>
    </row>
    <row r="768">
      <c r="A768" s="4" t="s">
        <v>23</v>
      </c>
      <c r="B768" s="6">
        <f>events!D768-D2097</f>
        <v>1</v>
      </c>
    </row>
    <row r="769">
      <c r="A769" s="4" t="s">
        <v>23</v>
      </c>
      <c r="B769" s="6">
        <f>events!D769-D2098</f>
        <v>23</v>
      </c>
    </row>
    <row r="770">
      <c r="A770" s="4" t="s">
        <v>23</v>
      </c>
      <c r="B770" s="6">
        <f>events!D770-D2099</f>
        <v>18</v>
      </c>
    </row>
    <row r="771">
      <c r="A771" s="4" t="s">
        <v>23</v>
      </c>
      <c r="B771" s="6">
        <f>events!D771-D2100</f>
        <v>5</v>
      </c>
    </row>
    <row r="772">
      <c r="A772" s="4" t="s">
        <v>23</v>
      </c>
      <c r="B772" s="6">
        <f>events!D772-D2101</f>
        <v>33</v>
      </c>
    </row>
    <row r="773">
      <c r="A773" s="4" t="s">
        <v>23</v>
      </c>
      <c r="B773" s="6">
        <f>events!D773-D2102</f>
        <v>26</v>
      </c>
    </row>
    <row r="774">
      <c r="A774" s="4" t="s">
        <v>23</v>
      </c>
      <c r="B774" s="6">
        <f>events!D774-D2103</f>
        <v>15</v>
      </c>
    </row>
    <row r="775">
      <c r="A775" s="4" t="s">
        <v>23</v>
      </c>
      <c r="B775" s="6">
        <f>events!D775-D2104</f>
        <v>40</v>
      </c>
    </row>
    <row r="776">
      <c r="A776" s="4" t="s">
        <v>23</v>
      </c>
      <c r="B776" s="6">
        <f>events!D776-D2105</f>
        <v>39</v>
      </c>
    </row>
    <row r="777">
      <c r="A777" s="4" t="s">
        <v>23</v>
      </c>
      <c r="B777" s="6">
        <f>events!D777-D2106</f>
        <v>9</v>
      </c>
    </row>
    <row r="778">
      <c r="A778" s="4" t="s">
        <v>23</v>
      </c>
      <c r="B778" s="6">
        <f>events!D778-D2107</f>
        <v>34</v>
      </c>
    </row>
    <row r="779">
      <c r="A779" s="4" t="s">
        <v>23</v>
      </c>
      <c r="B779" s="6">
        <f>events!D779-D2108</f>
        <v>35</v>
      </c>
    </row>
    <row r="780">
      <c r="A780" s="4" t="s">
        <v>23</v>
      </c>
      <c r="B780" s="6">
        <f>events!D780-D2109</f>
        <v>9</v>
      </c>
    </row>
    <row r="781">
      <c r="A781" s="4" t="s">
        <v>23</v>
      </c>
      <c r="B781" s="6">
        <f>events!D781-D2110</f>
        <v>48</v>
      </c>
    </row>
    <row r="782">
      <c r="A782" s="4" t="s">
        <v>23</v>
      </c>
      <c r="B782" s="6">
        <f>events!D782-D2111</f>
        <v>9</v>
      </c>
    </row>
    <row r="783">
      <c r="A783" s="4" t="s">
        <v>23</v>
      </c>
      <c r="B783" s="6">
        <f>events!D783-D2112</f>
        <v>47</v>
      </c>
    </row>
    <row r="784">
      <c r="A784" s="4" t="s">
        <v>23</v>
      </c>
      <c r="B784" s="6">
        <f>events!D784-D2113</f>
        <v>31</v>
      </c>
    </row>
    <row r="785">
      <c r="A785" s="4" t="s">
        <v>23</v>
      </c>
      <c r="B785" s="6">
        <f>events!D785-D2114</f>
        <v>27</v>
      </c>
    </row>
    <row r="786">
      <c r="A786" s="4" t="s">
        <v>23</v>
      </c>
      <c r="B786" s="6">
        <f>events!D786-D2115</f>
        <v>0</v>
      </c>
    </row>
    <row r="787">
      <c r="A787" s="4" t="s">
        <v>23</v>
      </c>
      <c r="B787" s="6">
        <f>events!D787-D2116</f>
        <v>29</v>
      </c>
    </row>
    <row r="788">
      <c r="A788" s="4" t="s">
        <v>23</v>
      </c>
      <c r="B788" s="6">
        <f>events!D788-D2117</f>
        <v>50</v>
      </c>
    </row>
    <row r="789">
      <c r="A789" s="4" t="s">
        <v>23</v>
      </c>
      <c r="B789" s="6">
        <f>events!D789-D2118</f>
        <v>0</v>
      </c>
    </row>
    <row r="790">
      <c r="A790" s="4" t="s">
        <v>23</v>
      </c>
      <c r="B790" s="6">
        <f>events!D790-D2119</f>
        <v>25</v>
      </c>
    </row>
    <row r="791">
      <c r="A791" s="4" t="s">
        <v>23</v>
      </c>
      <c r="B791" s="6">
        <f>events!D791-D2120</f>
        <v>42</v>
      </c>
    </row>
    <row r="792">
      <c r="A792" s="4" t="s">
        <v>23</v>
      </c>
      <c r="B792" s="6">
        <f>events!D792-D2121</f>
        <v>3</v>
      </c>
    </row>
    <row r="793">
      <c r="A793" s="4" t="s">
        <v>23</v>
      </c>
      <c r="B793" s="6">
        <f>events!D793-D2122</f>
        <v>38</v>
      </c>
    </row>
    <row r="794">
      <c r="A794" s="4" t="s">
        <v>23</v>
      </c>
      <c r="B794" s="6">
        <f>events!D794-D2123</f>
        <v>30</v>
      </c>
    </row>
    <row r="795">
      <c r="A795" s="4" t="s">
        <v>23</v>
      </c>
      <c r="B795" s="6">
        <f>events!D795-D2124</f>
        <v>21</v>
      </c>
    </row>
    <row r="796">
      <c r="A796" s="4" t="s">
        <v>23</v>
      </c>
      <c r="B796" s="6">
        <f>events!D796-D2125</f>
        <v>9</v>
      </c>
    </row>
    <row r="797">
      <c r="A797" s="4" t="s">
        <v>23</v>
      </c>
      <c r="B797" s="6">
        <f>events!D797-D2126</f>
        <v>49</v>
      </c>
    </row>
    <row r="798">
      <c r="A798" s="4" t="s">
        <v>23</v>
      </c>
      <c r="B798" s="6">
        <f>events!D798-D2127</f>
        <v>35</v>
      </c>
    </row>
    <row r="799">
      <c r="A799" s="4" t="s">
        <v>23</v>
      </c>
      <c r="B799" s="6">
        <f>events!D799-D2128</f>
        <v>6</v>
      </c>
    </row>
    <row r="800">
      <c r="A800" s="4" t="s">
        <v>23</v>
      </c>
      <c r="B800" s="6">
        <f>events!D800-D2129</f>
        <v>15</v>
      </c>
    </row>
    <row r="801">
      <c r="A801" s="4" t="s">
        <v>23</v>
      </c>
      <c r="B801" s="6">
        <f>events!D801-D2130</f>
        <v>17</v>
      </c>
    </row>
    <row r="802">
      <c r="A802" s="4" t="s">
        <v>23</v>
      </c>
      <c r="B802" s="6">
        <f>events!D802-D2131</f>
        <v>46</v>
      </c>
    </row>
    <row r="803">
      <c r="A803" s="4" t="s">
        <v>23</v>
      </c>
      <c r="B803" s="6">
        <f>events!D803-D2132</f>
        <v>46</v>
      </c>
    </row>
    <row r="804">
      <c r="A804" s="4" t="s">
        <v>23</v>
      </c>
      <c r="B804" s="6">
        <f>events!D804-D2133</f>
        <v>29</v>
      </c>
    </row>
    <row r="805">
      <c r="A805" s="4" t="s">
        <v>23</v>
      </c>
      <c r="B805" s="6">
        <f>events!D805-D2134</f>
        <v>48</v>
      </c>
    </row>
    <row r="806">
      <c r="A806" s="4" t="s">
        <v>23</v>
      </c>
      <c r="B806" s="6">
        <f>events!D806-D2135</f>
        <v>20</v>
      </c>
    </row>
    <row r="807">
      <c r="A807" s="4" t="s">
        <v>23</v>
      </c>
      <c r="B807" s="6">
        <f>events!D807-D2136</f>
        <v>1</v>
      </c>
    </row>
    <row r="808">
      <c r="A808" s="4" t="s">
        <v>23</v>
      </c>
      <c r="B808" s="6">
        <f>events!D808-D2137</f>
        <v>18</v>
      </c>
    </row>
    <row r="809">
      <c r="A809" s="4" t="s">
        <v>23</v>
      </c>
      <c r="B809" s="6">
        <f>events!D809-D2138</f>
        <v>46</v>
      </c>
    </row>
    <row r="810">
      <c r="A810" s="4" t="s">
        <v>23</v>
      </c>
      <c r="B810" s="6">
        <f>events!D810-D2139</f>
        <v>36</v>
      </c>
    </row>
    <row r="811">
      <c r="A811" s="4" t="s">
        <v>23</v>
      </c>
      <c r="B811" s="6">
        <f>events!D811-D2140</f>
        <v>30</v>
      </c>
    </row>
    <row r="812">
      <c r="A812" s="4" t="s">
        <v>23</v>
      </c>
      <c r="B812" s="6">
        <f>events!D812-D2141</f>
        <v>39</v>
      </c>
    </row>
    <row r="813">
      <c r="A813" s="4" t="s">
        <v>23</v>
      </c>
      <c r="B813" s="6">
        <f>events!D813-D2142</f>
        <v>7</v>
      </c>
    </row>
    <row r="814">
      <c r="A814" s="4" t="s">
        <v>23</v>
      </c>
      <c r="B814" s="6">
        <f>events!D814-D2143</f>
        <v>14</v>
      </c>
    </row>
    <row r="815">
      <c r="A815" s="4" t="s">
        <v>23</v>
      </c>
      <c r="B815" s="6">
        <f>events!D815-D2144</f>
        <v>42</v>
      </c>
    </row>
    <row r="816">
      <c r="A816" s="4" t="s">
        <v>23</v>
      </c>
      <c r="B816" s="6">
        <f>events!D816-D2145</f>
        <v>2</v>
      </c>
    </row>
    <row r="817">
      <c r="A817" s="4" t="s">
        <v>23</v>
      </c>
      <c r="B817" s="6">
        <f>events!D817-D2146</f>
        <v>26</v>
      </c>
    </row>
    <row r="818">
      <c r="A818" s="4" t="s">
        <v>23</v>
      </c>
      <c r="B818" s="6">
        <f>events!D818-D2147</f>
        <v>41</v>
      </c>
    </row>
    <row r="819">
      <c r="A819" s="4" t="s">
        <v>23</v>
      </c>
      <c r="B819" s="6">
        <f>events!D819-D2148</f>
        <v>15</v>
      </c>
    </row>
    <row r="820">
      <c r="A820" s="4" t="s">
        <v>23</v>
      </c>
      <c r="B820" s="6">
        <f>events!D820-D2149</f>
        <v>16</v>
      </c>
    </row>
    <row r="821">
      <c r="A821" s="4" t="s">
        <v>23</v>
      </c>
      <c r="B821" s="6">
        <f>events!D821-D2150</f>
        <v>36</v>
      </c>
    </row>
    <row r="822">
      <c r="A822" s="4" t="s">
        <v>23</v>
      </c>
      <c r="B822" s="6">
        <f>events!D822-D2151</f>
        <v>43</v>
      </c>
    </row>
    <row r="823">
      <c r="A823" s="4" t="s">
        <v>23</v>
      </c>
      <c r="B823" s="6">
        <f>events!D823-D2152</f>
        <v>20</v>
      </c>
    </row>
    <row r="824">
      <c r="A824" s="4" t="s">
        <v>23</v>
      </c>
      <c r="B824" s="6">
        <f>events!D824-D2153</f>
        <v>15</v>
      </c>
    </row>
    <row r="825">
      <c r="A825" s="4" t="s">
        <v>23</v>
      </c>
      <c r="B825" s="6">
        <f>events!D825-D2154</f>
        <v>5</v>
      </c>
    </row>
    <row r="826">
      <c r="A826" s="4" t="s">
        <v>23</v>
      </c>
      <c r="B826" s="6">
        <f>events!D826-D2155</f>
        <v>23</v>
      </c>
    </row>
    <row r="827">
      <c r="A827" s="4" t="s">
        <v>23</v>
      </c>
      <c r="B827" s="6">
        <f>events!D827-D2156</f>
        <v>28</v>
      </c>
    </row>
    <row r="828">
      <c r="A828" s="4" t="s">
        <v>23</v>
      </c>
      <c r="B828" s="6">
        <f>events!D828-D2157</f>
        <v>26</v>
      </c>
    </row>
    <row r="829">
      <c r="A829" s="4" t="s">
        <v>23</v>
      </c>
      <c r="B829" s="6">
        <f>events!D829-D2158</f>
        <v>38</v>
      </c>
    </row>
    <row r="830">
      <c r="A830" s="4" t="s">
        <v>23</v>
      </c>
      <c r="B830" s="6">
        <f>events!D830-D2159</f>
        <v>43</v>
      </c>
    </row>
    <row r="831">
      <c r="A831" s="4" t="s">
        <v>23</v>
      </c>
      <c r="B831" s="6">
        <f>events!D831-D2160</f>
        <v>49</v>
      </c>
    </row>
    <row r="832">
      <c r="A832" s="4" t="s">
        <v>23</v>
      </c>
      <c r="B832" s="6">
        <f>events!D832-D2161</f>
        <v>34</v>
      </c>
    </row>
    <row r="833">
      <c r="A833" s="4" t="s">
        <v>23</v>
      </c>
      <c r="B833" s="6">
        <f>events!D833-D2162</f>
        <v>11</v>
      </c>
    </row>
    <row r="834">
      <c r="A834" s="4" t="s">
        <v>23</v>
      </c>
      <c r="B834" s="6">
        <f>events!D834-D2163</f>
        <v>34</v>
      </c>
    </row>
    <row r="835">
      <c r="A835" s="4" t="s">
        <v>23</v>
      </c>
      <c r="B835" s="6">
        <f>events!D835-D2164</f>
        <v>32</v>
      </c>
    </row>
    <row r="836">
      <c r="A836" s="4" t="s">
        <v>23</v>
      </c>
      <c r="B836" s="6">
        <f>events!D836-D2165</f>
        <v>10</v>
      </c>
    </row>
    <row r="837">
      <c r="A837" s="4" t="s">
        <v>23</v>
      </c>
      <c r="B837" s="6">
        <f>events!D837-D2166</f>
        <v>23</v>
      </c>
    </row>
    <row r="838">
      <c r="A838" s="4" t="s">
        <v>23</v>
      </c>
      <c r="B838" s="6">
        <f>events!D838-D2167</f>
        <v>30</v>
      </c>
    </row>
    <row r="839">
      <c r="A839" s="4" t="s">
        <v>23</v>
      </c>
      <c r="B839" s="6">
        <f>events!D839-D2168</f>
        <v>47</v>
      </c>
    </row>
    <row r="840">
      <c r="A840" s="4" t="s">
        <v>23</v>
      </c>
      <c r="B840" s="6">
        <f>events!D840-D2169</f>
        <v>44</v>
      </c>
    </row>
    <row r="841">
      <c r="A841" s="4" t="s">
        <v>23</v>
      </c>
      <c r="B841" s="6">
        <f>events!D841-D2170</f>
        <v>50</v>
      </c>
    </row>
    <row r="842">
      <c r="A842" s="4" t="s">
        <v>23</v>
      </c>
      <c r="B842" s="6">
        <f>events!D842-D2171</f>
        <v>21</v>
      </c>
    </row>
    <row r="843">
      <c r="A843" s="4" t="s">
        <v>23</v>
      </c>
      <c r="B843" s="6">
        <f>events!D843-D2172</f>
        <v>17</v>
      </c>
    </row>
    <row r="844">
      <c r="A844" s="4" t="s">
        <v>23</v>
      </c>
      <c r="B844" s="6">
        <f>events!D844-D2173</f>
        <v>37</v>
      </c>
    </row>
    <row r="845">
      <c r="A845" s="4" t="s">
        <v>23</v>
      </c>
      <c r="B845" s="6">
        <f>events!D845-D2174</f>
        <v>3</v>
      </c>
    </row>
    <row r="846">
      <c r="A846" s="4" t="s">
        <v>23</v>
      </c>
      <c r="B846" s="6">
        <f>events!D846-D2175</f>
        <v>40</v>
      </c>
    </row>
    <row r="847">
      <c r="A847" s="4" t="s">
        <v>23</v>
      </c>
      <c r="B847" s="6">
        <f>events!D847-D2176</f>
        <v>31</v>
      </c>
    </row>
    <row r="848">
      <c r="A848" s="4" t="s">
        <v>23</v>
      </c>
      <c r="B848" s="6">
        <f>events!D848-D2177</f>
        <v>24</v>
      </c>
    </row>
    <row r="849">
      <c r="A849" s="4" t="s">
        <v>23</v>
      </c>
      <c r="B849" s="6">
        <f>events!D849-D2178</f>
        <v>20</v>
      </c>
    </row>
    <row r="850">
      <c r="A850" s="4" t="s">
        <v>23</v>
      </c>
      <c r="B850" s="6">
        <f>events!D850-D2179</f>
        <v>3</v>
      </c>
    </row>
    <row r="851">
      <c r="A851" s="4" t="s">
        <v>23</v>
      </c>
      <c r="B851" s="6">
        <f>events!D851-D2180</f>
        <v>9</v>
      </c>
    </row>
    <row r="852">
      <c r="A852" s="4" t="s">
        <v>23</v>
      </c>
      <c r="B852" s="6">
        <f>events!D852-D2181</f>
        <v>1</v>
      </c>
    </row>
    <row r="853">
      <c r="A853" s="4" t="s">
        <v>23</v>
      </c>
      <c r="B853" s="6">
        <f>events!D853-D2182</f>
        <v>25</v>
      </c>
    </row>
    <row r="854">
      <c r="A854" s="4" t="s">
        <v>23</v>
      </c>
      <c r="B854" s="6">
        <f>events!D854-D2183</f>
        <v>31</v>
      </c>
    </row>
    <row r="855">
      <c r="A855" s="4" t="s">
        <v>23</v>
      </c>
      <c r="B855" s="6">
        <f>events!D855-D2184</f>
        <v>19</v>
      </c>
    </row>
    <row r="856">
      <c r="A856" s="4" t="s">
        <v>23</v>
      </c>
      <c r="B856" s="6">
        <f>events!D856-D2185</f>
        <v>2</v>
      </c>
    </row>
    <row r="857">
      <c r="A857" s="4" t="s">
        <v>23</v>
      </c>
      <c r="B857" s="6">
        <f>events!D857-D2186</f>
        <v>29</v>
      </c>
    </row>
    <row r="858">
      <c r="A858" s="4" t="s">
        <v>23</v>
      </c>
      <c r="B858" s="6">
        <f>events!D858-D2187</f>
        <v>44</v>
      </c>
    </row>
    <row r="859">
      <c r="A859" s="4" t="s">
        <v>23</v>
      </c>
      <c r="B859" s="6">
        <f>events!D859-D2188</f>
        <v>13</v>
      </c>
    </row>
    <row r="860">
      <c r="A860" s="4" t="s">
        <v>23</v>
      </c>
      <c r="B860" s="6">
        <f>events!D860-D2189</f>
        <v>37</v>
      </c>
    </row>
    <row r="861">
      <c r="A861" s="4" t="s">
        <v>23</v>
      </c>
      <c r="B861" s="6">
        <f>events!D861-D2190</f>
        <v>49</v>
      </c>
    </row>
    <row r="862">
      <c r="A862" s="4" t="s">
        <v>23</v>
      </c>
      <c r="B862" s="6">
        <f>events!D862-D2191</f>
        <v>32</v>
      </c>
    </row>
    <row r="863">
      <c r="A863" s="4" t="s">
        <v>23</v>
      </c>
      <c r="B863" s="6">
        <f>events!D863-D2192</f>
        <v>11</v>
      </c>
    </row>
    <row r="864">
      <c r="A864" s="4" t="s">
        <v>23</v>
      </c>
      <c r="B864" s="6">
        <f>events!D864-D2193</f>
        <v>17</v>
      </c>
    </row>
    <row r="865">
      <c r="A865" s="4" t="s">
        <v>23</v>
      </c>
      <c r="B865" s="6">
        <f>events!D865-D2194</f>
        <v>4</v>
      </c>
    </row>
    <row r="866">
      <c r="A866" s="4" t="s">
        <v>23</v>
      </c>
      <c r="B866" s="6">
        <f>events!D866-D2195</f>
        <v>35</v>
      </c>
    </row>
    <row r="867">
      <c r="A867" s="4" t="s">
        <v>23</v>
      </c>
      <c r="B867" s="6">
        <f>events!D867-D2196</f>
        <v>34</v>
      </c>
    </row>
    <row r="868">
      <c r="A868" s="4" t="s">
        <v>23</v>
      </c>
      <c r="B868" s="6">
        <f>events!D868-D2197</f>
        <v>6</v>
      </c>
    </row>
    <row r="869">
      <c r="A869" s="4" t="s">
        <v>23</v>
      </c>
      <c r="B869" s="6">
        <f>events!D869-D2198</f>
        <v>50</v>
      </c>
    </row>
    <row r="870">
      <c r="A870" s="4" t="s">
        <v>23</v>
      </c>
      <c r="B870" s="6">
        <f>events!D870-D2199</f>
        <v>32</v>
      </c>
    </row>
    <row r="871">
      <c r="A871" s="4" t="s">
        <v>23</v>
      </c>
      <c r="B871" s="6">
        <f>events!D871-D2200</f>
        <v>28</v>
      </c>
    </row>
    <row r="872">
      <c r="A872" s="4" t="s">
        <v>23</v>
      </c>
      <c r="B872" s="6">
        <f>events!D872-D2201</f>
        <v>44</v>
      </c>
    </row>
    <row r="873">
      <c r="A873" s="4" t="s">
        <v>23</v>
      </c>
      <c r="B873" s="6">
        <f>events!D873-D2202</f>
        <v>17</v>
      </c>
    </row>
    <row r="874">
      <c r="A874" s="4" t="s">
        <v>23</v>
      </c>
      <c r="B874" s="6">
        <f>events!D874-D2203</f>
        <v>38</v>
      </c>
    </row>
    <row r="875">
      <c r="A875" s="4" t="s">
        <v>23</v>
      </c>
      <c r="B875" s="6">
        <f>events!D875-D2204</f>
        <v>20</v>
      </c>
    </row>
    <row r="876">
      <c r="A876" s="4" t="s">
        <v>23</v>
      </c>
      <c r="B876" s="6">
        <f>events!D876-D2205</f>
        <v>26</v>
      </c>
    </row>
    <row r="877">
      <c r="A877" s="4" t="s">
        <v>23</v>
      </c>
      <c r="B877" s="6">
        <f>events!D877-D2206</f>
        <v>31</v>
      </c>
    </row>
    <row r="878">
      <c r="A878" s="4" t="s">
        <v>23</v>
      </c>
      <c r="B878" s="6">
        <f>events!D878-D2207</f>
        <v>9</v>
      </c>
    </row>
    <row r="879">
      <c r="A879" s="4" t="s">
        <v>23</v>
      </c>
      <c r="B879" s="6">
        <f>events!D879-D2208</f>
        <v>44</v>
      </c>
    </row>
    <row r="880">
      <c r="A880" s="4" t="s">
        <v>23</v>
      </c>
      <c r="B880" s="6">
        <f>events!D880-D2209</f>
        <v>45</v>
      </c>
    </row>
    <row r="881">
      <c r="A881" s="4" t="s">
        <v>23</v>
      </c>
      <c r="B881" s="6">
        <f>events!D881-D2210</f>
        <v>22</v>
      </c>
    </row>
    <row r="882">
      <c r="A882" s="4" t="s">
        <v>23</v>
      </c>
      <c r="B882" s="6">
        <f>events!D882-D2211</f>
        <v>48</v>
      </c>
    </row>
    <row r="883">
      <c r="A883" s="4" t="s">
        <v>23</v>
      </c>
      <c r="B883" s="6">
        <f>events!D883-D2212</f>
        <v>40</v>
      </c>
    </row>
    <row r="884">
      <c r="A884" s="4" t="s">
        <v>23</v>
      </c>
      <c r="B884" s="6">
        <f>events!D884-D2213</f>
        <v>21</v>
      </c>
    </row>
    <row r="885">
      <c r="A885" s="4" t="s">
        <v>23</v>
      </c>
      <c r="B885" s="6">
        <f>events!D885-D2214</f>
        <v>25</v>
      </c>
    </row>
    <row r="886">
      <c r="A886" s="4" t="s">
        <v>23</v>
      </c>
      <c r="B886" s="6">
        <f>events!D886-D2215</f>
        <v>17</v>
      </c>
    </row>
    <row r="887">
      <c r="A887" s="4" t="s">
        <v>23</v>
      </c>
      <c r="B887" s="6">
        <f>events!D887-D2216</f>
        <v>13</v>
      </c>
    </row>
    <row r="888">
      <c r="A888" s="4" t="s">
        <v>23</v>
      </c>
      <c r="B888" s="6">
        <f>events!D888-D2217</f>
        <v>8</v>
      </c>
    </row>
    <row r="889">
      <c r="A889" s="4" t="s">
        <v>23</v>
      </c>
      <c r="B889" s="6">
        <f>events!D889-D2218</f>
        <v>29</v>
      </c>
    </row>
    <row r="890">
      <c r="A890" s="4" t="s">
        <v>23</v>
      </c>
      <c r="B890" s="6">
        <f>events!D890-D2219</f>
        <v>14</v>
      </c>
    </row>
    <row r="891">
      <c r="A891" s="4" t="s">
        <v>23</v>
      </c>
      <c r="B891" s="6">
        <f>events!D891-D2220</f>
        <v>29</v>
      </c>
    </row>
    <row r="892">
      <c r="A892" s="4" t="s">
        <v>23</v>
      </c>
      <c r="B892" s="6">
        <f>events!D892-D2221</f>
        <v>19</v>
      </c>
    </row>
    <row r="893">
      <c r="A893" s="4" t="s">
        <v>23</v>
      </c>
      <c r="B893" s="6">
        <f>events!D893-D2222</f>
        <v>25</v>
      </c>
    </row>
    <row r="894">
      <c r="A894" s="4" t="s">
        <v>23</v>
      </c>
      <c r="B894" s="6">
        <f>events!D894-D2223</f>
        <v>3</v>
      </c>
    </row>
    <row r="895">
      <c r="A895" s="4" t="s">
        <v>23</v>
      </c>
      <c r="B895" s="6">
        <f>events!D895-D2224</f>
        <v>14</v>
      </c>
    </row>
    <row r="896">
      <c r="A896" s="4" t="s">
        <v>23</v>
      </c>
      <c r="B896" s="6">
        <f>events!D896-D2225</f>
        <v>7</v>
      </c>
    </row>
    <row r="897">
      <c r="A897" s="4" t="s">
        <v>23</v>
      </c>
      <c r="B897" s="6">
        <f>events!D897-D2226</f>
        <v>36</v>
      </c>
    </row>
    <row r="898">
      <c r="A898" s="4" t="s">
        <v>23</v>
      </c>
      <c r="B898" s="6">
        <f>events!D898-D2227</f>
        <v>36</v>
      </c>
    </row>
    <row r="899">
      <c r="A899" s="4" t="s">
        <v>23</v>
      </c>
      <c r="B899" s="6">
        <f>events!D899-D2228</f>
        <v>31</v>
      </c>
    </row>
    <row r="900">
      <c r="A900" s="4" t="s">
        <v>23</v>
      </c>
      <c r="B900" s="6">
        <f>events!D900-D2229</f>
        <v>16</v>
      </c>
    </row>
    <row r="901">
      <c r="A901" s="4" t="s">
        <v>23</v>
      </c>
      <c r="B901" s="6">
        <f>events!D901-D2230</f>
        <v>27</v>
      </c>
    </row>
    <row r="902">
      <c r="A902" s="4" t="s">
        <v>23</v>
      </c>
      <c r="B902" s="6">
        <f>events!D902-D2231</f>
        <v>16</v>
      </c>
    </row>
    <row r="903">
      <c r="A903" s="4" t="s">
        <v>23</v>
      </c>
      <c r="B903" s="6">
        <f>events!D903-D2232</f>
        <v>15</v>
      </c>
    </row>
    <row r="904">
      <c r="A904" s="4" t="s">
        <v>23</v>
      </c>
      <c r="B904" s="6">
        <f>events!D904-D2233</f>
        <v>8</v>
      </c>
    </row>
    <row r="905">
      <c r="A905" s="4" t="s">
        <v>23</v>
      </c>
      <c r="B905" s="6">
        <f>events!D905-D2234</f>
        <v>12</v>
      </c>
    </row>
    <row r="906">
      <c r="A906" s="4" t="s">
        <v>23</v>
      </c>
      <c r="B906" s="6">
        <f>events!D906-D2235</f>
        <v>39</v>
      </c>
    </row>
    <row r="907">
      <c r="A907" s="4" t="s">
        <v>23</v>
      </c>
      <c r="B907" s="6">
        <f>events!D907-D2236</f>
        <v>17</v>
      </c>
    </row>
    <row r="908">
      <c r="A908" s="4" t="s">
        <v>23</v>
      </c>
      <c r="B908" s="6">
        <f>events!D908-D2237</f>
        <v>31</v>
      </c>
    </row>
    <row r="909">
      <c r="A909" s="4" t="s">
        <v>23</v>
      </c>
      <c r="B909" s="6">
        <f>events!D909-D2238</f>
        <v>4</v>
      </c>
    </row>
    <row r="910">
      <c r="A910" s="4" t="s">
        <v>23</v>
      </c>
      <c r="B910" s="6">
        <f>events!D910-D2239</f>
        <v>19</v>
      </c>
    </row>
    <row r="911">
      <c r="A911" s="4" t="s">
        <v>23</v>
      </c>
      <c r="B911" s="6">
        <f>events!D911-D2240</f>
        <v>1</v>
      </c>
    </row>
    <row r="912">
      <c r="A912" s="4" t="s">
        <v>23</v>
      </c>
      <c r="B912" s="6">
        <f>events!D912-D2241</f>
        <v>45</v>
      </c>
    </row>
    <row r="913">
      <c r="A913" s="4" t="s">
        <v>23</v>
      </c>
      <c r="B913" s="6">
        <f>events!D913-D2242</f>
        <v>48</v>
      </c>
    </row>
    <row r="914">
      <c r="A914" s="4" t="s">
        <v>23</v>
      </c>
      <c r="B914" s="6">
        <f>events!D914-D2243</f>
        <v>42</v>
      </c>
    </row>
    <row r="915">
      <c r="A915" s="4" t="s">
        <v>23</v>
      </c>
      <c r="B915" s="6">
        <f>events!D915-D2244</f>
        <v>17</v>
      </c>
    </row>
    <row r="916">
      <c r="A916" s="4" t="s">
        <v>23</v>
      </c>
      <c r="B916" s="6">
        <f>events!D916-D2245</f>
        <v>24</v>
      </c>
    </row>
    <row r="917">
      <c r="A917" s="4" t="s">
        <v>23</v>
      </c>
      <c r="B917" s="6">
        <f>events!D917-D2246</f>
        <v>50</v>
      </c>
    </row>
    <row r="918">
      <c r="A918" s="4" t="s">
        <v>23</v>
      </c>
      <c r="B918" s="6">
        <f>events!D918-D2247</f>
        <v>45</v>
      </c>
    </row>
    <row r="919">
      <c r="A919" s="4" t="s">
        <v>23</v>
      </c>
      <c r="B919" s="6">
        <f>events!D919-D2248</f>
        <v>36</v>
      </c>
    </row>
    <row r="920">
      <c r="A920" s="4" t="s">
        <v>23</v>
      </c>
      <c r="B920" s="6">
        <f>events!D920-D2249</f>
        <v>13</v>
      </c>
    </row>
    <row r="921">
      <c r="A921" s="4" t="s">
        <v>23</v>
      </c>
      <c r="B921" s="6">
        <f>events!D921-D2250</f>
        <v>33</v>
      </c>
    </row>
    <row r="922">
      <c r="A922" s="4" t="s">
        <v>23</v>
      </c>
      <c r="B922" s="6">
        <f>events!D922-D2251</f>
        <v>42</v>
      </c>
    </row>
    <row r="923">
      <c r="A923" s="4" t="s">
        <v>23</v>
      </c>
      <c r="B923" s="6">
        <f>events!D923-D2252</f>
        <v>3</v>
      </c>
    </row>
    <row r="924">
      <c r="A924" s="4" t="s">
        <v>23</v>
      </c>
      <c r="B924" s="6">
        <f>events!D924-D2253</f>
        <v>12</v>
      </c>
    </row>
    <row r="925">
      <c r="A925" s="4" t="s">
        <v>23</v>
      </c>
      <c r="B925" s="6">
        <f>events!D925-D2254</f>
        <v>7</v>
      </c>
    </row>
    <row r="926">
      <c r="A926" s="4" t="s">
        <v>23</v>
      </c>
      <c r="B926" s="6">
        <f>events!D926-D2255</f>
        <v>35</v>
      </c>
    </row>
    <row r="927">
      <c r="A927" s="4" t="s">
        <v>23</v>
      </c>
      <c r="B927" s="6">
        <f>events!D927-D2256</f>
        <v>12</v>
      </c>
    </row>
    <row r="928">
      <c r="A928" s="4" t="s">
        <v>23</v>
      </c>
      <c r="B928" s="6">
        <f>events!D928-D2257</f>
        <v>46</v>
      </c>
    </row>
    <row r="929">
      <c r="A929" s="4" t="s">
        <v>23</v>
      </c>
      <c r="B929" s="6">
        <f>events!D929-D2258</f>
        <v>12</v>
      </c>
    </row>
    <row r="930">
      <c r="A930" s="4" t="s">
        <v>23</v>
      </c>
      <c r="B930" s="6">
        <f>events!D930-D2259</f>
        <v>46</v>
      </c>
    </row>
    <row r="931">
      <c r="A931" s="4" t="s">
        <v>23</v>
      </c>
      <c r="B931" s="6">
        <f>events!D931-D2260</f>
        <v>37</v>
      </c>
    </row>
    <row r="932">
      <c r="A932" s="4" t="s">
        <v>23</v>
      </c>
      <c r="B932" s="6">
        <f>events!D932-D2261</f>
        <v>4</v>
      </c>
    </row>
    <row r="933">
      <c r="A933" s="4" t="s">
        <v>23</v>
      </c>
      <c r="B933" s="6">
        <f>events!D933-D2262</f>
        <v>26</v>
      </c>
    </row>
    <row r="934">
      <c r="A934" s="4" t="s">
        <v>23</v>
      </c>
      <c r="B934" s="6">
        <f>events!D934-D2263</f>
        <v>18</v>
      </c>
    </row>
    <row r="935">
      <c r="A935" s="4" t="s">
        <v>23</v>
      </c>
      <c r="B935" s="6">
        <f>events!D935-D2264</f>
        <v>12</v>
      </c>
    </row>
    <row r="936">
      <c r="A936" s="4" t="s">
        <v>23</v>
      </c>
      <c r="B936" s="6">
        <f>events!D936-D2265</f>
        <v>35</v>
      </c>
    </row>
    <row r="937">
      <c r="A937" s="4" t="s">
        <v>23</v>
      </c>
      <c r="B937" s="6">
        <f>events!D937-D2266</f>
        <v>7</v>
      </c>
    </row>
    <row r="938">
      <c r="A938" s="4" t="s">
        <v>23</v>
      </c>
      <c r="B938" s="6">
        <f>events!D938-D2267</f>
        <v>22</v>
      </c>
    </row>
    <row r="939">
      <c r="A939" s="4" t="s">
        <v>23</v>
      </c>
      <c r="B939" s="6">
        <f>events!D939-D2268</f>
        <v>41</v>
      </c>
    </row>
    <row r="940">
      <c r="A940" s="4" t="s">
        <v>23</v>
      </c>
      <c r="B940" s="6">
        <f>events!D940-D2269</f>
        <v>21</v>
      </c>
    </row>
    <row r="941">
      <c r="A941" s="4" t="s">
        <v>23</v>
      </c>
      <c r="B941" s="6">
        <f>events!D941-D2270</f>
        <v>48</v>
      </c>
    </row>
    <row r="942">
      <c r="A942" s="4" t="s">
        <v>23</v>
      </c>
      <c r="B942" s="6">
        <f>events!D942-D2271</f>
        <v>48</v>
      </c>
    </row>
    <row r="943">
      <c r="A943" s="4" t="s">
        <v>23</v>
      </c>
      <c r="B943" s="6">
        <f>events!D943-D2272</f>
        <v>28</v>
      </c>
    </row>
    <row r="944">
      <c r="A944" s="4" t="s">
        <v>23</v>
      </c>
      <c r="B944" s="6">
        <f>events!D944-D2273</f>
        <v>32</v>
      </c>
    </row>
    <row r="945">
      <c r="A945" s="4" t="s">
        <v>23</v>
      </c>
      <c r="B945" s="6">
        <f>events!D945-D2274</f>
        <v>18</v>
      </c>
    </row>
    <row r="946">
      <c r="A946" s="4" t="s">
        <v>23</v>
      </c>
      <c r="B946" s="6">
        <f>events!D946-D2275</f>
        <v>18</v>
      </c>
    </row>
    <row r="947">
      <c r="A947" s="4" t="s">
        <v>23</v>
      </c>
      <c r="B947" s="6">
        <f>events!D947-D2276</f>
        <v>8</v>
      </c>
    </row>
    <row r="948">
      <c r="A948" s="4" t="s">
        <v>23</v>
      </c>
      <c r="B948" s="6">
        <f>events!D948-D2277</f>
        <v>45</v>
      </c>
    </row>
    <row r="949">
      <c r="A949" s="4" t="s">
        <v>23</v>
      </c>
      <c r="B949" s="6">
        <f>events!D949-D2278</f>
        <v>46</v>
      </c>
    </row>
    <row r="950">
      <c r="A950" s="4" t="s">
        <v>23</v>
      </c>
      <c r="B950" s="6">
        <f>events!D950-D2279</f>
        <v>31</v>
      </c>
    </row>
    <row r="951">
      <c r="A951" s="4" t="s">
        <v>23</v>
      </c>
      <c r="B951" s="6">
        <f>events!D951-D2280</f>
        <v>3</v>
      </c>
    </row>
    <row r="952">
      <c r="A952" s="4" t="s">
        <v>23</v>
      </c>
      <c r="B952" s="6">
        <f>events!D952-D2281</f>
        <v>3</v>
      </c>
    </row>
    <row r="953">
      <c r="A953" s="4" t="s">
        <v>23</v>
      </c>
      <c r="B953" s="6">
        <f>events!D953-D2282</f>
        <v>41</v>
      </c>
    </row>
    <row r="954">
      <c r="A954" s="4" t="s">
        <v>23</v>
      </c>
      <c r="B954" s="6">
        <f>events!D954-D2283</f>
        <v>0</v>
      </c>
    </row>
    <row r="955">
      <c r="A955" s="4" t="s">
        <v>23</v>
      </c>
      <c r="B955" s="6">
        <f>events!D955-D2284</f>
        <v>30</v>
      </c>
    </row>
    <row r="956">
      <c r="A956" s="4" t="s">
        <v>23</v>
      </c>
      <c r="B956" s="6">
        <f>events!D956-D2285</f>
        <v>50</v>
      </c>
    </row>
    <row r="957">
      <c r="A957" s="4" t="s">
        <v>23</v>
      </c>
      <c r="B957" s="6">
        <f>events!D957-D2286</f>
        <v>37</v>
      </c>
    </row>
    <row r="958">
      <c r="A958" s="4" t="s">
        <v>23</v>
      </c>
      <c r="B958" s="6">
        <f>events!D958-D2287</f>
        <v>41</v>
      </c>
    </row>
    <row r="959">
      <c r="A959" s="4" t="s">
        <v>23</v>
      </c>
      <c r="B959" s="6">
        <f>events!D959-D2288</f>
        <v>4</v>
      </c>
    </row>
    <row r="960">
      <c r="A960" s="4" t="s">
        <v>23</v>
      </c>
      <c r="B960" s="6">
        <f>events!D960-D2289</f>
        <v>35</v>
      </c>
    </row>
    <row r="961">
      <c r="A961" s="4" t="s">
        <v>23</v>
      </c>
      <c r="B961" s="6">
        <f>events!D961-D2290</f>
        <v>45</v>
      </c>
    </row>
    <row r="962">
      <c r="A962" s="4" t="s">
        <v>23</v>
      </c>
      <c r="B962" s="6">
        <f>events!D962-D2291</f>
        <v>11</v>
      </c>
    </row>
    <row r="963">
      <c r="A963" s="4" t="s">
        <v>23</v>
      </c>
      <c r="B963" s="6">
        <f>events!D963-D2292</f>
        <v>45</v>
      </c>
    </row>
    <row r="964">
      <c r="A964" s="4" t="s">
        <v>23</v>
      </c>
      <c r="B964" s="6">
        <f>events!D964-D2293</f>
        <v>7</v>
      </c>
    </row>
    <row r="965">
      <c r="A965" s="4" t="s">
        <v>23</v>
      </c>
      <c r="B965" s="6">
        <f>events!D965-D2294</f>
        <v>49</v>
      </c>
    </row>
    <row r="966">
      <c r="A966" s="4" t="s">
        <v>23</v>
      </c>
      <c r="B966" s="6">
        <f>events!D966-D2295</f>
        <v>24</v>
      </c>
    </row>
    <row r="967">
      <c r="A967" s="4" t="s">
        <v>23</v>
      </c>
      <c r="B967" s="6">
        <f>events!D967-D2296</f>
        <v>9</v>
      </c>
    </row>
    <row r="968">
      <c r="A968" s="4" t="s">
        <v>23</v>
      </c>
      <c r="B968" s="6">
        <f>events!D968-D2297</f>
        <v>34</v>
      </c>
    </row>
    <row r="969">
      <c r="A969" s="4" t="s">
        <v>23</v>
      </c>
      <c r="B969" s="6">
        <f>events!D969-D2298</f>
        <v>38</v>
      </c>
    </row>
    <row r="970">
      <c r="A970" s="4" t="s">
        <v>23</v>
      </c>
      <c r="B970" s="6">
        <f>events!D970-D2299</f>
        <v>22</v>
      </c>
    </row>
    <row r="971">
      <c r="A971" s="4" t="s">
        <v>23</v>
      </c>
      <c r="B971" s="6">
        <f>events!D971-D2300</f>
        <v>20</v>
      </c>
    </row>
    <row r="972">
      <c r="A972" s="4" t="s">
        <v>23</v>
      </c>
      <c r="B972" s="6">
        <f>events!D972-D2301</f>
        <v>41</v>
      </c>
    </row>
    <row r="973">
      <c r="A973" s="4" t="s">
        <v>23</v>
      </c>
      <c r="B973" s="6">
        <f>events!D973-D2302</f>
        <v>38</v>
      </c>
    </row>
    <row r="974">
      <c r="A974" s="4" t="s">
        <v>23</v>
      </c>
      <c r="B974" s="6">
        <f>events!D974-D2303</f>
        <v>18</v>
      </c>
    </row>
    <row r="975">
      <c r="A975" s="4" t="s">
        <v>23</v>
      </c>
      <c r="B975" s="6">
        <f>events!D975-D2304</f>
        <v>16</v>
      </c>
    </row>
    <row r="976">
      <c r="A976" s="4" t="s">
        <v>23</v>
      </c>
      <c r="B976" s="6">
        <f>events!D976-D2305</f>
        <v>11</v>
      </c>
    </row>
    <row r="977">
      <c r="A977" s="4" t="s">
        <v>23</v>
      </c>
      <c r="B977" s="6">
        <f>events!D977-D2306</f>
        <v>42</v>
      </c>
    </row>
    <row r="978">
      <c r="A978" s="4" t="s">
        <v>23</v>
      </c>
      <c r="B978" s="6">
        <f>events!D978-D2307</f>
        <v>1</v>
      </c>
    </row>
    <row r="979">
      <c r="A979" s="4" t="s">
        <v>23</v>
      </c>
      <c r="B979" s="6">
        <f>events!D979-D2308</f>
        <v>46</v>
      </c>
    </row>
    <row r="980">
      <c r="A980" s="4" t="s">
        <v>23</v>
      </c>
      <c r="B980" s="6">
        <f>events!D980-D2309</f>
        <v>38</v>
      </c>
    </row>
    <row r="981">
      <c r="A981" s="4" t="s">
        <v>23</v>
      </c>
      <c r="B981" s="6">
        <f>events!D981-D2310</f>
        <v>34</v>
      </c>
    </row>
    <row r="982">
      <c r="A982" s="4" t="s">
        <v>23</v>
      </c>
      <c r="B982" s="6">
        <f>events!D982-D2311</f>
        <v>12</v>
      </c>
    </row>
    <row r="983">
      <c r="A983" s="4" t="s">
        <v>23</v>
      </c>
      <c r="B983" s="6">
        <f>events!D983-D2312</f>
        <v>35</v>
      </c>
    </row>
    <row r="984">
      <c r="A984" s="4" t="s">
        <v>23</v>
      </c>
      <c r="B984" s="6">
        <f>events!D984-D2313</f>
        <v>2</v>
      </c>
    </row>
    <row r="985">
      <c r="A985" s="4" t="s">
        <v>23</v>
      </c>
      <c r="B985" s="6">
        <f>events!D985-D2314</f>
        <v>19</v>
      </c>
    </row>
    <row r="986">
      <c r="A986" s="4" t="s">
        <v>23</v>
      </c>
      <c r="B986" s="6">
        <f>events!D986-D2315</f>
        <v>12</v>
      </c>
    </row>
    <row r="987">
      <c r="A987" s="4" t="s">
        <v>23</v>
      </c>
      <c r="B987" s="6">
        <f>events!D987-D2316</f>
        <v>49</v>
      </c>
    </row>
    <row r="988">
      <c r="A988" s="4" t="s">
        <v>23</v>
      </c>
      <c r="B988" s="6">
        <f>events!D988-D2317</f>
        <v>21</v>
      </c>
    </row>
    <row r="989">
      <c r="A989" s="4" t="s">
        <v>23</v>
      </c>
      <c r="B989" s="6">
        <f>events!D989-D2318</f>
        <v>31</v>
      </c>
    </row>
    <row r="990">
      <c r="A990" s="4" t="s">
        <v>23</v>
      </c>
      <c r="B990" s="6">
        <f>events!D990-D2319</f>
        <v>3</v>
      </c>
    </row>
    <row r="991">
      <c r="A991" s="4" t="s">
        <v>23</v>
      </c>
      <c r="B991" s="6">
        <f>events!D991-D2320</f>
        <v>9</v>
      </c>
    </row>
    <row r="992">
      <c r="A992" s="4" t="s">
        <v>23</v>
      </c>
      <c r="B992" s="6">
        <f>events!D992-D2321</f>
        <v>47</v>
      </c>
    </row>
    <row r="993">
      <c r="A993" s="4" t="s">
        <v>23</v>
      </c>
      <c r="B993" s="6">
        <f>events!D993-D2322</f>
        <v>2</v>
      </c>
    </row>
    <row r="994">
      <c r="A994" s="4" t="s">
        <v>23</v>
      </c>
      <c r="B994" s="6">
        <f>events!D994-D2323</f>
        <v>5</v>
      </c>
    </row>
    <row r="995">
      <c r="A995" s="4" t="s">
        <v>23</v>
      </c>
      <c r="B995" s="6">
        <f>events!D995-D2324</f>
        <v>44</v>
      </c>
    </row>
    <row r="996">
      <c r="A996" s="4" t="s">
        <v>23</v>
      </c>
      <c r="B996" s="6">
        <f>events!D996-D2325</f>
        <v>21</v>
      </c>
    </row>
    <row r="997">
      <c r="A997" s="4" t="s">
        <v>23</v>
      </c>
      <c r="B997" s="6">
        <f>events!D997-D2326</f>
        <v>44</v>
      </c>
    </row>
    <row r="998">
      <c r="A998" s="4" t="s">
        <v>23</v>
      </c>
      <c r="B998" s="6">
        <f>events!D998-D2327</f>
        <v>8</v>
      </c>
    </row>
    <row r="999">
      <c r="A999" s="4" t="s">
        <v>23</v>
      </c>
      <c r="B999" s="6">
        <f>events!D999-D2328</f>
        <v>39</v>
      </c>
    </row>
    <row r="1000">
      <c r="A1000" s="4" t="s">
        <v>23</v>
      </c>
      <c r="B1000" s="6">
        <f>events!D1000-D2329</f>
        <v>28</v>
      </c>
    </row>
    <row r="1001">
      <c r="A1001" s="4" t="s">
        <v>23</v>
      </c>
      <c r="B1001" s="6">
        <f>events!D1001-D2330</f>
        <v>43</v>
      </c>
    </row>
    <row r="1002">
      <c r="A1002" s="4" t="s">
        <v>23</v>
      </c>
      <c r="B1002" s="6">
        <f>events!D1002-D2331</f>
        <v>9</v>
      </c>
    </row>
    <row r="1003">
      <c r="A1003" s="4" t="s">
        <v>23</v>
      </c>
      <c r="B1003" s="6">
        <f>events!D1003-D2332</f>
        <v>19</v>
      </c>
    </row>
    <row r="1004">
      <c r="A1004" s="4" t="s">
        <v>23</v>
      </c>
      <c r="B1004" s="6">
        <f>events!D1004-D2333</f>
        <v>29</v>
      </c>
    </row>
    <row r="1005">
      <c r="A1005" s="4" t="s">
        <v>23</v>
      </c>
      <c r="B1005" s="6">
        <f>events!D1005-D2334</f>
        <v>0</v>
      </c>
    </row>
    <row r="1006">
      <c r="A1006" s="4" t="s">
        <v>23</v>
      </c>
      <c r="B1006" s="6">
        <f>events!D1006-D2335</f>
        <v>15</v>
      </c>
    </row>
    <row r="1007">
      <c r="A1007" s="4" t="s">
        <v>23</v>
      </c>
      <c r="B1007" s="6">
        <f>events!D1007-D2336</f>
        <v>31</v>
      </c>
    </row>
    <row r="1008">
      <c r="A1008" s="4" t="s">
        <v>23</v>
      </c>
      <c r="B1008" s="6">
        <f>events!D1008-D2337</f>
        <v>40</v>
      </c>
    </row>
    <row r="1009">
      <c r="A1009" s="4" t="s">
        <v>23</v>
      </c>
      <c r="B1009" s="6">
        <f>events!D1009-D2338</f>
        <v>22</v>
      </c>
    </row>
    <row r="1010">
      <c r="A1010" s="4" t="s">
        <v>23</v>
      </c>
      <c r="B1010" s="6">
        <f>events!D1010-D2339</f>
        <v>20</v>
      </c>
    </row>
    <row r="1011">
      <c r="A1011" s="4" t="s">
        <v>23</v>
      </c>
      <c r="B1011" s="6">
        <f>events!D1011-D2340</f>
        <v>43</v>
      </c>
    </row>
    <row r="1012">
      <c r="A1012" s="4" t="s">
        <v>23</v>
      </c>
      <c r="B1012" s="6">
        <f>events!D1012-D2341</f>
        <v>2</v>
      </c>
    </row>
    <row r="1013">
      <c r="A1013" s="4" t="s">
        <v>23</v>
      </c>
      <c r="B1013" s="6">
        <f>events!D1013-D2342</f>
        <v>13</v>
      </c>
    </row>
    <row r="1014">
      <c r="A1014" s="4" t="s">
        <v>23</v>
      </c>
      <c r="B1014" s="6">
        <f>events!D1014-D2343</f>
        <v>17</v>
      </c>
    </row>
    <row r="1015">
      <c r="A1015" s="4" t="s">
        <v>23</v>
      </c>
      <c r="B1015" s="6">
        <f>events!D1015-D2344</f>
        <v>13</v>
      </c>
    </row>
    <row r="1016">
      <c r="A1016" s="4" t="s">
        <v>23</v>
      </c>
      <c r="B1016" s="6">
        <f>events!D1016-D2345</f>
        <v>25</v>
      </c>
    </row>
    <row r="1017">
      <c r="A1017" s="4" t="s">
        <v>23</v>
      </c>
      <c r="B1017" s="6">
        <f>events!D1017-D2346</f>
        <v>0</v>
      </c>
    </row>
    <row r="1018">
      <c r="A1018" s="4" t="s">
        <v>23</v>
      </c>
      <c r="B1018" s="6">
        <f>events!D1018-D2347</f>
        <v>0</v>
      </c>
    </row>
    <row r="1019">
      <c r="A1019" s="4" t="s">
        <v>23</v>
      </c>
      <c r="B1019" s="6">
        <f>events!D1019-D2348</f>
        <v>38</v>
      </c>
    </row>
    <row r="1020">
      <c r="A1020" s="4" t="s">
        <v>23</v>
      </c>
      <c r="B1020" s="6">
        <f>events!D1020-D2349</f>
        <v>13</v>
      </c>
    </row>
    <row r="1021">
      <c r="A1021" s="4" t="s">
        <v>23</v>
      </c>
      <c r="B1021" s="6">
        <f>events!D1021-D2350</f>
        <v>12</v>
      </c>
    </row>
    <row r="1022">
      <c r="A1022" s="4" t="s">
        <v>23</v>
      </c>
      <c r="B1022" s="6">
        <f>events!D1022-D2351</f>
        <v>30</v>
      </c>
    </row>
    <row r="1023">
      <c r="A1023" s="4" t="s">
        <v>23</v>
      </c>
      <c r="B1023" s="6">
        <f>events!D1023-D2352</f>
        <v>21</v>
      </c>
    </row>
    <row r="1024">
      <c r="A1024" s="4" t="s">
        <v>23</v>
      </c>
      <c r="B1024" s="6">
        <f>events!D1024-D2353</f>
        <v>31</v>
      </c>
    </row>
    <row r="1025">
      <c r="A1025" s="4" t="s">
        <v>23</v>
      </c>
      <c r="B1025" s="6">
        <f>events!D1025-D2354</f>
        <v>0</v>
      </c>
    </row>
    <row r="1026">
      <c r="A1026" s="4" t="s">
        <v>23</v>
      </c>
      <c r="B1026" s="6">
        <f>events!D1026-D2355</f>
        <v>38</v>
      </c>
    </row>
    <row r="1027">
      <c r="A1027" s="4" t="s">
        <v>23</v>
      </c>
      <c r="B1027" s="6">
        <f>events!D1027-D2356</f>
        <v>31</v>
      </c>
    </row>
    <row r="1028">
      <c r="A1028" s="4" t="s">
        <v>23</v>
      </c>
      <c r="B1028" s="6">
        <f>events!D1028-D2357</f>
        <v>39</v>
      </c>
    </row>
    <row r="1029">
      <c r="A1029" s="4" t="s">
        <v>23</v>
      </c>
      <c r="B1029" s="6">
        <f>events!D1029-D2358</f>
        <v>17</v>
      </c>
    </row>
    <row r="1030">
      <c r="A1030" s="4" t="s">
        <v>23</v>
      </c>
      <c r="B1030" s="6">
        <f>events!D1030-D2359</f>
        <v>5</v>
      </c>
    </row>
    <row r="1031">
      <c r="A1031" s="4" t="s">
        <v>23</v>
      </c>
      <c r="B1031" s="6">
        <f>events!D1031-D2360</f>
        <v>26</v>
      </c>
    </row>
    <row r="1032">
      <c r="A1032" s="4" t="s">
        <v>23</v>
      </c>
      <c r="B1032" s="6">
        <f>events!D1032-D2361</f>
        <v>48</v>
      </c>
    </row>
    <row r="1033">
      <c r="A1033" s="4" t="s">
        <v>23</v>
      </c>
      <c r="B1033" s="6">
        <f>events!D1033-D2362</f>
        <v>28</v>
      </c>
    </row>
    <row r="1034">
      <c r="A1034" s="4" t="s">
        <v>23</v>
      </c>
      <c r="B1034" s="6">
        <f>events!D1034-D2363</f>
        <v>8</v>
      </c>
    </row>
    <row r="1035">
      <c r="A1035" s="4" t="s">
        <v>23</v>
      </c>
      <c r="B1035" s="6">
        <f>events!D1035-D2364</f>
        <v>8</v>
      </c>
    </row>
    <row r="1036">
      <c r="A1036" s="4" t="s">
        <v>23</v>
      </c>
      <c r="B1036" s="6">
        <f>events!D1036-D2365</f>
        <v>19</v>
      </c>
    </row>
    <row r="1037">
      <c r="A1037" s="4" t="s">
        <v>23</v>
      </c>
      <c r="B1037" s="6">
        <f>events!D1037-D2366</f>
        <v>50</v>
      </c>
    </row>
    <row r="1038">
      <c r="A1038" s="4" t="s">
        <v>23</v>
      </c>
      <c r="B1038" s="6">
        <f>events!D1038-D2367</f>
        <v>40</v>
      </c>
    </row>
    <row r="1039">
      <c r="A1039" s="4" t="s">
        <v>23</v>
      </c>
      <c r="B1039" s="6">
        <f>events!D1039-D2368</f>
        <v>19</v>
      </c>
    </row>
    <row r="1040">
      <c r="A1040" s="4" t="s">
        <v>23</v>
      </c>
      <c r="B1040" s="6">
        <f>events!D1040-D2369</f>
        <v>24</v>
      </c>
    </row>
    <row r="1041">
      <c r="A1041" s="4" t="s">
        <v>23</v>
      </c>
      <c r="B1041" s="6">
        <f>events!D1041-D2370</f>
        <v>11</v>
      </c>
    </row>
    <row r="1042">
      <c r="A1042" s="4" t="s">
        <v>23</v>
      </c>
      <c r="B1042" s="6">
        <f>events!D1042-D2371</f>
        <v>40</v>
      </c>
    </row>
    <row r="1043">
      <c r="A1043" s="4" t="s">
        <v>23</v>
      </c>
      <c r="B1043" s="6">
        <f>events!D1043-D2372</f>
        <v>3</v>
      </c>
    </row>
    <row r="1044">
      <c r="A1044" s="4" t="s">
        <v>23</v>
      </c>
      <c r="B1044" s="6">
        <f>events!D1044-D2373</f>
        <v>18</v>
      </c>
    </row>
    <row r="1045">
      <c r="A1045" s="4" t="s">
        <v>23</v>
      </c>
      <c r="B1045" s="6">
        <f>events!D1045-D2374</f>
        <v>21</v>
      </c>
    </row>
    <row r="1046">
      <c r="A1046" s="4" t="s">
        <v>23</v>
      </c>
      <c r="B1046" s="6">
        <f>events!D1046-D2375</f>
        <v>11</v>
      </c>
    </row>
    <row r="1047">
      <c r="A1047" s="4" t="s">
        <v>23</v>
      </c>
      <c r="B1047" s="6">
        <f>events!D1047-D2376</f>
        <v>14</v>
      </c>
    </row>
    <row r="1048">
      <c r="A1048" s="4" t="s">
        <v>23</v>
      </c>
      <c r="B1048" s="6">
        <f>events!D1048-D2377</f>
        <v>10</v>
      </c>
    </row>
    <row r="1049">
      <c r="A1049" s="4" t="s">
        <v>23</v>
      </c>
      <c r="B1049" s="6">
        <f>events!D1049-D2378</f>
        <v>12</v>
      </c>
    </row>
    <row r="1050">
      <c r="A1050" s="4" t="s">
        <v>23</v>
      </c>
      <c r="B1050" s="6">
        <f>events!D1050-D2379</f>
        <v>12</v>
      </c>
    </row>
    <row r="1051">
      <c r="A1051" s="4" t="s">
        <v>23</v>
      </c>
      <c r="B1051" s="6">
        <f>events!D1051-D2380</f>
        <v>0</v>
      </c>
    </row>
    <row r="1052">
      <c r="A1052" s="4" t="s">
        <v>23</v>
      </c>
      <c r="B1052" s="6">
        <f>events!D1052-D2381</f>
        <v>44</v>
      </c>
    </row>
    <row r="1053">
      <c r="A1053" s="4" t="s">
        <v>23</v>
      </c>
      <c r="B1053" s="6">
        <f>events!D1053-D2382</f>
        <v>1</v>
      </c>
    </row>
    <row r="1054">
      <c r="A1054" s="4" t="s">
        <v>23</v>
      </c>
      <c r="B1054" s="6">
        <f>events!D1054-D2383</f>
        <v>34</v>
      </c>
    </row>
    <row r="1055">
      <c r="A1055" s="4" t="s">
        <v>23</v>
      </c>
      <c r="B1055" s="6">
        <f>events!D1055-D2384</f>
        <v>41</v>
      </c>
    </row>
    <row r="1056">
      <c r="A1056" s="4" t="s">
        <v>23</v>
      </c>
      <c r="B1056" s="6">
        <f>events!D1056-D2385</f>
        <v>14</v>
      </c>
    </row>
    <row r="1057">
      <c r="A1057" s="4" t="s">
        <v>23</v>
      </c>
      <c r="B1057" s="6">
        <f>events!D1057-D2386</f>
        <v>19</v>
      </c>
    </row>
    <row r="1058">
      <c r="A1058" s="4" t="s">
        <v>23</v>
      </c>
      <c r="B1058" s="6">
        <f>events!D1058-D2387</f>
        <v>8</v>
      </c>
    </row>
    <row r="1059">
      <c r="A1059" s="4" t="s">
        <v>23</v>
      </c>
      <c r="B1059" s="6">
        <f>events!D1059-D2388</f>
        <v>41</v>
      </c>
    </row>
    <row r="1060">
      <c r="A1060" s="4" t="s">
        <v>23</v>
      </c>
      <c r="B1060" s="6">
        <f>events!D1060-D2389</f>
        <v>37</v>
      </c>
    </row>
    <row r="1061">
      <c r="A1061" s="4" t="s">
        <v>23</v>
      </c>
      <c r="B1061" s="6">
        <f>events!D1061-D2390</f>
        <v>7</v>
      </c>
    </row>
    <row r="1062">
      <c r="A1062" s="4" t="s">
        <v>23</v>
      </c>
      <c r="B1062" s="6">
        <f>events!D1062-D2391</f>
        <v>3</v>
      </c>
    </row>
    <row r="1063">
      <c r="A1063" s="4" t="s">
        <v>23</v>
      </c>
      <c r="B1063" s="6">
        <f>events!D1063-D2392</f>
        <v>49</v>
      </c>
    </row>
    <row r="1064">
      <c r="A1064" s="4" t="s">
        <v>23</v>
      </c>
      <c r="B1064" s="6">
        <f>events!D1064-D2393</f>
        <v>15</v>
      </c>
    </row>
    <row r="1065">
      <c r="A1065" s="4" t="s">
        <v>23</v>
      </c>
      <c r="B1065" s="6">
        <f>events!D1065-D2394</f>
        <v>15</v>
      </c>
    </row>
    <row r="1066">
      <c r="A1066" s="4" t="s">
        <v>23</v>
      </c>
      <c r="B1066" s="6">
        <f>events!D1066-D2395</f>
        <v>33</v>
      </c>
    </row>
    <row r="1067">
      <c r="A1067" s="4" t="s">
        <v>23</v>
      </c>
      <c r="B1067" s="6">
        <f>events!D1067-D2396</f>
        <v>47</v>
      </c>
    </row>
    <row r="1068">
      <c r="A1068" s="4" t="s">
        <v>23</v>
      </c>
      <c r="B1068" s="6">
        <f>events!D1068-D2397</f>
        <v>23</v>
      </c>
    </row>
    <row r="1069">
      <c r="A1069" s="4" t="s">
        <v>23</v>
      </c>
      <c r="B1069" s="6">
        <f>events!D1069-D2398</f>
        <v>40</v>
      </c>
    </row>
    <row r="1070">
      <c r="A1070" s="4" t="s">
        <v>23</v>
      </c>
      <c r="B1070" s="6">
        <f>events!D1070-D2399</f>
        <v>48</v>
      </c>
    </row>
    <row r="1071">
      <c r="A1071" s="4" t="s">
        <v>23</v>
      </c>
      <c r="B1071" s="6">
        <f>events!D1071-D2400</f>
        <v>50</v>
      </c>
    </row>
    <row r="1072">
      <c r="A1072" s="4" t="s">
        <v>23</v>
      </c>
      <c r="B1072" s="6">
        <f>events!D1072-D2401</f>
        <v>17</v>
      </c>
    </row>
    <row r="1073">
      <c r="A1073" s="4" t="s">
        <v>23</v>
      </c>
      <c r="B1073" s="6">
        <f>events!D1073-D2402</f>
        <v>38</v>
      </c>
    </row>
    <row r="1074">
      <c r="A1074" s="4" t="s">
        <v>23</v>
      </c>
      <c r="B1074" s="6">
        <f>events!D1074-D2403</f>
        <v>9</v>
      </c>
    </row>
    <row r="1075">
      <c r="A1075" s="4" t="s">
        <v>23</v>
      </c>
      <c r="B1075" s="6">
        <f>events!D1075-D2404</f>
        <v>24</v>
      </c>
    </row>
    <row r="1076">
      <c r="A1076" s="4" t="s">
        <v>23</v>
      </c>
      <c r="B1076" s="6">
        <f>events!D1076-D2405</f>
        <v>14</v>
      </c>
    </row>
    <row r="1077">
      <c r="A1077" s="4" t="s">
        <v>23</v>
      </c>
      <c r="B1077" s="6">
        <f>events!D1077-D2406</f>
        <v>31</v>
      </c>
    </row>
    <row r="1078">
      <c r="A1078" s="4" t="s">
        <v>23</v>
      </c>
      <c r="B1078" s="6">
        <f>events!D1078-D2407</f>
        <v>37</v>
      </c>
    </row>
    <row r="1079">
      <c r="A1079" s="4" t="s">
        <v>23</v>
      </c>
      <c r="B1079" s="6">
        <f>events!D1079-D2408</f>
        <v>47</v>
      </c>
    </row>
    <row r="1080">
      <c r="A1080" s="4" t="s">
        <v>23</v>
      </c>
      <c r="B1080" s="6">
        <f>events!D1080-D2409</f>
        <v>21</v>
      </c>
    </row>
    <row r="1081">
      <c r="A1081" s="4" t="s">
        <v>23</v>
      </c>
      <c r="B1081" s="6">
        <f>events!D1081-D2410</f>
        <v>46</v>
      </c>
    </row>
    <row r="1082">
      <c r="A1082" s="4" t="s">
        <v>23</v>
      </c>
      <c r="B1082" s="6">
        <f>events!D1082-D2411</f>
        <v>12</v>
      </c>
    </row>
    <row r="1083">
      <c r="A1083" s="4" t="s">
        <v>23</v>
      </c>
      <c r="B1083" s="6">
        <f>events!D1083-D2412</f>
        <v>34</v>
      </c>
    </row>
    <row r="1084">
      <c r="A1084" s="4" t="s">
        <v>23</v>
      </c>
      <c r="B1084" s="6">
        <f>events!D1084-D2413</f>
        <v>11</v>
      </c>
    </row>
    <row r="1085">
      <c r="A1085" s="4" t="s">
        <v>23</v>
      </c>
      <c r="B1085" s="6">
        <f>events!D1085-D2414</f>
        <v>35</v>
      </c>
    </row>
    <row r="1086">
      <c r="A1086" s="4" t="s">
        <v>23</v>
      </c>
      <c r="B1086" s="6">
        <f>events!D1086-D2415</f>
        <v>40</v>
      </c>
    </row>
    <row r="1087">
      <c r="A1087" s="4" t="s">
        <v>23</v>
      </c>
      <c r="B1087" s="6">
        <f>events!D1087-D2416</f>
        <v>8</v>
      </c>
    </row>
    <row r="1088">
      <c r="A1088" s="4" t="s">
        <v>23</v>
      </c>
      <c r="B1088" s="6">
        <f>events!D1088-D2417</f>
        <v>29</v>
      </c>
    </row>
    <row r="1089">
      <c r="A1089" s="4" t="s">
        <v>23</v>
      </c>
      <c r="B1089" s="6">
        <f>events!D1089-D2418</f>
        <v>4</v>
      </c>
    </row>
    <row r="1090">
      <c r="A1090" s="4" t="s">
        <v>23</v>
      </c>
      <c r="B1090" s="6">
        <f>events!D1090-D2419</f>
        <v>21</v>
      </c>
    </row>
    <row r="1091">
      <c r="A1091" s="4" t="s">
        <v>23</v>
      </c>
      <c r="B1091" s="6">
        <f>events!D1091-D2420</f>
        <v>24</v>
      </c>
    </row>
    <row r="1092">
      <c r="A1092" s="4" t="s">
        <v>23</v>
      </c>
      <c r="B1092" s="6">
        <f>events!D1092-D2421</f>
        <v>49</v>
      </c>
    </row>
    <row r="1093">
      <c r="A1093" s="4" t="s">
        <v>23</v>
      </c>
      <c r="B1093" s="6">
        <f>events!D1093-D2422</f>
        <v>25</v>
      </c>
    </row>
    <row r="1094">
      <c r="A1094" s="4" t="s">
        <v>23</v>
      </c>
      <c r="B1094" s="6">
        <f>events!D1094-D2423</f>
        <v>16</v>
      </c>
    </row>
    <row r="1095">
      <c r="A1095" s="4" t="s">
        <v>23</v>
      </c>
      <c r="B1095" s="6">
        <f>events!D1095-D2424</f>
        <v>25</v>
      </c>
    </row>
    <row r="1096">
      <c r="A1096" s="4" t="s">
        <v>23</v>
      </c>
      <c r="B1096" s="6">
        <f>events!D1096-D2425</f>
        <v>9</v>
      </c>
    </row>
    <row r="1097">
      <c r="A1097" s="4" t="s">
        <v>23</v>
      </c>
      <c r="B1097" s="6">
        <f>events!D1097-D2426</f>
        <v>2</v>
      </c>
    </row>
    <row r="1098">
      <c r="A1098" s="4" t="s">
        <v>23</v>
      </c>
      <c r="B1098" s="6">
        <f>events!D1098-D2427</f>
        <v>10</v>
      </c>
    </row>
    <row r="1099">
      <c r="A1099" s="4" t="s">
        <v>23</v>
      </c>
      <c r="B1099" s="6">
        <f>events!D1099-D2428</f>
        <v>33</v>
      </c>
    </row>
    <row r="1100">
      <c r="A1100" s="4" t="s">
        <v>23</v>
      </c>
      <c r="B1100" s="6">
        <f>events!D1100-D2429</f>
        <v>37</v>
      </c>
    </row>
    <row r="1101">
      <c r="A1101" s="4" t="s">
        <v>23</v>
      </c>
      <c r="B1101" s="6">
        <f>events!D1101-D2430</f>
        <v>28</v>
      </c>
    </row>
    <row r="1102">
      <c r="A1102" s="4" t="s">
        <v>23</v>
      </c>
      <c r="B1102" s="6">
        <f>events!D1102-D2431</f>
        <v>9</v>
      </c>
    </row>
    <row r="1103">
      <c r="A1103" s="4" t="s">
        <v>23</v>
      </c>
      <c r="B1103" s="6">
        <f>events!D1103-D2432</f>
        <v>22</v>
      </c>
    </row>
    <row r="1104">
      <c r="A1104" s="4" t="s">
        <v>23</v>
      </c>
      <c r="B1104" s="6">
        <f>events!D1104-D2433</f>
        <v>21</v>
      </c>
    </row>
    <row r="1105">
      <c r="A1105" s="4" t="s">
        <v>23</v>
      </c>
      <c r="B1105" s="6">
        <f>events!D1105-D2434</f>
        <v>34</v>
      </c>
    </row>
    <row r="1106">
      <c r="A1106" s="4" t="s">
        <v>23</v>
      </c>
      <c r="B1106" s="6">
        <f>events!D1106-D2435</f>
        <v>7</v>
      </c>
    </row>
    <row r="1107">
      <c r="A1107" s="4" t="s">
        <v>23</v>
      </c>
      <c r="B1107" s="6">
        <f>events!D1107-D2436</f>
        <v>39</v>
      </c>
    </row>
    <row r="1108">
      <c r="A1108" s="4" t="s">
        <v>23</v>
      </c>
      <c r="B1108" s="6">
        <f>events!D1108-D2437</f>
        <v>36</v>
      </c>
    </row>
    <row r="1109">
      <c r="A1109" s="4" t="s">
        <v>23</v>
      </c>
      <c r="B1109" s="6">
        <f>events!D1109-D2438</f>
        <v>41</v>
      </c>
    </row>
    <row r="1110">
      <c r="A1110" s="4" t="s">
        <v>23</v>
      </c>
      <c r="B1110" s="6">
        <f>events!D1110-D2439</f>
        <v>26</v>
      </c>
    </row>
    <row r="1111">
      <c r="A1111" s="4" t="s">
        <v>23</v>
      </c>
      <c r="B1111" s="6">
        <f>events!D1111-D2440</f>
        <v>32</v>
      </c>
    </row>
    <row r="1112">
      <c r="A1112" s="4" t="s">
        <v>23</v>
      </c>
      <c r="B1112" s="6">
        <f>events!D1112-D2441</f>
        <v>19</v>
      </c>
    </row>
    <row r="1113">
      <c r="A1113" s="4" t="s">
        <v>23</v>
      </c>
      <c r="B1113" s="6">
        <f>events!D1113-D2442</f>
        <v>41</v>
      </c>
    </row>
    <row r="1114">
      <c r="A1114" s="4" t="s">
        <v>23</v>
      </c>
      <c r="B1114" s="6">
        <f>events!D1114-D2443</f>
        <v>50</v>
      </c>
    </row>
    <row r="1115">
      <c r="A1115" s="4" t="s">
        <v>23</v>
      </c>
      <c r="B1115" s="6">
        <f>events!D1115-D2444</f>
        <v>12</v>
      </c>
    </row>
    <row r="1116">
      <c r="A1116" s="4" t="s">
        <v>23</v>
      </c>
      <c r="B1116" s="6">
        <f>events!D1116-D2445</f>
        <v>36</v>
      </c>
    </row>
    <row r="1117">
      <c r="A1117" s="4" t="s">
        <v>23</v>
      </c>
      <c r="B1117" s="6">
        <f>events!D1117-D2446</f>
        <v>21</v>
      </c>
    </row>
    <row r="1118">
      <c r="A1118" s="4" t="s">
        <v>23</v>
      </c>
      <c r="B1118" s="6">
        <f>events!D1118-D2447</f>
        <v>17</v>
      </c>
    </row>
    <row r="1119">
      <c r="A1119" s="4" t="s">
        <v>23</v>
      </c>
      <c r="B1119" s="6">
        <f>events!D1119-D2448</f>
        <v>5</v>
      </c>
    </row>
    <row r="1120">
      <c r="A1120" s="4" t="s">
        <v>23</v>
      </c>
      <c r="B1120" s="6">
        <f>events!D1120-D2449</f>
        <v>49</v>
      </c>
    </row>
    <row r="1121">
      <c r="A1121" s="4" t="s">
        <v>23</v>
      </c>
      <c r="B1121" s="6">
        <f>events!D1121-D2450</f>
        <v>23</v>
      </c>
    </row>
    <row r="1122">
      <c r="A1122" s="4" t="s">
        <v>23</v>
      </c>
      <c r="B1122" s="6">
        <f>events!D1122-D2451</f>
        <v>18</v>
      </c>
    </row>
    <row r="1123">
      <c r="A1123" s="4" t="s">
        <v>23</v>
      </c>
      <c r="B1123" s="6">
        <f>events!D1123-D2452</f>
        <v>8</v>
      </c>
    </row>
    <row r="1124">
      <c r="A1124" s="4" t="s">
        <v>23</v>
      </c>
      <c r="B1124" s="6">
        <f>events!D1124-D2453</f>
        <v>19</v>
      </c>
    </row>
    <row r="1125">
      <c r="A1125" s="4" t="s">
        <v>23</v>
      </c>
      <c r="B1125" s="6">
        <f>events!D1125-D2454</f>
        <v>30</v>
      </c>
    </row>
    <row r="1126">
      <c r="A1126" s="4" t="s">
        <v>23</v>
      </c>
      <c r="B1126" s="6">
        <f>events!D1126-D2455</f>
        <v>33</v>
      </c>
    </row>
    <row r="1127">
      <c r="A1127" s="4" t="s">
        <v>23</v>
      </c>
      <c r="B1127" s="6">
        <f>events!D1127-D2456</f>
        <v>36</v>
      </c>
    </row>
    <row r="1128">
      <c r="A1128" s="4" t="s">
        <v>23</v>
      </c>
      <c r="B1128" s="6">
        <f>events!D1128-D2457</f>
        <v>2</v>
      </c>
    </row>
    <row r="1129">
      <c r="A1129" s="4" t="s">
        <v>23</v>
      </c>
      <c r="B1129" s="6">
        <f>events!D1129-D2458</f>
        <v>6</v>
      </c>
    </row>
    <row r="1130">
      <c r="A1130" s="4" t="s">
        <v>23</v>
      </c>
      <c r="B1130" s="6">
        <f>events!D1130-D2459</f>
        <v>43</v>
      </c>
    </row>
    <row r="1131">
      <c r="A1131" s="4" t="s">
        <v>23</v>
      </c>
      <c r="B1131" s="6">
        <f>events!D1131-D2460</f>
        <v>47</v>
      </c>
    </row>
    <row r="1132">
      <c r="A1132" s="4" t="s">
        <v>23</v>
      </c>
      <c r="B1132" s="6">
        <f>events!D1132-D2461</f>
        <v>3</v>
      </c>
    </row>
    <row r="1133">
      <c r="A1133" s="4" t="s">
        <v>23</v>
      </c>
      <c r="B1133" s="6">
        <f>events!D1133-D2462</f>
        <v>23</v>
      </c>
    </row>
    <row r="1134">
      <c r="A1134" s="4" t="s">
        <v>23</v>
      </c>
      <c r="B1134" s="6">
        <f>events!D1134-D2463</f>
        <v>31</v>
      </c>
    </row>
    <row r="1135">
      <c r="A1135" s="4" t="s">
        <v>23</v>
      </c>
      <c r="B1135" s="6">
        <f>events!D1135-D2464</f>
        <v>50</v>
      </c>
    </row>
    <row r="1136">
      <c r="A1136" s="4" t="s">
        <v>23</v>
      </c>
      <c r="B1136" s="6">
        <f>events!D1136-D2465</f>
        <v>26</v>
      </c>
    </row>
    <row r="1137">
      <c r="A1137" s="4" t="s">
        <v>23</v>
      </c>
      <c r="B1137" s="6">
        <f>events!D1137-D2466</f>
        <v>48</v>
      </c>
    </row>
    <row r="1138">
      <c r="A1138" s="4" t="s">
        <v>23</v>
      </c>
      <c r="B1138" s="6">
        <f>events!D1138-D2467</f>
        <v>29</v>
      </c>
    </row>
    <row r="1139">
      <c r="A1139" s="4" t="s">
        <v>23</v>
      </c>
      <c r="B1139" s="6">
        <f>events!D1139-D2468</f>
        <v>43</v>
      </c>
    </row>
    <row r="1140">
      <c r="A1140" s="4" t="s">
        <v>23</v>
      </c>
      <c r="B1140" s="6">
        <f>events!D1140-D2469</f>
        <v>20</v>
      </c>
    </row>
    <row r="1141">
      <c r="A1141" s="4" t="s">
        <v>23</v>
      </c>
      <c r="B1141" s="6">
        <f>events!D1141-D2470</f>
        <v>35</v>
      </c>
    </row>
    <row r="1142">
      <c r="A1142" s="4" t="s">
        <v>23</v>
      </c>
      <c r="B1142" s="6">
        <f>events!D1142-D2471</f>
        <v>26</v>
      </c>
    </row>
    <row r="1143">
      <c r="A1143" s="4" t="s">
        <v>23</v>
      </c>
      <c r="B1143" s="6">
        <f>events!D1143-D2472</f>
        <v>38</v>
      </c>
    </row>
    <row r="1144">
      <c r="A1144" s="4" t="s">
        <v>23</v>
      </c>
      <c r="B1144" s="6">
        <f>events!D1144-D2473</f>
        <v>5</v>
      </c>
    </row>
    <row r="1145">
      <c r="A1145" s="4" t="s">
        <v>23</v>
      </c>
      <c r="B1145" s="6">
        <f>events!D1145-D2474</f>
        <v>36</v>
      </c>
    </row>
    <row r="1146">
      <c r="A1146" s="4" t="s">
        <v>23</v>
      </c>
      <c r="B1146" s="6">
        <f>events!D1146-D2475</f>
        <v>32</v>
      </c>
    </row>
    <row r="1147">
      <c r="A1147" s="4" t="s">
        <v>23</v>
      </c>
      <c r="B1147" s="6">
        <f>events!D1147-D2476</f>
        <v>36</v>
      </c>
    </row>
    <row r="1148">
      <c r="A1148" s="4" t="s">
        <v>23</v>
      </c>
      <c r="B1148" s="6">
        <f>events!D1148-D2477</f>
        <v>27</v>
      </c>
    </row>
    <row r="1149">
      <c r="A1149" s="4" t="s">
        <v>23</v>
      </c>
      <c r="B1149" s="6">
        <f>events!D1149-D2478</f>
        <v>22</v>
      </c>
    </row>
    <row r="1150">
      <c r="A1150" s="4" t="s">
        <v>23</v>
      </c>
      <c r="B1150" s="6">
        <f>events!D1150-D2479</f>
        <v>15</v>
      </c>
    </row>
    <row r="1151">
      <c r="A1151" s="4" t="s">
        <v>23</v>
      </c>
      <c r="B1151" s="6">
        <f>events!D1151-D2480</f>
        <v>28</v>
      </c>
    </row>
    <row r="1152">
      <c r="A1152" s="4" t="s">
        <v>23</v>
      </c>
      <c r="B1152" s="6">
        <f>events!D1152-D2481</f>
        <v>47</v>
      </c>
    </row>
    <row r="1153">
      <c r="A1153" s="4" t="s">
        <v>23</v>
      </c>
      <c r="B1153" s="6">
        <f>events!D1153-D2482</f>
        <v>46</v>
      </c>
    </row>
    <row r="1154">
      <c r="A1154" s="4" t="s">
        <v>23</v>
      </c>
      <c r="B1154" s="6">
        <f>events!D1154-D2483</f>
        <v>32</v>
      </c>
    </row>
    <row r="1155">
      <c r="A1155" s="4" t="s">
        <v>23</v>
      </c>
      <c r="B1155" s="6">
        <f>events!D1155-D2484</f>
        <v>7</v>
      </c>
    </row>
    <row r="1156">
      <c r="A1156" s="4" t="s">
        <v>23</v>
      </c>
      <c r="B1156" s="6">
        <f>events!D1156-D2485</f>
        <v>45</v>
      </c>
    </row>
    <row r="1157">
      <c r="A1157" s="4" t="s">
        <v>23</v>
      </c>
      <c r="B1157" s="6">
        <f>events!D1157-D2486</f>
        <v>19</v>
      </c>
    </row>
    <row r="1158">
      <c r="A1158" s="4" t="s">
        <v>23</v>
      </c>
      <c r="B1158" s="6">
        <f>events!D1158-D2487</f>
        <v>15</v>
      </c>
    </row>
    <row r="1159">
      <c r="A1159" s="4" t="s">
        <v>23</v>
      </c>
      <c r="B1159" s="6">
        <f>events!D1159-D2488</f>
        <v>1</v>
      </c>
    </row>
    <row r="1160">
      <c r="A1160" s="4" t="s">
        <v>23</v>
      </c>
      <c r="B1160" s="6">
        <f>events!D1160-D2489</f>
        <v>37</v>
      </c>
    </row>
    <row r="1161">
      <c r="A1161" s="4" t="s">
        <v>23</v>
      </c>
      <c r="B1161" s="6">
        <f>events!D1161-D2490</f>
        <v>8</v>
      </c>
    </row>
    <row r="1162">
      <c r="A1162" s="4" t="s">
        <v>23</v>
      </c>
      <c r="B1162" s="6">
        <f>events!D1162-D2491</f>
        <v>1</v>
      </c>
    </row>
    <row r="1163">
      <c r="A1163" s="4" t="s">
        <v>23</v>
      </c>
      <c r="B1163" s="6">
        <f>events!D1163-D2492</f>
        <v>28</v>
      </c>
    </row>
    <row r="1164">
      <c r="A1164" s="4" t="s">
        <v>23</v>
      </c>
      <c r="B1164" s="6">
        <f>events!D1164-D2493</f>
        <v>0</v>
      </c>
    </row>
    <row r="1165">
      <c r="A1165" s="4" t="s">
        <v>23</v>
      </c>
      <c r="B1165" s="6">
        <f>events!D1165-D2494</f>
        <v>3</v>
      </c>
    </row>
    <row r="1166">
      <c r="A1166" s="4" t="s">
        <v>23</v>
      </c>
      <c r="B1166" s="6">
        <f>events!D1166-D2495</f>
        <v>44</v>
      </c>
    </row>
    <row r="1167">
      <c r="A1167" s="4" t="s">
        <v>23</v>
      </c>
      <c r="B1167" s="6">
        <f>events!D1167-D2496</f>
        <v>13</v>
      </c>
    </row>
    <row r="1168">
      <c r="A1168" s="4" t="s">
        <v>23</v>
      </c>
      <c r="B1168" s="6">
        <f>events!D1168-D2497</f>
        <v>36</v>
      </c>
    </row>
    <row r="1169">
      <c r="A1169" s="4" t="s">
        <v>23</v>
      </c>
      <c r="B1169" s="6">
        <f>events!D1169-D2498</f>
        <v>20</v>
      </c>
    </row>
    <row r="1170">
      <c r="A1170" s="4" t="s">
        <v>23</v>
      </c>
      <c r="B1170" s="6">
        <f>events!D1170-D2499</f>
        <v>33</v>
      </c>
    </row>
    <row r="1171">
      <c r="A1171" s="4" t="s">
        <v>23</v>
      </c>
      <c r="B1171" s="6">
        <f>events!D1171-D2500</f>
        <v>24</v>
      </c>
    </row>
    <row r="1172">
      <c r="A1172" s="4" t="s">
        <v>23</v>
      </c>
      <c r="B1172" s="6">
        <f>events!D1172-D2501</f>
        <v>0</v>
      </c>
    </row>
    <row r="1173">
      <c r="A1173" s="4" t="s">
        <v>23</v>
      </c>
      <c r="B1173" s="6">
        <f>events!D1173-D2502</f>
        <v>31</v>
      </c>
    </row>
    <row r="1174">
      <c r="A1174" s="4" t="s">
        <v>23</v>
      </c>
      <c r="B1174" s="6">
        <f>events!D1174-D2503</f>
        <v>9</v>
      </c>
    </row>
    <row r="1175">
      <c r="A1175" s="4" t="s">
        <v>23</v>
      </c>
      <c r="B1175" s="6">
        <f>events!D1175-D2504</f>
        <v>7</v>
      </c>
    </row>
    <row r="1176">
      <c r="A1176" s="4" t="s">
        <v>23</v>
      </c>
      <c r="B1176" s="6">
        <f>events!D1176-D2505</f>
        <v>42</v>
      </c>
    </row>
    <row r="1177">
      <c r="A1177" s="4" t="s">
        <v>23</v>
      </c>
      <c r="B1177" s="6">
        <f>events!D1177-D2506</f>
        <v>6</v>
      </c>
    </row>
    <row r="1178">
      <c r="A1178" s="4" t="s">
        <v>23</v>
      </c>
      <c r="B1178" s="6">
        <f>events!D1178-D2507</f>
        <v>43</v>
      </c>
    </row>
    <row r="1179">
      <c r="A1179" s="4" t="s">
        <v>23</v>
      </c>
      <c r="B1179" s="6">
        <f>events!D1179-D2508</f>
        <v>0</v>
      </c>
    </row>
    <row r="1180">
      <c r="A1180" s="4" t="s">
        <v>23</v>
      </c>
      <c r="B1180" s="6">
        <f>events!D1180-D2509</f>
        <v>4</v>
      </c>
    </row>
    <row r="1181">
      <c r="A1181" s="4" t="s">
        <v>23</v>
      </c>
      <c r="B1181" s="6">
        <f>events!D1181-D2510</f>
        <v>40</v>
      </c>
    </row>
    <row r="1182">
      <c r="A1182" s="4" t="s">
        <v>23</v>
      </c>
      <c r="B1182" s="6">
        <f>events!D1182-D2511</f>
        <v>10</v>
      </c>
    </row>
    <row r="1183">
      <c r="A1183" s="4" t="s">
        <v>23</v>
      </c>
      <c r="B1183" s="6">
        <f>events!D1183-D2512</f>
        <v>2</v>
      </c>
    </row>
    <row r="1184">
      <c r="A1184" s="4" t="s">
        <v>23</v>
      </c>
      <c r="B1184" s="6">
        <f>events!D1184-D2513</f>
        <v>34</v>
      </c>
    </row>
    <row r="1185">
      <c r="A1185" s="4" t="s">
        <v>23</v>
      </c>
      <c r="B1185" s="6">
        <f>events!D1185-D2514</f>
        <v>6</v>
      </c>
    </row>
    <row r="1186">
      <c r="A1186" s="4" t="s">
        <v>23</v>
      </c>
      <c r="B1186" s="6">
        <f>events!D1186-D2515</f>
        <v>43</v>
      </c>
    </row>
    <row r="1187">
      <c r="A1187" s="4" t="s">
        <v>23</v>
      </c>
      <c r="B1187" s="6">
        <f>events!D1187-D2516</f>
        <v>0</v>
      </c>
    </row>
    <row r="1188">
      <c r="A1188" s="4" t="s">
        <v>23</v>
      </c>
      <c r="B1188" s="6">
        <f>events!D1188-D2517</f>
        <v>42</v>
      </c>
    </row>
    <row r="1189">
      <c r="A1189" s="4" t="s">
        <v>23</v>
      </c>
      <c r="B1189" s="6">
        <f>events!D1189-D2518</f>
        <v>45</v>
      </c>
    </row>
    <row r="1190">
      <c r="A1190" s="4" t="s">
        <v>23</v>
      </c>
      <c r="B1190" s="6">
        <f>events!D1190-D2519</f>
        <v>33</v>
      </c>
    </row>
    <row r="1191">
      <c r="A1191" s="4" t="s">
        <v>23</v>
      </c>
      <c r="B1191" s="6">
        <f>events!D1191-D2520</f>
        <v>49</v>
      </c>
    </row>
    <row r="1192">
      <c r="A1192" s="4" t="s">
        <v>23</v>
      </c>
      <c r="B1192" s="6">
        <f>events!D1192-D2521</f>
        <v>34</v>
      </c>
    </row>
    <row r="1193">
      <c r="A1193" s="4" t="s">
        <v>23</v>
      </c>
      <c r="B1193" s="6">
        <f>events!D1193-D2522</f>
        <v>22</v>
      </c>
    </row>
    <row r="1194">
      <c r="A1194" s="4" t="s">
        <v>23</v>
      </c>
      <c r="B1194" s="6">
        <f>events!D1194-D2523</f>
        <v>37</v>
      </c>
    </row>
    <row r="1195">
      <c r="A1195" s="4" t="s">
        <v>23</v>
      </c>
      <c r="B1195" s="6">
        <f>events!D1195-D2524</f>
        <v>12</v>
      </c>
    </row>
    <row r="1196">
      <c r="A1196" s="4" t="s">
        <v>23</v>
      </c>
      <c r="B1196" s="6">
        <f>events!D1196-D2525</f>
        <v>31</v>
      </c>
    </row>
    <row r="1197">
      <c r="A1197" s="4" t="s">
        <v>23</v>
      </c>
      <c r="B1197" s="6">
        <f>events!D1197-D2526</f>
        <v>2</v>
      </c>
    </row>
    <row r="1198">
      <c r="A1198" s="4" t="s">
        <v>23</v>
      </c>
      <c r="B1198" s="6">
        <f>events!D1198-D2527</f>
        <v>37</v>
      </c>
    </row>
    <row r="1199">
      <c r="A1199" s="4" t="s">
        <v>23</v>
      </c>
      <c r="B1199" s="6">
        <f>events!D1199-D2528</f>
        <v>14</v>
      </c>
    </row>
    <row r="1200">
      <c r="A1200" s="4" t="s">
        <v>23</v>
      </c>
      <c r="B1200" s="6">
        <f>events!D1200-D2529</f>
        <v>5</v>
      </c>
    </row>
    <row r="1201">
      <c r="A1201" s="4" t="s">
        <v>23</v>
      </c>
      <c r="B1201" s="6">
        <f>events!D1201-D2530</f>
        <v>42</v>
      </c>
    </row>
    <row r="1202">
      <c r="A1202" s="4" t="s">
        <v>23</v>
      </c>
      <c r="B1202" s="6">
        <f>events!D1202-D2531</f>
        <v>21</v>
      </c>
    </row>
    <row r="1203">
      <c r="A1203" s="4" t="s">
        <v>23</v>
      </c>
      <c r="B1203" s="6">
        <f>events!D1203-D2532</f>
        <v>19</v>
      </c>
    </row>
    <row r="1204">
      <c r="A1204" s="4" t="s">
        <v>23</v>
      </c>
      <c r="B1204" s="6">
        <f>events!D1204-D2533</f>
        <v>32</v>
      </c>
    </row>
    <row r="1205">
      <c r="A1205" s="4" t="s">
        <v>23</v>
      </c>
      <c r="B1205" s="6">
        <f>events!D1205-D2534</f>
        <v>31</v>
      </c>
    </row>
    <row r="1206">
      <c r="A1206" s="4" t="s">
        <v>23</v>
      </c>
      <c r="B1206" s="6">
        <f>events!D1206-D2535</f>
        <v>37</v>
      </c>
    </row>
    <row r="1207">
      <c r="A1207" s="4" t="s">
        <v>23</v>
      </c>
      <c r="B1207" s="6">
        <f>events!D1207-D2536</f>
        <v>15</v>
      </c>
    </row>
    <row r="1208">
      <c r="A1208" s="4" t="s">
        <v>23</v>
      </c>
      <c r="B1208" s="6">
        <f>events!D1208-D2537</f>
        <v>29</v>
      </c>
    </row>
    <row r="1209">
      <c r="A1209" s="4" t="s">
        <v>23</v>
      </c>
      <c r="B1209" s="6">
        <f>events!D1209-D2538</f>
        <v>38</v>
      </c>
    </row>
    <row r="1210">
      <c r="A1210" s="4" t="s">
        <v>23</v>
      </c>
      <c r="B1210" s="6">
        <f>events!D1210-D2539</f>
        <v>24</v>
      </c>
    </row>
    <row r="1211">
      <c r="A1211" s="4" t="s">
        <v>23</v>
      </c>
      <c r="B1211" s="6">
        <f>events!D1211-D2540</f>
        <v>39</v>
      </c>
    </row>
    <row r="1212">
      <c r="A1212" s="4" t="s">
        <v>23</v>
      </c>
      <c r="B1212" s="6">
        <f>events!D1212-D2541</f>
        <v>40</v>
      </c>
    </row>
    <row r="1213">
      <c r="A1213" s="4" t="s">
        <v>23</v>
      </c>
      <c r="B1213" s="6">
        <f>events!D1213-D2542</f>
        <v>4</v>
      </c>
    </row>
    <row r="1214">
      <c r="A1214" s="4" t="s">
        <v>23</v>
      </c>
      <c r="B1214" s="6">
        <f>events!D1214-D2543</f>
        <v>26</v>
      </c>
    </row>
    <row r="1215">
      <c r="A1215" s="4" t="s">
        <v>23</v>
      </c>
      <c r="B1215" s="6">
        <f>events!D1215-D2544</f>
        <v>47</v>
      </c>
    </row>
    <row r="1216">
      <c r="A1216" s="4" t="s">
        <v>23</v>
      </c>
      <c r="B1216" s="6">
        <f>events!D1216-D2545</f>
        <v>13</v>
      </c>
    </row>
    <row r="1217">
      <c r="A1217" s="4" t="s">
        <v>23</v>
      </c>
      <c r="B1217" s="6">
        <f>events!D1217-D2546</f>
        <v>28</v>
      </c>
    </row>
    <row r="1218">
      <c r="A1218" s="4" t="s">
        <v>23</v>
      </c>
      <c r="B1218" s="6">
        <f>events!D1218-D2547</f>
        <v>30</v>
      </c>
    </row>
    <row r="1219">
      <c r="A1219" s="4" t="s">
        <v>23</v>
      </c>
      <c r="B1219" s="6">
        <f>events!D1219-D2548</f>
        <v>6</v>
      </c>
    </row>
    <row r="1220">
      <c r="A1220" s="4" t="s">
        <v>23</v>
      </c>
      <c r="B1220" s="6">
        <f>events!D1220-D2549</f>
        <v>6</v>
      </c>
    </row>
    <row r="1221">
      <c r="A1221" s="4" t="s">
        <v>23</v>
      </c>
      <c r="B1221" s="6">
        <f>events!D1221-D2550</f>
        <v>19</v>
      </c>
    </row>
    <row r="1222">
      <c r="A1222" s="4" t="s">
        <v>23</v>
      </c>
      <c r="B1222" s="6">
        <f>events!D1222-D2551</f>
        <v>41</v>
      </c>
    </row>
    <row r="1223">
      <c r="A1223" s="4" t="s">
        <v>23</v>
      </c>
      <c r="B1223" s="6">
        <f>events!D1223-D2552</f>
        <v>38</v>
      </c>
    </row>
    <row r="1224">
      <c r="A1224" s="4" t="s">
        <v>23</v>
      </c>
      <c r="B1224" s="6">
        <f>events!D1224-D2553</f>
        <v>2</v>
      </c>
    </row>
    <row r="1225">
      <c r="A1225" s="4" t="s">
        <v>23</v>
      </c>
      <c r="B1225" s="6">
        <f>events!D1225-D2554</f>
        <v>43</v>
      </c>
    </row>
    <row r="1226">
      <c r="A1226" s="4" t="s">
        <v>23</v>
      </c>
      <c r="B1226" s="6">
        <f>events!D1226-D2555</f>
        <v>42</v>
      </c>
    </row>
    <row r="1227">
      <c r="A1227" s="4" t="s">
        <v>23</v>
      </c>
      <c r="B1227" s="6">
        <f>events!D1227-D2556</f>
        <v>25</v>
      </c>
    </row>
    <row r="1228">
      <c r="A1228" s="4" t="s">
        <v>23</v>
      </c>
      <c r="B1228" s="6">
        <f>events!D1228-D2557</f>
        <v>4</v>
      </c>
    </row>
    <row r="1229">
      <c r="A1229" s="4" t="s">
        <v>23</v>
      </c>
      <c r="B1229" s="6">
        <f>events!D1229-D2558</f>
        <v>21</v>
      </c>
    </row>
    <row r="1230">
      <c r="A1230" s="4" t="s">
        <v>23</v>
      </c>
      <c r="B1230" s="6">
        <f>events!D1230-D2559</f>
        <v>11</v>
      </c>
    </row>
    <row r="1231">
      <c r="A1231" s="4" t="s">
        <v>23</v>
      </c>
      <c r="B1231" s="6">
        <f>events!D1231-D2560</f>
        <v>28</v>
      </c>
    </row>
    <row r="1232">
      <c r="A1232" s="4" t="s">
        <v>23</v>
      </c>
      <c r="B1232" s="6">
        <f>events!D1232-D2561</f>
        <v>23</v>
      </c>
    </row>
    <row r="1233">
      <c r="A1233" s="4" t="s">
        <v>23</v>
      </c>
      <c r="B1233" s="6">
        <f>events!D1233-D2562</f>
        <v>12</v>
      </c>
    </row>
    <row r="1234">
      <c r="A1234" s="4" t="s">
        <v>23</v>
      </c>
      <c r="B1234" s="6">
        <f>events!D1234-D2563</f>
        <v>5</v>
      </c>
    </row>
    <row r="1235">
      <c r="A1235" s="4" t="s">
        <v>23</v>
      </c>
      <c r="B1235" s="6">
        <f>events!D1235-D2564</f>
        <v>5</v>
      </c>
    </row>
    <row r="1236">
      <c r="A1236" s="4" t="s">
        <v>23</v>
      </c>
      <c r="B1236" s="6">
        <f>events!D1236-D2565</f>
        <v>9</v>
      </c>
    </row>
    <row r="1237">
      <c r="A1237" s="4" t="s">
        <v>23</v>
      </c>
      <c r="B1237" s="6">
        <f>events!D1237-D2566</f>
        <v>5</v>
      </c>
    </row>
    <row r="1238">
      <c r="A1238" s="4" t="s">
        <v>23</v>
      </c>
      <c r="B1238" s="6">
        <f>events!D1238-D2567</f>
        <v>33</v>
      </c>
    </row>
    <row r="1239">
      <c r="A1239" s="4" t="s">
        <v>23</v>
      </c>
      <c r="B1239" s="6">
        <f>events!D1239-D2568</f>
        <v>12</v>
      </c>
    </row>
    <row r="1240">
      <c r="A1240" s="4" t="s">
        <v>23</v>
      </c>
      <c r="B1240" s="6">
        <f>events!D1240-D2569</f>
        <v>29</v>
      </c>
    </row>
    <row r="1241">
      <c r="A1241" s="4" t="s">
        <v>23</v>
      </c>
      <c r="B1241" s="6">
        <f>events!D1241-D2570</f>
        <v>13</v>
      </c>
    </row>
    <row r="1242">
      <c r="A1242" s="4" t="s">
        <v>23</v>
      </c>
      <c r="B1242" s="6">
        <f>events!D1242-D2571</f>
        <v>28</v>
      </c>
    </row>
    <row r="1243">
      <c r="A1243" s="4" t="s">
        <v>23</v>
      </c>
      <c r="B1243" s="6">
        <f>events!D1243-D2572</f>
        <v>19</v>
      </c>
    </row>
    <row r="1244">
      <c r="A1244" s="4" t="s">
        <v>23</v>
      </c>
      <c r="B1244" s="6">
        <f>events!D1244-D2573</f>
        <v>21</v>
      </c>
    </row>
    <row r="1245">
      <c r="A1245" s="4" t="s">
        <v>23</v>
      </c>
      <c r="B1245" s="6">
        <f>events!D1245-D2574</f>
        <v>16</v>
      </c>
    </row>
    <row r="1246">
      <c r="A1246" s="4" t="s">
        <v>23</v>
      </c>
      <c r="B1246" s="6">
        <f>events!D1246-D2575</f>
        <v>17</v>
      </c>
    </row>
    <row r="1247">
      <c r="A1247" s="4" t="s">
        <v>23</v>
      </c>
      <c r="B1247" s="6">
        <f>events!D1247-D2576</f>
        <v>21</v>
      </c>
    </row>
    <row r="1248">
      <c r="A1248" s="4" t="s">
        <v>23</v>
      </c>
      <c r="B1248" s="6">
        <f>events!D1248-D2577</f>
        <v>46</v>
      </c>
    </row>
    <row r="1249">
      <c r="A1249" s="4" t="s">
        <v>23</v>
      </c>
      <c r="B1249" s="6">
        <f>events!D1249-D2578</f>
        <v>20</v>
      </c>
    </row>
    <row r="1250">
      <c r="A1250" s="4" t="s">
        <v>122</v>
      </c>
      <c r="B1250" s="6">
        <f>events!D1250-D2579</f>
        <v>24</v>
      </c>
    </row>
    <row r="1251">
      <c r="A1251" s="4" t="s">
        <v>122</v>
      </c>
      <c r="B1251" s="6">
        <f>events!D1251-D2580</f>
        <v>4</v>
      </c>
    </row>
    <row r="1252">
      <c r="A1252" s="4" t="s">
        <v>122</v>
      </c>
      <c r="B1252" s="6">
        <f>events!D1252-D2581</f>
        <v>37</v>
      </c>
    </row>
    <row r="1253">
      <c r="A1253" s="4" t="s">
        <v>122</v>
      </c>
      <c r="B1253" s="6">
        <f>events!D1253-D2582</f>
        <v>29</v>
      </c>
    </row>
    <row r="1254">
      <c r="A1254" s="4" t="s">
        <v>122</v>
      </c>
      <c r="B1254" s="6">
        <f>events!D1254-D2583</f>
        <v>46</v>
      </c>
    </row>
    <row r="1255">
      <c r="A1255" s="4" t="s">
        <v>122</v>
      </c>
      <c r="B1255" s="6">
        <f>events!D1255-D2584</f>
        <v>43</v>
      </c>
    </row>
    <row r="1256">
      <c r="A1256" s="4" t="s">
        <v>122</v>
      </c>
      <c r="B1256" s="6">
        <f>events!D1256-D2585</f>
        <v>40</v>
      </c>
    </row>
    <row r="1257">
      <c r="A1257" s="4" t="s">
        <v>122</v>
      </c>
      <c r="B1257" s="6">
        <f>events!D1257-D2586</f>
        <v>48</v>
      </c>
    </row>
    <row r="1258">
      <c r="A1258" s="4" t="s">
        <v>122</v>
      </c>
      <c r="B1258" s="6">
        <f>events!D1258-D2587</f>
        <v>13</v>
      </c>
    </row>
    <row r="1259">
      <c r="A1259" s="4" t="s">
        <v>122</v>
      </c>
      <c r="B1259" s="6">
        <f>events!D1259-D2588</f>
        <v>33</v>
      </c>
    </row>
    <row r="1260">
      <c r="A1260" s="4" t="s">
        <v>122</v>
      </c>
      <c r="B1260" s="6">
        <f>events!D1260-D2589</f>
        <v>28</v>
      </c>
    </row>
    <row r="1261">
      <c r="A1261" s="4" t="s">
        <v>122</v>
      </c>
      <c r="B1261" s="6">
        <f>events!D1261-D2590</f>
        <v>49</v>
      </c>
    </row>
    <row r="1262">
      <c r="A1262" s="4" t="s">
        <v>122</v>
      </c>
      <c r="B1262" s="6">
        <f>events!D1262-D2591</f>
        <v>50</v>
      </c>
    </row>
    <row r="1263">
      <c r="A1263" s="4" t="s">
        <v>122</v>
      </c>
      <c r="B1263" s="6">
        <f>events!D1263-D2592</f>
        <v>16</v>
      </c>
    </row>
    <row r="1264">
      <c r="A1264" s="4" t="s">
        <v>122</v>
      </c>
      <c r="B1264" s="6">
        <f>events!D1264-D2593</f>
        <v>37</v>
      </c>
    </row>
    <row r="1265">
      <c r="A1265" s="4" t="s">
        <v>122</v>
      </c>
      <c r="B1265" s="6">
        <f>events!D1265-D2594</f>
        <v>26</v>
      </c>
    </row>
    <row r="1266">
      <c r="A1266" s="4" t="s">
        <v>122</v>
      </c>
      <c r="B1266" s="6">
        <f>events!D1266-D2595</f>
        <v>44</v>
      </c>
    </row>
    <row r="1267">
      <c r="A1267" s="4" t="s">
        <v>122</v>
      </c>
      <c r="B1267" s="6">
        <f>events!D1267-D2596</f>
        <v>7</v>
      </c>
    </row>
    <row r="1268">
      <c r="A1268" s="4" t="s">
        <v>122</v>
      </c>
      <c r="B1268" s="6">
        <f>events!D1268-D2597</f>
        <v>19</v>
      </c>
    </row>
    <row r="1269">
      <c r="A1269" s="4" t="s">
        <v>122</v>
      </c>
      <c r="B1269" s="6">
        <f>events!D1269-D2598</f>
        <v>35</v>
      </c>
    </row>
    <row r="1270">
      <c r="A1270" s="4" t="s">
        <v>122</v>
      </c>
      <c r="B1270" s="6">
        <f>events!D1270-D2599</f>
        <v>12</v>
      </c>
    </row>
    <row r="1271">
      <c r="A1271" s="4" t="s">
        <v>122</v>
      </c>
      <c r="B1271" s="6">
        <f>events!D1271-D2600</f>
        <v>38</v>
      </c>
    </row>
    <row r="1272">
      <c r="A1272" s="4" t="s">
        <v>122</v>
      </c>
      <c r="B1272" s="6">
        <f>events!D1272-D2601</f>
        <v>12</v>
      </c>
    </row>
    <row r="1273">
      <c r="A1273" s="4" t="s">
        <v>122</v>
      </c>
      <c r="B1273" s="6">
        <f>events!D1273-D2602</f>
        <v>4</v>
      </c>
    </row>
    <row r="1274">
      <c r="A1274" s="4" t="s">
        <v>122</v>
      </c>
      <c r="B1274" s="6">
        <f>events!D1274-D2603</f>
        <v>23</v>
      </c>
    </row>
    <row r="1275">
      <c r="A1275" s="4" t="s">
        <v>122</v>
      </c>
      <c r="B1275" s="6">
        <f>events!D1275-D2604</f>
        <v>25</v>
      </c>
    </row>
    <row r="1276">
      <c r="A1276" s="4" t="s">
        <v>122</v>
      </c>
      <c r="B1276" s="6">
        <f>events!D1276-D2605</f>
        <v>20</v>
      </c>
    </row>
    <row r="1277">
      <c r="A1277" s="4" t="s">
        <v>122</v>
      </c>
      <c r="B1277" s="6">
        <f>events!D1277-D2606</f>
        <v>23</v>
      </c>
    </row>
    <row r="1278">
      <c r="A1278" s="4" t="s">
        <v>122</v>
      </c>
      <c r="B1278" s="6">
        <f>events!D1278-D2607</f>
        <v>17</v>
      </c>
    </row>
    <row r="1279">
      <c r="A1279" s="4" t="s">
        <v>122</v>
      </c>
      <c r="B1279" s="6">
        <f>events!D1279-D2608</f>
        <v>3</v>
      </c>
    </row>
    <row r="1280">
      <c r="A1280" s="4" t="s">
        <v>122</v>
      </c>
      <c r="B1280" s="6">
        <f>events!D1280-D2609</f>
        <v>24</v>
      </c>
    </row>
    <row r="1281">
      <c r="A1281" s="4" t="s">
        <v>122</v>
      </c>
      <c r="B1281" s="6">
        <f>events!D1281-D2610</f>
        <v>29</v>
      </c>
    </row>
    <row r="1282">
      <c r="A1282" s="4" t="s">
        <v>122</v>
      </c>
      <c r="B1282" s="6">
        <f>events!D1282-D2611</f>
        <v>1</v>
      </c>
    </row>
    <row r="1283">
      <c r="A1283" s="4" t="s">
        <v>122</v>
      </c>
      <c r="B1283" s="6">
        <f>events!D1283-D2612</f>
        <v>12</v>
      </c>
    </row>
    <row r="1284">
      <c r="A1284" s="4" t="s">
        <v>122</v>
      </c>
      <c r="B1284" s="6">
        <f>events!D1284-D2613</f>
        <v>34</v>
      </c>
    </row>
    <row r="1285">
      <c r="A1285" s="4" t="s">
        <v>122</v>
      </c>
      <c r="B1285" s="6">
        <f>events!D1285-D2614</f>
        <v>32</v>
      </c>
    </row>
    <row r="1286">
      <c r="A1286" s="4" t="s">
        <v>122</v>
      </c>
      <c r="B1286" s="6">
        <f>events!D1286-D2615</f>
        <v>18</v>
      </c>
    </row>
    <row r="1287">
      <c r="A1287" s="4" t="s">
        <v>122</v>
      </c>
      <c r="B1287" s="6">
        <f>events!D1287-D2616</f>
        <v>19</v>
      </c>
    </row>
    <row r="1288">
      <c r="A1288" s="4" t="s">
        <v>122</v>
      </c>
      <c r="B1288" s="6">
        <f>events!D1288-D2617</f>
        <v>0</v>
      </c>
    </row>
    <row r="1289">
      <c r="A1289" s="4" t="s">
        <v>122</v>
      </c>
      <c r="B1289" s="6">
        <f>events!D1289-D2618</f>
        <v>46</v>
      </c>
    </row>
    <row r="1290">
      <c r="A1290" s="4" t="s">
        <v>122</v>
      </c>
      <c r="B1290" s="6">
        <f>events!D1290-D2619</f>
        <v>9</v>
      </c>
    </row>
    <row r="1291">
      <c r="A1291" s="4" t="s">
        <v>122</v>
      </c>
      <c r="B1291" s="6">
        <f>events!D1291-D2620</f>
        <v>48</v>
      </c>
    </row>
    <row r="1292">
      <c r="A1292" s="4" t="s">
        <v>122</v>
      </c>
      <c r="B1292" s="6">
        <f>events!D1292-D2621</f>
        <v>16</v>
      </c>
    </row>
    <row r="1293">
      <c r="A1293" s="4" t="s">
        <v>122</v>
      </c>
      <c r="B1293" s="6">
        <f>events!D1293-D2622</f>
        <v>18</v>
      </c>
    </row>
    <row r="1294">
      <c r="A1294" s="4" t="s">
        <v>122</v>
      </c>
      <c r="B1294" s="6">
        <f>events!D1294-D2623</f>
        <v>35</v>
      </c>
    </row>
    <row r="1295">
      <c r="A1295" s="4" t="s">
        <v>122</v>
      </c>
      <c r="B1295" s="6">
        <f>events!D1295-D2624</f>
        <v>4</v>
      </c>
    </row>
    <row r="1296">
      <c r="A1296" s="4" t="s">
        <v>122</v>
      </c>
      <c r="B1296" s="6">
        <f>events!D1296-D2625</f>
        <v>19</v>
      </c>
    </row>
    <row r="1297">
      <c r="A1297" s="4" t="s">
        <v>122</v>
      </c>
      <c r="B1297" s="6">
        <f>events!D1297-D2626</f>
        <v>25</v>
      </c>
    </row>
    <row r="1298">
      <c r="A1298" s="4" t="s">
        <v>122</v>
      </c>
      <c r="B1298" s="6">
        <f>events!D1298-D2627</f>
        <v>15</v>
      </c>
    </row>
    <row r="1299">
      <c r="A1299" s="4" t="s">
        <v>122</v>
      </c>
      <c r="B1299" s="6">
        <f>events!D1299-D2628</f>
        <v>1</v>
      </c>
    </row>
    <row r="1300">
      <c r="A1300" s="4" t="s">
        <v>122</v>
      </c>
      <c r="B1300" s="6">
        <f>events!D1300-D2629</f>
        <v>9</v>
      </c>
    </row>
    <row r="1301">
      <c r="A1301" s="4" t="s">
        <v>122</v>
      </c>
      <c r="B1301" s="6">
        <f>events!D1301-D2630</f>
        <v>8</v>
      </c>
    </row>
    <row r="1302">
      <c r="A1302" s="4" t="s">
        <v>122</v>
      </c>
      <c r="B1302" s="6">
        <f>events!D1302-D2631</f>
        <v>33</v>
      </c>
    </row>
    <row r="1303">
      <c r="A1303" s="4" t="s">
        <v>122</v>
      </c>
      <c r="B1303" s="6">
        <f>events!D1303-D2632</f>
        <v>17</v>
      </c>
    </row>
    <row r="1304">
      <c r="A1304" s="4" t="s">
        <v>122</v>
      </c>
      <c r="B1304" s="6">
        <f>events!D1304-D2633</f>
        <v>20</v>
      </c>
    </row>
    <row r="1305">
      <c r="A1305" s="4" t="s">
        <v>122</v>
      </c>
      <c r="B1305" s="6">
        <f>events!D1305-D2634</f>
        <v>28</v>
      </c>
    </row>
    <row r="1306">
      <c r="A1306" s="4" t="s">
        <v>122</v>
      </c>
      <c r="B1306" s="6">
        <f>events!D1306-D2635</f>
        <v>37</v>
      </c>
    </row>
    <row r="1307">
      <c r="A1307" s="4" t="s">
        <v>122</v>
      </c>
      <c r="B1307" s="6">
        <f>events!D1307-D2636</f>
        <v>24</v>
      </c>
    </row>
    <row r="1308">
      <c r="A1308" s="4" t="s">
        <v>122</v>
      </c>
      <c r="B1308" s="6">
        <f>events!D1308-D2637</f>
        <v>11</v>
      </c>
    </row>
    <row r="1309">
      <c r="A1309" s="4" t="s">
        <v>122</v>
      </c>
      <c r="B1309" s="6">
        <f>events!D1309-D2638</f>
        <v>4</v>
      </c>
    </row>
    <row r="1310">
      <c r="A1310" s="4" t="s">
        <v>122</v>
      </c>
      <c r="B1310" s="6">
        <f>events!D1310-D2639</f>
        <v>20</v>
      </c>
    </row>
    <row r="1311">
      <c r="A1311" s="4" t="s">
        <v>122</v>
      </c>
      <c r="B1311" s="6">
        <f>events!D1311-D2640</f>
        <v>48</v>
      </c>
    </row>
    <row r="1312">
      <c r="A1312" s="4" t="s">
        <v>122</v>
      </c>
      <c r="B1312" s="6">
        <f>events!D1312-D2641</f>
        <v>24</v>
      </c>
    </row>
    <row r="1313">
      <c r="A1313" s="4" t="s">
        <v>122</v>
      </c>
      <c r="B1313" s="6">
        <f>events!D1313-D2642</f>
        <v>32</v>
      </c>
    </row>
    <row r="1314">
      <c r="A1314" s="4" t="s">
        <v>122</v>
      </c>
      <c r="B1314" s="6">
        <f>events!D1314-D2643</f>
        <v>38</v>
      </c>
    </row>
    <row r="1315">
      <c r="A1315" s="4" t="s">
        <v>122</v>
      </c>
      <c r="B1315" s="6">
        <f>events!D1315-D2644</f>
        <v>1</v>
      </c>
    </row>
    <row r="1316">
      <c r="A1316" s="4" t="s">
        <v>122</v>
      </c>
      <c r="B1316" s="6">
        <f>events!D1316-D2645</f>
        <v>7</v>
      </c>
    </row>
    <row r="1317">
      <c r="A1317" s="4" t="s">
        <v>122</v>
      </c>
      <c r="B1317" s="6">
        <f>events!D1317-D2646</f>
        <v>37</v>
      </c>
    </row>
    <row r="1318">
      <c r="A1318" s="4" t="s">
        <v>122</v>
      </c>
      <c r="B1318" s="6">
        <f>events!D1318-D2647</f>
        <v>12</v>
      </c>
    </row>
    <row r="1319">
      <c r="A1319" s="4" t="s">
        <v>122</v>
      </c>
      <c r="B1319" s="6">
        <f>events!D1319-D2648</f>
        <v>27</v>
      </c>
    </row>
    <row r="1320">
      <c r="A1320" s="4" t="s">
        <v>122</v>
      </c>
      <c r="B1320" s="6">
        <f>events!D1320-D2649</f>
        <v>3</v>
      </c>
    </row>
    <row r="1321">
      <c r="A1321" s="4" t="s">
        <v>122</v>
      </c>
      <c r="B1321" s="6">
        <f>events!D1321-D2650</f>
        <v>19</v>
      </c>
    </row>
    <row r="1322">
      <c r="A1322" s="4" t="s">
        <v>122</v>
      </c>
      <c r="B1322" s="6">
        <f>events!D1322-D2651</f>
        <v>46</v>
      </c>
    </row>
    <row r="1323">
      <c r="A1323" s="4" t="s">
        <v>122</v>
      </c>
      <c r="B1323" s="6">
        <f>events!D1323-D2652</f>
        <v>2</v>
      </c>
    </row>
    <row r="1324">
      <c r="A1324" s="4" t="s">
        <v>122</v>
      </c>
      <c r="B1324" s="6">
        <f>events!D1324-D2653</f>
        <v>27</v>
      </c>
    </row>
    <row r="1325">
      <c r="A1325" s="4" t="s">
        <v>122</v>
      </c>
      <c r="B1325" s="6">
        <f>events!D1325-D2654</f>
        <v>24</v>
      </c>
    </row>
    <row r="1326">
      <c r="A1326" s="4" t="s">
        <v>122</v>
      </c>
      <c r="B1326" s="6">
        <f>events!D1326-D2655</f>
        <v>49</v>
      </c>
    </row>
    <row r="1327">
      <c r="A1327" s="4" t="s">
        <v>122</v>
      </c>
      <c r="B1327" s="6">
        <f>events!D1327-D2656</f>
        <v>22</v>
      </c>
    </row>
    <row r="1328">
      <c r="A1328" s="4" t="s">
        <v>122</v>
      </c>
      <c r="B1328" s="6">
        <f>events!D1328-D2657</f>
        <v>16</v>
      </c>
    </row>
    <row r="1329">
      <c r="A1329" s="4" t="s">
        <v>122</v>
      </c>
      <c r="B1329" s="6">
        <f>events!D1329-D2658</f>
        <v>12</v>
      </c>
    </row>
    <row r="1330">
      <c r="A1330" s="4" t="s">
        <v>122</v>
      </c>
      <c r="B1330" s="6">
        <f>events!D1330-D2659</f>
        <v>28</v>
      </c>
    </row>
    <row r="1331">
      <c r="A1331" s="4" t="s">
        <v>122</v>
      </c>
      <c r="B1331" s="6">
        <f>events!D1331-D2660</f>
        <v>27</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0"/>
    <col customWidth="1" min="2" max="2" width="38.75"/>
  </cols>
  <sheetData>
    <row r="1"/>
    <row r="2"/>
    <row r="3"/>
    <row r="4"/>
    <row r="5">
      <c r="B5" s="6"/>
    </row>
    <row r="6">
      <c r="B6" s="6"/>
    </row>
    <row r="7">
      <c r="B7" s="6"/>
    </row>
    <row r="8">
      <c r="B8" s="6"/>
    </row>
    <row r="9">
      <c r="B9" s="6"/>
    </row>
    <row r="10">
      <c r="B10" s="6"/>
    </row>
    <row r="11">
      <c r="B11" s="6"/>
    </row>
    <row r="12">
      <c r="B12" s="6"/>
    </row>
    <row r="13">
      <c r="B13" s="6"/>
    </row>
    <row r="14">
      <c r="B14" s="6"/>
    </row>
    <row r="15">
      <c r="B15" s="6"/>
    </row>
    <row r="16">
      <c r="B16" s="6"/>
    </row>
    <row r="17">
      <c r="B17" s="6"/>
    </row>
    <row r="18">
      <c r="B18" s="6"/>
    </row>
    <row r="19">
      <c r="B19" s="6"/>
    </row>
    <row r="20">
      <c r="B20" s="6"/>
    </row>
    <row r="21">
      <c r="B21" s="6"/>
    </row>
    <row r="22">
      <c r="B22" s="6"/>
    </row>
    <row r="23">
      <c r="B23" s="6"/>
    </row>
    <row r="24">
      <c r="B24" s="6"/>
    </row>
    <row r="25">
      <c r="B25" s="6"/>
    </row>
    <row r="26">
      <c r="B26" s="6"/>
    </row>
    <row r="27">
      <c r="B27" s="6"/>
    </row>
    <row r="28">
      <c r="B28" s="6"/>
    </row>
    <row r="29">
      <c r="B29" s="6"/>
    </row>
    <row r="30">
      <c r="B30" s="6"/>
    </row>
    <row r="31">
      <c r="B31" s="6"/>
    </row>
    <row r="32">
      <c r="B32" s="6"/>
    </row>
    <row r="33">
      <c r="B33" s="6"/>
    </row>
    <row r="34">
      <c r="B34" s="6"/>
    </row>
    <row r="35">
      <c r="B35" s="6"/>
    </row>
    <row r="36">
      <c r="B36" s="6"/>
    </row>
    <row r="37">
      <c r="B37" s="6"/>
    </row>
    <row r="38">
      <c r="B38" s="6"/>
    </row>
    <row r="39">
      <c r="B39" s="6"/>
    </row>
    <row r="40">
      <c r="B40" s="6"/>
    </row>
    <row r="41">
      <c r="B41" s="6"/>
    </row>
    <row r="42">
      <c r="B42" s="6"/>
    </row>
    <row r="43">
      <c r="B43" s="6"/>
    </row>
    <row r="44">
      <c r="B44" s="6"/>
    </row>
    <row r="45">
      <c r="B45" s="6"/>
    </row>
    <row r="46">
      <c r="B46" s="6"/>
    </row>
    <row r="47">
      <c r="B47" s="6"/>
    </row>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27.88"/>
    <col customWidth="1" min="3" max="3" width="24.63"/>
  </cols>
  <sheetData>
    <row r="1">
      <c r="A1" s="1" t="s">
        <v>8</v>
      </c>
      <c r="B1" s="162" t="s">
        <v>342</v>
      </c>
    </row>
    <row r="2">
      <c r="A2" s="7" t="s">
        <v>22</v>
      </c>
      <c r="B2" s="165">
        <f>events!D2-D1331</f>
        <v>35</v>
      </c>
    </row>
    <row r="3">
      <c r="A3" s="7" t="s">
        <v>22</v>
      </c>
      <c r="B3" s="165">
        <f>events!D3-D1332</f>
        <v>47</v>
      </c>
    </row>
    <row r="4">
      <c r="A4" s="7" t="s">
        <v>22</v>
      </c>
      <c r="B4" s="165">
        <f>events!D4-D1333</f>
        <v>16</v>
      </c>
    </row>
    <row r="5">
      <c r="A5" s="7" t="s">
        <v>22</v>
      </c>
      <c r="B5" s="165">
        <f>events!D5-D1334</f>
        <v>44</v>
      </c>
    </row>
    <row r="6">
      <c r="A6" s="7" t="s">
        <v>22</v>
      </c>
      <c r="B6" s="165">
        <f>events!D6-D1335</f>
        <v>49</v>
      </c>
    </row>
    <row r="7">
      <c r="A7" s="7" t="s">
        <v>22</v>
      </c>
      <c r="B7" s="165">
        <f>events!D7-D1336</f>
        <v>2</v>
      </c>
    </row>
    <row r="8">
      <c r="A8" s="7" t="s">
        <v>22</v>
      </c>
      <c r="B8" s="165">
        <f>events!D8-D1337</f>
        <v>18</v>
      </c>
    </row>
    <row r="9">
      <c r="A9" s="7" t="s">
        <v>22</v>
      </c>
      <c r="B9" s="165">
        <f>events!D9-D1338</f>
        <v>12</v>
      </c>
    </row>
    <row r="10">
      <c r="A10" s="7" t="s">
        <v>22</v>
      </c>
      <c r="B10" s="165">
        <f>events!D10-D1339</f>
        <v>29</v>
      </c>
    </row>
    <row r="11">
      <c r="A11" s="7" t="s">
        <v>22</v>
      </c>
      <c r="B11" s="165">
        <f>events!D11-D1340</f>
        <v>4</v>
      </c>
    </row>
    <row r="12">
      <c r="A12" s="7" t="s">
        <v>22</v>
      </c>
      <c r="B12" s="165">
        <f>events!D12-D1341</f>
        <v>9</v>
      </c>
    </row>
    <row r="13">
      <c r="A13" s="7" t="s">
        <v>22</v>
      </c>
      <c r="B13" s="165">
        <f>events!D13-D1342</f>
        <v>11</v>
      </c>
    </row>
    <row r="14">
      <c r="A14" s="7" t="s">
        <v>22</v>
      </c>
      <c r="B14" s="165">
        <f>events!D14-D1343</f>
        <v>5</v>
      </c>
    </row>
    <row r="15">
      <c r="A15" s="7" t="s">
        <v>22</v>
      </c>
      <c r="B15" s="165">
        <f>events!D15-D1344</f>
        <v>33</v>
      </c>
    </row>
    <row r="16">
      <c r="A16" s="7" t="s">
        <v>22</v>
      </c>
      <c r="B16" s="165">
        <f>events!D16-D1345</f>
        <v>46</v>
      </c>
    </row>
    <row r="17">
      <c r="A17" s="7" t="s">
        <v>22</v>
      </c>
      <c r="B17" s="165">
        <f>events!D17-D1346</f>
        <v>27</v>
      </c>
    </row>
    <row r="18">
      <c r="A18" s="7" t="s">
        <v>22</v>
      </c>
      <c r="B18" s="165">
        <f>events!D18-D1347</f>
        <v>27</v>
      </c>
    </row>
    <row r="19">
      <c r="A19" s="7" t="s">
        <v>22</v>
      </c>
      <c r="B19" s="165">
        <f>events!D19-D1348</f>
        <v>39</v>
      </c>
    </row>
    <row r="20">
      <c r="A20" s="7" t="s">
        <v>22</v>
      </c>
      <c r="B20" s="165">
        <f>events!D20-D1349</f>
        <v>20</v>
      </c>
    </row>
    <row r="21">
      <c r="A21" s="7" t="s">
        <v>22</v>
      </c>
      <c r="B21" s="165">
        <f>events!D21-D1350</f>
        <v>41</v>
      </c>
    </row>
    <row r="22">
      <c r="A22" s="7" t="s">
        <v>22</v>
      </c>
      <c r="B22" s="165">
        <f>events!D22-D1351</f>
        <v>36</v>
      </c>
    </row>
    <row r="23">
      <c r="A23" s="7" t="s">
        <v>33</v>
      </c>
      <c r="B23" s="165">
        <f>events!D23-D1352</f>
        <v>45</v>
      </c>
    </row>
    <row r="24">
      <c r="A24" s="7" t="s">
        <v>33</v>
      </c>
      <c r="B24" s="165">
        <f>events!D24-D1353</f>
        <v>50</v>
      </c>
    </row>
    <row r="25">
      <c r="A25" s="7" t="s">
        <v>33</v>
      </c>
      <c r="B25" s="165">
        <f>events!D25-D1354</f>
        <v>46</v>
      </c>
    </row>
    <row r="26">
      <c r="A26" s="7" t="s">
        <v>33</v>
      </c>
      <c r="B26" s="165">
        <f>events!D26-D1355</f>
        <v>0</v>
      </c>
    </row>
    <row r="27">
      <c r="A27" s="7" t="s">
        <v>33</v>
      </c>
      <c r="B27" s="165">
        <f>events!D27-D1356</f>
        <v>20</v>
      </c>
    </row>
    <row r="28">
      <c r="A28" s="7" t="s">
        <v>33</v>
      </c>
      <c r="B28" s="165">
        <f>events!D28-D1357</f>
        <v>28</v>
      </c>
    </row>
    <row r="29">
      <c r="A29" s="7" t="s">
        <v>33</v>
      </c>
      <c r="B29" s="165">
        <f>events!D29-D1358</f>
        <v>46</v>
      </c>
    </row>
    <row r="30">
      <c r="A30" s="7" t="s">
        <v>33</v>
      </c>
      <c r="B30" s="165">
        <f>events!D30-D1359</f>
        <v>37</v>
      </c>
    </row>
    <row r="31">
      <c r="A31" s="7" t="s">
        <v>33</v>
      </c>
      <c r="B31" s="165">
        <f>events!D31-D1360</f>
        <v>19</v>
      </c>
    </row>
    <row r="32">
      <c r="A32" s="7" t="s">
        <v>33</v>
      </c>
      <c r="B32" s="165">
        <f>events!D32-D1361</f>
        <v>16</v>
      </c>
    </row>
    <row r="33">
      <c r="A33" s="7" t="s">
        <v>33</v>
      </c>
      <c r="B33" s="165">
        <f>events!D33-D1362</f>
        <v>3</v>
      </c>
    </row>
    <row r="34">
      <c r="A34" s="7" t="s">
        <v>33</v>
      </c>
      <c r="B34" s="165">
        <f>events!D34-D1363</f>
        <v>37</v>
      </c>
    </row>
    <row r="35">
      <c r="A35" s="7" t="s">
        <v>33</v>
      </c>
      <c r="B35" s="165">
        <f>events!D35-D1364</f>
        <v>40</v>
      </c>
    </row>
    <row r="36">
      <c r="A36" s="7" t="s">
        <v>33</v>
      </c>
      <c r="B36" s="165">
        <f>events!D36-D1365</f>
        <v>3</v>
      </c>
    </row>
    <row r="37">
      <c r="A37" s="7" t="s">
        <v>33</v>
      </c>
      <c r="B37" s="165">
        <f>events!D37-D1366</f>
        <v>44</v>
      </c>
    </row>
    <row r="38">
      <c r="A38" s="7" t="s">
        <v>33</v>
      </c>
      <c r="B38" s="165">
        <f>events!D38-D1367</f>
        <v>23</v>
      </c>
    </row>
    <row r="39">
      <c r="A39" s="7" t="s">
        <v>33</v>
      </c>
      <c r="B39" s="165">
        <f>events!D39-D1368</f>
        <v>11</v>
      </c>
    </row>
    <row r="40">
      <c r="A40" s="7" t="s">
        <v>33</v>
      </c>
      <c r="B40" s="165">
        <f>events!D40-D1369</f>
        <v>20</v>
      </c>
    </row>
    <row r="41">
      <c r="A41" s="7" t="s">
        <v>33</v>
      </c>
      <c r="B41" s="165">
        <f>events!D41-D1370</f>
        <v>4</v>
      </c>
    </row>
    <row r="42">
      <c r="A42" s="7" t="s">
        <v>33</v>
      </c>
      <c r="B42" s="165">
        <f>events!D42-D1371</f>
        <v>13</v>
      </c>
    </row>
    <row r="43">
      <c r="A43" s="7" t="s">
        <v>33</v>
      </c>
      <c r="B43" s="165">
        <f>events!D43-D1372</f>
        <v>30</v>
      </c>
    </row>
    <row r="44">
      <c r="A44" s="7" t="s">
        <v>33</v>
      </c>
      <c r="B44" s="165">
        <f>events!D44-D1373</f>
        <v>30</v>
      </c>
    </row>
    <row r="45">
      <c r="A45" s="7" t="s">
        <v>33</v>
      </c>
      <c r="B45" s="165">
        <f>events!D45-D1374</f>
        <v>24</v>
      </c>
    </row>
    <row r="46">
      <c r="A46" s="7" t="s">
        <v>33</v>
      </c>
      <c r="B46" s="165">
        <f>events!D46-D1375</f>
        <v>42</v>
      </c>
    </row>
    <row r="47">
      <c r="A47" s="7" t="s">
        <v>33</v>
      </c>
      <c r="B47" s="165">
        <f>events!D47-D1376</f>
        <v>33</v>
      </c>
    </row>
    <row r="48">
      <c r="A48" s="7" t="s">
        <v>33</v>
      </c>
      <c r="B48" s="165">
        <f>events!D48-D1377</f>
        <v>46</v>
      </c>
    </row>
    <row r="49">
      <c r="A49" s="7" t="s">
        <v>33</v>
      </c>
      <c r="B49" s="165">
        <f>events!D49-D1378</f>
        <v>5</v>
      </c>
    </row>
    <row r="50">
      <c r="A50" s="7" t="s">
        <v>33</v>
      </c>
      <c r="B50" s="165">
        <f>events!D50-D1379</f>
        <v>7</v>
      </c>
    </row>
    <row r="51">
      <c r="A51" s="7" t="s">
        <v>33</v>
      </c>
      <c r="B51" s="165">
        <f>events!D51-D1380</f>
        <v>31</v>
      </c>
    </row>
    <row r="52">
      <c r="A52" s="7" t="s">
        <v>33</v>
      </c>
      <c r="B52" s="165">
        <f>events!D52-D1381</f>
        <v>22</v>
      </c>
    </row>
    <row r="53">
      <c r="A53" s="7" t="s">
        <v>33</v>
      </c>
      <c r="B53" s="165">
        <f>events!D53-D1382</f>
        <v>50</v>
      </c>
    </row>
    <row r="54">
      <c r="A54" s="7" t="s">
        <v>33</v>
      </c>
      <c r="B54" s="165">
        <f>events!D54-D1383</f>
        <v>19</v>
      </c>
    </row>
    <row r="55">
      <c r="A55" s="7" t="s">
        <v>33</v>
      </c>
      <c r="B55" s="165">
        <f>events!D55-D1384</f>
        <v>7</v>
      </c>
    </row>
    <row r="56">
      <c r="A56" s="7" t="s">
        <v>33</v>
      </c>
      <c r="B56" s="165">
        <f>events!D56-D1385</f>
        <v>31</v>
      </c>
    </row>
    <row r="57">
      <c r="A57" s="7" t="s">
        <v>33</v>
      </c>
      <c r="B57" s="165">
        <f>events!D57-D1386</f>
        <v>38</v>
      </c>
    </row>
    <row r="58">
      <c r="A58" s="7" t="s">
        <v>33</v>
      </c>
      <c r="B58" s="165">
        <f>events!D58-D1387</f>
        <v>19</v>
      </c>
    </row>
    <row r="59">
      <c r="A59" s="7" t="s">
        <v>33</v>
      </c>
      <c r="B59" s="165">
        <f>events!D59-D1388</f>
        <v>32</v>
      </c>
    </row>
    <row r="60">
      <c r="A60" s="7" t="s">
        <v>33</v>
      </c>
      <c r="B60" s="165">
        <f>events!D60-D1389</f>
        <v>43</v>
      </c>
    </row>
    <row r="61">
      <c r="A61" s="7" t="s">
        <v>33</v>
      </c>
      <c r="B61" s="165">
        <f>events!D61-D1390</f>
        <v>16</v>
      </c>
    </row>
    <row r="62">
      <c r="A62" s="7" t="s">
        <v>33</v>
      </c>
      <c r="B62" s="165">
        <f>events!D62-D1391</f>
        <v>21</v>
      </c>
    </row>
    <row r="63">
      <c r="A63" s="7" t="s">
        <v>35</v>
      </c>
      <c r="B63" s="165">
        <f>events!D63-D1392</f>
        <v>16</v>
      </c>
    </row>
    <row r="64">
      <c r="A64" s="7" t="s">
        <v>35</v>
      </c>
      <c r="B64" s="165">
        <f>events!D64-D1393</f>
        <v>40</v>
      </c>
    </row>
    <row r="65">
      <c r="A65" s="7" t="s">
        <v>35</v>
      </c>
      <c r="B65" s="165">
        <f>events!D65-D1394</f>
        <v>15</v>
      </c>
    </row>
    <row r="66">
      <c r="A66" s="7" t="s">
        <v>35</v>
      </c>
      <c r="B66" s="165">
        <f>events!D66-D1395</f>
        <v>43</v>
      </c>
    </row>
    <row r="67">
      <c r="A67" s="7" t="s">
        <v>35</v>
      </c>
      <c r="B67" s="165">
        <f>events!D67-D1396</f>
        <v>50</v>
      </c>
    </row>
    <row r="68">
      <c r="A68" s="7" t="s">
        <v>35</v>
      </c>
      <c r="B68" s="165">
        <f>events!D68-D1397</f>
        <v>47</v>
      </c>
    </row>
    <row r="69">
      <c r="A69" s="7" t="s">
        <v>35</v>
      </c>
      <c r="B69" s="165">
        <f>events!D69-D1398</f>
        <v>15</v>
      </c>
    </row>
    <row r="70">
      <c r="A70" s="7" t="s">
        <v>35</v>
      </c>
      <c r="B70" s="165">
        <f>events!D70-D1399</f>
        <v>44</v>
      </c>
    </row>
    <row r="71">
      <c r="A71" s="7" t="s">
        <v>35</v>
      </c>
      <c r="B71" s="165">
        <f>events!D71-D1400</f>
        <v>27</v>
      </c>
    </row>
    <row r="72">
      <c r="A72" s="7" t="s">
        <v>35</v>
      </c>
      <c r="B72" s="165">
        <f>events!D72-D1401</f>
        <v>24</v>
      </c>
    </row>
    <row r="73">
      <c r="A73" s="7" t="s">
        <v>35</v>
      </c>
      <c r="B73" s="165">
        <f>events!D73-D1402</f>
        <v>21</v>
      </c>
    </row>
    <row r="74">
      <c r="A74" s="7" t="s">
        <v>35</v>
      </c>
      <c r="B74" s="165">
        <f>events!D74-D1403</f>
        <v>15</v>
      </c>
    </row>
    <row r="75">
      <c r="A75" s="7" t="s">
        <v>35</v>
      </c>
      <c r="B75" s="165">
        <f>events!D75-D1404</f>
        <v>21</v>
      </c>
    </row>
    <row r="76">
      <c r="A76" s="7" t="s">
        <v>35</v>
      </c>
      <c r="B76" s="165">
        <f>events!D76-D1405</f>
        <v>25</v>
      </c>
    </row>
    <row r="77">
      <c r="A77" s="7" t="s">
        <v>35</v>
      </c>
      <c r="B77" s="165">
        <f>events!D77-D1406</f>
        <v>34</v>
      </c>
    </row>
    <row r="78">
      <c r="A78" s="7" t="s">
        <v>35</v>
      </c>
      <c r="B78" s="165">
        <f>events!D78-D1407</f>
        <v>7</v>
      </c>
    </row>
    <row r="79">
      <c r="A79" s="7" t="s">
        <v>35</v>
      </c>
      <c r="B79" s="165">
        <f>events!D79-D1408</f>
        <v>36</v>
      </c>
    </row>
    <row r="80">
      <c r="A80" s="7" t="s">
        <v>35</v>
      </c>
      <c r="B80" s="165">
        <f>events!D80-D1409</f>
        <v>2</v>
      </c>
    </row>
    <row r="81">
      <c r="A81" s="7" t="s">
        <v>35</v>
      </c>
      <c r="B81" s="165">
        <f>events!D81-D1410</f>
        <v>49</v>
      </c>
    </row>
    <row r="82">
      <c r="A82" s="7" t="s">
        <v>35</v>
      </c>
      <c r="B82" s="165">
        <f>events!D82-D1411</f>
        <v>44</v>
      </c>
    </row>
    <row r="83">
      <c r="A83" s="7" t="s">
        <v>35</v>
      </c>
      <c r="B83" s="165">
        <f>events!D83-D1412</f>
        <v>44</v>
      </c>
    </row>
    <row r="84">
      <c r="A84" s="7" t="s">
        <v>35</v>
      </c>
      <c r="B84" s="165">
        <f>events!D84-D1413</f>
        <v>27</v>
      </c>
    </row>
    <row r="85">
      <c r="A85" s="7" t="s">
        <v>35</v>
      </c>
      <c r="B85" s="165">
        <f>events!D85-D1414</f>
        <v>16</v>
      </c>
    </row>
    <row r="86">
      <c r="A86" s="7" t="s">
        <v>35</v>
      </c>
      <c r="B86" s="165">
        <f>events!D86-D1415</f>
        <v>16</v>
      </c>
    </row>
    <row r="87">
      <c r="A87" s="7" t="s">
        <v>35</v>
      </c>
      <c r="B87" s="165">
        <f>events!D87-D1416</f>
        <v>16</v>
      </c>
    </row>
    <row r="88">
      <c r="A88" s="7" t="s">
        <v>35</v>
      </c>
      <c r="B88" s="165">
        <f>events!D88-D1417</f>
        <v>36</v>
      </c>
    </row>
    <row r="89">
      <c r="A89" s="7" t="s">
        <v>35</v>
      </c>
      <c r="B89" s="165">
        <f>events!D89-D1418</f>
        <v>7</v>
      </c>
    </row>
    <row r="90">
      <c r="A90" s="7" t="s">
        <v>35</v>
      </c>
      <c r="B90" s="165">
        <f>events!D90-D1419</f>
        <v>17</v>
      </c>
    </row>
    <row r="91">
      <c r="A91" s="7" t="s">
        <v>35</v>
      </c>
      <c r="B91" s="165">
        <f>events!D91-D1420</f>
        <v>5</v>
      </c>
    </row>
    <row r="92">
      <c r="A92" s="7" t="s">
        <v>38</v>
      </c>
      <c r="B92" s="165">
        <f>events!D92-D1421</f>
        <v>40</v>
      </c>
    </row>
    <row r="93">
      <c r="A93" s="7" t="s">
        <v>38</v>
      </c>
      <c r="B93" s="165">
        <f>events!D93-D1422</f>
        <v>11</v>
      </c>
    </row>
    <row r="94">
      <c r="A94" s="7" t="s">
        <v>38</v>
      </c>
      <c r="B94" s="165">
        <f>events!D94-D1423</f>
        <v>28</v>
      </c>
    </row>
    <row r="95">
      <c r="A95" s="7" t="s">
        <v>38</v>
      </c>
      <c r="B95" s="165">
        <f>events!D95-D1424</f>
        <v>38</v>
      </c>
    </row>
    <row r="96">
      <c r="A96" s="7" t="s">
        <v>38</v>
      </c>
      <c r="B96" s="165">
        <f>events!D96-D1425</f>
        <v>29</v>
      </c>
    </row>
    <row r="97">
      <c r="A97" s="7" t="s">
        <v>38</v>
      </c>
      <c r="B97" s="165">
        <f>events!D97-D1426</f>
        <v>45</v>
      </c>
    </row>
    <row r="98">
      <c r="A98" s="7" t="s">
        <v>38</v>
      </c>
      <c r="B98" s="165">
        <f>events!D98-D1427</f>
        <v>3</v>
      </c>
    </row>
    <row r="99">
      <c r="A99" s="7" t="s">
        <v>38</v>
      </c>
      <c r="B99" s="165">
        <f>events!D99-D1428</f>
        <v>40</v>
      </c>
    </row>
    <row r="100">
      <c r="A100" s="7" t="s">
        <v>38</v>
      </c>
      <c r="B100" s="165">
        <f>events!D100-D1429</f>
        <v>45</v>
      </c>
    </row>
    <row r="101">
      <c r="A101" s="7" t="s">
        <v>38</v>
      </c>
      <c r="B101" s="165">
        <f>events!D101-D1430</f>
        <v>9</v>
      </c>
    </row>
    <row r="102">
      <c r="A102" s="7" t="s">
        <v>38</v>
      </c>
      <c r="B102" s="165">
        <f>events!D102-D1431</f>
        <v>21</v>
      </c>
    </row>
    <row r="103">
      <c r="A103" s="7" t="s">
        <v>38</v>
      </c>
      <c r="B103" s="165">
        <f>events!D103-D1432</f>
        <v>39</v>
      </c>
    </row>
    <row r="104">
      <c r="A104" s="7" t="s">
        <v>38</v>
      </c>
      <c r="B104" s="165">
        <f>events!D104-D1433</f>
        <v>31</v>
      </c>
    </row>
    <row r="105">
      <c r="A105" s="7" t="s">
        <v>38</v>
      </c>
      <c r="B105" s="165">
        <f>events!D105-D1434</f>
        <v>47</v>
      </c>
    </row>
    <row r="106">
      <c r="A106" s="7" t="s">
        <v>38</v>
      </c>
      <c r="B106" s="165">
        <f>events!D106-D1435</f>
        <v>34</v>
      </c>
    </row>
    <row r="107">
      <c r="A107" s="7" t="s">
        <v>38</v>
      </c>
      <c r="B107" s="165">
        <f>events!D107-D1436</f>
        <v>28</v>
      </c>
    </row>
    <row r="108">
      <c r="A108" s="7" t="s">
        <v>38</v>
      </c>
      <c r="B108" s="165">
        <f>events!D108-D1437</f>
        <v>39</v>
      </c>
    </row>
    <row r="109">
      <c r="A109" s="7" t="s">
        <v>38</v>
      </c>
      <c r="B109" s="165">
        <f>events!D109-D1438</f>
        <v>23</v>
      </c>
    </row>
    <row r="110">
      <c r="A110" s="7" t="s">
        <v>38</v>
      </c>
      <c r="B110" s="165">
        <f>events!D110-D1439</f>
        <v>29</v>
      </c>
    </row>
    <row r="111">
      <c r="A111" s="7" t="s">
        <v>38</v>
      </c>
      <c r="B111" s="165">
        <f>events!D111-D1440</f>
        <v>49</v>
      </c>
    </row>
    <row r="112">
      <c r="A112" s="7" t="s">
        <v>38</v>
      </c>
      <c r="B112" s="165">
        <f>events!D112-D1441</f>
        <v>35</v>
      </c>
    </row>
    <row r="113">
      <c r="A113" s="7" t="s">
        <v>38</v>
      </c>
      <c r="B113" s="165">
        <f>events!D113-D1442</f>
        <v>16</v>
      </c>
    </row>
    <row r="114">
      <c r="A114" s="7" t="s">
        <v>38</v>
      </c>
      <c r="B114" s="165">
        <f>events!D114-D1443</f>
        <v>10</v>
      </c>
    </row>
    <row r="115">
      <c r="A115" s="7" t="s">
        <v>38</v>
      </c>
      <c r="B115" s="165">
        <f>events!D115-D1444</f>
        <v>7</v>
      </c>
    </row>
    <row r="116">
      <c r="A116" s="7" t="s">
        <v>38</v>
      </c>
      <c r="B116" s="165">
        <f>events!D116-D1445</f>
        <v>50</v>
      </c>
    </row>
    <row r="117">
      <c r="A117" s="7" t="s">
        <v>38</v>
      </c>
      <c r="B117" s="165">
        <f>events!D117-D1446</f>
        <v>20</v>
      </c>
    </row>
    <row r="118">
      <c r="A118" s="7" t="s">
        <v>38</v>
      </c>
      <c r="B118" s="165">
        <f>events!D118-D1447</f>
        <v>8</v>
      </c>
    </row>
    <row r="119">
      <c r="A119" s="7" t="s">
        <v>38</v>
      </c>
      <c r="B119" s="165">
        <f>events!D119-D1448</f>
        <v>24</v>
      </c>
    </row>
    <row r="120">
      <c r="A120" s="7" t="s">
        <v>40</v>
      </c>
      <c r="B120" s="165">
        <f>events!D120-D1449</f>
        <v>32</v>
      </c>
    </row>
    <row r="121">
      <c r="A121" s="7" t="s">
        <v>40</v>
      </c>
      <c r="B121" s="165">
        <f>events!D121-D1450</f>
        <v>9</v>
      </c>
    </row>
    <row r="122">
      <c r="A122" s="7" t="s">
        <v>40</v>
      </c>
      <c r="B122" s="165">
        <f>events!D122-D1451</f>
        <v>47</v>
      </c>
    </row>
    <row r="123">
      <c r="A123" s="7" t="s">
        <v>40</v>
      </c>
      <c r="B123" s="165">
        <f>events!D123-D1452</f>
        <v>7</v>
      </c>
    </row>
    <row r="124">
      <c r="A124" s="7" t="s">
        <v>40</v>
      </c>
      <c r="B124" s="165">
        <f>events!D124-D1453</f>
        <v>14</v>
      </c>
    </row>
    <row r="125">
      <c r="A125" s="7" t="s">
        <v>40</v>
      </c>
      <c r="B125" s="165">
        <f>events!D125-D1454</f>
        <v>15</v>
      </c>
    </row>
    <row r="126">
      <c r="A126" s="7" t="s">
        <v>40</v>
      </c>
      <c r="B126" s="165">
        <f>events!D126-D1455</f>
        <v>11</v>
      </c>
    </row>
    <row r="127">
      <c r="A127" s="7" t="s">
        <v>40</v>
      </c>
      <c r="B127" s="165">
        <f>events!D127-D1456</f>
        <v>35</v>
      </c>
    </row>
    <row r="128">
      <c r="A128" s="7" t="s">
        <v>40</v>
      </c>
      <c r="B128" s="165">
        <f>events!D128-D1457</f>
        <v>34</v>
      </c>
    </row>
    <row r="129">
      <c r="A129" s="7" t="s">
        <v>40</v>
      </c>
      <c r="B129" s="165">
        <f>events!D129-D1458</f>
        <v>11</v>
      </c>
    </row>
    <row r="130">
      <c r="A130" s="7" t="s">
        <v>40</v>
      </c>
      <c r="B130" s="165">
        <f>events!D130-D1459</f>
        <v>37</v>
      </c>
    </row>
    <row r="131">
      <c r="A131" s="7" t="s">
        <v>40</v>
      </c>
      <c r="B131" s="165">
        <f>events!D131-D1460</f>
        <v>28</v>
      </c>
    </row>
    <row r="132">
      <c r="A132" s="7" t="s">
        <v>40</v>
      </c>
      <c r="B132" s="165">
        <f>events!D132-D1461</f>
        <v>43</v>
      </c>
    </row>
    <row r="133">
      <c r="A133" s="7" t="s">
        <v>40</v>
      </c>
      <c r="B133" s="165">
        <f>events!D133-D1462</f>
        <v>49</v>
      </c>
    </row>
    <row r="134">
      <c r="A134" s="7" t="s">
        <v>40</v>
      </c>
      <c r="B134" s="165">
        <f>events!D134-D1463</f>
        <v>4</v>
      </c>
    </row>
    <row r="135">
      <c r="A135" s="7" t="s">
        <v>40</v>
      </c>
      <c r="B135" s="165">
        <f>events!D135-D1464</f>
        <v>24</v>
      </c>
    </row>
    <row r="136">
      <c r="A136" s="7" t="s">
        <v>40</v>
      </c>
      <c r="B136" s="165">
        <f>events!D136-D1465</f>
        <v>28</v>
      </c>
    </row>
    <row r="137">
      <c r="A137" s="7" t="s">
        <v>40</v>
      </c>
      <c r="B137" s="165">
        <f>events!D137-D1466</f>
        <v>25</v>
      </c>
    </row>
    <row r="138">
      <c r="A138" s="7" t="s">
        <v>40</v>
      </c>
      <c r="B138" s="165">
        <f>events!D138-D1467</f>
        <v>13</v>
      </c>
    </row>
    <row r="139">
      <c r="A139" s="7" t="s">
        <v>40</v>
      </c>
      <c r="B139" s="165">
        <f>events!D139-D1468</f>
        <v>48</v>
      </c>
    </row>
    <row r="140">
      <c r="A140" s="7" t="s">
        <v>40</v>
      </c>
      <c r="B140" s="165">
        <f>events!D140-D1469</f>
        <v>2</v>
      </c>
    </row>
    <row r="141">
      <c r="A141" s="7" t="s">
        <v>40</v>
      </c>
      <c r="B141" s="165">
        <f>events!D141-D1470</f>
        <v>14</v>
      </c>
    </row>
    <row r="142">
      <c r="A142" s="7" t="s">
        <v>40</v>
      </c>
      <c r="B142" s="165">
        <f>events!D142-D1471</f>
        <v>32</v>
      </c>
    </row>
    <row r="143">
      <c r="A143" s="7" t="s">
        <v>40</v>
      </c>
      <c r="B143" s="165">
        <f>events!D143-D1472</f>
        <v>37</v>
      </c>
    </row>
    <row r="144">
      <c r="A144" s="7" t="s">
        <v>40</v>
      </c>
      <c r="B144" s="165">
        <f>events!D144-D1473</f>
        <v>1</v>
      </c>
    </row>
    <row r="145">
      <c r="A145" s="7" t="s">
        <v>40</v>
      </c>
      <c r="B145" s="165">
        <f>events!D145-D1474</f>
        <v>47</v>
      </c>
    </row>
    <row r="146">
      <c r="A146" s="7" t="s">
        <v>40</v>
      </c>
      <c r="B146" s="165">
        <f>events!D146-D1475</f>
        <v>46</v>
      </c>
    </row>
    <row r="147">
      <c r="A147" s="7" t="s">
        <v>40</v>
      </c>
      <c r="B147" s="165">
        <f>events!D147-D1476</f>
        <v>14</v>
      </c>
    </row>
    <row r="148">
      <c r="A148" s="7" t="s">
        <v>42</v>
      </c>
      <c r="B148" s="165">
        <f>events!D148-D1477</f>
        <v>37</v>
      </c>
    </row>
    <row r="149">
      <c r="A149" s="7" t="s">
        <v>42</v>
      </c>
      <c r="B149" s="165">
        <f>events!D149-D1478</f>
        <v>37</v>
      </c>
    </row>
    <row r="150">
      <c r="A150" s="7" t="s">
        <v>42</v>
      </c>
      <c r="B150" s="165">
        <f>events!D150-D1479</f>
        <v>38</v>
      </c>
    </row>
    <row r="151">
      <c r="A151" s="7" t="s">
        <v>42</v>
      </c>
      <c r="B151" s="165">
        <f>events!D151-D1480</f>
        <v>10</v>
      </c>
    </row>
    <row r="152">
      <c r="A152" s="7" t="s">
        <v>42</v>
      </c>
      <c r="B152" s="165">
        <f>events!D152-D1481</f>
        <v>48</v>
      </c>
    </row>
    <row r="153">
      <c r="A153" s="7" t="s">
        <v>42</v>
      </c>
      <c r="B153" s="165">
        <f>events!D153-D1482</f>
        <v>43</v>
      </c>
    </row>
    <row r="154">
      <c r="A154" s="7" t="s">
        <v>42</v>
      </c>
      <c r="B154" s="165">
        <f>events!D154-D1483</f>
        <v>32</v>
      </c>
    </row>
    <row r="155">
      <c r="A155" s="7" t="s">
        <v>42</v>
      </c>
      <c r="B155" s="165">
        <f>events!D155-D1484</f>
        <v>4</v>
      </c>
    </row>
    <row r="156">
      <c r="A156" s="7" t="s">
        <v>42</v>
      </c>
      <c r="B156" s="165">
        <f>events!D156-D1485</f>
        <v>19</v>
      </c>
    </row>
    <row r="157">
      <c r="A157" s="7" t="s">
        <v>42</v>
      </c>
      <c r="B157" s="165">
        <f>events!D157-D1486</f>
        <v>3</v>
      </c>
    </row>
    <row r="158">
      <c r="A158" s="7" t="s">
        <v>42</v>
      </c>
      <c r="B158" s="165">
        <f>events!D158-D1487</f>
        <v>1</v>
      </c>
    </row>
    <row r="159">
      <c r="A159" s="7" t="s">
        <v>42</v>
      </c>
      <c r="B159" s="165">
        <f>events!D159-D1488</f>
        <v>42</v>
      </c>
    </row>
    <row r="160">
      <c r="A160" s="7" t="s">
        <v>42</v>
      </c>
      <c r="B160" s="165">
        <f>events!D160-D1489</f>
        <v>23</v>
      </c>
    </row>
    <row r="161">
      <c r="A161" s="7" t="s">
        <v>42</v>
      </c>
      <c r="B161" s="165">
        <f>events!D161-D1490</f>
        <v>16</v>
      </c>
    </row>
    <row r="162">
      <c r="A162" s="7" t="s">
        <v>42</v>
      </c>
      <c r="B162" s="165">
        <f>events!D162-D1491</f>
        <v>5</v>
      </c>
    </row>
    <row r="163">
      <c r="A163" s="7" t="s">
        <v>42</v>
      </c>
      <c r="B163" s="165">
        <f>events!D163-D1492</f>
        <v>20</v>
      </c>
    </row>
    <row r="164">
      <c r="A164" s="7" t="s">
        <v>42</v>
      </c>
      <c r="B164" s="165">
        <f>events!D164-D1493</f>
        <v>48</v>
      </c>
    </row>
    <row r="165">
      <c r="A165" s="7" t="s">
        <v>42</v>
      </c>
      <c r="B165" s="165">
        <f>events!D165-D1494</f>
        <v>39</v>
      </c>
    </row>
    <row r="166">
      <c r="A166" s="7" t="s">
        <v>42</v>
      </c>
      <c r="B166" s="165">
        <f>events!D166-D1495</f>
        <v>24</v>
      </c>
    </row>
    <row r="167">
      <c r="A167" s="7" t="s">
        <v>42</v>
      </c>
      <c r="B167" s="165">
        <f>events!D167-D1496</f>
        <v>38</v>
      </c>
    </row>
    <row r="168">
      <c r="A168" s="7" t="s">
        <v>42</v>
      </c>
      <c r="B168" s="165">
        <f>events!D168-D1497</f>
        <v>23</v>
      </c>
    </row>
    <row r="169">
      <c r="A169" s="7" t="s">
        <v>42</v>
      </c>
      <c r="B169" s="165">
        <f>events!D169-D1498</f>
        <v>31</v>
      </c>
    </row>
    <row r="170">
      <c r="A170" s="7" t="s">
        <v>42</v>
      </c>
      <c r="B170" s="165">
        <f>events!D170-D1499</f>
        <v>31</v>
      </c>
    </row>
    <row r="171">
      <c r="A171" s="7" t="s">
        <v>42</v>
      </c>
      <c r="B171" s="165">
        <f>events!D171-D1500</f>
        <v>6</v>
      </c>
    </row>
    <row r="172">
      <c r="A172" s="7" t="s">
        <v>42</v>
      </c>
      <c r="B172" s="165">
        <f>events!D172-D1501</f>
        <v>26</v>
      </c>
    </row>
    <row r="173">
      <c r="A173" s="7" t="s">
        <v>42</v>
      </c>
      <c r="B173" s="165">
        <f>events!D173-D1502</f>
        <v>46</v>
      </c>
    </row>
    <row r="174">
      <c r="A174" s="7" t="s">
        <v>44</v>
      </c>
      <c r="B174" s="165">
        <f>events!D174-D1503</f>
        <v>6</v>
      </c>
    </row>
    <row r="175">
      <c r="A175" s="7" t="s">
        <v>44</v>
      </c>
      <c r="B175" s="165">
        <f>events!D175-D1504</f>
        <v>42</v>
      </c>
    </row>
    <row r="176">
      <c r="A176" s="7" t="s">
        <v>44</v>
      </c>
      <c r="B176" s="165">
        <f>events!D176-D1505</f>
        <v>14</v>
      </c>
    </row>
    <row r="177">
      <c r="A177" s="7" t="s">
        <v>44</v>
      </c>
      <c r="B177" s="165">
        <f>events!D177-D1506</f>
        <v>3</v>
      </c>
    </row>
    <row r="178">
      <c r="A178" s="7" t="s">
        <v>44</v>
      </c>
      <c r="B178" s="165">
        <f>events!D178-D1507</f>
        <v>5</v>
      </c>
    </row>
    <row r="179">
      <c r="A179" s="7" t="s">
        <v>44</v>
      </c>
      <c r="B179" s="165">
        <f>events!D179-D1508</f>
        <v>8</v>
      </c>
    </row>
    <row r="180">
      <c r="A180" s="7" t="s">
        <v>44</v>
      </c>
      <c r="B180" s="165">
        <f>events!D180-D1509</f>
        <v>40</v>
      </c>
    </row>
    <row r="181">
      <c r="A181" s="7" t="s">
        <v>44</v>
      </c>
      <c r="B181" s="165">
        <f>events!D181-D1510</f>
        <v>40</v>
      </c>
    </row>
    <row r="182">
      <c r="A182" s="7" t="s">
        <v>44</v>
      </c>
      <c r="B182" s="165">
        <f>events!D182-D1511</f>
        <v>30</v>
      </c>
    </row>
    <row r="183">
      <c r="A183" s="7" t="s">
        <v>44</v>
      </c>
      <c r="B183" s="165">
        <f>events!D183-D1512</f>
        <v>1</v>
      </c>
    </row>
    <row r="184">
      <c r="A184" s="7" t="s">
        <v>44</v>
      </c>
      <c r="B184" s="165">
        <f>events!D184-D1513</f>
        <v>6</v>
      </c>
    </row>
    <row r="185">
      <c r="A185" s="7" t="s">
        <v>44</v>
      </c>
      <c r="B185" s="165">
        <f>events!D185-D1514</f>
        <v>40</v>
      </c>
    </row>
    <row r="186">
      <c r="A186" s="7" t="s">
        <v>44</v>
      </c>
      <c r="B186" s="165">
        <f>events!D186-D1515</f>
        <v>39</v>
      </c>
    </row>
    <row r="187">
      <c r="A187" s="7" t="s">
        <v>44</v>
      </c>
      <c r="B187" s="165">
        <f>events!D187-D1516</f>
        <v>45</v>
      </c>
    </row>
    <row r="188">
      <c r="A188" s="7" t="s">
        <v>44</v>
      </c>
      <c r="B188" s="165">
        <f>events!D188-D1517</f>
        <v>39</v>
      </c>
    </row>
    <row r="189">
      <c r="A189" s="7" t="s">
        <v>44</v>
      </c>
      <c r="B189" s="165">
        <f>events!D189-D1518</f>
        <v>33</v>
      </c>
    </row>
    <row r="190">
      <c r="A190" s="7" t="s">
        <v>44</v>
      </c>
      <c r="B190" s="165">
        <f>events!D190-D1519</f>
        <v>33</v>
      </c>
    </row>
    <row r="191">
      <c r="A191" s="7" t="s">
        <v>44</v>
      </c>
      <c r="B191" s="165">
        <f>events!D191-D1520</f>
        <v>21</v>
      </c>
    </row>
    <row r="192">
      <c r="A192" s="7" t="s">
        <v>44</v>
      </c>
      <c r="B192" s="165">
        <f>events!D192-D1521</f>
        <v>30</v>
      </c>
    </row>
    <row r="193">
      <c r="A193" s="7" t="s">
        <v>44</v>
      </c>
      <c r="B193" s="165">
        <f>events!D193-D1522</f>
        <v>16</v>
      </c>
    </row>
    <row r="194">
      <c r="A194" s="7" t="s">
        <v>44</v>
      </c>
      <c r="B194" s="165">
        <f>events!D194-D1523</f>
        <v>16</v>
      </c>
    </row>
    <row r="195">
      <c r="A195" s="7" t="s">
        <v>44</v>
      </c>
      <c r="B195" s="165">
        <f>events!D195-D1524</f>
        <v>50</v>
      </c>
    </row>
    <row r="196">
      <c r="A196" s="7" t="s">
        <v>44</v>
      </c>
      <c r="B196" s="165">
        <f>events!D196-D1525</f>
        <v>41</v>
      </c>
    </row>
    <row r="197">
      <c r="A197" s="7" t="s">
        <v>44</v>
      </c>
      <c r="B197" s="165">
        <f>events!D197-D1526</f>
        <v>2</v>
      </c>
    </row>
    <row r="198">
      <c r="A198" s="7" t="s">
        <v>44</v>
      </c>
      <c r="B198" s="165">
        <f>events!D198-D1527</f>
        <v>19</v>
      </c>
    </row>
    <row r="199">
      <c r="A199" s="7" t="s">
        <v>44</v>
      </c>
      <c r="B199" s="165">
        <f>events!D199-D1528</f>
        <v>26</v>
      </c>
    </row>
    <row r="200">
      <c r="A200" s="7" t="s">
        <v>44</v>
      </c>
      <c r="B200" s="165">
        <f>events!D200-D1529</f>
        <v>45</v>
      </c>
    </row>
    <row r="201">
      <c r="A201" s="7" t="s">
        <v>44</v>
      </c>
      <c r="B201" s="165">
        <f>events!D201-D1530</f>
        <v>30</v>
      </c>
    </row>
    <row r="202">
      <c r="A202" s="7" t="s">
        <v>44</v>
      </c>
      <c r="B202" s="165">
        <f>events!D202-D1531</f>
        <v>26</v>
      </c>
    </row>
    <row r="203">
      <c r="A203" s="7" t="s">
        <v>44</v>
      </c>
      <c r="B203" s="165">
        <f>events!D203-D1532</f>
        <v>21</v>
      </c>
    </row>
    <row r="204">
      <c r="A204" s="7" t="s">
        <v>44</v>
      </c>
      <c r="B204" s="165">
        <f>events!D204-D1533</f>
        <v>13</v>
      </c>
    </row>
    <row r="205">
      <c r="A205" s="7" t="s">
        <v>44</v>
      </c>
      <c r="B205" s="165">
        <f>events!D205-D1534</f>
        <v>44</v>
      </c>
    </row>
    <row r="206">
      <c r="A206" s="7" t="s">
        <v>44</v>
      </c>
      <c r="B206" s="165">
        <f>events!D206-D1535</f>
        <v>36</v>
      </c>
    </row>
    <row r="207">
      <c r="A207" s="7" t="s">
        <v>46</v>
      </c>
      <c r="B207" s="165">
        <f>events!D207-D1536</f>
        <v>34</v>
      </c>
    </row>
    <row r="208">
      <c r="A208" s="7" t="s">
        <v>46</v>
      </c>
      <c r="B208" s="165">
        <f>events!D208-D1537</f>
        <v>28</v>
      </c>
    </row>
    <row r="209">
      <c r="A209" s="7" t="s">
        <v>46</v>
      </c>
      <c r="B209" s="165">
        <f>events!D209-D1538</f>
        <v>16</v>
      </c>
    </row>
    <row r="210">
      <c r="A210" s="7" t="s">
        <v>46</v>
      </c>
      <c r="B210" s="165">
        <f>events!D210-D1539</f>
        <v>22</v>
      </c>
    </row>
    <row r="211">
      <c r="A211" s="7" t="s">
        <v>46</v>
      </c>
      <c r="B211" s="165">
        <f>events!D211-D1540</f>
        <v>3</v>
      </c>
    </row>
    <row r="212">
      <c r="A212" s="7" t="s">
        <v>46</v>
      </c>
      <c r="B212" s="165">
        <f>events!D212-D1541</f>
        <v>48</v>
      </c>
    </row>
    <row r="213">
      <c r="A213" s="7" t="s">
        <v>46</v>
      </c>
      <c r="B213" s="165">
        <f>events!D213-D1542</f>
        <v>46</v>
      </c>
    </row>
    <row r="214">
      <c r="A214" s="7" t="s">
        <v>46</v>
      </c>
      <c r="B214" s="165">
        <f>events!D214-D1543</f>
        <v>19</v>
      </c>
    </row>
    <row r="215">
      <c r="A215" s="7" t="s">
        <v>46</v>
      </c>
      <c r="B215" s="165">
        <f>events!D215-D1544</f>
        <v>32</v>
      </c>
    </row>
    <row r="216">
      <c r="A216" s="7" t="s">
        <v>46</v>
      </c>
      <c r="B216" s="165">
        <f>events!D216-D1545</f>
        <v>32</v>
      </c>
    </row>
    <row r="217">
      <c r="A217" s="7" t="s">
        <v>46</v>
      </c>
      <c r="B217" s="165">
        <f>events!D217-D1546</f>
        <v>16</v>
      </c>
    </row>
    <row r="218">
      <c r="A218" s="7" t="s">
        <v>46</v>
      </c>
      <c r="B218" s="165">
        <f>events!D218-D1547</f>
        <v>39</v>
      </c>
    </row>
    <row r="219">
      <c r="A219" s="7" t="s">
        <v>46</v>
      </c>
      <c r="B219" s="165">
        <f>events!D219-D1548</f>
        <v>14</v>
      </c>
    </row>
    <row r="220">
      <c r="A220" s="7" t="s">
        <v>46</v>
      </c>
      <c r="B220" s="165">
        <f>events!D220-D1549</f>
        <v>44</v>
      </c>
    </row>
    <row r="221">
      <c r="A221" s="7" t="s">
        <v>46</v>
      </c>
      <c r="B221" s="165">
        <f>events!D221-D1550</f>
        <v>11</v>
      </c>
    </row>
    <row r="222">
      <c r="A222" s="7" t="s">
        <v>46</v>
      </c>
      <c r="B222" s="165">
        <f>events!D222-D1551</f>
        <v>42</v>
      </c>
    </row>
    <row r="223">
      <c r="A223" s="7" t="s">
        <v>46</v>
      </c>
      <c r="B223" s="165">
        <f>events!D223-D1552</f>
        <v>21</v>
      </c>
    </row>
    <row r="224">
      <c r="A224" s="7" t="s">
        <v>46</v>
      </c>
      <c r="B224" s="165">
        <f>events!D224-D1553</f>
        <v>29</v>
      </c>
    </row>
    <row r="225">
      <c r="A225" s="7" t="s">
        <v>46</v>
      </c>
      <c r="B225" s="165">
        <f>events!D225-D1554</f>
        <v>32</v>
      </c>
    </row>
    <row r="226">
      <c r="A226" s="7" t="s">
        <v>46</v>
      </c>
      <c r="B226" s="165">
        <f>events!D226-D1555</f>
        <v>22</v>
      </c>
    </row>
    <row r="227">
      <c r="A227" s="7" t="s">
        <v>46</v>
      </c>
      <c r="B227" s="165">
        <f>events!D227-D1556</f>
        <v>26</v>
      </c>
    </row>
    <row r="228">
      <c r="A228" s="7" t="s">
        <v>46</v>
      </c>
      <c r="B228" s="165">
        <f>events!D228-D1557</f>
        <v>23</v>
      </c>
    </row>
    <row r="229">
      <c r="A229" s="7" t="s">
        <v>46</v>
      </c>
      <c r="B229" s="165">
        <f>events!D229-D1558</f>
        <v>26</v>
      </c>
    </row>
    <row r="230">
      <c r="A230" s="7" t="s">
        <v>46</v>
      </c>
      <c r="B230" s="165">
        <f>events!D230-D1559</f>
        <v>40</v>
      </c>
    </row>
    <row r="231">
      <c r="A231" s="7" t="s">
        <v>46</v>
      </c>
      <c r="B231" s="165">
        <f>events!D231-D1560</f>
        <v>11</v>
      </c>
    </row>
    <row r="232">
      <c r="A232" s="7" t="s">
        <v>46</v>
      </c>
      <c r="B232" s="165">
        <f>events!D232-D1561</f>
        <v>24</v>
      </c>
    </row>
    <row r="233">
      <c r="A233" s="7" t="s">
        <v>46</v>
      </c>
      <c r="B233" s="165">
        <f>events!D233-D1562</f>
        <v>26</v>
      </c>
    </row>
    <row r="234">
      <c r="A234" s="7" t="s">
        <v>46</v>
      </c>
      <c r="B234" s="165">
        <f>events!D234-D1563</f>
        <v>43</v>
      </c>
    </row>
    <row r="235">
      <c r="A235" s="7" t="s">
        <v>46</v>
      </c>
      <c r="B235" s="165">
        <f>events!D235-D1564</f>
        <v>27</v>
      </c>
    </row>
    <row r="236">
      <c r="A236" s="7" t="s">
        <v>46</v>
      </c>
      <c r="B236" s="165">
        <f>events!D236-D1565</f>
        <v>8</v>
      </c>
    </row>
    <row r="237">
      <c r="A237" s="7" t="s">
        <v>48</v>
      </c>
      <c r="B237" s="165">
        <f>events!D237-D1566</f>
        <v>31</v>
      </c>
    </row>
    <row r="238">
      <c r="A238" s="7" t="s">
        <v>48</v>
      </c>
      <c r="B238" s="165">
        <f>events!D238-D1567</f>
        <v>14</v>
      </c>
    </row>
    <row r="239">
      <c r="A239" s="7" t="s">
        <v>48</v>
      </c>
      <c r="B239" s="165">
        <f>events!D239-D1568</f>
        <v>27</v>
      </c>
    </row>
    <row r="240">
      <c r="A240" s="7" t="s">
        <v>48</v>
      </c>
      <c r="B240" s="165">
        <f>events!D240-D1569</f>
        <v>11</v>
      </c>
    </row>
    <row r="241">
      <c r="A241" s="7" t="s">
        <v>48</v>
      </c>
      <c r="B241" s="165">
        <f>events!D241-D1570</f>
        <v>15</v>
      </c>
    </row>
    <row r="242">
      <c r="A242" s="7" t="s">
        <v>48</v>
      </c>
      <c r="B242" s="165">
        <f>events!D242-D1571</f>
        <v>16</v>
      </c>
    </row>
    <row r="243">
      <c r="A243" s="7" t="s">
        <v>48</v>
      </c>
      <c r="B243" s="165">
        <f>events!D243-D1572</f>
        <v>38</v>
      </c>
    </row>
    <row r="244">
      <c r="A244" s="7" t="s">
        <v>48</v>
      </c>
      <c r="B244" s="165">
        <f>events!D244-D1573</f>
        <v>4</v>
      </c>
    </row>
    <row r="245">
      <c r="A245" s="7" t="s">
        <v>48</v>
      </c>
      <c r="B245" s="165">
        <f>events!D245-D1574</f>
        <v>2</v>
      </c>
    </row>
    <row r="246">
      <c r="A246" s="7" t="s">
        <v>48</v>
      </c>
      <c r="B246" s="165">
        <f>events!D246-D1575</f>
        <v>45</v>
      </c>
    </row>
    <row r="247">
      <c r="A247" s="7" t="s">
        <v>48</v>
      </c>
      <c r="B247" s="165">
        <f>events!D247-D1576</f>
        <v>43</v>
      </c>
    </row>
    <row r="248">
      <c r="A248" s="7" t="s">
        <v>48</v>
      </c>
      <c r="B248" s="165">
        <f>events!D248-D1577</f>
        <v>3</v>
      </c>
    </row>
    <row r="249">
      <c r="A249" s="7" t="s">
        <v>48</v>
      </c>
      <c r="B249" s="165">
        <f>events!D249-D1578</f>
        <v>9</v>
      </c>
    </row>
    <row r="250">
      <c r="A250" s="7" t="s">
        <v>48</v>
      </c>
      <c r="B250" s="165">
        <f>events!D250-D1579</f>
        <v>36</v>
      </c>
    </row>
    <row r="251">
      <c r="A251" s="7" t="s">
        <v>48</v>
      </c>
      <c r="B251" s="165">
        <f>events!D251-D1580</f>
        <v>11</v>
      </c>
    </row>
    <row r="252">
      <c r="A252" s="7" t="s">
        <v>48</v>
      </c>
      <c r="B252" s="165">
        <f>events!D252-D1581</f>
        <v>9</v>
      </c>
    </row>
    <row r="253">
      <c r="A253" s="7" t="s">
        <v>48</v>
      </c>
      <c r="B253" s="165">
        <f>events!D253-D1582</f>
        <v>10</v>
      </c>
    </row>
    <row r="254">
      <c r="A254" s="7" t="s">
        <v>48</v>
      </c>
      <c r="B254" s="165">
        <f>events!D254-D1583</f>
        <v>4</v>
      </c>
    </row>
    <row r="255">
      <c r="A255" s="7" t="s">
        <v>50</v>
      </c>
      <c r="B255" s="165">
        <f>events!D255-D1584</f>
        <v>23</v>
      </c>
    </row>
    <row r="256">
      <c r="A256" s="7" t="s">
        <v>50</v>
      </c>
      <c r="B256" s="165">
        <f>events!D256-D1585</f>
        <v>2</v>
      </c>
    </row>
    <row r="257">
      <c r="A257" s="7" t="s">
        <v>50</v>
      </c>
      <c r="B257" s="165">
        <f>events!D257-D1586</f>
        <v>29</v>
      </c>
    </row>
    <row r="258">
      <c r="A258" s="7" t="s">
        <v>50</v>
      </c>
      <c r="B258" s="165">
        <f>events!D258-D1587</f>
        <v>26</v>
      </c>
    </row>
    <row r="259">
      <c r="A259" s="7" t="s">
        <v>50</v>
      </c>
      <c r="B259" s="165">
        <f>events!D259-D1588</f>
        <v>24</v>
      </c>
    </row>
    <row r="260">
      <c r="A260" s="7" t="s">
        <v>50</v>
      </c>
      <c r="B260" s="165">
        <f>events!D260-D1589</f>
        <v>24</v>
      </c>
    </row>
    <row r="261">
      <c r="A261" s="7" t="s">
        <v>50</v>
      </c>
      <c r="B261" s="165">
        <f>events!D261-D1590</f>
        <v>1</v>
      </c>
    </row>
    <row r="262">
      <c r="A262" s="7" t="s">
        <v>50</v>
      </c>
      <c r="B262" s="165">
        <f>events!D262-D1591</f>
        <v>32</v>
      </c>
    </row>
    <row r="263">
      <c r="A263" s="7" t="s">
        <v>50</v>
      </c>
      <c r="B263" s="165">
        <f>events!D263-D1592</f>
        <v>47</v>
      </c>
    </row>
    <row r="264">
      <c r="A264" s="7" t="s">
        <v>50</v>
      </c>
      <c r="B264" s="165">
        <f>events!D264-D1593</f>
        <v>22</v>
      </c>
    </row>
    <row r="265">
      <c r="A265" s="7" t="s">
        <v>50</v>
      </c>
      <c r="B265" s="165">
        <f>events!D265-D1594</f>
        <v>48</v>
      </c>
    </row>
    <row r="266">
      <c r="A266" s="7" t="s">
        <v>50</v>
      </c>
      <c r="B266" s="165">
        <f>events!D266-D1595</f>
        <v>20</v>
      </c>
    </row>
    <row r="267">
      <c r="A267" s="7" t="s">
        <v>50</v>
      </c>
      <c r="B267" s="165">
        <f>events!D267-D1596</f>
        <v>2</v>
      </c>
    </row>
    <row r="268">
      <c r="A268" s="7" t="s">
        <v>50</v>
      </c>
      <c r="B268" s="165">
        <f>events!D268-D1597</f>
        <v>23</v>
      </c>
    </row>
    <row r="269">
      <c r="A269" s="7" t="s">
        <v>50</v>
      </c>
      <c r="B269" s="165">
        <f>events!D269-D1598</f>
        <v>27</v>
      </c>
    </row>
    <row r="270">
      <c r="A270" s="7" t="s">
        <v>50</v>
      </c>
      <c r="B270" s="165">
        <f>events!D270-D1599</f>
        <v>3</v>
      </c>
    </row>
    <row r="271">
      <c r="A271" s="7" t="s">
        <v>50</v>
      </c>
      <c r="B271" s="165">
        <f>events!D271-D1600</f>
        <v>6</v>
      </c>
    </row>
    <row r="272">
      <c r="A272" s="7" t="s">
        <v>50</v>
      </c>
      <c r="B272" s="165">
        <f>events!D272-D1601</f>
        <v>36</v>
      </c>
    </row>
    <row r="273">
      <c r="A273" s="7" t="s">
        <v>50</v>
      </c>
      <c r="B273" s="165">
        <f>events!D273-D1602</f>
        <v>39</v>
      </c>
    </row>
    <row r="274">
      <c r="A274" s="7" t="s">
        <v>50</v>
      </c>
      <c r="B274" s="165">
        <f>events!D274-D1603</f>
        <v>49</v>
      </c>
    </row>
    <row r="275">
      <c r="A275" s="7" t="s">
        <v>50</v>
      </c>
      <c r="B275" s="165">
        <f>events!D275-D1604</f>
        <v>21</v>
      </c>
    </row>
    <row r="276">
      <c r="A276" s="7" t="s">
        <v>50</v>
      </c>
      <c r="B276" s="165">
        <f>events!D276-D1605</f>
        <v>45</v>
      </c>
    </row>
    <row r="277">
      <c r="A277" s="7" t="s">
        <v>50</v>
      </c>
      <c r="B277" s="165">
        <f>events!D277-D1606</f>
        <v>17</v>
      </c>
    </row>
    <row r="278">
      <c r="A278" s="7" t="s">
        <v>50</v>
      </c>
      <c r="B278" s="165">
        <f>events!D278-D1607</f>
        <v>37</v>
      </c>
    </row>
    <row r="279">
      <c r="A279" s="7" t="s">
        <v>50</v>
      </c>
      <c r="B279" s="165">
        <f>events!D279-D1608</f>
        <v>31</v>
      </c>
    </row>
    <row r="280">
      <c r="A280" s="7" t="s">
        <v>50</v>
      </c>
      <c r="B280" s="165">
        <f>events!D280-D1609</f>
        <v>7</v>
      </c>
    </row>
    <row r="281">
      <c r="A281" s="7" t="s">
        <v>50</v>
      </c>
      <c r="B281" s="165">
        <f>events!D281-D1610</f>
        <v>15</v>
      </c>
    </row>
    <row r="282">
      <c r="A282" s="7" t="s">
        <v>50</v>
      </c>
      <c r="B282" s="165">
        <f>events!D282-D1611</f>
        <v>10</v>
      </c>
    </row>
    <row r="283">
      <c r="A283" s="7" t="s">
        <v>50</v>
      </c>
      <c r="B283" s="165">
        <f>events!D283-D1612</f>
        <v>27</v>
      </c>
    </row>
    <row r="284">
      <c r="A284" s="7" t="s">
        <v>50</v>
      </c>
      <c r="B284" s="165">
        <f>events!D284-D1613</f>
        <v>4</v>
      </c>
    </row>
    <row r="285">
      <c r="A285" s="7" t="s">
        <v>52</v>
      </c>
      <c r="B285" s="165">
        <f>events!D285-D1614</f>
        <v>15</v>
      </c>
    </row>
    <row r="286">
      <c r="A286" s="7" t="s">
        <v>52</v>
      </c>
      <c r="B286" s="165">
        <f>events!D286-D1615</f>
        <v>36</v>
      </c>
    </row>
    <row r="287">
      <c r="A287" s="7" t="s">
        <v>52</v>
      </c>
      <c r="B287" s="165">
        <f>events!D287-D1616</f>
        <v>50</v>
      </c>
    </row>
    <row r="288">
      <c r="A288" s="7" t="s">
        <v>52</v>
      </c>
      <c r="B288" s="165">
        <f>events!D288-D1617</f>
        <v>45</v>
      </c>
    </row>
    <row r="289">
      <c r="A289" s="7" t="s">
        <v>52</v>
      </c>
      <c r="B289" s="165">
        <f>events!D289-D1618</f>
        <v>1</v>
      </c>
    </row>
    <row r="290">
      <c r="A290" s="7" t="s">
        <v>52</v>
      </c>
      <c r="B290" s="165">
        <f>events!D290-D1619</f>
        <v>0</v>
      </c>
    </row>
    <row r="291">
      <c r="A291" s="7" t="s">
        <v>52</v>
      </c>
      <c r="B291" s="165">
        <f>events!D291-D1620</f>
        <v>4</v>
      </c>
    </row>
    <row r="292">
      <c r="A292" s="7" t="s">
        <v>52</v>
      </c>
      <c r="B292" s="165">
        <f>events!D292-D1621</f>
        <v>44</v>
      </c>
    </row>
    <row r="293">
      <c r="A293" s="7" t="s">
        <v>52</v>
      </c>
      <c r="B293" s="165">
        <f>events!D293-D1622</f>
        <v>29</v>
      </c>
    </row>
    <row r="294">
      <c r="A294" s="7" t="s">
        <v>52</v>
      </c>
      <c r="B294" s="165">
        <f>events!D294-D1623</f>
        <v>17</v>
      </c>
    </row>
    <row r="295">
      <c r="A295" s="7" t="s">
        <v>52</v>
      </c>
      <c r="B295" s="165">
        <f>events!D295-D1624</f>
        <v>38</v>
      </c>
    </row>
    <row r="296">
      <c r="A296" s="7" t="s">
        <v>52</v>
      </c>
      <c r="B296" s="165">
        <f>events!D296-D1625</f>
        <v>46</v>
      </c>
    </row>
    <row r="297">
      <c r="A297" s="7" t="s">
        <v>52</v>
      </c>
      <c r="B297" s="165">
        <f>events!D297-D1626</f>
        <v>6</v>
      </c>
    </row>
    <row r="298">
      <c r="A298" s="7" t="s">
        <v>52</v>
      </c>
      <c r="B298" s="165">
        <f>events!D298-D1627</f>
        <v>28</v>
      </c>
    </row>
    <row r="299">
      <c r="A299" s="7" t="s">
        <v>52</v>
      </c>
      <c r="B299" s="165">
        <f>events!D299-D1628</f>
        <v>49</v>
      </c>
    </row>
    <row r="300">
      <c r="A300" s="7" t="s">
        <v>52</v>
      </c>
      <c r="B300" s="165">
        <f>events!D300-D1629</f>
        <v>36</v>
      </c>
    </row>
    <row r="301">
      <c r="A301" s="7" t="s">
        <v>52</v>
      </c>
      <c r="B301" s="165">
        <f>events!D301-D1630</f>
        <v>12</v>
      </c>
    </row>
    <row r="302">
      <c r="A302" s="7" t="s">
        <v>52</v>
      </c>
      <c r="B302" s="165">
        <f>events!D302-D1631</f>
        <v>23</v>
      </c>
    </row>
    <row r="303">
      <c r="A303" s="7" t="s">
        <v>52</v>
      </c>
      <c r="B303" s="165">
        <f>events!D303-D1632</f>
        <v>35</v>
      </c>
    </row>
    <row r="304">
      <c r="A304" s="7" t="s">
        <v>52</v>
      </c>
      <c r="B304" s="165">
        <f>events!D304-D1633</f>
        <v>23</v>
      </c>
    </row>
    <row r="305">
      <c r="A305" s="7" t="s">
        <v>52</v>
      </c>
      <c r="B305" s="165">
        <f>events!D305-D1634</f>
        <v>32</v>
      </c>
    </row>
    <row r="306">
      <c r="A306" s="7" t="s">
        <v>52</v>
      </c>
      <c r="B306" s="165">
        <f>events!D306-D1635</f>
        <v>11</v>
      </c>
    </row>
    <row r="307">
      <c r="A307" s="7" t="s">
        <v>52</v>
      </c>
      <c r="B307" s="165">
        <f>events!D307-D1636</f>
        <v>50</v>
      </c>
    </row>
    <row r="308">
      <c r="A308" s="7" t="s">
        <v>52</v>
      </c>
      <c r="B308" s="165">
        <f>events!D308-D1637</f>
        <v>6</v>
      </c>
    </row>
    <row r="309">
      <c r="A309" s="7" t="s">
        <v>52</v>
      </c>
      <c r="B309" s="165">
        <f>events!D309-D1638</f>
        <v>3</v>
      </c>
    </row>
    <row r="310">
      <c r="A310" s="7" t="s">
        <v>52</v>
      </c>
      <c r="B310" s="165">
        <f>events!D310-D1639</f>
        <v>25</v>
      </c>
    </row>
    <row r="311">
      <c r="A311" s="7" t="s">
        <v>52</v>
      </c>
      <c r="B311" s="165">
        <f>events!D311-D1640</f>
        <v>14</v>
      </c>
    </row>
    <row r="312">
      <c r="A312" s="7" t="s">
        <v>52</v>
      </c>
      <c r="B312" s="165">
        <f>events!D312-D1641</f>
        <v>5</v>
      </c>
    </row>
    <row r="313">
      <c r="A313" s="7" t="s">
        <v>52</v>
      </c>
      <c r="B313" s="165">
        <f>events!D313-D1642</f>
        <v>30</v>
      </c>
    </row>
    <row r="314">
      <c r="A314" s="7" t="s">
        <v>52</v>
      </c>
      <c r="B314" s="165">
        <f>events!D314-D1643</f>
        <v>34</v>
      </c>
    </row>
    <row r="315">
      <c r="A315" s="7" t="s">
        <v>52</v>
      </c>
      <c r="B315" s="165">
        <f>events!D315-D1644</f>
        <v>35</v>
      </c>
    </row>
    <row r="316">
      <c r="A316" s="7" t="s">
        <v>54</v>
      </c>
      <c r="B316" s="165">
        <f>events!D316-D1645</f>
        <v>3</v>
      </c>
    </row>
    <row r="317">
      <c r="A317" s="7" t="s">
        <v>54</v>
      </c>
      <c r="B317" s="165">
        <f>events!D317-D1646</f>
        <v>4</v>
      </c>
    </row>
    <row r="318">
      <c r="A318" s="7" t="s">
        <v>54</v>
      </c>
      <c r="B318" s="165">
        <f>events!D318-D1647</f>
        <v>4</v>
      </c>
    </row>
    <row r="319">
      <c r="A319" s="7" t="s">
        <v>54</v>
      </c>
      <c r="B319" s="165">
        <f>events!D319-D1648</f>
        <v>23</v>
      </c>
    </row>
    <row r="320">
      <c r="A320" s="7" t="s">
        <v>54</v>
      </c>
      <c r="B320" s="165">
        <f>events!D320-D1649</f>
        <v>44</v>
      </c>
    </row>
    <row r="321">
      <c r="A321" s="7" t="s">
        <v>54</v>
      </c>
      <c r="B321" s="165">
        <f>events!D321-D1650</f>
        <v>17</v>
      </c>
    </row>
    <row r="322">
      <c r="A322" s="7" t="s">
        <v>54</v>
      </c>
      <c r="B322" s="165">
        <f>events!D322-D1651</f>
        <v>2</v>
      </c>
    </row>
    <row r="323">
      <c r="A323" s="7" t="s">
        <v>54</v>
      </c>
      <c r="B323" s="165">
        <f>events!D323-D1652</f>
        <v>46</v>
      </c>
    </row>
    <row r="324">
      <c r="A324" s="7" t="s">
        <v>54</v>
      </c>
      <c r="B324" s="165">
        <f>events!D324-D1653</f>
        <v>5</v>
      </c>
    </row>
    <row r="325">
      <c r="A325" s="7" t="s">
        <v>54</v>
      </c>
      <c r="B325" s="165">
        <f>events!D325-D1654</f>
        <v>39</v>
      </c>
    </row>
    <row r="326">
      <c r="A326" s="7" t="s">
        <v>54</v>
      </c>
      <c r="B326" s="165">
        <f>events!D326-D1655</f>
        <v>2</v>
      </c>
    </row>
    <row r="327">
      <c r="A327" s="7" t="s">
        <v>54</v>
      </c>
      <c r="B327" s="165">
        <f>events!D327-D1656</f>
        <v>21</v>
      </c>
    </row>
    <row r="328">
      <c r="A328" s="7" t="s">
        <v>54</v>
      </c>
      <c r="B328" s="165">
        <f>events!D328-D1657</f>
        <v>23</v>
      </c>
    </row>
    <row r="329">
      <c r="A329" s="7" t="s">
        <v>54</v>
      </c>
      <c r="B329" s="165">
        <f>events!D329-D1658</f>
        <v>38</v>
      </c>
    </row>
    <row r="330">
      <c r="A330" s="7" t="s">
        <v>54</v>
      </c>
      <c r="B330" s="165">
        <f>events!D330-D1659</f>
        <v>7</v>
      </c>
    </row>
    <row r="331">
      <c r="A331" s="7" t="s">
        <v>54</v>
      </c>
      <c r="B331" s="165">
        <f>events!D331-D1660</f>
        <v>26</v>
      </c>
    </row>
    <row r="332">
      <c r="A332" s="7" t="s">
        <v>54</v>
      </c>
      <c r="B332" s="165">
        <f>events!D332-D1661</f>
        <v>21</v>
      </c>
    </row>
    <row r="333">
      <c r="A333" s="7" t="s">
        <v>54</v>
      </c>
      <c r="B333" s="165">
        <f>events!D333-D1662</f>
        <v>25</v>
      </c>
    </row>
    <row r="334">
      <c r="A334" s="7" t="s">
        <v>54</v>
      </c>
      <c r="B334" s="165">
        <f>events!D334-D1663</f>
        <v>0</v>
      </c>
    </row>
    <row r="335">
      <c r="A335" s="7" t="s">
        <v>54</v>
      </c>
      <c r="B335" s="165">
        <f>events!D335-D1664</f>
        <v>12</v>
      </c>
    </row>
    <row r="336">
      <c r="A336" s="7" t="s">
        <v>54</v>
      </c>
      <c r="B336" s="165">
        <f>events!D336-D1665</f>
        <v>6</v>
      </c>
    </row>
    <row r="337">
      <c r="A337" s="7" t="s">
        <v>54</v>
      </c>
      <c r="B337" s="165">
        <f>events!D337-D1666</f>
        <v>3</v>
      </c>
    </row>
    <row r="338">
      <c r="A338" s="7" t="s">
        <v>54</v>
      </c>
      <c r="B338" s="165">
        <f>events!D338-D1667</f>
        <v>49</v>
      </c>
    </row>
    <row r="339">
      <c r="A339" s="7" t="s">
        <v>54</v>
      </c>
      <c r="B339" s="165">
        <f>events!D339-D1668</f>
        <v>49</v>
      </c>
    </row>
    <row r="340">
      <c r="A340" s="7" t="s">
        <v>54</v>
      </c>
      <c r="B340" s="165">
        <f>events!D340-D1669</f>
        <v>22</v>
      </c>
    </row>
    <row r="341">
      <c r="A341" s="7" t="s">
        <v>54</v>
      </c>
      <c r="B341" s="165">
        <f>events!D341-D1670</f>
        <v>21</v>
      </c>
    </row>
    <row r="342">
      <c r="A342" s="7" t="s">
        <v>56</v>
      </c>
      <c r="B342" s="165">
        <f>events!D342-D1671</f>
        <v>49</v>
      </c>
    </row>
    <row r="343">
      <c r="A343" s="7" t="s">
        <v>56</v>
      </c>
      <c r="B343" s="165">
        <f>events!D343-D1672</f>
        <v>20</v>
      </c>
    </row>
    <row r="344">
      <c r="A344" s="7" t="s">
        <v>56</v>
      </c>
      <c r="B344" s="165">
        <f>events!D344-D1673</f>
        <v>39</v>
      </c>
    </row>
    <row r="345">
      <c r="A345" s="7" t="s">
        <v>56</v>
      </c>
      <c r="B345" s="165">
        <f>events!D345-D1674</f>
        <v>8</v>
      </c>
    </row>
    <row r="346">
      <c r="A346" s="7" t="s">
        <v>56</v>
      </c>
      <c r="B346" s="165">
        <f>events!D346-D1675</f>
        <v>27</v>
      </c>
    </row>
    <row r="347">
      <c r="A347" s="7" t="s">
        <v>56</v>
      </c>
      <c r="B347" s="165">
        <f>events!D347-D1676</f>
        <v>15</v>
      </c>
    </row>
    <row r="348">
      <c r="A348" s="7" t="s">
        <v>56</v>
      </c>
      <c r="B348" s="165">
        <f>events!D348-D1677</f>
        <v>3</v>
      </c>
    </row>
    <row r="349">
      <c r="A349" s="7" t="s">
        <v>56</v>
      </c>
      <c r="B349" s="165">
        <f>events!D349-D1678</f>
        <v>3</v>
      </c>
    </row>
    <row r="350">
      <c r="A350" s="7" t="s">
        <v>56</v>
      </c>
      <c r="B350" s="165">
        <f>events!D350-D1679</f>
        <v>6</v>
      </c>
    </row>
    <row r="351">
      <c r="A351" s="7" t="s">
        <v>56</v>
      </c>
      <c r="B351" s="165">
        <f>events!D351-D1680</f>
        <v>11</v>
      </c>
    </row>
    <row r="352">
      <c r="A352" s="7" t="s">
        <v>56</v>
      </c>
      <c r="B352" s="165">
        <f>events!D352-D1681</f>
        <v>29</v>
      </c>
    </row>
    <row r="353">
      <c r="A353" s="7" t="s">
        <v>56</v>
      </c>
      <c r="B353" s="165">
        <f>events!D353-D1682</f>
        <v>49</v>
      </c>
    </row>
    <row r="354">
      <c r="A354" s="7" t="s">
        <v>56</v>
      </c>
      <c r="B354" s="165">
        <f>events!D354-D1683</f>
        <v>31</v>
      </c>
    </row>
    <row r="355">
      <c r="A355" s="7" t="s">
        <v>56</v>
      </c>
      <c r="B355" s="165">
        <f>events!D355-D1684</f>
        <v>3</v>
      </c>
    </row>
    <row r="356">
      <c r="A356" s="7" t="s">
        <v>56</v>
      </c>
      <c r="B356" s="165">
        <f>events!D356-D1685</f>
        <v>34</v>
      </c>
    </row>
    <row r="357">
      <c r="A357" s="7" t="s">
        <v>56</v>
      </c>
      <c r="B357" s="165">
        <f>events!D357-D1686</f>
        <v>17</v>
      </c>
    </row>
    <row r="358">
      <c r="A358" s="7" t="s">
        <v>56</v>
      </c>
      <c r="B358" s="165">
        <f>events!D358-D1687</f>
        <v>19</v>
      </c>
    </row>
    <row r="359">
      <c r="A359" s="7" t="s">
        <v>56</v>
      </c>
      <c r="B359" s="165">
        <f>events!D359-D1688</f>
        <v>12</v>
      </c>
    </row>
    <row r="360">
      <c r="A360" s="7" t="s">
        <v>56</v>
      </c>
      <c r="B360" s="165">
        <f>events!D360-D1689</f>
        <v>18</v>
      </c>
    </row>
    <row r="361">
      <c r="A361" s="7" t="s">
        <v>56</v>
      </c>
      <c r="B361" s="165">
        <f>events!D361-D1690</f>
        <v>6</v>
      </c>
    </row>
    <row r="362">
      <c r="A362" s="7" t="s">
        <v>56</v>
      </c>
      <c r="B362" s="165">
        <f>events!D362-D1691</f>
        <v>42</v>
      </c>
    </row>
    <row r="363">
      <c r="A363" s="7" t="s">
        <v>56</v>
      </c>
      <c r="B363" s="165">
        <f>events!D363-D1692</f>
        <v>15</v>
      </c>
    </row>
    <row r="364">
      <c r="A364" s="7" t="s">
        <v>56</v>
      </c>
      <c r="B364" s="165">
        <f>events!D364-D1693</f>
        <v>16</v>
      </c>
    </row>
    <row r="365">
      <c r="A365" s="7" t="s">
        <v>58</v>
      </c>
      <c r="B365" s="165">
        <f>events!D365-D1694</f>
        <v>19</v>
      </c>
    </row>
    <row r="366">
      <c r="A366" s="7" t="s">
        <v>58</v>
      </c>
      <c r="B366" s="165">
        <f>events!D366-D1695</f>
        <v>14</v>
      </c>
    </row>
    <row r="367">
      <c r="A367" s="7" t="s">
        <v>58</v>
      </c>
      <c r="B367" s="165">
        <f>events!D367-D1696</f>
        <v>33</v>
      </c>
    </row>
    <row r="368">
      <c r="A368" s="7" t="s">
        <v>58</v>
      </c>
      <c r="B368" s="165">
        <f>events!D368-D1697</f>
        <v>41</v>
      </c>
    </row>
    <row r="369">
      <c r="A369" s="7" t="s">
        <v>58</v>
      </c>
      <c r="B369" s="165">
        <f>events!D369-D1698</f>
        <v>43</v>
      </c>
    </row>
    <row r="370">
      <c r="A370" s="7" t="s">
        <v>58</v>
      </c>
      <c r="B370" s="165">
        <f>events!D370-D1699</f>
        <v>20</v>
      </c>
    </row>
    <row r="371">
      <c r="A371" s="7" t="s">
        <v>58</v>
      </c>
      <c r="B371" s="165">
        <f>events!D371-D1700</f>
        <v>8</v>
      </c>
    </row>
    <row r="372">
      <c r="A372" s="7" t="s">
        <v>58</v>
      </c>
      <c r="B372" s="165">
        <f>events!D372-D1701</f>
        <v>41</v>
      </c>
    </row>
    <row r="373">
      <c r="A373" s="7" t="s">
        <v>58</v>
      </c>
      <c r="B373" s="165">
        <f>events!D373-D1702</f>
        <v>39</v>
      </c>
    </row>
    <row r="374">
      <c r="A374" s="7" t="s">
        <v>58</v>
      </c>
      <c r="B374" s="165">
        <f>events!D374-D1703</f>
        <v>5</v>
      </c>
    </row>
    <row r="375">
      <c r="A375" s="7" t="s">
        <v>58</v>
      </c>
      <c r="B375" s="165">
        <f>events!D375-D1704</f>
        <v>7</v>
      </c>
    </row>
    <row r="376">
      <c r="A376" s="7" t="s">
        <v>58</v>
      </c>
      <c r="B376" s="165">
        <f>events!D376-D1705</f>
        <v>12</v>
      </c>
    </row>
    <row r="377">
      <c r="A377" s="7" t="s">
        <v>58</v>
      </c>
      <c r="B377" s="165">
        <f>events!D377-D1706</f>
        <v>41</v>
      </c>
    </row>
    <row r="378">
      <c r="A378" s="7" t="s">
        <v>58</v>
      </c>
      <c r="B378" s="165">
        <f>events!D378-D1707</f>
        <v>32</v>
      </c>
    </row>
    <row r="379">
      <c r="A379" s="7" t="s">
        <v>58</v>
      </c>
      <c r="B379" s="165">
        <f>events!D379-D1708</f>
        <v>20</v>
      </c>
    </row>
    <row r="380">
      <c r="A380" s="7" t="s">
        <v>58</v>
      </c>
      <c r="B380" s="165">
        <f>events!D380-D1709</f>
        <v>35</v>
      </c>
    </row>
    <row r="381">
      <c r="A381" s="7" t="s">
        <v>58</v>
      </c>
      <c r="B381" s="165">
        <f>events!D381-D1710</f>
        <v>23</v>
      </c>
    </row>
    <row r="382">
      <c r="A382" s="7" t="s">
        <v>58</v>
      </c>
      <c r="B382" s="165">
        <f>events!D382-D1711</f>
        <v>5</v>
      </c>
    </row>
    <row r="383">
      <c r="A383" s="7" t="s">
        <v>58</v>
      </c>
      <c r="B383" s="165">
        <f>events!D383-D1712</f>
        <v>31</v>
      </c>
    </row>
    <row r="384">
      <c r="A384" s="7" t="s">
        <v>58</v>
      </c>
      <c r="B384" s="165">
        <f>events!D384-D1713</f>
        <v>40</v>
      </c>
    </row>
    <row r="385">
      <c r="A385" s="7" t="s">
        <v>58</v>
      </c>
      <c r="B385" s="165">
        <f>events!D385-D1714</f>
        <v>19</v>
      </c>
    </row>
    <row r="386">
      <c r="A386" s="7" t="s">
        <v>58</v>
      </c>
      <c r="B386" s="165">
        <f>events!D386-D1715</f>
        <v>32</v>
      </c>
    </row>
    <row r="387">
      <c r="A387" s="7" t="s">
        <v>58</v>
      </c>
      <c r="B387" s="165">
        <f>events!D387-D1716</f>
        <v>43</v>
      </c>
    </row>
    <row r="388">
      <c r="A388" s="7" t="s">
        <v>60</v>
      </c>
      <c r="B388" s="165">
        <f>events!D388-D1717</f>
        <v>47</v>
      </c>
    </row>
    <row r="389">
      <c r="A389" s="7" t="s">
        <v>60</v>
      </c>
      <c r="B389" s="165">
        <f>events!D389-D1718</f>
        <v>6</v>
      </c>
    </row>
    <row r="390">
      <c r="A390" s="7" t="s">
        <v>60</v>
      </c>
      <c r="B390" s="165">
        <f>events!D390-D1719</f>
        <v>31</v>
      </c>
    </row>
    <row r="391">
      <c r="A391" s="7" t="s">
        <v>60</v>
      </c>
      <c r="B391" s="165">
        <f>events!D391-D1720</f>
        <v>3</v>
      </c>
    </row>
    <row r="392">
      <c r="A392" s="7" t="s">
        <v>60</v>
      </c>
      <c r="B392" s="165">
        <f>events!D392-D1721</f>
        <v>19</v>
      </c>
    </row>
    <row r="393">
      <c r="A393" s="7" t="s">
        <v>60</v>
      </c>
      <c r="B393" s="165">
        <f>events!D393-D1722</f>
        <v>12</v>
      </c>
    </row>
    <row r="394">
      <c r="A394" s="7" t="s">
        <v>60</v>
      </c>
      <c r="B394" s="165">
        <f>events!D394-D1723</f>
        <v>36</v>
      </c>
    </row>
    <row r="395">
      <c r="A395" s="7" t="s">
        <v>60</v>
      </c>
      <c r="B395" s="165">
        <f>events!D395-D1724</f>
        <v>44</v>
      </c>
    </row>
    <row r="396">
      <c r="A396" s="7" t="s">
        <v>60</v>
      </c>
      <c r="B396" s="165">
        <f>events!D396-D1725</f>
        <v>25</v>
      </c>
    </row>
    <row r="397">
      <c r="A397" s="7" t="s">
        <v>60</v>
      </c>
      <c r="B397" s="165">
        <f>events!D397-D1726</f>
        <v>44</v>
      </c>
    </row>
    <row r="398">
      <c r="A398" s="7" t="s">
        <v>60</v>
      </c>
      <c r="B398" s="165">
        <f>events!D398-D1727</f>
        <v>31</v>
      </c>
    </row>
    <row r="399">
      <c r="A399" s="7" t="s">
        <v>60</v>
      </c>
      <c r="B399" s="165">
        <f>events!D399-D1728</f>
        <v>42</v>
      </c>
    </row>
    <row r="400">
      <c r="A400" s="7" t="s">
        <v>60</v>
      </c>
      <c r="B400" s="165">
        <f>events!D400-D1729</f>
        <v>37</v>
      </c>
    </row>
    <row r="401">
      <c r="A401" s="7" t="s">
        <v>60</v>
      </c>
      <c r="B401" s="165">
        <f>events!D401-D1730</f>
        <v>1</v>
      </c>
    </row>
    <row r="402">
      <c r="A402" s="7" t="s">
        <v>60</v>
      </c>
      <c r="B402" s="165">
        <f>events!D402-D1731</f>
        <v>15</v>
      </c>
    </row>
    <row r="403">
      <c r="A403" s="7" t="s">
        <v>60</v>
      </c>
      <c r="B403" s="165">
        <f>events!D403-D1732</f>
        <v>14</v>
      </c>
    </row>
    <row r="404">
      <c r="A404" s="7" t="s">
        <v>60</v>
      </c>
      <c r="B404" s="165">
        <f>events!D404-D1733</f>
        <v>48</v>
      </c>
    </row>
    <row r="405">
      <c r="A405" s="7" t="s">
        <v>60</v>
      </c>
      <c r="B405" s="165">
        <f>events!D405-D1734</f>
        <v>6</v>
      </c>
    </row>
    <row r="406">
      <c r="A406" s="7" t="s">
        <v>60</v>
      </c>
      <c r="B406" s="165">
        <f>events!D406-D1735</f>
        <v>25</v>
      </c>
    </row>
    <row r="407">
      <c r="A407" s="7" t="s">
        <v>60</v>
      </c>
      <c r="B407" s="165">
        <f>events!D407-D1736</f>
        <v>11</v>
      </c>
    </row>
    <row r="408">
      <c r="A408" s="7" t="s">
        <v>60</v>
      </c>
      <c r="B408" s="165">
        <f>events!D408-D1737</f>
        <v>40</v>
      </c>
    </row>
    <row r="409">
      <c r="A409" s="7" t="s">
        <v>60</v>
      </c>
      <c r="B409" s="165">
        <f>events!D409-D1738</f>
        <v>26</v>
      </c>
    </row>
    <row r="410">
      <c r="A410" s="7" t="s">
        <v>60</v>
      </c>
      <c r="B410" s="165">
        <f>events!D410-D1739</f>
        <v>11</v>
      </c>
    </row>
    <row r="411">
      <c r="A411" s="7" t="s">
        <v>60</v>
      </c>
      <c r="B411" s="165">
        <f>events!D411-D1740</f>
        <v>48</v>
      </c>
    </row>
    <row r="412">
      <c r="A412" s="7" t="s">
        <v>60</v>
      </c>
      <c r="B412" s="165">
        <f>events!D412-D1741</f>
        <v>23</v>
      </c>
    </row>
    <row r="413">
      <c r="A413" s="7" t="s">
        <v>60</v>
      </c>
      <c r="B413" s="165">
        <f>events!D413-D1742</f>
        <v>42</v>
      </c>
    </row>
    <row r="414">
      <c r="A414" s="7" t="s">
        <v>62</v>
      </c>
      <c r="B414" s="165">
        <f>events!D414-D1743</f>
        <v>18</v>
      </c>
    </row>
    <row r="415">
      <c r="A415" s="7" t="s">
        <v>62</v>
      </c>
      <c r="B415" s="165">
        <f>events!D415-D1744</f>
        <v>29</v>
      </c>
    </row>
    <row r="416">
      <c r="A416" s="7" t="s">
        <v>62</v>
      </c>
      <c r="B416" s="165">
        <f>events!D416-D1745</f>
        <v>36</v>
      </c>
    </row>
    <row r="417">
      <c r="A417" s="7" t="s">
        <v>62</v>
      </c>
      <c r="B417" s="165">
        <f>events!D417-D1746</f>
        <v>34</v>
      </c>
    </row>
    <row r="418">
      <c r="A418" s="7" t="s">
        <v>62</v>
      </c>
      <c r="B418" s="165">
        <f>events!D418-D1747</f>
        <v>32</v>
      </c>
    </row>
    <row r="419">
      <c r="A419" s="7" t="s">
        <v>62</v>
      </c>
      <c r="B419" s="165">
        <f>events!D419-D1748</f>
        <v>47</v>
      </c>
    </row>
    <row r="420">
      <c r="A420" s="7" t="s">
        <v>62</v>
      </c>
      <c r="B420" s="165">
        <f>events!D420-D1749</f>
        <v>44</v>
      </c>
    </row>
    <row r="421">
      <c r="A421" s="7" t="s">
        <v>62</v>
      </c>
      <c r="B421" s="165">
        <f>events!D421-D1750</f>
        <v>41</v>
      </c>
    </row>
    <row r="422">
      <c r="A422" s="7" t="s">
        <v>62</v>
      </c>
      <c r="B422" s="165">
        <f>events!D422-D1751</f>
        <v>11</v>
      </c>
    </row>
    <row r="423">
      <c r="A423" s="7" t="s">
        <v>62</v>
      </c>
      <c r="B423" s="165">
        <f>events!D423-D1752</f>
        <v>28</v>
      </c>
    </row>
    <row r="424">
      <c r="A424" s="7" t="s">
        <v>62</v>
      </c>
      <c r="B424" s="165">
        <f>events!D424-D1753</f>
        <v>34</v>
      </c>
    </row>
    <row r="425">
      <c r="A425" s="7" t="s">
        <v>62</v>
      </c>
      <c r="B425" s="165">
        <f>events!D425-D1754</f>
        <v>44</v>
      </c>
    </row>
    <row r="426">
      <c r="A426" s="7" t="s">
        <v>62</v>
      </c>
      <c r="B426" s="165">
        <f>events!D426-D1755</f>
        <v>23</v>
      </c>
    </row>
    <row r="427">
      <c r="A427" s="7" t="s">
        <v>62</v>
      </c>
      <c r="B427" s="165">
        <f>events!D427-D1756</f>
        <v>32</v>
      </c>
    </row>
    <row r="428">
      <c r="A428" s="7" t="s">
        <v>62</v>
      </c>
      <c r="B428" s="165">
        <f>events!D428-D1757</f>
        <v>41</v>
      </c>
    </row>
    <row r="429">
      <c r="A429" s="7" t="s">
        <v>62</v>
      </c>
      <c r="B429" s="165">
        <f>events!D429-D1758</f>
        <v>34</v>
      </c>
    </row>
    <row r="430">
      <c r="A430" s="7" t="s">
        <v>62</v>
      </c>
      <c r="B430" s="165">
        <f>events!D430-D1759</f>
        <v>36</v>
      </c>
    </row>
    <row r="431">
      <c r="A431" s="7" t="s">
        <v>62</v>
      </c>
      <c r="B431" s="165">
        <f>events!D431-D1760</f>
        <v>34</v>
      </c>
    </row>
    <row r="432">
      <c r="A432" s="7" t="s">
        <v>62</v>
      </c>
      <c r="B432" s="165">
        <f>events!D432-D1761</f>
        <v>7</v>
      </c>
    </row>
    <row r="433">
      <c r="A433" s="7" t="s">
        <v>62</v>
      </c>
      <c r="B433" s="165">
        <f>events!D433-D1762</f>
        <v>20</v>
      </c>
    </row>
    <row r="434">
      <c r="A434" s="7" t="s">
        <v>62</v>
      </c>
      <c r="B434" s="165">
        <f>events!D434-D1763</f>
        <v>21</v>
      </c>
    </row>
    <row r="435">
      <c r="A435" s="7" t="s">
        <v>62</v>
      </c>
      <c r="B435" s="165">
        <f>events!D435-D1764</f>
        <v>12</v>
      </c>
    </row>
    <row r="436">
      <c r="A436" s="7" t="s">
        <v>62</v>
      </c>
      <c r="B436" s="165">
        <f>events!D436-D1765</f>
        <v>25</v>
      </c>
    </row>
    <row r="437">
      <c r="A437" s="7" t="s">
        <v>64</v>
      </c>
      <c r="B437" s="165">
        <f>events!D437-D1766</f>
        <v>30</v>
      </c>
    </row>
    <row r="438">
      <c r="A438" s="7" t="s">
        <v>64</v>
      </c>
      <c r="B438" s="165">
        <f>events!D438-D1767</f>
        <v>49</v>
      </c>
    </row>
    <row r="439">
      <c r="A439" s="7" t="s">
        <v>64</v>
      </c>
      <c r="B439" s="165">
        <f>events!D439-D1768</f>
        <v>44</v>
      </c>
    </row>
    <row r="440">
      <c r="A440" s="7" t="s">
        <v>64</v>
      </c>
      <c r="B440" s="165">
        <f>events!D440-D1769</f>
        <v>27</v>
      </c>
    </row>
    <row r="441">
      <c r="A441" s="7" t="s">
        <v>64</v>
      </c>
      <c r="B441" s="165">
        <f>events!D441-D1770</f>
        <v>38</v>
      </c>
    </row>
    <row r="442">
      <c r="A442" s="7" t="s">
        <v>64</v>
      </c>
      <c r="B442" s="165">
        <f>events!D442-D1771</f>
        <v>25</v>
      </c>
    </row>
    <row r="443">
      <c r="A443" s="7" t="s">
        <v>64</v>
      </c>
      <c r="B443" s="165">
        <f>events!D443-D1772</f>
        <v>33</v>
      </c>
    </row>
    <row r="444">
      <c r="A444" s="7" t="s">
        <v>64</v>
      </c>
      <c r="B444" s="165">
        <f>events!D444-D1773</f>
        <v>40</v>
      </c>
    </row>
    <row r="445">
      <c r="A445" s="7" t="s">
        <v>64</v>
      </c>
      <c r="B445" s="165">
        <f>events!D445-D1774</f>
        <v>35</v>
      </c>
    </row>
    <row r="446">
      <c r="A446" s="7" t="s">
        <v>64</v>
      </c>
      <c r="B446" s="165">
        <f>events!D446-D1775</f>
        <v>25</v>
      </c>
    </row>
    <row r="447">
      <c r="A447" s="7" t="s">
        <v>64</v>
      </c>
      <c r="B447" s="165">
        <f>events!D447-D1776</f>
        <v>21</v>
      </c>
    </row>
    <row r="448">
      <c r="A448" s="7" t="s">
        <v>64</v>
      </c>
      <c r="B448" s="165">
        <f>events!D448-D1777</f>
        <v>11</v>
      </c>
    </row>
    <row r="449">
      <c r="A449" s="7" t="s">
        <v>64</v>
      </c>
      <c r="B449" s="165">
        <f>events!D449-D1778</f>
        <v>24</v>
      </c>
    </row>
    <row r="450">
      <c r="A450" s="7" t="s">
        <v>64</v>
      </c>
      <c r="B450" s="165">
        <f>events!D450-D1779</f>
        <v>20</v>
      </c>
    </row>
    <row r="451">
      <c r="A451" s="7" t="s">
        <v>64</v>
      </c>
      <c r="B451" s="165">
        <f>events!D451-D1780</f>
        <v>0</v>
      </c>
    </row>
    <row r="452">
      <c r="A452" s="7" t="s">
        <v>64</v>
      </c>
      <c r="B452" s="165">
        <f>events!D452-D1781</f>
        <v>15</v>
      </c>
    </row>
    <row r="453">
      <c r="A453" s="7" t="s">
        <v>64</v>
      </c>
      <c r="B453" s="165">
        <f>events!D453-D1782</f>
        <v>47</v>
      </c>
    </row>
    <row r="454">
      <c r="A454" s="7" t="s">
        <v>64</v>
      </c>
      <c r="B454" s="165">
        <f>events!D454-D1783</f>
        <v>4</v>
      </c>
    </row>
    <row r="455">
      <c r="A455" s="7" t="s">
        <v>64</v>
      </c>
      <c r="B455" s="165">
        <f>events!D455-D1784</f>
        <v>24</v>
      </c>
    </row>
    <row r="456">
      <c r="A456" s="7" t="s">
        <v>64</v>
      </c>
      <c r="B456" s="165">
        <f>events!D456-D1785</f>
        <v>10</v>
      </c>
    </row>
    <row r="457">
      <c r="A457" s="7" t="s">
        <v>64</v>
      </c>
      <c r="B457" s="165">
        <f>events!D457-D1786</f>
        <v>19</v>
      </c>
    </row>
    <row r="458">
      <c r="A458" s="7" t="s">
        <v>64</v>
      </c>
      <c r="B458" s="165">
        <f>events!D458-D1787</f>
        <v>14</v>
      </c>
    </row>
    <row r="459">
      <c r="A459" s="7" t="s">
        <v>64</v>
      </c>
      <c r="B459" s="165">
        <f>events!D459-D1788</f>
        <v>2</v>
      </c>
    </row>
    <row r="460">
      <c r="A460" s="7" t="s">
        <v>64</v>
      </c>
      <c r="B460" s="165">
        <f>events!D460-D1789</f>
        <v>42</v>
      </c>
    </row>
    <row r="461">
      <c r="A461" s="7" t="s">
        <v>64</v>
      </c>
      <c r="B461" s="165">
        <f>events!D461-D1790</f>
        <v>2</v>
      </c>
    </row>
    <row r="462">
      <c r="A462" s="7" t="s">
        <v>64</v>
      </c>
      <c r="B462" s="165">
        <f>events!D462-D1791</f>
        <v>8</v>
      </c>
    </row>
    <row r="463">
      <c r="A463" s="7" t="s">
        <v>66</v>
      </c>
      <c r="B463" s="165">
        <f>events!D463-D1792</f>
        <v>15</v>
      </c>
    </row>
    <row r="464">
      <c r="A464" s="7" t="s">
        <v>66</v>
      </c>
      <c r="B464" s="165">
        <f>events!D464-D1793</f>
        <v>1</v>
      </c>
    </row>
    <row r="465">
      <c r="A465" s="7" t="s">
        <v>66</v>
      </c>
      <c r="B465" s="165">
        <f>events!D465-D1794</f>
        <v>32</v>
      </c>
    </row>
    <row r="466">
      <c r="A466" s="7" t="s">
        <v>66</v>
      </c>
      <c r="B466" s="165">
        <f>events!D466-D1795</f>
        <v>36</v>
      </c>
    </row>
    <row r="467">
      <c r="A467" s="7" t="s">
        <v>66</v>
      </c>
      <c r="B467" s="165">
        <f>events!D467-D1796</f>
        <v>6</v>
      </c>
    </row>
    <row r="468">
      <c r="A468" s="7" t="s">
        <v>66</v>
      </c>
      <c r="B468" s="165">
        <f>events!D468-D1797</f>
        <v>7</v>
      </c>
    </row>
    <row r="469">
      <c r="A469" s="7" t="s">
        <v>66</v>
      </c>
      <c r="B469" s="165">
        <f>events!D469-D1798</f>
        <v>48</v>
      </c>
    </row>
    <row r="470">
      <c r="A470" s="7" t="s">
        <v>66</v>
      </c>
      <c r="B470" s="165">
        <f>events!D470-D1799</f>
        <v>39</v>
      </c>
    </row>
    <row r="471">
      <c r="A471" s="7" t="s">
        <v>66</v>
      </c>
      <c r="B471" s="165">
        <f>events!D471-D1800</f>
        <v>46</v>
      </c>
    </row>
    <row r="472">
      <c r="A472" s="7" t="s">
        <v>66</v>
      </c>
      <c r="B472" s="165">
        <f>events!D472-D1801</f>
        <v>18</v>
      </c>
    </row>
    <row r="473">
      <c r="A473" s="7" t="s">
        <v>66</v>
      </c>
      <c r="B473" s="165">
        <f>events!D473-D1802</f>
        <v>37</v>
      </c>
    </row>
    <row r="474">
      <c r="A474" s="7" t="s">
        <v>66</v>
      </c>
      <c r="B474" s="165">
        <f>events!D474-D1803</f>
        <v>6</v>
      </c>
    </row>
    <row r="475">
      <c r="A475" s="7" t="s">
        <v>66</v>
      </c>
      <c r="B475" s="165">
        <f>events!D475-D1804</f>
        <v>3</v>
      </c>
    </row>
    <row r="476">
      <c r="A476" s="7" t="s">
        <v>66</v>
      </c>
      <c r="B476" s="165">
        <f>events!D476-D1805</f>
        <v>35</v>
      </c>
    </row>
    <row r="477">
      <c r="A477" s="7" t="s">
        <v>66</v>
      </c>
      <c r="B477" s="165">
        <f>events!D477-D1806</f>
        <v>39</v>
      </c>
    </row>
    <row r="478">
      <c r="A478" s="7" t="s">
        <v>66</v>
      </c>
      <c r="B478" s="165">
        <f>events!D478-D1807</f>
        <v>31</v>
      </c>
    </row>
    <row r="479">
      <c r="A479" s="7" t="s">
        <v>66</v>
      </c>
      <c r="B479" s="165">
        <f>events!D479-D1808</f>
        <v>5</v>
      </c>
    </row>
    <row r="480">
      <c r="A480" s="7" t="s">
        <v>66</v>
      </c>
      <c r="B480" s="165">
        <f>events!D480-D1809</f>
        <v>16</v>
      </c>
    </row>
    <row r="481">
      <c r="A481" s="7" t="s">
        <v>66</v>
      </c>
      <c r="B481" s="165">
        <f>events!D481-D1810</f>
        <v>14</v>
      </c>
    </row>
    <row r="482">
      <c r="A482" s="7" t="s">
        <v>66</v>
      </c>
      <c r="B482" s="165">
        <f>events!D482-D1811</f>
        <v>22</v>
      </c>
    </row>
    <row r="483">
      <c r="A483" s="7" t="s">
        <v>66</v>
      </c>
      <c r="B483" s="165">
        <f>events!D483-D1812</f>
        <v>47</v>
      </c>
    </row>
    <row r="484">
      <c r="A484" s="7" t="s">
        <v>66</v>
      </c>
      <c r="B484" s="165">
        <f>events!D484-D1813</f>
        <v>29</v>
      </c>
    </row>
    <row r="485">
      <c r="A485" s="7" t="s">
        <v>66</v>
      </c>
      <c r="B485" s="165">
        <f>events!D485-D1814</f>
        <v>19</v>
      </c>
    </row>
    <row r="486">
      <c r="A486" s="7" t="s">
        <v>66</v>
      </c>
      <c r="B486" s="165">
        <f>events!D486-D1815</f>
        <v>4</v>
      </c>
    </row>
    <row r="487">
      <c r="A487" s="7" t="s">
        <v>66</v>
      </c>
      <c r="B487" s="165">
        <f>events!D487-D1816</f>
        <v>43</v>
      </c>
    </row>
    <row r="488">
      <c r="A488" s="7" t="s">
        <v>66</v>
      </c>
      <c r="B488" s="165">
        <f>events!D488-D1817</f>
        <v>28</v>
      </c>
    </row>
    <row r="489">
      <c r="A489" s="7" t="s">
        <v>66</v>
      </c>
      <c r="B489" s="165">
        <f>events!D489-D1818</f>
        <v>8</v>
      </c>
    </row>
    <row r="490">
      <c r="A490" s="7" t="s">
        <v>66</v>
      </c>
      <c r="B490" s="165">
        <f>events!D490-D1819</f>
        <v>31</v>
      </c>
    </row>
    <row r="491">
      <c r="A491" s="7" t="s">
        <v>66</v>
      </c>
      <c r="B491" s="165">
        <f>events!D491-D1820</f>
        <v>4</v>
      </c>
    </row>
    <row r="492">
      <c r="A492" s="7" t="s">
        <v>66</v>
      </c>
      <c r="B492" s="165">
        <f>events!D492-D1821</f>
        <v>14</v>
      </c>
    </row>
    <row r="493">
      <c r="A493" s="7" t="s">
        <v>66</v>
      </c>
      <c r="B493" s="165">
        <f>events!D493-D1822</f>
        <v>25</v>
      </c>
    </row>
    <row r="494">
      <c r="A494" s="7" t="s">
        <v>66</v>
      </c>
      <c r="B494" s="165">
        <f>events!D494-D1823</f>
        <v>28</v>
      </c>
    </row>
    <row r="495">
      <c r="A495" s="7" t="s">
        <v>68</v>
      </c>
      <c r="B495" s="165">
        <f>events!D495-D1824</f>
        <v>47</v>
      </c>
    </row>
    <row r="496">
      <c r="A496" s="7" t="s">
        <v>68</v>
      </c>
      <c r="B496" s="165">
        <f>events!D496-D1825</f>
        <v>47</v>
      </c>
    </row>
    <row r="497">
      <c r="A497" s="7" t="s">
        <v>68</v>
      </c>
      <c r="B497" s="165">
        <f>events!D497-D1826</f>
        <v>37</v>
      </c>
    </row>
    <row r="498">
      <c r="A498" s="7" t="s">
        <v>68</v>
      </c>
      <c r="B498" s="165">
        <f>events!D498-D1827</f>
        <v>50</v>
      </c>
    </row>
    <row r="499">
      <c r="A499" s="7" t="s">
        <v>68</v>
      </c>
      <c r="B499" s="165">
        <f>events!D499-D1828</f>
        <v>9</v>
      </c>
    </row>
    <row r="500">
      <c r="A500" s="7" t="s">
        <v>68</v>
      </c>
      <c r="B500" s="165">
        <f>events!D500-D1829</f>
        <v>9</v>
      </c>
    </row>
    <row r="501">
      <c r="A501" s="7" t="s">
        <v>68</v>
      </c>
      <c r="B501" s="165">
        <f>events!D501-D1830</f>
        <v>17</v>
      </c>
    </row>
    <row r="502">
      <c r="A502" s="7" t="s">
        <v>68</v>
      </c>
      <c r="B502" s="165">
        <f>events!D502-D1831</f>
        <v>43</v>
      </c>
    </row>
    <row r="503">
      <c r="A503" s="7" t="s">
        <v>68</v>
      </c>
      <c r="B503" s="165">
        <f>events!D503-D1832</f>
        <v>22</v>
      </c>
    </row>
    <row r="504">
      <c r="A504" s="7" t="s">
        <v>68</v>
      </c>
      <c r="B504" s="165">
        <f>events!D504-D1833</f>
        <v>47</v>
      </c>
    </row>
    <row r="505">
      <c r="A505" s="7" t="s">
        <v>68</v>
      </c>
      <c r="B505" s="165">
        <f>events!D505-D1834</f>
        <v>36</v>
      </c>
    </row>
    <row r="506">
      <c r="A506" s="7" t="s">
        <v>68</v>
      </c>
      <c r="B506" s="165">
        <f>events!D506-D1835</f>
        <v>9</v>
      </c>
    </row>
    <row r="507">
      <c r="A507" s="7" t="s">
        <v>68</v>
      </c>
      <c r="B507" s="165">
        <f>events!D507-D1836</f>
        <v>32</v>
      </c>
    </row>
    <row r="508">
      <c r="A508" s="7" t="s">
        <v>68</v>
      </c>
      <c r="B508" s="165">
        <f>events!D508-D1837</f>
        <v>43</v>
      </c>
    </row>
    <row r="509">
      <c r="A509" s="7" t="s">
        <v>68</v>
      </c>
      <c r="B509" s="165">
        <f>events!D509-D1838</f>
        <v>48</v>
      </c>
    </row>
    <row r="510">
      <c r="A510" s="7" t="s">
        <v>68</v>
      </c>
      <c r="B510" s="165">
        <f>events!D510-D1839</f>
        <v>43</v>
      </c>
    </row>
    <row r="511">
      <c r="A511" s="7" t="s">
        <v>68</v>
      </c>
      <c r="B511" s="165">
        <f>events!D511-D1840</f>
        <v>2</v>
      </c>
    </row>
    <row r="512">
      <c r="A512" s="7" t="s">
        <v>68</v>
      </c>
      <c r="B512" s="165">
        <f>events!D512-D1841</f>
        <v>43</v>
      </c>
    </row>
    <row r="513">
      <c r="A513" s="7" t="s">
        <v>68</v>
      </c>
      <c r="B513" s="165">
        <f>events!D513-D1842</f>
        <v>43</v>
      </c>
    </row>
    <row r="514">
      <c r="A514" s="7" t="s">
        <v>68</v>
      </c>
      <c r="B514" s="165">
        <f>events!D514-D1843</f>
        <v>33</v>
      </c>
    </row>
    <row r="515">
      <c r="A515" s="7" t="s">
        <v>68</v>
      </c>
      <c r="B515" s="165">
        <f>events!D515-D1844</f>
        <v>36</v>
      </c>
    </row>
    <row r="516">
      <c r="A516" s="7" t="s">
        <v>68</v>
      </c>
      <c r="B516" s="165">
        <f>events!D516-D1845</f>
        <v>32</v>
      </c>
    </row>
    <row r="517">
      <c r="A517" s="7" t="s">
        <v>68</v>
      </c>
      <c r="B517" s="165">
        <f>events!D517-D1846</f>
        <v>10</v>
      </c>
    </row>
    <row r="518">
      <c r="A518" s="7" t="s">
        <v>68</v>
      </c>
      <c r="B518" s="165">
        <f>events!D518-D1847</f>
        <v>32</v>
      </c>
    </row>
    <row r="519">
      <c r="A519" s="7" t="s">
        <v>68</v>
      </c>
      <c r="B519" s="165">
        <f>events!D519-D1848</f>
        <v>46</v>
      </c>
    </row>
    <row r="520">
      <c r="A520" s="7" t="s">
        <v>70</v>
      </c>
      <c r="B520" s="165">
        <f>events!D520-D1849</f>
        <v>7</v>
      </c>
    </row>
    <row r="521">
      <c r="A521" s="7" t="s">
        <v>70</v>
      </c>
      <c r="B521" s="165">
        <f>events!D521-D1850</f>
        <v>33</v>
      </c>
    </row>
    <row r="522">
      <c r="A522" s="7" t="s">
        <v>70</v>
      </c>
      <c r="B522" s="165">
        <f>events!D522-D1851</f>
        <v>26</v>
      </c>
    </row>
    <row r="523">
      <c r="A523" s="7" t="s">
        <v>70</v>
      </c>
      <c r="B523" s="165">
        <f>events!D523-D1852</f>
        <v>5</v>
      </c>
    </row>
    <row r="524">
      <c r="A524" s="7" t="s">
        <v>70</v>
      </c>
      <c r="B524" s="165">
        <f>events!D524-D1853</f>
        <v>44</v>
      </c>
    </row>
    <row r="525">
      <c r="A525" s="7" t="s">
        <v>70</v>
      </c>
      <c r="B525" s="165">
        <f>events!D525-D1854</f>
        <v>44</v>
      </c>
    </row>
    <row r="526">
      <c r="A526" s="7" t="s">
        <v>70</v>
      </c>
      <c r="B526" s="165">
        <f>events!D526-D1855</f>
        <v>8</v>
      </c>
    </row>
    <row r="527">
      <c r="A527" s="7" t="s">
        <v>70</v>
      </c>
      <c r="B527" s="165">
        <f>events!D527-D1856</f>
        <v>21</v>
      </c>
    </row>
    <row r="528">
      <c r="A528" s="7" t="s">
        <v>70</v>
      </c>
      <c r="B528" s="165">
        <f>events!D528-D1857</f>
        <v>42</v>
      </c>
    </row>
    <row r="529">
      <c r="A529" s="7" t="s">
        <v>70</v>
      </c>
      <c r="B529" s="165">
        <f>events!D529-D1858</f>
        <v>38</v>
      </c>
    </row>
    <row r="530">
      <c r="A530" s="7" t="s">
        <v>70</v>
      </c>
      <c r="B530" s="165">
        <f>events!D530-D1859</f>
        <v>45</v>
      </c>
    </row>
    <row r="531">
      <c r="A531" s="7" t="s">
        <v>70</v>
      </c>
      <c r="B531" s="165">
        <f>events!D531-D1860</f>
        <v>6</v>
      </c>
    </row>
    <row r="532">
      <c r="A532" s="7" t="s">
        <v>70</v>
      </c>
      <c r="B532" s="165">
        <f>events!D532-D1861</f>
        <v>6</v>
      </c>
    </row>
    <row r="533">
      <c r="A533" s="7" t="s">
        <v>70</v>
      </c>
      <c r="B533" s="165">
        <f>events!D533-D1862</f>
        <v>3</v>
      </c>
    </row>
    <row r="534">
      <c r="A534" s="7" t="s">
        <v>70</v>
      </c>
      <c r="B534" s="165">
        <f>events!D534-D1863</f>
        <v>7</v>
      </c>
    </row>
    <row r="535">
      <c r="A535" s="7" t="s">
        <v>70</v>
      </c>
      <c r="B535" s="165">
        <f>events!D535-D1864</f>
        <v>13</v>
      </c>
    </row>
    <row r="536">
      <c r="A536" s="7" t="s">
        <v>70</v>
      </c>
      <c r="B536" s="165">
        <f>events!D536-D1865</f>
        <v>19</v>
      </c>
    </row>
    <row r="537">
      <c r="A537" s="7" t="s">
        <v>70</v>
      </c>
      <c r="B537" s="165">
        <f>events!D537-D1866</f>
        <v>10</v>
      </c>
    </row>
    <row r="538">
      <c r="A538" s="7" t="s">
        <v>70</v>
      </c>
      <c r="B538" s="165">
        <f>events!D538-D1867</f>
        <v>28</v>
      </c>
    </row>
    <row r="539">
      <c r="A539" s="7" t="s">
        <v>70</v>
      </c>
      <c r="B539" s="165">
        <f>events!D539-D1868</f>
        <v>21</v>
      </c>
    </row>
    <row r="540">
      <c r="A540" s="7" t="s">
        <v>70</v>
      </c>
      <c r="B540" s="165">
        <f>events!D540-D1869</f>
        <v>41</v>
      </c>
    </row>
    <row r="541">
      <c r="A541" s="7" t="s">
        <v>70</v>
      </c>
      <c r="B541" s="165">
        <f>events!D541-D1870</f>
        <v>27</v>
      </c>
    </row>
    <row r="542">
      <c r="A542" s="7" t="s">
        <v>70</v>
      </c>
      <c r="B542" s="165">
        <f>events!D542-D1871</f>
        <v>48</v>
      </c>
    </row>
    <row r="543">
      <c r="A543" s="7" t="s">
        <v>72</v>
      </c>
      <c r="B543" s="165">
        <f>events!D543-D1872</f>
        <v>10</v>
      </c>
    </row>
    <row r="544">
      <c r="A544" s="7" t="s">
        <v>72</v>
      </c>
      <c r="B544" s="165">
        <f>events!D544-D1873</f>
        <v>13</v>
      </c>
    </row>
    <row r="545">
      <c r="A545" s="7" t="s">
        <v>72</v>
      </c>
      <c r="B545" s="165">
        <f>events!D545-D1874</f>
        <v>44</v>
      </c>
    </row>
    <row r="546">
      <c r="A546" s="7" t="s">
        <v>72</v>
      </c>
      <c r="B546" s="165">
        <f>events!D546-D1875</f>
        <v>17</v>
      </c>
    </row>
    <row r="547">
      <c r="A547" s="7" t="s">
        <v>72</v>
      </c>
      <c r="B547" s="165">
        <f>events!D547-D1876</f>
        <v>28</v>
      </c>
    </row>
    <row r="548">
      <c r="A548" s="7" t="s">
        <v>72</v>
      </c>
      <c r="B548" s="165">
        <f>events!D548-D1877</f>
        <v>7</v>
      </c>
    </row>
    <row r="549">
      <c r="A549" s="7" t="s">
        <v>72</v>
      </c>
      <c r="B549" s="165">
        <f>events!D549-D1878</f>
        <v>1</v>
      </c>
    </row>
    <row r="550">
      <c r="A550" s="7" t="s">
        <v>72</v>
      </c>
      <c r="B550" s="165">
        <f>events!D550-D1879</f>
        <v>26</v>
      </c>
    </row>
    <row r="551">
      <c r="A551" s="7" t="s">
        <v>72</v>
      </c>
      <c r="B551" s="165">
        <f>events!D551-D1880</f>
        <v>50</v>
      </c>
    </row>
    <row r="552">
      <c r="A552" s="7" t="s">
        <v>72</v>
      </c>
      <c r="B552" s="165">
        <f>events!D552-D1881</f>
        <v>9</v>
      </c>
    </row>
    <row r="553">
      <c r="A553" s="7" t="s">
        <v>72</v>
      </c>
      <c r="B553" s="165">
        <f>events!D553-D1882</f>
        <v>14</v>
      </c>
    </row>
    <row r="554">
      <c r="A554" s="7" t="s">
        <v>72</v>
      </c>
      <c r="B554" s="165">
        <f>events!D554-D1883</f>
        <v>39</v>
      </c>
    </row>
    <row r="555">
      <c r="A555" s="7" t="s">
        <v>72</v>
      </c>
      <c r="B555" s="165">
        <f>events!D555-D1884</f>
        <v>36</v>
      </c>
    </row>
    <row r="556">
      <c r="A556" s="7" t="s">
        <v>72</v>
      </c>
      <c r="B556" s="165">
        <f>events!D556-D1885</f>
        <v>39</v>
      </c>
    </row>
    <row r="557">
      <c r="A557" s="7" t="s">
        <v>72</v>
      </c>
      <c r="B557" s="165">
        <f>events!D557-D1886</f>
        <v>28</v>
      </c>
    </row>
    <row r="558">
      <c r="A558" s="7" t="s">
        <v>72</v>
      </c>
      <c r="B558" s="165">
        <f>events!D558-D1887</f>
        <v>22</v>
      </c>
    </row>
    <row r="559">
      <c r="A559" s="7" t="s">
        <v>72</v>
      </c>
      <c r="B559" s="165">
        <f>events!D559-D1888</f>
        <v>32</v>
      </c>
    </row>
    <row r="560">
      <c r="A560" s="7" t="s">
        <v>72</v>
      </c>
      <c r="B560" s="165">
        <f>events!D560-D1889</f>
        <v>20</v>
      </c>
    </row>
    <row r="561">
      <c r="A561" s="7" t="s">
        <v>72</v>
      </c>
      <c r="B561" s="165">
        <f>events!D561-D1890</f>
        <v>23</v>
      </c>
    </row>
    <row r="562">
      <c r="A562" s="7" t="s">
        <v>72</v>
      </c>
      <c r="B562" s="165">
        <f>events!D562-D1891</f>
        <v>10</v>
      </c>
    </row>
    <row r="563">
      <c r="A563" s="7" t="s">
        <v>72</v>
      </c>
      <c r="B563" s="165">
        <f>events!D563-D1892</f>
        <v>30</v>
      </c>
    </row>
    <row r="564">
      <c r="A564" s="7" t="s">
        <v>72</v>
      </c>
      <c r="B564" s="165">
        <f>events!D564-D1893</f>
        <v>20</v>
      </c>
    </row>
    <row r="565">
      <c r="A565" s="7" t="s">
        <v>72</v>
      </c>
      <c r="B565" s="165">
        <f>events!D565-D1894</f>
        <v>16</v>
      </c>
    </row>
    <row r="566">
      <c r="A566" s="7" t="s">
        <v>72</v>
      </c>
      <c r="B566" s="165">
        <f>events!D566-D1895</f>
        <v>1</v>
      </c>
    </row>
    <row r="567">
      <c r="A567" s="7" t="s">
        <v>72</v>
      </c>
      <c r="B567" s="165">
        <f>events!D567-D1896</f>
        <v>25</v>
      </c>
    </row>
    <row r="568">
      <c r="A568" s="7" t="s">
        <v>72</v>
      </c>
      <c r="B568" s="165">
        <f>events!D568-D1897</f>
        <v>44</v>
      </c>
    </row>
    <row r="569">
      <c r="A569" s="7" t="s">
        <v>72</v>
      </c>
      <c r="B569" s="165">
        <f>events!D569-D1898</f>
        <v>14</v>
      </c>
    </row>
    <row r="570">
      <c r="A570" s="7" t="s">
        <v>72</v>
      </c>
      <c r="B570" s="165">
        <f>events!D570-D1899</f>
        <v>6</v>
      </c>
    </row>
    <row r="571">
      <c r="A571" s="7" t="s">
        <v>72</v>
      </c>
      <c r="B571" s="165">
        <f>events!D571-D1900</f>
        <v>49</v>
      </c>
    </row>
    <row r="572">
      <c r="A572" s="7" t="s">
        <v>72</v>
      </c>
      <c r="B572" s="165">
        <f>events!D572-D1901</f>
        <v>33</v>
      </c>
    </row>
    <row r="573">
      <c r="A573" s="7" t="s">
        <v>74</v>
      </c>
      <c r="B573" s="165">
        <f>events!D573-D1902</f>
        <v>24</v>
      </c>
    </row>
    <row r="574">
      <c r="A574" s="7" t="s">
        <v>74</v>
      </c>
      <c r="B574" s="165">
        <f>events!D574-D1903</f>
        <v>48</v>
      </c>
    </row>
    <row r="575">
      <c r="A575" s="7" t="s">
        <v>74</v>
      </c>
      <c r="B575" s="165">
        <f>events!D575-D1904</f>
        <v>41</v>
      </c>
    </row>
    <row r="576">
      <c r="A576" s="7" t="s">
        <v>74</v>
      </c>
      <c r="B576" s="165">
        <f>events!D576-D1905</f>
        <v>4</v>
      </c>
    </row>
    <row r="577">
      <c r="A577" s="7" t="s">
        <v>74</v>
      </c>
      <c r="B577" s="165">
        <f>events!D577-D1906</f>
        <v>18</v>
      </c>
    </row>
    <row r="578">
      <c r="A578" s="7" t="s">
        <v>74</v>
      </c>
      <c r="B578" s="165">
        <f>events!D578-D1907</f>
        <v>31</v>
      </c>
    </row>
    <row r="579">
      <c r="A579" s="7" t="s">
        <v>74</v>
      </c>
      <c r="B579" s="165">
        <f>events!D579-D1908</f>
        <v>27</v>
      </c>
    </row>
    <row r="580">
      <c r="A580" s="7" t="s">
        <v>74</v>
      </c>
      <c r="B580" s="165">
        <f>events!D580-D1909</f>
        <v>23</v>
      </c>
    </row>
    <row r="581">
      <c r="A581" s="7" t="s">
        <v>74</v>
      </c>
      <c r="B581" s="165">
        <f>events!D581-D1910</f>
        <v>15</v>
      </c>
    </row>
    <row r="582">
      <c r="A582" s="7" t="s">
        <v>74</v>
      </c>
      <c r="B582" s="165">
        <f>events!D582-D1911</f>
        <v>21</v>
      </c>
    </row>
    <row r="583">
      <c r="A583" s="7" t="s">
        <v>74</v>
      </c>
      <c r="B583" s="165">
        <f>events!D583-D1912</f>
        <v>34</v>
      </c>
    </row>
    <row r="584">
      <c r="A584" s="7" t="s">
        <v>74</v>
      </c>
      <c r="B584" s="165">
        <f>events!D584-D1913</f>
        <v>13</v>
      </c>
    </row>
    <row r="585">
      <c r="A585" s="7" t="s">
        <v>74</v>
      </c>
      <c r="B585" s="165">
        <f>events!D585-D1914</f>
        <v>49</v>
      </c>
    </row>
    <row r="586">
      <c r="A586" s="7" t="s">
        <v>74</v>
      </c>
      <c r="B586" s="165">
        <f>events!D586-D1915</f>
        <v>16</v>
      </c>
    </row>
    <row r="587">
      <c r="A587" s="7" t="s">
        <v>74</v>
      </c>
      <c r="B587" s="165">
        <f>events!D587-D1916</f>
        <v>1</v>
      </c>
    </row>
    <row r="588">
      <c r="A588" s="7" t="s">
        <v>74</v>
      </c>
      <c r="B588" s="165">
        <f>events!D588-D1917</f>
        <v>48</v>
      </c>
    </row>
    <row r="589">
      <c r="A589" s="7" t="s">
        <v>74</v>
      </c>
      <c r="B589" s="165">
        <f>events!D589-D1918</f>
        <v>8</v>
      </c>
    </row>
    <row r="590">
      <c r="A590" s="7" t="s">
        <v>74</v>
      </c>
      <c r="B590" s="165">
        <f>events!D590-D1919</f>
        <v>21</v>
      </c>
    </row>
    <row r="591">
      <c r="A591" s="7" t="s">
        <v>74</v>
      </c>
      <c r="B591" s="165">
        <f>events!D591-D1920</f>
        <v>32</v>
      </c>
    </row>
    <row r="592">
      <c r="A592" s="7" t="s">
        <v>74</v>
      </c>
      <c r="B592" s="165">
        <f>events!D592-D1921</f>
        <v>9</v>
      </c>
    </row>
    <row r="593">
      <c r="A593" s="7" t="s">
        <v>74</v>
      </c>
      <c r="B593" s="165">
        <f>events!D593-D1922</f>
        <v>35</v>
      </c>
    </row>
    <row r="594">
      <c r="A594" s="7" t="s">
        <v>74</v>
      </c>
      <c r="B594" s="165">
        <f>events!D594-D1923</f>
        <v>50</v>
      </c>
    </row>
    <row r="595">
      <c r="A595" s="7" t="s">
        <v>74</v>
      </c>
      <c r="B595" s="165">
        <f>events!D595-D1924</f>
        <v>24</v>
      </c>
    </row>
    <row r="596">
      <c r="A596" s="7" t="s">
        <v>74</v>
      </c>
      <c r="B596" s="165">
        <f>events!D596-D1925</f>
        <v>15</v>
      </c>
    </row>
    <row r="597">
      <c r="A597" s="7" t="s">
        <v>74</v>
      </c>
      <c r="B597" s="165">
        <f>events!D597-D1926</f>
        <v>40</v>
      </c>
    </row>
    <row r="598">
      <c r="A598" s="7" t="s">
        <v>74</v>
      </c>
      <c r="B598" s="165">
        <f>events!D598-D1927</f>
        <v>17</v>
      </c>
    </row>
    <row r="599">
      <c r="A599" s="7" t="s">
        <v>74</v>
      </c>
      <c r="B599" s="165">
        <f>events!D599-D1928</f>
        <v>19</v>
      </c>
    </row>
    <row r="600">
      <c r="A600" s="7" t="s">
        <v>74</v>
      </c>
      <c r="B600" s="165">
        <f>events!D600-D1929</f>
        <v>32</v>
      </c>
    </row>
    <row r="601">
      <c r="A601" s="7" t="s">
        <v>74</v>
      </c>
      <c r="B601" s="165">
        <f>events!D601-D1930</f>
        <v>13</v>
      </c>
    </row>
    <row r="602">
      <c r="A602" s="7" t="s">
        <v>74</v>
      </c>
      <c r="B602" s="165">
        <f>events!D602-D1931</f>
        <v>28</v>
      </c>
    </row>
    <row r="603">
      <c r="A603" s="7" t="s">
        <v>76</v>
      </c>
      <c r="B603" s="165">
        <f>events!D603-D1932</f>
        <v>4</v>
      </c>
    </row>
    <row r="604">
      <c r="A604" s="7" t="s">
        <v>76</v>
      </c>
      <c r="B604" s="165">
        <f>events!D604-D1933</f>
        <v>17</v>
      </c>
    </row>
    <row r="605">
      <c r="A605" s="7" t="s">
        <v>76</v>
      </c>
      <c r="B605" s="165">
        <f>events!D605-D1934</f>
        <v>32</v>
      </c>
    </row>
    <row r="606">
      <c r="A606" s="7" t="s">
        <v>76</v>
      </c>
      <c r="B606" s="165">
        <f>events!D606-D1935</f>
        <v>15</v>
      </c>
    </row>
    <row r="607">
      <c r="A607" s="7" t="s">
        <v>76</v>
      </c>
      <c r="B607" s="165">
        <f>events!D607-D1936</f>
        <v>42</v>
      </c>
    </row>
    <row r="608">
      <c r="A608" s="7" t="s">
        <v>76</v>
      </c>
      <c r="B608" s="165">
        <f>events!D608-D1937</f>
        <v>18</v>
      </c>
    </row>
    <row r="609">
      <c r="A609" s="7" t="s">
        <v>76</v>
      </c>
      <c r="B609" s="165">
        <f>events!D609-D1938</f>
        <v>41</v>
      </c>
    </row>
    <row r="610">
      <c r="A610" s="7" t="s">
        <v>76</v>
      </c>
      <c r="B610" s="165">
        <f>events!D610-D1939</f>
        <v>27</v>
      </c>
    </row>
    <row r="611">
      <c r="A611" s="7" t="s">
        <v>76</v>
      </c>
      <c r="B611" s="165">
        <f>events!D611-D1940</f>
        <v>14</v>
      </c>
    </row>
    <row r="612">
      <c r="A612" s="7" t="s">
        <v>76</v>
      </c>
      <c r="B612" s="165">
        <f>events!D612-D1941</f>
        <v>14</v>
      </c>
    </row>
    <row r="613">
      <c r="A613" s="7" t="s">
        <v>76</v>
      </c>
      <c r="B613" s="165">
        <f>events!D613-D1942</f>
        <v>39</v>
      </c>
    </row>
    <row r="614">
      <c r="A614" s="7" t="s">
        <v>76</v>
      </c>
      <c r="B614" s="165">
        <f>events!D614-D1943</f>
        <v>27</v>
      </c>
    </row>
    <row r="615">
      <c r="A615" s="7" t="s">
        <v>76</v>
      </c>
      <c r="B615" s="165">
        <f>events!D615-D1944</f>
        <v>6</v>
      </c>
    </row>
    <row r="616">
      <c r="A616" s="7" t="s">
        <v>76</v>
      </c>
      <c r="B616" s="165">
        <f>events!D616-D1945</f>
        <v>8</v>
      </c>
    </row>
    <row r="617">
      <c r="A617" s="7" t="s">
        <v>76</v>
      </c>
      <c r="B617" s="165">
        <f>events!D617-D1946</f>
        <v>21</v>
      </c>
    </row>
    <row r="618">
      <c r="A618" s="7" t="s">
        <v>76</v>
      </c>
      <c r="B618" s="165">
        <f>events!D618-D1947</f>
        <v>23</v>
      </c>
    </row>
    <row r="619">
      <c r="A619" s="7" t="s">
        <v>76</v>
      </c>
      <c r="B619" s="165">
        <f>events!D619-D1948</f>
        <v>35</v>
      </c>
    </row>
    <row r="620">
      <c r="A620" s="7" t="s">
        <v>76</v>
      </c>
      <c r="B620" s="165">
        <f>events!D620-D1949</f>
        <v>3</v>
      </c>
    </row>
    <row r="621">
      <c r="A621" s="7" t="s">
        <v>76</v>
      </c>
      <c r="B621" s="165">
        <f>events!D621-D1950</f>
        <v>3</v>
      </c>
    </row>
    <row r="622">
      <c r="A622" s="7" t="s">
        <v>76</v>
      </c>
      <c r="B622" s="165">
        <f>events!D622-D1951</f>
        <v>26</v>
      </c>
    </row>
    <row r="623">
      <c r="A623" s="7" t="s">
        <v>76</v>
      </c>
      <c r="B623" s="165">
        <f>events!D623-D1952</f>
        <v>7</v>
      </c>
    </row>
    <row r="624">
      <c r="A624" s="7" t="s">
        <v>76</v>
      </c>
      <c r="B624" s="165">
        <f>events!D624-D1953</f>
        <v>8</v>
      </c>
    </row>
    <row r="625">
      <c r="A625" s="7" t="s">
        <v>76</v>
      </c>
      <c r="B625" s="165">
        <f>events!D625-D1954</f>
        <v>45</v>
      </c>
    </row>
    <row r="626">
      <c r="A626" s="7" t="s">
        <v>76</v>
      </c>
      <c r="B626" s="165">
        <f>events!D626-D1955</f>
        <v>32</v>
      </c>
    </row>
    <row r="627">
      <c r="A627" s="7" t="s">
        <v>76</v>
      </c>
      <c r="B627" s="165">
        <f>events!D627-D1956</f>
        <v>4</v>
      </c>
    </row>
    <row r="628">
      <c r="A628" s="7" t="s">
        <v>76</v>
      </c>
      <c r="B628" s="165">
        <f>events!D628-D1957</f>
        <v>28</v>
      </c>
    </row>
    <row r="629">
      <c r="A629" s="7" t="s">
        <v>76</v>
      </c>
      <c r="B629" s="165">
        <f>events!D629-D1958</f>
        <v>25</v>
      </c>
    </row>
    <row r="630">
      <c r="A630" s="7" t="s">
        <v>78</v>
      </c>
      <c r="B630" s="165">
        <f>events!D630-D1959</f>
        <v>11</v>
      </c>
    </row>
    <row r="631">
      <c r="A631" s="7" t="s">
        <v>78</v>
      </c>
      <c r="B631" s="165">
        <f>events!D631-D1960</f>
        <v>31</v>
      </c>
    </row>
    <row r="632">
      <c r="A632" s="7" t="s">
        <v>78</v>
      </c>
      <c r="B632" s="165">
        <f>events!D632-D1961</f>
        <v>44</v>
      </c>
    </row>
    <row r="633">
      <c r="A633" s="7" t="s">
        <v>78</v>
      </c>
      <c r="B633" s="165">
        <f>events!D633-D1962</f>
        <v>28</v>
      </c>
    </row>
    <row r="634">
      <c r="A634" s="7" t="s">
        <v>78</v>
      </c>
      <c r="B634" s="165">
        <f>events!D634-D1963</f>
        <v>12</v>
      </c>
    </row>
    <row r="635">
      <c r="A635" s="7" t="s">
        <v>78</v>
      </c>
      <c r="B635" s="165">
        <f>events!D635-D1964</f>
        <v>0</v>
      </c>
    </row>
    <row r="636">
      <c r="A636" s="7" t="s">
        <v>78</v>
      </c>
      <c r="B636" s="165">
        <f>events!D636-D1965</f>
        <v>46</v>
      </c>
    </row>
    <row r="637">
      <c r="A637" s="7" t="s">
        <v>78</v>
      </c>
      <c r="B637" s="165">
        <f>events!D637-D1966</f>
        <v>17</v>
      </c>
    </row>
    <row r="638">
      <c r="A638" s="7" t="s">
        <v>78</v>
      </c>
      <c r="B638" s="165">
        <f>events!D638-D1967</f>
        <v>7</v>
      </c>
    </row>
    <row r="639">
      <c r="A639" s="7" t="s">
        <v>78</v>
      </c>
      <c r="B639" s="165">
        <f>events!D639-D1968</f>
        <v>29</v>
      </c>
    </row>
    <row r="640">
      <c r="A640" s="7" t="s">
        <v>78</v>
      </c>
      <c r="B640" s="165">
        <f>events!D640-D1969</f>
        <v>7</v>
      </c>
    </row>
    <row r="641">
      <c r="A641" s="7" t="s">
        <v>78</v>
      </c>
      <c r="B641" s="165">
        <f>events!D641-D1970</f>
        <v>5</v>
      </c>
    </row>
    <row r="642">
      <c r="A642" s="7" t="s">
        <v>78</v>
      </c>
      <c r="B642" s="165">
        <f>events!D642-D1971</f>
        <v>4</v>
      </c>
    </row>
    <row r="643">
      <c r="A643" s="7" t="s">
        <v>78</v>
      </c>
      <c r="B643" s="165">
        <f>events!D643-D1972</f>
        <v>20</v>
      </c>
    </row>
    <row r="644">
      <c r="A644" s="7" t="s">
        <v>78</v>
      </c>
      <c r="B644" s="165">
        <f>events!D644-D1973</f>
        <v>45</v>
      </c>
    </row>
    <row r="645">
      <c r="A645" s="7" t="s">
        <v>78</v>
      </c>
      <c r="B645" s="165">
        <f>events!D645-D1974</f>
        <v>40</v>
      </c>
    </row>
    <row r="646">
      <c r="A646" s="7" t="s">
        <v>78</v>
      </c>
      <c r="B646" s="165">
        <f>events!D646-D1975</f>
        <v>2</v>
      </c>
    </row>
    <row r="647">
      <c r="A647" s="7" t="s">
        <v>78</v>
      </c>
      <c r="B647" s="165">
        <f>events!D647-D1976</f>
        <v>37</v>
      </c>
    </row>
    <row r="648">
      <c r="A648" s="7" t="s">
        <v>78</v>
      </c>
      <c r="B648" s="165">
        <f>events!D648-D1977</f>
        <v>9</v>
      </c>
    </row>
    <row r="649">
      <c r="A649" s="7" t="s">
        <v>78</v>
      </c>
      <c r="B649" s="165">
        <f>events!D649-D1978</f>
        <v>10</v>
      </c>
    </row>
    <row r="650">
      <c r="A650" s="7" t="s">
        <v>78</v>
      </c>
      <c r="B650" s="165">
        <f>events!D650-D1979</f>
        <v>10</v>
      </c>
    </row>
    <row r="651">
      <c r="A651" s="7" t="s">
        <v>78</v>
      </c>
      <c r="B651" s="165">
        <f>events!D651-D1980</f>
        <v>48</v>
      </c>
    </row>
    <row r="652">
      <c r="A652" s="7" t="s">
        <v>78</v>
      </c>
      <c r="B652" s="165">
        <f>events!D652-D1981</f>
        <v>39</v>
      </c>
    </row>
    <row r="653">
      <c r="A653" s="7" t="s">
        <v>78</v>
      </c>
      <c r="B653" s="165">
        <f>events!D653-D1982</f>
        <v>50</v>
      </c>
    </row>
    <row r="654">
      <c r="A654" s="7" t="s">
        <v>80</v>
      </c>
      <c r="B654" s="165">
        <f>events!D654-D1983</f>
        <v>27</v>
      </c>
    </row>
    <row r="655">
      <c r="A655" s="7" t="s">
        <v>80</v>
      </c>
      <c r="B655" s="165">
        <f>events!D655-D1984</f>
        <v>44</v>
      </c>
    </row>
    <row r="656">
      <c r="A656" s="7" t="s">
        <v>80</v>
      </c>
      <c r="B656" s="165">
        <f>events!D656-D1985</f>
        <v>7</v>
      </c>
    </row>
    <row r="657">
      <c r="A657" s="7" t="s">
        <v>80</v>
      </c>
      <c r="B657" s="165">
        <f>events!D657-D1986</f>
        <v>43</v>
      </c>
    </row>
    <row r="658">
      <c r="A658" s="7" t="s">
        <v>80</v>
      </c>
      <c r="B658" s="165">
        <f>events!D658-D1987</f>
        <v>40</v>
      </c>
    </row>
    <row r="659">
      <c r="A659" s="7" t="s">
        <v>80</v>
      </c>
      <c r="B659" s="165">
        <f>events!D659-D1988</f>
        <v>34</v>
      </c>
    </row>
    <row r="660">
      <c r="A660" s="7" t="s">
        <v>80</v>
      </c>
      <c r="B660" s="165">
        <f>events!D660-D1989</f>
        <v>41</v>
      </c>
    </row>
    <row r="661">
      <c r="A661" s="7" t="s">
        <v>80</v>
      </c>
      <c r="B661" s="165">
        <f>events!D661-D1990</f>
        <v>5</v>
      </c>
    </row>
    <row r="662">
      <c r="A662" s="7" t="s">
        <v>80</v>
      </c>
      <c r="B662" s="165">
        <f>events!D662-D1991</f>
        <v>9</v>
      </c>
    </row>
    <row r="663">
      <c r="A663" s="7" t="s">
        <v>80</v>
      </c>
      <c r="B663" s="165">
        <f>events!D663-D1992</f>
        <v>43</v>
      </c>
    </row>
    <row r="664">
      <c r="A664" s="7" t="s">
        <v>80</v>
      </c>
      <c r="B664" s="165">
        <f>events!D664-D1993</f>
        <v>45</v>
      </c>
    </row>
    <row r="665">
      <c r="A665" s="7" t="s">
        <v>80</v>
      </c>
      <c r="B665" s="165">
        <f>events!D665-D1994</f>
        <v>32</v>
      </c>
    </row>
    <row r="666">
      <c r="A666" s="7" t="s">
        <v>80</v>
      </c>
      <c r="B666" s="165">
        <f>events!D666-D1995</f>
        <v>44</v>
      </c>
    </row>
    <row r="667">
      <c r="A667" s="7" t="s">
        <v>80</v>
      </c>
      <c r="B667" s="165">
        <f>events!D667-D1996</f>
        <v>12</v>
      </c>
    </row>
    <row r="668">
      <c r="A668" s="7" t="s">
        <v>80</v>
      </c>
      <c r="B668" s="165">
        <f>events!D668-D1997</f>
        <v>11</v>
      </c>
    </row>
    <row r="669">
      <c r="A669" s="7" t="s">
        <v>80</v>
      </c>
      <c r="B669" s="165">
        <f>events!D669-D1998</f>
        <v>19</v>
      </c>
    </row>
    <row r="670">
      <c r="A670" s="7" t="s">
        <v>80</v>
      </c>
      <c r="B670" s="165">
        <f>events!D670-D1999</f>
        <v>30</v>
      </c>
    </row>
    <row r="671">
      <c r="A671" s="7" t="s">
        <v>80</v>
      </c>
      <c r="B671" s="165">
        <f>events!D671-D2000</f>
        <v>22</v>
      </c>
    </row>
    <row r="672">
      <c r="A672" s="7" t="s">
        <v>80</v>
      </c>
      <c r="B672" s="165">
        <f>events!D672-D2001</f>
        <v>17</v>
      </c>
    </row>
    <row r="673">
      <c r="A673" s="7" t="s">
        <v>80</v>
      </c>
      <c r="B673" s="165">
        <f>events!D673-D2002</f>
        <v>31</v>
      </c>
    </row>
    <row r="674">
      <c r="A674" s="7" t="s">
        <v>80</v>
      </c>
      <c r="B674" s="165">
        <f>events!D674-D2003</f>
        <v>16</v>
      </c>
    </row>
    <row r="675">
      <c r="A675" s="7" t="s">
        <v>80</v>
      </c>
      <c r="B675" s="165">
        <f>events!D675-D2004</f>
        <v>34</v>
      </c>
    </row>
    <row r="676">
      <c r="A676" s="7" t="s">
        <v>80</v>
      </c>
      <c r="B676" s="165">
        <f>events!D676-D2005</f>
        <v>10</v>
      </c>
    </row>
    <row r="677">
      <c r="A677" s="7" t="s">
        <v>80</v>
      </c>
      <c r="B677" s="165">
        <f>events!D677-D2006</f>
        <v>49</v>
      </c>
    </row>
    <row r="678">
      <c r="A678" s="7" t="s">
        <v>80</v>
      </c>
      <c r="B678" s="165">
        <f>events!D678-D2007</f>
        <v>24</v>
      </c>
    </row>
    <row r="679">
      <c r="A679" s="7" t="s">
        <v>82</v>
      </c>
      <c r="B679" s="165">
        <f>events!D679-D2008</f>
        <v>48</v>
      </c>
    </row>
    <row r="680">
      <c r="A680" s="7" t="s">
        <v>82</v>
      </c>
      <c r="B680" s="165">
        <f>events!D680-D2009</f>
        <v>5</v>
      </c>
    </row>
    <row r="681">
      <c r="A681" s="7" t="s">
        <v>82</v>
      </c>
      <c r="B681" s="165">
        <f>events!D681-D2010</f>
        <v>0</v>
      </c>
    </row>
    <row r="682">
      <c r="A682" s="7" t="s">
        <v>82</v>
      </c>
      <c r="B682" s="165">
        <f>events!D682-D2011</f>
        <v>32</v>
      </c>
    </row>
    <row r="683">
      <c r="A683" s="7" t="s">
        <v>82</v>
      </c>
      <c r="B683" s="165">
        <f>events!D683-D2012</f>
        <v>36</v>
      </c>
    </row>
    <row r="684">
      <c r="A684" s="7" t="s">
        <v>82</v>
      </c>
      <c r="B684" s="165">
        <f>events!D684-D2013</f>
        <v>38</v>
      </c>
    </row>
    <row r="685">
      <c r="A685" s="7" t="s">
        <v>82</v>
      </c>
      <c r="B685" s="165">
        <f>events!D685-D2014</f>
        <v>34</v>
      </c>
    </row>
    <row r="686">
      <c r="A686" s="7" t="s">
        <v>82</v>
      </c>
      <c r="B686" s="165">
        <f>events!D686-D2015</f>
        <v>24</v>
      </c>
    </row>
    <row r="687">
      <c r="A687" s="7" t="s">
        <v>82</v>
      </c>
      <c r="B687" s="165">
        <f>events!D687-D2016</f>
        <v>24</v>
      </c>
    </row>
    <row r="688">
      <c r="A688" s="7" t="s">
        <v>82</v>
      </c>
      <c r="B688" s="165">
        <f>events!D688-D2017</f>
        <v>45</v>
      </c>
    </row>
    <row r="689">
      <c r="A689" s="7" t="s">
        <v>82</v>
      </c>
      <c r="B689" s="165">
        <f>events!D689-D2018</f>
        <v>26</v>
      </c>
    </row>
    <row r="690">
      <c r="A690" s="7" t="s">
        <v>82</v>
      </c>
      <c r="B690" s="165">
        <f>events!D690-D2019</f>
        <v>39</v>
      </c>
    </row>
    <row r="691">
      <c r="A691" s="7" t="s">
        <v>82</v>
      </c>
      <c r="B691" s="165">
        <f>events!D691-D2020</f>
        <v>12</v>
      </c>
    </row>
    <row r="692">
      <c r="A692" s="7" t="s">
        <v>82</v>
      </c>
      <c r="B692" s="165">
        <f>events!D692-D2021</f>
        <v>38</v>
      </c>
    </row>
    <row r="693">
      <c r="A693" s="7" t="s">
        <v>82</v>
      </c>
      <c r="B693" s="165">
        <f>events!D693-D2022</f>
        <v>16</v>
      </c>
    </row>
    <row r="694">
      <c r="A694" s="7" t="s">
        <v>82</v>
      </c>
      <c r="B694" s="165">
        <f>events!D694-D2023</f>
        <v>4</v>
      </c>
    </row>
    <row r="695">
      <c r="A695" s="7" t="s">
        <v>82</v>
      </c>
      <c r="B695" s="165">
        <f>events!D695-D2024</f>
        <v>32</v>
      </c>
    </row>
    <row r="696">
      <c r="A696" s="7" t="s">
        <v>82</v>
      </c>
      <c r="B696" s="165">
        <f>events!D696-D2025</f>
        <v>45</v>
      </c>
    </row>
    <row r="697">
      <c r="A697" s="7" t="s">
        <v>82</v>
      </c>
      <c r="B697" s="165">
        <f>events!D697-D2026</f>
        <v>14</v>
      </c>
    </row>
    <row r="698">
      <c r="A698" s="7" t="s">
        <v>82</v>
      </c>
      <c r="B698" s="165">
        <f>events!D698-D2027</f>
        <v>26</v>
      </c>
    </row>
    <row r="699">
      <c r="A699" s="7" t="s">
        <v>82</v>
      </c>
      <c r="B699" s="165">
        <f>events!D699-D2028</f>
        <v>6</v>
      </c>
    </row>
    <row r="700">
      <c r="A700" s="7" t="s">
        <v>82</v>
      </c>
      <c r="B700" s="165">
        <f>events!D700-D2029</f>
        <v>48</v>
      </c>
    </row>
    <row r="701">
      <c r="A701" s="7" t="s">
        <v>82</v>
      </c>
      <c r="B701" s="165">
        <f>events!D701-D2030</f>
        <v>47</v>
      </c>
    </row>
    <row r="702">
      <c r="A702" s="7" t="s">
        <v>82</v>
      </c>
      <c r="B702" s="165">
        <f>events!D702-D2031</f>
        <v>29</v>
      </c>
    </row>
    <row r="703">
      <c r="A703" s="7" t="s">
        <v>82</v>
      </c>
      <c r="B703" s="165">
        <f>events!D703-D2032</f>
        <v>24</v>
      </c>
    </row>
    <row r="704">
      <c r="A704" s="7" t="s">
        <v>82</v>
      </c>
      <c r="B704" s="165">
        <f>events!D704-D2033</f>
        <v>16</v>
      </c>
    </row>
    <row r="705">
      <c r="A705" s="7" t="s">
        <v>82</v>
      </c>
      <c r="B705" s="165">
        <f>events!D705-D2034</f>
        <v>37</v>
      </c>
    </row>
    <row r="706">
      <c r="A706" s="7" t="s">
        <v>82</v>
      </c>
      <c r="B706" s="165">
        <f>events!D706-D2035</f>
        <v>32</v>
      </c>
    </row>
    <row r="707">
      <c r="A707" s="7" t="s">
        <v>84</v>
      </c>
      <c r="B707" s="165">
        <f>events!D707-D2036</f>
        <v>13</v>
      </c>
    </row>
    <row r="708">
      <c r="A708" s="7" t="s">
        <v>84</v>
      </c>
      <c r="B708" s="165">
        <f>events!D708-D2037</f>
        <v>28</v>
      </c>
    </row>
    <row r="709">
      <c r="A709" s="7" t="s">
        <v>84</v>
      </c>
      <c r="B709" s="165">
        <f>events!D709-D2038</f>
        <v>33</v>
      </c>
    </row>
    <row r="710">
      <c r="A710" s="7" t="s">
        <v>84</v>
      </c>
      <c r="B710" s="165">
        <f>events!D710-D2039</f>
        <v>15</v>
      </c>
    </row>
    <row r="711">
      <c r="A711" s="7" t="s">
        <v>84</v>
      </c>
      <c r="B711" s="165">
        <f>events!D711-D2040</f>
        <v>22</v>
      </c>
    </row>
    <row r="712">
      <c r="A712" s="7" t="s">
        <v>84</v>
      </c>
      <c r="B712" s="165">
        <f>events!D712-D2041</f>
        <v>11</v>
      </c>
    </row>
    <row r="713">
      <c r="A713" s="7" t="s">
        <v>84</v>
      </c>
      <c r="B713" s="165">
        <f>events!D713-D2042</f>
        <v>12</v>
      </c>
    </row>
    <row r="714">
      <c r="A714" s="7" t="s">
        <v>84</v>
      </c>
      <c r="B714" s="165">
        <f>events!D714-D2043</f>
        <v>27</v>
      </c>
    </row>
    <row r="715">
      <c r="A715" s="7" t="s">
        <v>84</v>
      </c>
      <c r="B715" s="165">
        <f>events!D715-D2044</f>
        <v>7</v>
      </c>
    </row>
    <row r="716">
      <c r="A716" s="7" t="s">
        <v>84</v>
      </c>
      <c r="B716" s="165">
        <f>events!D716-D2045</f>
        <v>43</v>
      </c>
    </row>
    <row r="717">
      <c r="A717" s="7" t="s">
        <v>84</v>
      </c>
      <c r="B717" s="165">
        <f>events!D717-D2046</f>
        <v>30</v>
      </c>
    </row>
    <row r="718">
      <c r="A718" s="7" t="s">
        <v>84</v>
      </c>
      <c r="B718" s="165">
        <f>events!D718-D2047</f>
        <v>2</v>
      </c>
    </row>
    <row r="719">
      <c r="A719" s="7" t="s">
        <v>84</v>
      </c>
      <c r="B719" s="165">
        <f>events!D719-D2048</f>
        <v>44</v>
      </c>
    </row>
    <row r="720">
      <c r="A720" s="7" t="s">
        <v>84</v>
      </c>
      <c r="B720" s="165">
        <f>events!D720-D2049</f>
        <v>17</v>
      </c>
    </row>
    <row r="721">
      <c r="A721" s="7" t="s">
        <v>84</v>
      </c>
      <c r="B721" s="165">
        <f>events!D721-D2050</f>
        <v>5</v>
      </c>
    </row>
    <row r="722">
      <c r="A722" s="7" t="s">
        <v>84</v>
      </c>
      <c r="B722" s="165">
        <f>events!D722-D2051</f>
        <v>34</v>
      </c>
    </row>
    <row r="723">
      <c r="A723" s="7" t="s">
        <v>84</v>
      </c>
      <c r="B723" s="165">
        <f>events!D723-D2052</f>
        <v>16</v>
      </c>
    </row>
    <row r="724">
      <c r="A724" s="7" t="s">
        <v>84</v>
      </c>
      <c r="B724" s="165">
        <f>events!D724-D2053</f>
        <v>45</v>
      </c>
    </row>
    <row r="725">
      <c r="A725" s="7" t="s">
        <v>84</v>
      </c>
      <c r="B725" s="165">
        <f>events!D725-D2054</f>
        <v>7</v>
      </c>
    </row>
    <row r="726">
      <c r="A726" s="7" t="s">
        <v>84</v>
      </c>
      <c r="B726" s="165">
        <f>events!D726-D2055</f>
        <v>5</v>
      </c>
    </row>
    <row r="727">
      <c r="A727" s="7" t="s">
        <v>84</v>
      </c>
      <c r="B727" s="165">
        <f>events!D727-D2056</f>
        <v>2</v>
      </c>
    </row>
    <row r="728">
      <c r="A728" s="7" t="s">
        <v>84</v>
      </c>
      <c r="B728" s="165">
        <f>events!D728-D2057</f>
        <v>39</v>
      </c>
    </row>
    <row r="729">
      <c r="A729" s="7" t="s">
        <v>84</v>
      </c>
      <c r="B729" s="165">
        <f>events!D729-D2058</f>
        <v>46</v>
      </c>
    </row>
    <row r="730">
      <c r="A730" s="7" t="s">
        <v>84</v>
      </c>
      <c r="B730" s="165">
        <f>events!D730-D2059</f>
        <v>45</v>
      </c>
    </row>
    <row r="731">
      <c r="A731" s="7" t="s">
        <v>84</v>
      </c>
      <c r="B731" s="165">
        <f>events!D731-D2060</f>
        <v>7</v>
      </c>
    </row>
    <row r="732">
      <c r="A732" s="7" t="s">
        <v>84</v>
      </c>
      <c r="B732" s="165">
        <f>events!D732-D2061</f>
        <v>25</v>
      </c>
    </row>
    <row r="733">
      <c r="A733" s="7" t="s">
        <v>84</v>
      </c>
      <c r="B733" s="165">
        <f>events!D733-D2062</f>
        <v>40</v>
      </c>
    </row>
    <row r="734">
      <c r="A734" s="7" t="s">
        <v>84</v>
      </c>
      <c r="B734" s="165">
        <f>events!D734-D2063</f>
        <v>17</v>
      </c>
    </row>
    <row r="735">
      <c r="A735" s="7" t="s">
        <v>84</v>
      </c>
      <c r="B735" s="165">
        <f>events!D735-D2064</f>
        <v>16</v>
      </c>
    </row>
    <row r="736">
      <c r="A736" s="7" t="s">
        <v>84</v>
      </c>
      <c r="B736" s="165">
        <f>events!D736-D2065</f>
        <v>13</v>
      </c>
    </row>
    <row r="737">
      <c r="A737" s="7" t="s">
        <v>84</v>
      </c>
      <c r="B737" s="165">
        <f>events!D737-D2066</f>
        <v>44</v>
      </c>
    </row>
    <row r="738">
      <c r="A738" s="7" t="s">
        <v>84</v>
      </c>
      <c r="B738" s="165">
        <f>events!D738-D2067</f>
        <v>33</v>
      </c>
    </row>
    <row r="739">
      <c r="A739" s="7" t="s">
        <v>86</v>
      </c>
      <c r="B739" s="165">
        <f>events!D739-D2068</f>
        <v>8</v>
      </c>
    </row>
    <row r="740">
      <c r="A740" s="7" t="s">
        <v>86</v>
      </c>
      <c r="B740" s="165">
        <f>events!D740-D2069</f>
        <v>27</v>
      </c>
    </row>
    <row r="741">
      <c r="A741" s="7" t="s">
        <v>86</v>
      </c>
      <c r="B741" s="165">
        <f>events!D741-D2070</f>
        <v>16</v>
      </c>
    </row>
    <row r="742">
      <c r="A742" s="7" t="s">
        <v>86</v>
      </c>
      <c r="B742" s="165">
        <f>events!D742-D2071</f>
        <v>16</v>
      </c>
    </row>
    <row r="743">
      <c r="A743" s="7" t="s">
        <v>86</v>
      </c>
      <c r="B743" s="165">
        <f>events!D743-D2072</f>
        <v>17</v>
      </c>
    </row>
    <row r="744">
      <c r="A744" s="7" t="s">
        <v>86</v>
      </c>
      <c r="B744" s="165">
        <f>events!D744-D2073</f>
        <v>40</v>
      </c>
    </row>
    <row r="745">
      <c r="A745" s="7" t="s">
        <v>86</v>
      </c>
      <c r="B745" s="165">
        <f>events!D745-D2074</f>
        <v>28</v>
      </c>
    </row>
    <row r="746">
      <c r="A746" s="7" t="s">
        <v>86</v>
      </c>
      <c r="B746" s="165">
        <f>events!D746-D2075</f>
        <v>13</v>
      </c>
    </row>
    <row r="747">
      <c r="A747" s="7" t="s">
        <v>86</v>
      </c>
      <c r="B747" s="165">
        <f>events!D747-D2076</f>
        <v>5</v>
      </c>
    </row>
    <row r="748">
      <c r="A748" s="7" t="s">
        <v>86</v>
      </c>
      <c r="B748" s="165">
        <f>events!D748-D2077</f>
        <v>38</v>
      </c>
    </row>
    <row r="749">
      <c r="A749" s="7" t="s">
        <v>86</v>
      </c>
      <c r="B749" s="165">
        <f>events!D749-D2078</f>
        <v>25</v>
      </c>
    </row>
    <row r="750">
      <c r="A750" s="7" t="s">
        <v>86</v>
      </c>
      <c r="B750" s="165">
        <f>events!D750-D2079</f>
        <v>23</v>
      </c>
    </row>
    <row r="751">
      <c r="A751" s="7" t="s">
        <v>86</v>
      </c>
      <c r="B751" s="165">
        <f>events!D751-D2080</f>
        <v>18</v>
      </c>
    </row>
    <row r="752">
      <c r="A752" s="7" t="s">
        <v>86</v>
      </c>
      <c r="B752" s="165">
        <f>events!D752-D2081</f>
        <v>48</v>
      </c>
    </row>
    <row r="753">
      <c r="A753" s="7" t="s">
        <v>86</v>
      </c>
      <c r="B753" s="165">
        <f>events!D753-D2082</f>
        <v>33</v>
      </c>
    </row>
    <row r="754">
      <c r="A754" s="7" t="s">
        <v>86</v>
      </c>
      <c r="B754" s="165">
        <f>events!D754-D2083</f>
        <v>6</v>
      </c>
    </row>
    <row r="755">
      <c r="A755" s="7" t="s">
        <v>86</v>
      </c>
      <c r="B755" s="165">
        <f>events!D755-D2084</f>
        <v>8</v>
      </c>
    </row>
    <row r="756">
      <c r="A756" s="7" t="s">
        <v>86</v>
      </c>
      <c r="B756" s="165">
        <f>events!D756-D2085</f>
        <v>0</v>
      </c>
    </row>
    <row r="757">
      <c r="A757" s="7" t="s">
        <v>86</v>
      </c>
      <c r="B757" s="165">
        <f>events!D757-D2086</f>
        <v>35</v>
      </c>
    </row>
    <row r="758">
      <c r="A758" s="7" t="s">
        <v>86</v>
      </c>
      <c r="B758" s="165">
        <f>events!D758-D2087</f>
        <v>35</v>
      </c>
    </row>
    <row r="759">
      <c r="A759" s="7" t="s">
        <v>86</v>
      </c>
      <c r="B759" s="165">
        <f>events!D759-D2088</f>
        <v>31</v>
      </c>
    </row>
    <row r="760">
      <c r="A760" s="7" t="s">
        <v>86</v>
      </c>
      <c r="B760" s="165">
        <f>events!D760-D2089</f>
        <v>34</v>
      </c>
    </row>
    <row r="761">
      <c r="A761" s="7" t="s">
        <v>86</v>
      </c>
      <c r="B761" s="165">
        <f>events!D761-D2090</f>
        <v>15</v>
      </c>
    </row>
    <row r="762">
      <c r="A762" s="7" t="s">
        <v>86</v>
      </c>
      <c r="B762" s="165">
        <f>events!D762-D2091</f>
        <v>1</v>
      </c>
    </row>
    <row r="763">
      <c r="A763" s="7" t="s">
        <v>86</v>
      </c>
      <c r="B763" s="165">
        <f>events!D763-D2092</f>
        <v>29</v>
      </c>
    </row>
    <row r="764">
      <c r="A764" s="7" t="s">
        <v>86</v>
      </c>
      <c r="B764" s="165">
        <f>events!D764-D2093</f>
        <v>23</v>
      </c>
    </row>
    <row r="765">
      <c r="A765" s="7" t="s">
        <v>86</v>
      </c>
      <c r="B765" s="165">
        <f>events!D765-D2094</f>
        <v>4</v>
      </c>
    </row>
    <row r="766">
      <c r="A766" s="7" t="s">
        <v>86</v>
      </c>
      <c r="B766" s="165">
        <f>events!D766-D2095</f>
        <v>30</v>
      </c>
    </row>
    <row r="767">
      <c r="A767" s="7" t="s">
        <v>86</v>
      </c>
      <c r="B767" s="165">
        <f>events!D767-D2096</f>
        <v>42</v>
      </c>
    </row>
    <row r="768">
      <c r="A768" s="7" t="s">
        <v>86</v>
      </c>
      <c r="B768" s="165">
        <f>events!D768-D2097</f>
        <v>1</v>
      </c>
    </row>
    <row r="769">
      <c r="A769" s="7" t="s">
        <v>86</v>
      </c>
      <c r="B769" s="165">
        <f>events!D769-D2098</f>
        <v>23</v>
      </c>
    </row>
    <row r="770">
      <c r="A770" s="7" t="s">
        <v>86</v>
      </c>
      <c r="B770" s="165">
        <f>events!D770-D2099</f>
        <v>18</v>
      </c>
    </row>
    <row r="771">
      <c r="A771" s="7" t="s">
        <v>88</v>
      </c>
      <c r="B771" s="165">
        <f>events!D771-D2100</f>
        <v>5</v>
      </c>
    </row>
    <row r="772">
      <c r="A772" s="7" t="s">
        <v>88</v>
      </c>
      <c r="B772" s="165">
        <f>events!D772-D2101</f>
        <v>33</v>
      </c>
    </row>
    <row r="773">
      <c r="A773" s="7" t="s">
        <v>88</v>
      </c>
      <c r="B773" s="165">
        <f>events!D773-D2102</f>
        <v>26</v>
      </c>
    </row>
    <row r="774">
      <c r="A774" s="7" t="s">
        <v>88</v>
      </c>
      <c r="B774" s="165">
        <f>events!D774-D2103</f>
        <v>15</v>
      </c>
    </row>
    <row r="775">
      <c r="A775" s="7" t="s">
        <v>88</v>
      </c>
      <c r="B775" s="165">
        <f>events!D775-D2104</f>
        <v>40</v>
      </c>
    </row>
    <row r="776">
      <c r="A776" s="7" t="s">
        <v>88</v>
      </c>
      <c r="B776" s="165">
        <f>events!D776-D2105</f>
        <v>39</v>
      </c>
    </row>
    <row r="777">
      <c r="A777" s="7" t="s">
        <v>88</v>
      </c>
      <c r="B777" s="165">
        <f>events!D777-D2106</f>
        <v>9</v>
      </c>
    </row>
    <row r="778">
      <c r="A778" s="7" t="s">
        <v>88</v>
      </c>
      <c r="B778" s="165">
        <f>events!D778-D2107</f>
        <v>34</v>
      </c>
    </row>
    <row r="779">
      <c r="A779" s="7" t="s">
        <v>88</v>
      </c>
      <c r="B779" s="165">
        <f>events!D779-D2108</f>
        <v>35</v>
      </c>
    </row>
    <row r="780">
      <c r="A780" s="7" t="s">
        <v>88</v>
      </c>
      <c r="B780" s="165">
        <f>events!D780-D2109</f>
        <v>9</v>
      </c>
    </row>
    <row r="781">
      <c r="A781" s="7" t="s">
        <v>88</v>
      </c>
      <c r="B781" s="165">
        <f>events!D781-D2110</f>
        <v>48</v>
      </c>
    </row>
    <row r="782">
      <c r="A782" s="7" t="s">
        <v>88</v>
      </c>
      <c r="B782" s="165">
        <f>events!D782-D2111</f>
        <v>9</v>
      </c>
    </row>
    <row r="783">
      <c r="A783" s="7" t="s">
        <v>88</v>
      </c>
      <c r="B783" s="165">
        <f>events!D783-D2112</f>
        <v>47</v>
      </c>
    </row>
    <row r="784">
      <c r="A784" s="7" t="s">
        <v>90</v>
      </c>
      <c r="B784" s="165">
        <f>events!D784-D2113</f>
        <v>31</v>
      </c>
    </row>
    <row r="785">
      <c r="A785" s="7" t="s">
        <v>90</v>
      </c>
      <c r="B785" s="165">
        <f>events!D785-D2114</f>
        <v>27</v>
      </c>
    </row>
    <row r="786">
      <c r="A786" s="7" t="s">
        <v>90</v>
      </c>
      <c r="B786" s="165">
        <f>events!D786-D2115</f>
        <v>0</v>
      </c>
    </row>
    <row r="787">
      <c r="A787" s="7" t="s">
        <v>90</v>
      </c>
      <c r="B787" s="165">
        <f>events!D787-D2116</f>
        <v>29</v>
      </c>
    </row>
    <row r="788">
      <c r="A788" s="7" t="s">
        <v>90</v>
      </c>
      <c r="B788" s="165">
        <f>events!D788-D2117</f>
        <v>50</v>
      </c>
    </row>
    <row r="789">
      <c r="A789" s="7" t="s">
        <v>90</v>
      </c>
      <c r="B789" s="165">
        <f>events!D789-D2118</f>
        <v>0</v>
      </c>
    </row>
    <row r="790">
      <c r="A790" s="7" t="s">
        <v>90</v>
      </c>
      <c r="B790" s="165">
        <f>events!D790-D2119</f>
        <v>25</v>
      </c>
    </row>
    <row r="791">
      <c r="A791" s="7" t="s">
        <v>90</v>
      </c>
      <c r="B791" s="165">
        <f>events!D791-D2120</f>
        <v>42</v>
      </c>
    </row>
    <row r="792">
      <c r="A792" s="7" t="s">
        <v>90</v>
      </c>
      <c r="B792" s="165">
        <f>events!D792-D2121</f>
        <v>3</v>
      </c>
    </row>
    <row r="793">
      <c r="A793" s="7" t="s">
        <v>90</v>
      </c>
      <c r="B793" s="165">
        <f>events!D793-D2122</f>
        <v>38</v>
      </c>
    </row>
    <row r="794">
      <c r="A794" s="7" t="s">
        <v>90</v>
      </c>
      <c r="B794" s="165">
        <f>events!D794-D2123</f>
        <v>30</v>
      </c>
    </row>
    <row r="795">
      <c r="A795" s="7" t="s">
        <v>90</v>
      </c>
      <c r="B795" s="165">
        <f>events!D795-D2124</f>
        <v>21</v>
      </c>
    </row>
    <row r="796">
      <c r="A796" s="7" t="s">
        <v>90</v>
      </c>
      <c r="B796" s="165">
        <f>events!D796-D2125</f>
        <v>9</v>
      </c>
    </row>
    <row r="797">
      <c r="A797" s="7" t="s">
        <v>90</v>
      </c>
      <c r="B797" s="165">
        <f>events!D797-D2126</f>
        <v>49</v>
      </c>
    </row>
    <row r="798">
      <c r="A798" s="7" t="s">
        <v>90</v>
      </c>
      <c r="B798" s="165">
        <f>events!D798-D2127</f>
        <v>35</v>
      </c>
    </row>
    <row r="799">
      <c r="A799" s="7" t="s">
        <v>90</v>
      </c>
      <c r="B799" s="165">
        <f>events!D799-D2128</f>
        <v>6</v>
      </c>
    </row>
    <row r="800">
      <c r="A800" s="7" t="s">
        <v>90</v>
      </c>
      <c r="B800" s="165">
        <f>events!D800-D2129</f>
        <v>15</v>
      </c>
    </row>
    <row r="801">
      <c r="A801" s="7" t="s">
        <v>90</v>
      </c>
      <c r="B801" s="165">
        <f>events!D801-D2130</f>
        <v>17</v>
      </c>
    </row>
    <row r="802">
      <c r="A802" s="7" t="s">
        <v>90</v>
      </c>
      <c r="B802" s="165">
        <f>events!D802-D2131</f>
        <v>46</v>
      </c>
    </row>
    <row r="803">
      <c r="A803" s="7" t="s">
        <v>90</v>
      </c>
      <c r="B803" s="165">
        <f>events!D803-D2132</f>
        <v>46</v>
      </c>
    </row>
    <row r="804">
      <c r="A804" s="7" t="s">
        <v>90</v>
      </c>
      <c r="B804" s="165">
        <f>events!D804-D2133</f>
        <v>29</v>
      </c>
    </row>
    <row r="805">
      <c r="A805" s="7" t="s">
        <v>90</v>
      </c>
      <c r="B805" s="165">
        <f>events!D805-D2134</f>
        <v>48</v>
      </c>
    </row>
    <row r="806">
      <c r="A806" s="7" t="s">
        <v>90</v>
      </c>
      <c r="B806" s="165">
        <f>events!D806-D2135</f>
        <v>20</v>
      </c>
    </row>
    <row r="807">
      <c r="A807" s="7" t="s">
        <v>90</v>
      </c>
      <c r="B807" s="165">
        <f>events!D807-D2136</f>
        <v>1</v>
      </c>
    </row>
    <row r="808">
      <c r="A808" s="7" t="s">
        <v>90</v>
      </c>
      <c r="B808" s="165">
        <f>events!D808-D2137</f>
        <v>18</v>
      </c>
    </row>
    <row r="809">
      <c r="A809" s="7" t="s">
        <v>90</v>
      </c>
      <c r="B809" s="165">
        <f>events!D809-D2138</f>
        <v>46</v>
      </c>
    </row>
    <row r="810">
      <c r="A810" s="7" t="s">
        <v>90</v>
      </c>
      <c r="B810" s="165">
        <f>events!D810-D2139</f>
        <v>36</v>
      </c>
    </row>
    <row r="811">
      <c r="A811" s="7" t="s">
        <v>90</v>
      </c>
      <c r="B811" s="165">
        <f>events!D811-D2140</f>
        <v>30</v>
      </c>
    </row>
    <row r="812">
      <c r="A812" s="7" t="s">
        <v>92</v>
      </c>
      <c r="B812" s="165">
        <f>events!D812-D2141</f>
        <v>39</v>
      </c>
    </row>
    <row r="813">
      <c r="A813" s="7" t="s">
        <v>92</v>
      </c>
      <c r="B813" s="165">
        <f>events!D813-D2142</f>
        <v>7</v>
      </c>
    </row>
    <row r="814">
      <c r="A814" s="7" t="s">
        <v>92</v>
      </c>
      <c r="B814" s="165">
        <f>events!D814-D2143</f>
        <v>14</v>
      </c>
    </row>
    <row r="815">
      <c r="A815" s="7" t="s">
        <v>92</v>
      </c>
      <c r="B815" s="165">
        <f>events!D815-D2144</f>
        <v>42</v>
      </c>
    </row>
    <row r="816">
      <c r="A816" s="7" t="s">
        <v>92</v>
      </c>
      <c r="B816" s="165">
        <f>events!D816-D2145</f>
        <v>2</v>
      </c>
    </row>
    <row r="817">
      <c r="A817" s="7" t="s">
        <v>92</v>
      </c>
      <c r="B817" s="165">
        <f>events!D817-D2146</f>
        <v>26</v>
      </c>
    </row>
    <row r="818">
      <c r="A818" s="7" t="s">
        <v>92</v>
      </c>
      <c r="B818" s="165">
        <f>events!D818-D2147</f>
        <v>41</v>
      </c>
    </row>
    <row r="819">
      <c r="A819" s="7" t="s">
        <v>92</v>
      </c>
      <c r="B819" s="165">
        <f>events!D819-D2148</f>
        <v>15</v>
      </c>
    </row>
    <row r="820">
      <c r="A820" s="7" t="s">
        <v>92</v>
      </c>
      <c r="B820" s="165">
        <f>events!D820-D2149</f>
        <v>16</v>
      </c>
    </row>
    <row r="821">
      <c r="A821" s="7" t="s">
        <v>92</v>
      </c>
      <c r="B821" s="165">
        <f>events!D821-D2150</f>
        <v>36</v>
      </c>
    </row>
    <row r="822">
      <c r="A822" s="7" t="s">
        <v>92</v>
      </c>
      <c r="B822" s="165">
        <f>events!D822-D2151</f>
        <v>43</v>
      </c>
    </row>
    <row r="823">
      <c r="A823" s="7" t="s">
        <v>92</v>
      </c>
      <c r="B823" s="165">
        <f>events!D823-D2152</f>
        <v>20</v>
      </c>
    </row>
    <row r="824">
      <c r="A824" s="7" t="s">
        <v>92</v>
      </c>
      <c r="B824" s="165">
        <f>events!D824-D2153</f>
        <v>15</v>
      </c>
    </row>
    <row r="825">
      <c r="A825" s="7" t="s">
        <v>92</v>
      </c>
      <c r="B825" s="165">
        <f>events!D825-D2154</f>
        <v>5</v>
      </c>
    </row>
    <row r="826">
      <c r="A826" s="7" t="s">
        <v>92</v>
      </c>
      <c r="B826" s="165">
        <f>events!D826-D2155</f>
        <v>23</v>
      </c>
    </row>
    <row r="827">
      <c r="A827" s="7" t="s">
        <v>92</v>
      </c>
      <c r="B827" s="165">
        <f>events!D827-D2156</f>
        <v>28</v>
      </c>
    </row>
    <row r="828">
      <c r="A828" s="7" t="s">
        <v>92</v>
      </c>
      <c r="B828" s="165">
        <f>events!D828-D2157</f>
        <v>26</v>
      </c>
    </row>
    <row r="829">
      <c r="A829" s="7" t="s">
        <v>92</v>
      </c>
      <c r="B829" s="165">
        <f>events!D829-D2158</f>
        <v>38</v>
      </c>
    </row>
    <row r="830">
      <c r="A830" s="7" t="s">
        <v>92</v>
      </c>
      <c r="B830" s="165">
        <f>events!D830-D2159</f>
        <v>43</v>
      </c>
    </row>
    <row r="831">
      <c r="A831" s="7" t="s">
        <v>92</v>
      </c>
      <c r="B831" s="165">
        <f>events!D831-D2160</f>
        <v>49</v>
      </c>
    </row>
    <row r="832">
      <c r="A832" s="7" t="s">
        <v>92</v>
      </c>
      <c r="B832" s="165">
        <f>events!D832-D2161</f>
        <v>34</v>
      </c>
    </row>
    <row r="833">
      <c r="A833" s="7" t="s">
        <v>92</v>
      </c>
      <c r="B833" s="165">
        <f>events!D833-D2162</f>
        <v>11</v>
      </c>
    </row>
    <row r="834">
      <c r="A834" s="7" t="s">
        <v>92</v>
      </c>
      <c r="B834" s="165">
        <f>events!D834-D2163</f>
        <v>34</v>
      </c>
    </row>
    <row r="835">
      <c r="A835" s="7" t="s">
        <v>92</v>
      </c>
      <c r="B835" s="165">
        <f>events!D835-D2164</f>
        <v>32</v>
      </c>
    </row>
    <row r="836">
      <c r="A836" s="7" t="s">
        <v>94</v>
      </c>
      <c r="B836" s="165">
        <f>events!D836-D2165</f>
        <v>10</v>
      </c>
    </row>
    <row r="837">
      <c r="A837" s="7" t="s">
        <v>94</v>
      </c>
      <c r="B837" s="165">
        <f>events!D837-D2166</f>
        <v>23</v>
      </c>
    </row>
    <row r="838">
      <c r="A838" s="7" t="s">
        <v>94</v>
      </c>
      <c r="B838" s="165">
        <f>events!D838-D2167</f>
        <v>30</v>
      </c>
    </row>
    <row r="839">
      <c r="A839" s="7" t="s">
        <v>94</v>
      </c>
      <c r="B839" s="165">
        <f>events!D839-D2168</f>
        <v>47</v>
      </c>
    </row>
    <row r="840">
      <c r="A840" s="7" t="s">
        <v>94</v>
      </c>
      <c r="B840" s="165">
        <f>events!D840-D2169</f>
        <v>44</v>
      </c>
    </row>
    <row r="841">
      <c r="A841" s="7" t="s">
        <v>94</v>
      </c>
      <c r="B841" s="165">
        <f>events!D841-D2170</f>
        <v>50</v>
      </c>
    </row>
    <row r="842">
      <c r="A842" s="7" t="s">
        <v>94</v>
      </c>
      <c r="B842" s="165">
        <f>events!D842-D2171</f>
        <v>21</v>
      </c>
    </row>
    <row r="843">
      <c r="A843" s="7" t="s">
        <v>94</v>
      </c>
      <c r="B843" s="165">
        <f>events!D843-D2172</f>
        <v>17</v>
      </c>
    </row>
    <row r="844">
      <c r="A844" s="7" t="s">
        <v>94</v>
      </c>
      <c r="B844" s="165">
        <f>events!D844-D2173</f>
        <v>37</v>
      </c>
    </row>
    <row r="845">
      <c r="A845" s="7" t="s">
        <v>94</v>
      </c>
      <c r="B845" s="165">
        <f>events!D845-D2174</f>
        <v>3</v>
      </c>
    </row>
    <row r="846">
      <c r="A846" s="7" t="s">
        <v>94</v>
      </c>
      <c r="B846" s="165">
        <f>events!D846-D2175</f>
        <v>40</v>
      </c>
    </row>
    <row r="847">
      <c r="A847" s="7" t="s">
        <v>94</v>
      </c>
      <c r="B847" s="165">
        <f>events!D847-D2176</f>
        <v>31</v>
      </c>
    </row>
    <row r="848">
      <c r="A848" s="7" t="s">
        <v>94</v>
      </c>
      <c r="B848" s="165">
        <f>events!D848-D2177</f>
        <v>24</v>
      </c>
    </row>
    <row r="849">
      <c r="A849" s="7" t="s">
        <v>94</v>
      </c>
      <c r="B849" s="165">
        <f>events!D849-D2178</f>
        <v>20</v>
      </c>
    </row>
    <row r="850">
      <c r="A850" s="7" t="s">
        <v>94</v>
      </c>
      <c r="B850" s="165">
        <f>events!D850-D2179</f>
        <v>3</v>
      </c>
    </row>
    <row r="851">
      <c r="A851" s="7" t="s">
        <v>94</v>
      </c>
      <c r="B851" s="165">
        <f>events!D851-D2180</f>
        <v>9</v>
      </c>
    </row>
    <row r="852">
      <c r="A852" s="7" t="s">
        <v>94</v>
      </c>
      <c r="B852" s="165">
        <f>events!D852-D2181</f>
        <v>1</v>
      </c>
    </row>
    <row r="853">
      <c r="A853" s="7" t="s">
        <v>94</v>
      </c>
      <c r="B853" s="165">
        <f>events!D853-D2182</f>
        <v>25</v>
      </c>
    </row>
    <row r="854">
      <c r="A854" s="7" t="s">
        <v>94</v>
      </c>
      <c r="B854" s="165">
        <f>events!D854-D2183</f>
        <v>31</v>
      </c>
    </row>
    <row r="855">
      <c r="A855" s="7" t="s">
        <v>94</v>
      </c>
      <c r="B855" s="165">
        <f>events!D855-D2184</f>
        <v>19</v>
      </c>
    </row>
    <row r="856">
      <c r="A856" s="7" t="s">
        <v>94</v>
      </c>
      <c r="B856" s="165">
        <f>events!D856-D2185</f>
        <v>2</v>
      </c>
    </row>
    <row r="857">
      <c r="A857" s="7" t="s">
        <v>94</v>
      </c>
      <c r="B857" s="165">
        <f>events!D857-D2186</f>
        <v>29</v>
      </c>
    </row>
    <row r="858">
      <c r="A858" s="7" t="s">
        <v>94</v>
      </c>
      <c r="B858" s="165">
        <f>events!D858-D2187</f>
        <v>44</v>
      </c>
    </row>
    <row r="859">
      <c r="A859" s="7" t="s">
        <v>94</v>
      </c>
      <c r="B859" s="165">
        <f>events!D859-D2188</f>
        <v>13</v>
      </c>
    </row>
    <row r="860">
      <c r="A860" s="7" t="s">
        <v>94</v>
      </c>
      <c r="B860" s="165">
        <f>events!D860-D2189</f>
        <v>37</v>
      </c>
    </row>
    <row r="861">
      <c r="A861" s="7" t="s">
        <v>94</v>
      </c>
      <c r="B861" s="165">
        <f>events!D861-D2190</f>
        <v>49</v>
      </c>
    </row>
    <row r="862">
      <c r="A862" s="7" t="s">
        <v>94</v>
      </c>
      <c r="B862" s="165">
        <f>events!D862-D2191</f>
        <v>32</v>
      </c>
    </row>
    <row r="863">
      <c r="A863" s="7" t="s">
        <v>94</v>
      </c>
      <c r="B863" s="165">
        <f>events!D863-D2192</f>
        <v>11</v>
      </c>
    </row>
    <row r="864">
      <c r="A864" s="7" t="s">
        <v>94</v>
      </c>
      <c r="B864" s="165">
        <f>events!D864-D2193</f>
        <v>17</v>
      </c>
    </row>
    <row r="865">
      <c r="A865" s="7" t="s">
        <v>94</v>
      </c>
      <c r="B865" s="165">
        <f>events!D865-D2194</f>
        <v>4</v>
      </c>
    </row>
    <row r="866">
      <c r="A866" s="7" t="s">
        <v>96</v>
      </c>
      <c r="B866" s="165">
        <f>events!D866-D2195</f>
        <v>35</v>
      </c>
    </row>
    <row r="867">
      <c r="A867" s="7" t="s">
        <v>96</v>
      </c>
      <c r="B867" s="165">
        <f>events!D867-D2196</f>
        <v>34</v>
      </c>
    </row>
    <row r="868">
      <c r="A868" s="7" t="s">
        <v>96</v>
      </c>
      <c r="B868" s="165">
        <f>events!D868-D2197</f>
        <v>6</v>
      </c>
    </row>
    <row r="869">
      <c r="A869" s="7" t="s">
        <v>96</v>
      </c>
      <c r="B869" s="165">
        <f>events!D869-D2198</f>
        <v>50</v>
      </c>
    </row>
    <row r="870">
      <c r="A870" s="7" t="s">
        <v>96</v>
      </c>
      <c r="B870" s="165">
        <f>events!D870-D2199</f>
        <v>32</v>
      </c>
    </row>
    <row r="871">
      <c r="A871" s="7" t="s">
        <v>96</v>
      </c>
      <c r="B871" s="165">
        <f>events!D871-D2200</f>
        <v>28</v>
      </c>
    </row>
    <row r="872">
      <c r="A872" s="7" t="s">
        <v>96</v>
      </c>
      <c r="B872" s="165">
        <f>events!D872-D2201</f>
        <v>44</v>
      </c>
    </row>
    <row r="873">
      <c r="A873" s="7" t="s">
        <v>96</v>
      </c>
      <c r="B873" s="165">
        <f>events!D873-D2202</f>
        <v>17</v>
      </c>
    </row>
    <row r="874">
      <c r="A874" s="7" t="s">
        <v>96</v>
      </c>
      <c r="B874" s="165">
        <f>events!D874-D2203</f>
        <v>38</v>
      </c>
    </row>
    <row r="875">
      <c r="A875" s="7" t="s">
        <v>96</v>
      </c>
      <c r="B875" s="165">
        <f>events!D875-D2204</f>
        <v>20</v>
      </c>
    </row>
    <row r="876">
      <c r="A876" s="7" t="s">
        <v>96</v>
      </c>
      <c r="B876" s="165">
        <f>events!D876-D2205</f>
        <v>26</v>
      </c>
    </row>
    <row r="877">
      <c r="A877" s="7" t="s">
        <v>96</v>
      </c>
      <c r="B877" s="165">
        <f>events!D877-D2206</f>
        <v>31</v>
      </c>
    </row>
    <row r="878">
      <c r="A878" s="7" t="s">
        <v>96</v>
      </c>
      <c r="B878" s="165">
        <f>events!D878-D2207</f>
        <v>9</v>
      </c>
    </row>
    <row r="879">
      <c r="A879" s="7" t="s">
        <v>96</v>
      </c>
      <c r="B879" s="165">
        <f>events!D879-D2208</f>
        <v>44</v>
      </c>
    </row>
    <row r="880">
      <c r="A880" s="7" t="s">
        <v>96</v>
      </c>
      <c r="B880" s="165">
        <f>events!D880-D2209</f>
        <v>45</v>
      </c>
    </row>
    <row r="881">
      <c r="A881" s="7" t="s">
        <v>96</v>
      </c>
      <c r="B881" s="165">
        <f>events!D881-D2210</f>
        <v>22</v>
      </c>
    </row>
    <row r="882">
      <c r="A882" s="7" t="s">
        <v>96</v>
      </c>
      <c r="B882" s="165">
        <f>events!D882-D2211</f>
        <v>48</v>
      </c>
    </row>
    <row r="883">
      <c r="A883" s="7" t="s">
        <v>96</v>
      </c>
      <c r="B883" s="165">
        <f>events!D883-D2212</f>
        <v>40</v>
      </c>
    </row>
    <row r="884">
      <c r="A884" s="7" t="s">
        <v>96</v>
      </c>
      <c r="B884" s="165">
        <f>events!D884-D2213</f>
        <v>21</v>
      </c>
    </row>
    <row r="885">
      <c r="A885" s="7" t="s">
        <v>96</v>
      </c>
      <c r="B885" s="165">
        <f>events!D885-D2214</f>
        <v>25</v>
      </c>
    </row>
    <row r="886">
      <c r="A886" s="7" t="s">
        <v>96</v>
      </c>
      <c r="B886" s="165">
        <f>events!D886-D2215</f>
        <v>17</v>
      </c>
    </row>
    <row r="887">
      <c r="A887" s="7" t="s">
        <v>96</v>
      </c>
      <c r="B887" s="165">
        <f>events!D887-D2216</f>
        <v>13</v>
      </c>
    </row>
    <row r="888">
      <c r="A888" s="7" t="s">
        <v>96</v>
      </c>
      <c r="B888" s="165">
        <f>events!D888-D2217</f>
        <v>8</v>
      </c>
    </row>
    <row r="889">
      <c r="A889" s="7" t="s">
        <v>96</v>
      </c>
      <c r="B889" s="165">
        <f>events!D889-D2218</f>
        <v>29</v>
      </c>
    </row>
    <row r="890">
      <c r="A890" s="7" t="s">
        <v>96</v>
      </c>
      <c r="B890" s="165">
        <f>events!D890-D2219</f>
        <v>14</v>
      </c>
    </row>
    <row r="891">
      <c r="A891" s="7" t="s">
        <v>96</v>
      </c>
      <c r="B891" s="165">
        <f>events!D891-D2220</f>
        <v>29</v>
      </c>
    </row>
    <row r="892">
      <c r="A892" s="7" t="s">
        <v>96</v>
      </c>
      <c r="B892" s="165">
        <f>events!D892-D2221</f>
        <v>19</v>
      </c>
    </row>
    <row r="893">
      <c r="A893" s="7" t="s">
        <v>96</v>
      </c>
      <c r="B893" s="165">
        <f>events!D893-D2222</f>
        <v>25</v>
      </c>
    </row>
    <row r="894">
      <c r="A894" s="7" t="s">
        <v>98</v>
      </c>
      <c r="B894" s="165">
        <f>events!D894-D2223</f>
        <v>3</v>
      </c>
    </row>
    <row r="895">
      <c r="A895" s="7" t="s">
        <v>98</v>
      </c>
      <c r="B895" s="165">
        <f>events!D895-D2224</f>
        <v>14</v>
      </c>
    </row>
    <row r="896">
      <c r="A896" s="7" t="s">
        <v>98</v>
      </c>
      <c r="B896" s="165">
        <f>events!D896-D2225</f>
        <v>7</v>
      </c>
    </row>
    <row r="897">
      <c r="A897" s="7" t="s">
        <v>98</v>
      </c>
      <c r="B897" s="165">
        <f>events!D897-D2226</f>
        <v>36</v>
      </c>
    </row>
    <row r="898">
      <c r="A898" s="7" t="s">
        <v>98</v>
      </c>
      <c r="B898" s="165">
        <f>events!D898-D2227</f>
        <v>36</v>
      </c>
    </row>
    <row r="899">
      <c r="A899" s="7" t="s">
        <v>98</v>
      </c>
      <c r="B899" s="165">
        <f>events!D899-D2228</f>
        <v>31</v>
      </c>
    </row>
    <row r="900">
      <c r="A900" s="7" t="s">
        <v>98</v>
      </c>
      <c r="B900" s="165">
        <f>events!D900-D2229</f>
        <v>16</v>
      </c>
    </row>
    <row r="901">
      <c r="A901" s="7" t="s">
        <v>98</v>
      </c>
      <c r="B901" s="165">
        <f>events!D901-D2230</f>
        <v>27</v>
      </c>
    </row>
    <row r="902">
      <c r="A902" s="7" t="s">
        <v>98</v>
      </c>
      <c r="B902" s="165">
        <f>events!D902-D2231</f>
        <v>16</v>
      </c>
    </row>
    <row r="903">
      <c r="A903" s="7" t="s">
        <v>98</v>
      </c>
      <c r="B903" s="165">
        <f>events!D903-D2232</f>
        <v>15</v>
      </c>
    </row>
    <row r="904">
      <c r="A904" s="7" t="s">
        <v>98</v>
      </c>
      <c r="B904" s="165">
        <f>events!D904-D2233</f>
        <v>8</v>
      </c>
    </row>
    <row r="905">
      <c r="A905" s="7" t="s">
        <v>98</v>
      </c>
      <c r="B905" s="165">
        <f>events!D905-D2234</f>
        <v>12</v>
      </c>
    </row>
    <row r="906">
      <c r="A906" s="7" t="s">
        <v>98</v>
      </c>
      <c r="B906" s="165">
        <f>events!D906-D2235</f>
        <v>39</v>
      </c>
    </row>
    <row r="907">
      <c r="A907" s="7" t="s">
        <v>98</v>
      </c>
      <c r="B907" s="165">
        <f>events!D907-D2236</f>
        <v>17</v>
      </c>
    </row>
    <row r="908">
      <c r="A908" s="7" t="s">
        <v>98</v>
      </c>
      <c r="B908" s="165">
        <f>events!D908-D2237</f>
        <v>31</v>
      </c>
    </row>
    <row r="909">
      <c r="A909" s="7" t="s">
        <v>98</v>
      </c>
      <c r="B909" s="165">
        <f>events!D909-D2238</f>
        <v>4</v>
      </c>
    </row>
    <row r="910">
      <c r="A910" s="7" t="s">
        <v>98</v>
      </c>
      <c r="B910" s="165">
        <f>events!D910-D2239</f>
        <v>19</v>
      </c>
    </row>
    <row r="911">
      <c r="A911" s="7" t="s">
        <v>98</v>
      </c>
      <c r="B911" s="165">
        <f>events!D911-D2240</f>
        <v>1</v>
      </c>
    </row>
    <row r="912">
      <c r="A912" s="7" t="s">
        <v>98</v>
      </c>
      <c r="B912" s="165">
        <f>events!D912-D2241</f>
        <v>45</v>
      </c>
    </row>
    <row r="913">
      <c r="A913" s="7" t="s">
        <v>98</v>
      </c>
      <c r="B913" s="165">
        <f>events!D913-D2242</f>
        <v>48</v>
      </c>
    </row>
    <row r="914">
      <c r="A914" s="7" t="s">
        <v>98</v>
      </c>
      <c r="B914" s="165">
        <f>events!D914-D2243</f>
        <v>42</v>
      </c>
    </row>
    <row r="915">
      <c r="A915" s="7" t="s">
        <v>98</v>
      </c>
      <c r="B915" s="165">
        <f>events!D915-D2244</f>
        <v>17</v>
      </c>
    </row>
    <row r="916">
      <c r="A916" s="7" t="s">
        <v>98</v>
      </c>
      <c r="B916" s="165">
        <f>events!D916-D2245</f>
        <v>24</v>
      </c>
    </row>
    <row r="917">
      <c r="A917" s="7" t="s">
        <v>98</v>
      </c>
      <c r="B917" s="165">
        <f>events!D917-D2246</f>
        <v>50</v>
      </c>
    </row>
    <row r="918">
      <c r="A918" s="7" t="s">
        <v>98</v>
      </c>
      <c r="B918" s="165">
        <f>events!D918-D2247</f>
        <v>45</v>
      </c>
    </row>
    <row r="919">
      <c r="A919" s="7" t="s">
        <v>100</v>
      </c>
      <c r="B919" s="165">
        <f>events!D919-D2248</f>
        <v>36</v>
      </c>
    </row>
    <row r="920">
      <c r="A920" s="7" t="s">
        <v>100</v>
      </c>
      <c r="B920" s="165">
        <f>events!D920-D2249</f>
        <v>13</v>
      </c>
    </row>
    <row r="921">
      <c r="A921" s="7" t="s">
        <v>100</v>
      </c>
      <c r="B921" s="165">
        <f>events!D921-D2250</f>
        <v>33</v>
      </c>
    </row>
    <row r="922">
      <c r="A922" s="7" t="s">
        <v>100</v>
      </c>
      <c r="B922" s="165">
        <f>events!D922-D2251</f>
        <v>42</v>
      </c>
    </row>
    <row r="923">
      <c r="A923" s="7" t="s">
        <v>100</v>
      </c>
      <c r="B923" s="165">
        <f>events!D923-D2252</f>
        <v>3</v>
      </c>
    </row>
    <row r="924">
      <c r="A924" s="7" t="s">
        <v>100</v>
      </c>
      <c r="B924" s="165">
        <f>events!D924-D2253</f>
        <v>12</v>
      </c>
    </row>
    <row r="925">
      <c r="A925" s="7" t="s">
        <v>100</v>
      </c>
      <c r="B925" s="165">
        <f>events!D925-D2254</f>
        <v>7</v>
      </c>
    </row>
    <row r="926">
      <c r="A926" s="7" t="s">
        <v>100</v>
      </c>
      <c r="B926" s="165">
        <f>events!D926-D2255</f>
        <v>35</v>
      </c>
    </row>
    <row r="927">
      <c r="A927" s="7" t="s">
        <v>100</v>
      </c>
      <c r="B927" s="165">
        <f>events!D927-D2256</f>
        <v>12</v>
      </c>
    </row>
    <row r="928">
      <c r="A928" s="7" t="s">
        <v>100</v>
      </c>
      <c r="B928" s="165">
        <f>events!D928-D2257</f>
        <v>46</v>
      </c>
    </row>
    <row r="929">
      <c r="A929" s="7" t="s">
        <v>100</v>
      </c>
      <c r="B929" s="165">
        <f>events!D929-D2258</f>
        <v>12</v>
      </c>
    </row>
    <row r="930">
      <c r="A930" s="7" t="s">
        <v>100</v>
      </c>
      <c r="B930" s="165">
        <f>events!D930-D2259</f>
        <v>46</v>
      </c>
    </row>
    <row r="931">
      <c r="A931" s="7" t="s">
        <v>100</v>
      </c>
      <c r="B931" s="165">
        <f>events!D931-D2260</f>
        <v>37</v>
      </c>
    </row>
    <row r="932">
      <c r="A932" s="7" t="s">
        <v>100</v>
      </c>
      <c r="B932" s="165">
        <f>events!D932-D2261</f>
        <v>4</v>
      </c>
    </row>
    <row r="933">
      <c r="A933" s="7" t="s">
        <v>100</v>
      </c>
      <c r="B933" s="165">
        <f>events!D933-D2262</f>
        <v>26</v>
      </c>
    </row>
    <row r="934">
      <c r="A934" s="7" t="s">
        <v>100</v>
      </c>
      <c r="B934" s="165">
        <f>events!D934-D2263</f>
        <v>18</v>
      </c>
    </row>
    <row r="935">
      <c r="A935" s="7" t="s">
        <v>100</v>
      </c>
      <c r="B935" s="165">
        <f>events!D935-D2264</f>
        <v>12</v>
      </c>
    </row>
    <row r="936">
      <c r="A936" s="7" t="s">
        <v>100</v>
      </c>
      <c r="B936" s="165">
        <f>events!D936-D2265</f>
        <v>35</v>
      </c>
    </row>
    <row r="937">
      <c r="A937" s="7" t="s">
        <v>100</v>
      </c>
      <c r="B937" s="165">
        <f>events!D937-D2266</f>
        <v>7</v>
      </c>
    </row>
    <row r="938">
      <c r="A938" s="7" t="s">
        <v>100</v>
      </c>
      <c r="B938" s="165">
        <f>events!D938-D2267</f>
        <v>22</v>
      </c>
    </row>
    <row r="939">
      <c r="A939" s="7" t="s">
        <v>100</v>
      </c>
      <c r="B939" s="165">
        <f>events!D939-D2268</f>
        <v>41</v>
      </c>
    </row>
    <row r="940">
      <c r="A940" s="7" t="s">
        <v>100</v>
      </c>
      <c r="B940" s="165">
        <f>events!D940-D2269</f>
        <v>21</v>
      </c>
    </row>
    <row r="941">
      <c r="A941" s="7" t="s">
        <v>100</v>
      </c>
      <c r="B941" s="165">
        <f>events!D941-D2270</f>
        <v>48</v>
      </c>
    </row>
    <row r="942">
      <c r="A942" s="7" t="s">
        <v>100</v>
      </c>
      <c r="B942" s="165">
        <f>events!D942-D2271</f>
        <v>48</v>
      </c>
    </row>
    <row r="943">
      <c r="A943" s="7" t="s">
        <v>100</v>
      </c>
      <c r="B943" s="165">
        <f>events!D943-D2272</f>
        <v>28</v>
      </c>
    </row>
    <row r="944">
      <c r="A944" s="7" t="s">
        <v>100</v>
      </c>
      <c r="B944" s="165">
        <f>events!D944-D2273</f>
        <v>32</v>
      </c>
    </row>
    <row r="945">
      <c r="A945" s="7" t="s">
        <v>100</v>
      </c>
      <c r="B945" s="165">
        <f>events!D945-D2274</f>
        <v>18</v>
      </c>
    </row>
    <row r="946">
      <c r="A946" s="7" t="s">
        <v>100</v>
      </c>
      <c r="B946" s="165">
        <f>events!D946-D2275</f>
        <v>18</v>
      </c>
    </row>
    <row r="947">
      <c r="A947" s="7" t="s">
        <v>100</v>
      </c>
      <c r="B947" s="165">
        <f>events!D947-D2276</f>
        <v>8</v>
      </c>
    </row>
    <row r="948">
      <c r="A948" s="7" t="s">
        <v>100</v>
      </c>
      <c r="B948" s="165">
        <f>events!D948-D2277</f>
        <v>45</v>
      </c>
    </row>
    <row r="949">
      <c r="A949" s="7" t="s">
        <v>100</v>
      </c>
      <c r="B949" s="165">
        <f>events!D949-D2278</f>
        <v>46</v>
      </c>
    </row>
    <row r="950">
      <c r="A950" s="7" t="s">
        <v>100</v>
      </c>
      <c r="B950" s="165">
        <f>events!D950-D2279</f>
        <v>31</v>
      </c>
    </row>
    <row r="951">
      <c r="A951" s="7" t="s">
        <v>100</v>
      </c>
      <c r="B951" s="165">
        <f>events!D951-D2280</f>
        <v>3</v>
      </c>
    </row>
    <row r="952">
      <c r="A952" s="7" t="s">
        <v>100</v>
      </c>
      <c r="B952" s="165">
        <f>events!D952-D2281</f>
        <v>3</v>
      </c>
    </row>
    <row r="953">
      <c r="A953" s="7" t="s">
        <v>102</v>
      </c>
      <c r="B953" s="165">
        <f>events!D953-D2282</f>
        <v>41</v>
      </c>
    </row>
    <row r="954">
      <c r="A954" s="7" t="s">
        <v>102</v>
      </c>
      <c r="B954" s="165">
        <f>events!D954-D2283</f>
        <v>0</v>
      </c>
    </row>
    <row r="955">
      <c r="A955" s="7" t="s">
        <v>102</v>
      </c>
      <c r="B955" s="165">
        <f>events!D955-D2284</f>
        <v>30</v>
      </c>
    </row>
    <row r="956">
      <c r="A956" s="7" t="s">
        <v>102</v>
      </c>
      <c r="B956" s="165">
        <f>events!D956-D2285</f>
        <v>50</v>
      </c>
    </row>
    <row r="957">
      <c r="A957" s="7" t="s">
        <v>102</v>
      </c>
      <c r="B957" s="165">
        <f>events!D957-D2286</f>
        <v>37</v>
      </c>
    </row>
    <row r="958">
      <c r="A958" s="7" t="s">
        <v>102</v>
      </c>
      <c r="B958" s="165">
        <f>events!D958-D2287</f>
        <v>41</v>
      </c>
    </row>
    <row r="959">
      <c r="A959" s="7" t="s">
        <v>102</v>
      </c>
      <c r="B959" s="165">
        <f>events!D959-D2288</f>
        <v>4</v>
      </c>
    </row>
    <row r="960">
      <c r="A960" s="7" t="s">
        <v>102</v>
      </c>
      <c r="B960" s="165">
        <f>events!D960-D2289</f>
        <v>35</v>
      </c>
    </row>
    <row r="961">
      <c r="A961" s="7" t="s">
        <v>102</v>
      </c>
      <c r="B961" s="165">
        <f>events!D961-D2290</f>
        <v>45</v>
      </c>
    </row>
    <row r="962">
      <c r="A962" s="7" t="s">
        <v>102</v>
      </c>
      <c r="B962" s="165">
        <f>events!D962-D2291</f>
        <v>11</v>
      </c>
    </row>
    <row r="963">
      <c r="A963" s="7" t="s">
        <v>102</v>
      </c>
      <c r="B963" s="165">
        <f>events!D963-D2292</f>
        <v>45</v>
      </c>
    </row>
    <row r="964">
      <c r="A964" s="7" t="s">
        <v>102</v>
      </c>
      <c r="B964" s="165">
        <f>events!D964-D2293</f>
        <v>7</v>
      </c>
    </row>
    <row r="965">
      <c r="A965" s="7" t="s">
        <v>102</v>
      </c>
      <c r="B965" s="165">
        <f>events!D965-D2294</f>
        <v>49</v>
      </c>
    </row>
    <row r="966">
      <c r="A966" s="7" t="s">
        <v>102</v>
      </c>
      <c r="B966" s="165">
        <f>events!D966-D2295</f>
        <v>24</v>
      </c>
    </row>
    <row r="967">
      <c r="A967" s="7" t="s">
        <v>102</v>
      </c>
      <c r="B967" s="165">
        <f>events!D967-D2296</f>
        <v>9</v>
      </c>
    </row>
    <row r="968">
      <c r="A968" s="7" t="s">
        <v>102</v>
      </c>
      <c r="B968" s="165">
        <f>events!D968-D2297</f>
        <v>34</v>
      </c>
    </row>
    <row r="969">
      <c r="A969" s="7" t="s">
        <v>102</v>
      </c>
      <c r="B969" s="165">
        <f>events!D969-D2298</f>
        <v>38</v>
      </c>
    </row>
    <row r="970">
      <c r="A970" s="7" t="s">
        <v>102</v>
      </c>
      <c r="B970" s="165">
        <f>events!D970-D2299</f>
        <v>22</v>
      </c>
    </row>
    <row r="971">
      <c r="A971" s="7" t="s">
        <v>102</v>
      </c>
      <c r="B971" s="165">
        <f>events!D971-D2300</f>
        <v>20</v>
      </c>
    </row>
    <row r="972">
      <c r="A972" s="7" t="s">
        <v>102</v>
      </c>
      <c r="B972" s="165">
        <f>events!D972-D2301</f>
        <v>41</v>
      </c>
    </row>
    <row r="973">
      <c r="A973" s="7" t="s">
        <v>102</v>
      </c>
      <c r="B973" s="165">
        <f>events!D973-D2302</f>
        <v>38</v>
      </c>
    </row>
    <row r="974">
      <c r="A974" s="7" t="s">
        <v>102</v>
      </c>
      <c r="B974" s="165">
        <f>events!D974-D2303</f>
        <v>18</v>
      </c>
    </row>
    <row r="975">
      <c r="A975" s="7" t="s">
        <v>102</v>
      </c>
      <c r="B975" s="165">
        <f>events!D975-D2304</f>
        <v>16</v>
      </c>
    </row>
    <row r="976">
      <c r="A976" s="7" t="s">
        <v>102</v>
      </c>
      <c r="B976" s="165">
        <f>events!D976-D2305</f>
        <v>11</v>
      </c>
    </row>
    <row r="977">
      <c r="A977" s="7" t="s">
        <v>102</v>
      </c>
      <c r="B977" s="165">
        <f>events!D977-D2306</f>
        <v>42</v>
      </c>
    </row>
    <row r="978">
      <c r="A978" s="7" t="s">
        <v>102</v>
      </c>
      <c r="B978" s="165">
        <f>events!D978-D2307</f>
        <v>1</v>
      </c>
    </row>
    <row r="979">
      <c r="A979" s="7" t="s">
        <v>102</v>
      </c>
      <c r="B979" s="165">
        <f>events!D979-D2308</f>
        <v>46</v>
      </c>
    </row>
    <row r="980">
      <c r="A980" s="7" t="s">
        <v>102</v>
      </c>
      <c r="B980" s="165">
        <f>events!D980-D2309</f>
        <v>38</v>
      </c>
    </row>
    <row r="981">
      <c r="A981" s="7" t="s">
        <v>102</v>
      </c>
      <c r="B981" s="165">
        <f>events!D981-D2310</f>
        <v>34</v>
      </c>
    </row>
    <row r="982">
      <c r="A982" s="7" t="s">
        <v>102</v>
      </c>
      <c r="B982" s="165">
        <f>events!D982-D2311</f>
        <v>12</v>
      </c>
    </row>
    <row r="983">
      <c r="A983" s="7" t="s">
        <v>102</v>
      </c>
      <c r="B983" s="165">
        <f>events!D983-D2312</f>
        <v>35</v>
      </c>
    </row>
    <row r="984">
      <c r="A984" s="7" t="s">
        <v>102</v>
      </c>
      <c r="B984" s="165">
        <f>events!D984-D2313</f>
        <v>2</v>
      </c>
    </row>
    <row r="985">
      <c r="A985" s="7" t="s">
        <v>104</v>
      </c>
      <c r="B985" s="165">
        <f>events!D985-D2314</f>
        <v>19</v>
      </c>
    </row>
    <row r="986">
      <c r="A986" s="7" t="s">
        <v>104</v>
      </c>
      <c r="B986" s="165">
        <f>events!D986-D2315</f>
        <v>12</v>
      </c>
    </row>
    <row r="987">
      <c r="A987" s="7" t="s">
        <v>104</v>
      </c>
      <c r="B987" s="165">
        <f>events!D987-D2316</f>
        <v>49</v>
      </c>
    </row>
    <row r="988">
      <c r="A988" s="7" t="s">
        <v>104</v>
      </c>
      <c r="B988" s="165">
        <f>events!D988-D2317</f>
        <v>21</v>
      </c>
    </row>
    <row r="989">
      <c r="A989" s="7" t="s">
        <v>104</v>
      </c>
      <c r="B989" s="165">
        <f>events!D989-D2318</f>
        <v>31</v>
      </c>
    </row>
    <row r="990">
      <c r="A990" s="7" t="s">
        <v>104</v>
      </c>
      <c r="B990" s="165">
        <f>events!D990-D2319</f>
        <v>3</v>
      </c>
    </row>
    <row r="991">
      <c r="A991" s="7" t="s">
        <v>104</v>
      </c>
      <c r="B991" s="165">
        <f>events!D991-D2320</f>
        <v>9</v>
      </c>
    </row>
    <row r="992">
      <c r="A992" s="7" t="s">
        <v>104</v>
      </c>
      <c r="B992" s="165">
        <f>events!D992-D2321</f>
        <v>47</v>
      </c>
    </row>
    <row r="993">
      <c r="A993" s="7" t="s">
        <v>104</v>
      </c>
      <c r="B993" s="165">
        <f>events!D993-D2322</f>
        <v>2</v>
      </c>
    </row>
    <row r="994">
      <c r="A994" s="7" t="s">
        <v>104</v>
      </c>
      <c r="B994" s="165">
        <f>events!D994-D2323</f>
        <v>5</v>
      </c>
    </row>
    <row r="995">
      <c r="A995" s="7" t="s">
        <v>104</v>
      </c>
      <c r="B995" s="165">
        <f>events!D995-D2324</f>
        <v>44</v>
      </c>
    </row>
    <row r="996">
      <c r="A996" s="7" t="s">
        <v>104</v>
      </c>
      <c r="B996" s="165">
        <f>events!D996-D2325</f>
        <v>21</v>
      </c>
    </row>
    <row r="997">
      <c r="A997" s="7" t="s">
        <v>104</v>
      </c>
      <c r="B997" s="165">
        <f>events!D997-D2326</f>
        <v>44</v>
      </c>
    </row>
    <row r="998">
      <c r="A998" s="7" t="s">
        <v>104</v>
      </c>
      <c r="B998" s="165">
        <f>events!D998-D2327</f>
        <v>8</v>
      </c>
    </row>
    <row r="999">
      <c r="A999" s="7" t="s">
        <v>104</v>
      </c>
      <c r="B999" s="165">
        <f>events!D999-D2328</f>
        <v>39</v>
      </c>
    </row>
    <row r="1000">
      <c r="A1000" s="7" t="s">
        <v>104</v>
      </c>
      <c r="B1000" s="165">
        <f>events!D1000-D2329</f>
        <v>28</v>
      </c>
    </row>
    <row r="1001">
      <c r="A1001" s="7" t="s">
        <v>104</v>
      </c>
      <c r="B1001" s="165">
        <f>events!D1001-D2330</f>
        <v>43</v>
      </c>
    </row>
    <row r="1002">
      <c r="A1002" s="7" t="s">
        <v>104</v>
      </c>
      <c r="B1002" s="165">
        <f>events!D1002-D2331</f>
        <v>9</v>
      </c>
    </row>
    <row r="1003">
      <c r="A1003" s="7" t="s">
        <v>104</v>
      </c>
      <c r="B1003" s="165">
        <f>events!D1003-D2332</f>
        <v>19</v>
      </c>
    </row>
    <row r="1004">
      <c r="A1004" s="7" t="s">
        <v>104</v>
      </c>
      <c r="B1004" s="165">
        <f>events!D1004-D2333</f>
        <v>29</v>
      </c>
    </row>
    <row r="1005">
      <c r="A1005" s="7" t="s">
        <v>104</v>
      </c>
      <c r="B1005" s="165">
        <f>events!D1005-D2334</f>
        <v>0</v>
      </c>
    </row>
    <row r="1006">
      <c r="A1006" s="7" t="s">
        <v>104</v>
      </c>
      <c r="B1006" s="165">
        <f>events!D1006-D2335</f>
        <v>15</v>
      </c>
    </row>
    <row r="1007">
      <c r="A1007" s="7" t="s">
        <v>104</v>
      </c>
      <c r="B1007" s="165">
        <f>events!D1007-D2336</f>
        <v>31</v>
      </c>
    </row>
    <row r="1008">
      <c r="A1008" s="7" t="s">
        <v>104</v>
      </c>
      <c r="B1008" s="165">
        <f>events!D1008-D2337</f>
        <v>40</v>
      </c>
    </row>
    <row r="1009">
      <c r="A1009" s="7" t="s">
        <v>104</v>
      </c>
      <c r="B1009" s="165">
        <f>events!D1009-D2338</f>
        <v>22</v>
      </c>
    </row>
    <row r="1010">
      <c r="A1010" s="7" t="s">
        <v>104</v>
      </c>
      <c r="B1010" s="165">
        <f>events!D1010-D2339</f>
        <v>20</v>
      </c>
    </row>
    <row r="1011">
      <c r="A1011" s="7" t="s">
        <v>104</v>
      </c>
      <c r="B1011" s="165">
        <f>events!D1011-D2340</f>
        <v>43</v>
      </c>
    </row>
    <row r="1012">
      <c r="A1012" s="7" t="s">
        <v>104</v>
      </c>
      <c r="B1012" s="165">
        <f>events!D1012-D2341</f>
        <v>2</v>
      </c>
    </row>
    <row r="1013">
      <c r="A1013" s="7" t="s">
        <v>104</v>
      </c>
      <c r="B1013" s="165">
        <f>events!D1013-D2342</f>
        <v>13</v>
      </c>
    </row>
    <row r="1014">
      <c r="A1014" s="7" t="s">
        <v>104</v>
      </c>
      <c r="B1014" s="165">
        <f>events!D1014-D2343</f>
        <v>17</v>
      </c>
    </row>
    <row r="1015">
      <c r="A1015" s="7" t="s">
        <v>104</v>
      </c>
      <c r="B1015" s="165">
        <f>events!D1015-D2344</f>
        <v>13</v>
      </c>
    </row>
    <row r="1016">
      <c r="A1016" s="7" t="s">
        <v>104</v>
      </c>
      <c r="B1016" s="165">
        <f>events!D1016-D2345</f>
        <v>25</v>
      </c>
    </row>
    <row r="1017">
      <c r="A1017" s="7" t="s">
        <v>104</v>
      </c>
      <c r="B1017" s="165">
        <f>events!D1017-D2346</f>
        <v>0</v>
      </c>
    </row>
    <row r="1018">
      <c r="A1018" s="7" t="s">
        <v>104</v>
      </c>
      <c r="B1018" s="165">
        <f>events!D1018-D2347</f>
        <v>0</v>
      </c>
    </row>
    <row r="1019">
      <c r="A1019" s="7" t="s">
        <v>104</v>
      </c>
      <c r="B1019" s="165">
        <f>events!D1019-D2348</f>
        <v>38</v>
      </c>
    </row>
    <row r="1020">
      <c r="A1020" s="7" t="s">
        <v>104</v>
      </c>
      <c r="B1020" s="165">
        <f>events!D1020-D2349</f>
        <v>13</v>
      </c>
    </row>
    <row r="1021">
      <c r="A1021" s="7" t="s">
        <v>104</v>
      </c>
      <c r="B1021" s="165">
        <f>events!D1021-D2350</f>
        <v>12</v>
      </c>
    </row>
    <row r="1022">
      <c r="A1022" s="7" t="s">
        <v>104</v>
      </c>
      <c r="B1022" s="165">
        <f>events!D1022-D2351</f>
        <v>30</v>
      </c>
    </row>
    <row r="1023">
      <c r="A1023" s="7" t="s">
        <v>104</v>
      </c>
      <c r="B1023" s="165">
        <f>events!D1023-D2352</f>
        <v>21</v>
      </c>
    </row>
    <row r="1024">
      <c r="A1024" s="7" t="s">
        <v>104</v>
      </c>
      <c r="B1024" s="165">
        <f>events!D1024-D2353</f>
        <v>31</v>
      </c>
    </row>
    <row r="1025">
      <c r="A1025" s="7" t="s">
        <v>107</v>
      </c>
      <c r="B1025" s="165">
        <f>events!D1025-D2354</f>
        <v>0</v>
      </c>
    </row>
    <row r="1026">
      <c r="A1026" s="7" t="s">
        <v>107</v>
      </c>
      <c r="B1026" s="165">
        <f>events!D1026-D2355</f>
        <v>38</v>
      </c>
    </row>
    <row r="1027">
      <c r="A1027" s="7" t="s">
        <v>107</v>
      </c>
      <c r="B1027" s="165">
        <f>events!D1027-D2356</f>
        <v>31</v>
      </c>
    </row>
    <row r="1028">
      <c r="A1028" s="7" t="s">
        <v>107</v>
      </c>
      <c r="B1028" s="165">
        <f>events!D1028-D2357</f>
        <v>39</v>
      </c>
    </row>
    <row r="1029">
      <c r="A1029" s="7" t="s">
        <v>107</v>
      </c>
      <c r="B1029" s="165">
        <f>events!D1029-D2358</f>
        <v>17</v>
      </c>
    </row>
    <row r="1030">
      <c r="A1030" s="7" t="s">
        <v>107</v>
      </c>
      <c r="B1030" s="165">
        <f>events!D1030-D2359</f>
        <v>5</v>
      </c>
    </row>
    <row r="1031">
      <c r="A1031" s="7" t="s">
        <v>107</v>
      </c>
      <c r="B1031" s="165">
        <f>events!D1031-D2360</f>
        <v>26</v>
      </c>
    </row>
    <row r="1032">
      <c r="A1032" s="7" t="s">
        <v>107</v>
      </c>
      <c r="B1032" s="165">
        <f>events!D1032-D2361</f>
        <v>48</v>
      </c>
    </row>
    <row r="1033">
      <c r="A1033" s="7" t="s">
        <v>107</v>
      </c>
      <c r="B1033" s="165">
        <f>events!D1033-D2362</f>
        <v>28</v>
      </c>
    </row>
    <row r="1034">
      <c r="A1034" s="7" t="s">
        <v>107</v>
      </c>
      <c r="B1034" s="165">
        <f>events!D1034-D2363</f>
        <v>8</v>
      </c>
    </row>
    <row r="1035">
      <c r="A1035" s="7" t="s">
        <v>107</v>
      </c>
      <c r="B1035" s="165">
        <f>events!D1035-D2364</f>
        <v>8</v>
      </c>
    </row>
    <row r="1036">
      <c r="A1036" s="7" t="s">
        <v>107</v>
      </c>
      <c r="B1036" s="165">
        <f>events!D1036-D2365</f>
        <v>19</v>
      </c>
    </row>
    <row r="1037">
      <c r="A1037" s="7" t="s">
        <v>107</v>
      </c>
      <c r="B1037" s="165">
        <f>events!D1037-D2366</f>
        <v>50</v>
      </c>
    </row>
    <row r="1038">
      <c r="A1038" s="7" t="s">
        <v>107</v>
      </c>
      <c r="B1038" s="165">
        <f>events!D1038-D2367</f>
        <v>40</v>
      </c>
    </row>
    <row r="1039">
      <c r="A1039" s="7" t="s">
        <v>107</v>
      </c>
      <c r="B1039" s="165">
        <f>events!D1039-D2368</f>
        <v>19</v>
      </c>
    </row>
    <row r="1040">
      <c r="A1040" s="7" t="s">
        <v>107</v>
      </c>
      <c r="B1040" s="165">
        <f>events!D1040-D2369</f>
        <v>24</v>
      </c>
    </row>
    <row r="1041">
      <c r="A1041" s="7" t="s">
        <v>107</v>
      </c>
      <c r="B1041" s="165">
        <f>events!D1041-D2370</f>
        <v>11</v>
      </c>
    </row>
    <row r="1042">
      <c r="A1042" s="7" t="s">
        <v>107</v>
      </c>
      <c r="B1042" s="165">
        <f>events!D1042-D2371</f>
        <v>40</v>
      </c>
    </row>
    <row r="1043">
      <c r="A1043" s="7" t="s">
        <v>107</v>
      </c>
      <c r="B1043" s="165">
        <f>events!D1043-D2372</f>
        <v>3</v>
      </c>
    </row>
    <row r="1044">
      <c r="A1044" s="7" t="s">
        <v>107</v>
      </c>
      <c r="B1044" s="165">
        <f>events!D1044-D2373</f>
        <v>18</v>
      </c>
    </row>
    <row r="1045">
      <c r="A1045" s="7" t="s">
        <v>107</v>
      </c>
      <c r="B1045" s="165">
        <f>events!D1045-D2374</f>
        <v>21</v>
      </c>
    </row>
    <row r="1046">
      <c r="A1046" s="7" t="s">
        <v>107</v>
      </c>
      <c r="B1046" s="165">
        <f>events!D1046-D2375</f>
        <v>11</v>
      </c>
    </row>
    <row r="1047">
      <c r="A1047" s="7" t="s">
        <v>107</v>
      </c>
      <c r="B1047" s="165">
        <f>events!D1047-D2376</f>
        <v>14</v>
      </c>
    </row>
    <row r="1048">
      <c r="A1048" s="7" t="s">
        <v>107</v>
      </c>
      <c r="B1048" s="165">
        <f>events!D1048-D2377</f>
        <v>10</v>
      </c>
    </row>
    <row r="1049">
      <c r="A1049" s="7" t="s">
        <v>107</v>
      </c>
      <c r="B1049" s="165">
        <f>events!D1049-D2378</f>
        <v>12</v>
      </c>
    </row>
    <row r="1050">
      <c r="A1050" s="7" t="s">
        <v>107</v>
      </c>
      <c r="B1050" s="165">
        <f>events!D1050-D2379</f>
        <v>12</v>
      </c>
    </row>
    <row r="1051">
      <c r="A1051" s="7" t="s">
        <v>107</v>
      </c>
      <c r="B1051" s="165">
        <f>events!D1051-D2380</f>
        <v>0</v>
      </c>
    </row>
    <row r="1052">
      <c r="A1052" s="7" t="s">
        <v>107</v>
      </c>
      <c r="B1052" s="165">
        <f>events!D1052-D2381</f>
        <v>44</v>
      </c>
    </row>
    <row r="1053">
      <c r="A1053" s="7" t="s">
        <v>107</v>
      </c>
      <c r="B1053" s="165">
        <f>events!D1053-D2382</f>
        <v>1</v>
      </c>
    </row>
    <row r="1054">
      <c r="A1054" s="7" t="s">
        <v>109</v>
      </c>
      <c r="B1054" s="165">
        <f>events!D1054-D2383</f>
        <v>34</v>
      </c>
    </row>
    <row r="1055">
      <c r="A1055" s="7" t="s">
        <v>109</v>
      </c>
      <c r="B1055" s="165">
        <f>events!D1055-D2384</f>
        <v>41</v>
      </c>
    </row>
    <row r="1056">
      <c r="A1056" s="7" t="s">
        <v>109</v>
      </c>
      <c r="B1056" s="165">
        <f>events!D1056-D2385</f>
        <v>14</v>
      </c>
    </row>
    <row r="1057">
      <c r="A1057" s="7" t="s">
        <v>109</v>
      </c>
      <c r="B1057" s="165">
        <f>events!D1057-D2386</f>
        <v>19</v>
      </c>
    </row>
    <row r="1058">
      <c r="A1058" s="7" t="s">
        <v>109</v>
      </c>
      <c r="B1058" s="165">
        <f>events!D1058-D2387</f>
        <v>8</v>
      </c>
    </row>
    <row r="1059">
      <c r="A1059" s="7" t="s">
        <v>109</v>
      </c>
      <c r="B1059" s="165">
        <f>events!D1059-D2388</f>
        <v>41</v>
      </c>
    </row>
    <row r="1060">
      <c r="A1060" s="7" t="s">
        <v>109</v>
      </c>
      <c r="B1060" s="165">
        <f>events!D1060-D2389</f>
        <v>37</v>
      </c>
    </row>
    <row r="1061">
      <c r="A1061" s="7" t="s">
        <v>109</v>
      </c>
      <c r="B1061" s="165">
        <f>events!D1061-D2390</f>
        <v>7</v>
      </c>
    </row>
    <row r="1062">
      <c r="A1062" s="7" t="s">
        <v>109</v>
      </c>
      <c r="B1062" s="165">
        <f>events!D1062-D2391</f>
        <v>3</v>
      </c>
    </row>
    <row r="1063">
      <c r="A1063" s="7" t="s">
        <v>109</v>
      </c>
      <c r="B1063" s="165">
        <f>events!D1063-D2392</f>
        <v>49</v>
      </c>
    </row>
    <row r="1064">
      <c r="A1064" s="7" t="s">
        <v>109</v>
      </c>
      <c r="B1064" s="165">
        <f>events!D1064-D2393</f>
        <v>15</v>
      </c>
    </row>
    <row r="1065">
      <c r="A1065" s="7" t="s">
        <v>109</v>
      </c>
      <c r="B1065" s="165">
        <f>events!D1065-D2394</f>
        <v>15</v>
      </c>
    </row>
    <row r="1066">
      <c r="A1066" s="7" t="s">
        <v>109</v>
      </c>
      <c r="B1066" s="165">
        <f>events!D1066-D2395</f>
        <v>33</v>
      </c>
    </row>
    <row r="1067">
      <c r="A1067" s="7" t="s">
        <v>109</v>
      </c>
      <c r="B1067" s="165">
        <f>events!D1067-D2396</f>
        <v>47</v>
      </c>
    </row>
    <row r="1068">
      <c r="A1068" s="7" t="s">
        <v>109</v>
      </c>
      <c r="B1068" s="165">
        <f>events!D1068-D2397</f>
        <v>23</v>
      </c>
    </row>
    <row r="1069">
      <c r="A1069" s="7" t="s">
        <v>109</v>
      </c>
      <c r="B1069" s="165">
        <f>events!D1069-D2398</f>
        <v>40</v>
      </c>
    </row>
    <row r="1070">
      <c r="A1070" s="7" t="s">
        <v>109</v>
      </c>
      <c r="B1070" s="165">
        <f>events!D1070-D2399</f>
        <v>48</v>
      </c>
    </row>
    <row r="1071">
      <c r="A1071" s="7" t="s">
        <v>109</v>
      </c>
      <c r="B1071" s="165">
        <f>events!D1071-D2400</f>
        <v>50</v>
      </c>
    </row>
    <row r="1072">
      <c r="A1072" s="7" t="s">
        <v>109</v>
      </c>
      <c r="B1072" s="165">
        <f>events!D1072-D2401</f>
        <v>17</v>
      </c>
    </row>
    <row r="1073">
      <c r="A1073" s="7" t="s">
        <v>109</v>
      </c>
      <c r="B1073" s="165">
        <f>events!D1073-D2402</f>
        <v>38</v>
      </c>
    </row>
    <row r="1074">
      <c r="A1074" s="7" t="s">
        <v>109</v>
      </c>
      <c r="B1074" s="165">
        <f>events!D1074-D2403</f>
        <v>9</v>
      </c>
    </row>
    <row r="1075">
      <c r="A1075" s="7" t="s">
        <v>109</v>
      </c>
      <c r="B1075" s="165">
        <f>events!D1075-D2404</f>
        <v>24</v>
      </c>
    </row>
    <row r="1076">
      <c r="A1076" s="7" t="s">
        <v>109</v>
      </c>
      <c r="B1076" s="165">
        <f>events!D1076-D2405</f>
        <v>14</v>
      </c>
    </row>
    <row r="1077">
      <c r="A1077" s="7" t="s">
        <v>109</v>
      </c>
      <c r="B1077" s="165">
        <f>events!D1077-D2406</f>
        <v>31</v>
      </c>
    </row>
    <row r="1078">
      <c r="A1078" s="7" t="s">
        <v>109</v>
      </c>
      <c r="B1078" s="165">
        <f>events!D1078-D2407</f>
        <v>37</v>
      </c>
    </row>
    <row r="1079">
      <c r="A1079" s="7" t="s">
        <v>109</v>
      </c>
      <c r="B1079" s="165">
        <f>events!D1079-D2408</f>
        <v>47</v>
      </c>
    </row>
    <row r="1080">
      <c r="A1080" s="7" t="s">
        <v>109</v>
      </c>
      <c r="B1080" s="165">
        <f>events!D1080-D2409</f>
        <v>21</v>
      </c>
    </row>
    <row r="1081">
      <c r="A1081" s="7" t="s">
        <v>109</v>
      </c>
      <c r="B1081" s="165">
        <f>events!D1081-D2410</f>
        <v>46</v>
      </c>
    </row>
    <row r="1082">
      <c r="A1082" s="7" t="s">
        <v>109</v>
      </c>
      <c r="B1082" s="165">
        <f>events!D1082-D2411</f>
        <v>12</v>
      </c>
    </row>
    <row r="1083">
      <c r="A1083" s="7" t="s">
        <v>109</v>
      </c>
      <c r="B1083" s="165">
        <f>events!D1083-D2412</f>
        <v>34</v>
      </c>
    </row>
    <row r="1084">
      <c r="A1084" s="7" t="s">
        <v>111</v>
      </c>
      <c r="B1084" s="165">
        <f>events!D1084-D2413</f>
        <v>11</v>
      </c>
    </row>
    <row r="1085">
      <c r="A1085" s="7" t="s">
        <v>111</v>
      </c>
      <c r="B1085" s="165">
        <f>events!D1085-D2414</f>
        <v>35</v>
      </c>
    </row>
    <row r="1086">
      <c r="A1086" s="7" t="s">
        <v>111</v>
      </c>
      <c r="B1086" s="165">
        <f>events!D1086-D2415</f>
        <v>40</v>
      </c>
    </row>
    <row r="1087">
      <c r="A1087" s="7" t="s">
        <v>111</v>
      </c>
      <c r="B1087" s="165">
        <f>events!D1087-D2416</f>
        <v>8</v>
      </c>
    </row>
    <row r="1088">
      <c r="A1088" s="7" t="s">
        <v>111</v>
      </c>
      <c r="B1088" s="165">
        <f>events!D1088-D2417</f>
        <v>29</v>
      </c>
    </row>
    <row r="1089">
      <c r="A1089" s="7" t="s">
        <v>111</v>
      </c>
      <c r="B1089" s="165">
        <f>events!D1089-D2418</f>
        <v>4</v>
      </c>
    </row>
    <row r="1090">
      <c r="A1090" s="7" t="s">
        <v>111</v>
      </c>
      <c r="B1090" s="165">
        <f>events!D1090-D2419</f>
        <v>21</v>
      </c>
    </row>
    <row r="1091">
      <c r="A1091" s="7" t="s">
        <v>111</v>
      </c>
      <c r="B1091" s="165">
        <f>events!D1091-D2420</f>
        <v>24</v>
      </c>
    </row>
    <row r="1092">
      <c r="A1092" s="7" t="s">
        <v>111</v>
      </c>
      <c r="B1092" s="165">
        <f>events!D1092-D2421</f>
        <v>49</v>
      </c>
    </row>
    <row r="1093">
      <c r="A1093" s="7" t="s">
        <v>111</v>
      </c>
      <c r="B1093" s="165">
        <f>events!D1093-D2422</f>
        <v>25</v>
      </c>
    </row>
    <row r="1094">
      <c r="A1094" s="7" t="s">
        <v>111</v>
      </c>
      <c r="B1094" s="165">
        <f>events!D1094-D2423</f>
        <v>16</v>
      </c>
    </row>
    <row r="1095">
      <c r="A1095" s="7" t="s">
        <v>111</v>
      </c>
      <c r="B1095" s="165">
        <f>events!D1095-D2424</f>
        <v>25</v>
      </c>
    </row>
    <row r="1096">
      <c r="A1096" s="7" t="s">
        <v>111</v>
      </c>
      <c r="B1096" s="165">
        <f>events!D1096-D2425</f>
        <v>9</v>
      </c>
    </row>
    <row r="1097">
      <c r="A1097" s="7" t="s">
        <v>111</v>
      </c>
      <c r="B1097" s="165">
        <f>events!D1097-D2426</f>
        <v>2</v>
      </c>
    </row>
    <row r="1098">
      <c r="A1098" s="7" t="s">
        <v>111</v>
      </c>
      <c r="B1098" s="165">
        <f>events!D1098-D2427</f>
        <v>10</v>
      </c>
    </row>
    <row r="1099">
      <c r="A1099" s="7" t="s">
        <v>111</v>
      </c>
      <c r="B1099" s="165">
        <f>events!D1099-D2428</f>
        <v>33</v>
      </c>
    </row>
    <row r="1100">
      <c r="A1100" s="7" t="s">
        <v>111</v>
      </c>
      <c r="B1100" s="165">
        <f>events!D1100-D2429</f>
        <v>37</v>
      </c>
    </row>
    <row r="1101">
      <c r="A1101" s="7" t="s">
        <v>111</v>
      </c>
      <c r="B1101" s="165">
        <f>events!D1101-D2430</f>
        <v>28</v>
      </c>
    </row>
    <row r="1102">
      <c r="A1102" s="7" t="s">
        <v>111</v>
      </c>
      <c r="B1102" s="165">
        <f>events!D1102-D2431</f>
        <v>9</v>
      </c>
    </row>
    <row r="1103">
      <c r="A1103" s="7" t="s">
        <v>111</v>
      </c>
      <c r="B1103" s="165">
        <f>events!D1103-D2432</f>
        <v>22</v>
      </c>
    </row>
    <row r="1104">
      <c r="A1104" s="7" t="s">
        <v>111</v>
      </c>
      <c r="B1104" s="165">
        <f>events!D1104-D2433</f>
        <v>21</v>
      </c>
    </row>
    <row r="1105">
      <c r="A1105" s="7" t="s">
        <v>111</v>
      </c>
      <c r="B1105" s="165">
        <f>events!D1105-D2434</f>
        <v>34</v>
      </c>
    </row>
    <row r="1106">
      <c r="A1106" s="7" t="s">
        <v>111</v>
      </c>
      <c r="B1106" s="165">
        <f>events!D1106-D2435</f>
        <v>7</v>
      </c>
    </row>
    <row r="1107">
      <c r="A1107" s="7" t="s">
        <v>111</v>
      </c>
      <c r="B1107" s="165">
        <f>events!D1107-D2436</f>
        <v>39</v>
      </c>
    </row>
    <row r="1108">
      <c r="A1108" s="7" t="s">
        <v>111</v>
      </c>
      <c r="B1108" s="165">
        <f>events!D1108-D2437</f>
        <v>36</v>
      </c>
    </row>
    <row r="1109">
      <c r="A1109" s="7" t="s">
        <v>111</v>
      </c>
      <c r="B1109" s="165">
        <f>events!D1109-D2438</f>
        <v>41</v>
      </c>
    </row>
    <row r="1110">
      <c r="A1110" s="7" t="s">
        <v>111</v>
      </c>
      <c r="B1110" s="165">
        <f>events!D1110-D2439</f>
        <v>26</v>
      </c>
    </row>
    <row r="1111">
      <c r="A1111" s="7" t="s">
        <v>113</v>
      </c>
      <c r="B1111" s="165">
        <f>events!D1111-D2440</f>
        <v>32</v>
      </c>
    </row>
    <row r="1112">
      <c r="A1112" s="7" t="s">
        <v>113</v>
      </c>
      <c r="B1112" s="165">
        <f>events!D1112-D2441</f>
        <v>19</v>
      </c>
    </row>
    <row r="1113">
      <c r="A1113" s="7" t="s">
        <v>113</v>
      </c>
      <c r="B1113" s="165">
        <f>events!D1113-D2442</f>
        <v>41</v>
      </c>
    </row>
    <row r="1114">
      <c r="A1114" s="7" t="s">
        <v>113</v>
      </c>
      <c r="B1114" s="165">
        <f>events!D1114-D2443</f>
        <v>50</v>
      </c>
    </row>
    <row r="1115">
      <c r="A1115" s="7" t="s">
        <v>113</v>
      </c>
      <c r="B1115" s="165">
        <f>events!D1115-D2444</f>
        <v>12</v>
      </c>
    </row>
    <row r="1116">
      <c r="A1116" s="7" t="s">
        <v>113</v>
      </c>
      <c r="B1116" s="165">
        <f>events!D1116-D2445</f>
        <v>36</v>
      </c>
    </row>
    <row r="1117">
      <c r="A1117" s="7" t="s">
        <v>113</v>
      </c>
      <c r="B1117" s="165">
        <f>events!D1117-D2446</f>
        <v>21</v>
      </c>
    </row>
    <row r="1118">
      <c r="A1118" s="7" t="s">
        <v>113</v>
      </c>
      <c r="B1118" s="165">
        <f>events!D1118-D2447</f>
        <v>17</v>
      </c>
    </row>
    <row r="1119">
      <c r="A1119" s="7" t="s">
        <v>113</v>
      </c>
      <c r="B1119" s="165">
        <f>events!D1119-D2448</f>
        <v>5</v>
      </c>
    </row>
    <row r="1120">
      <c r="A1120" s="7" t="s">
        <v>113</v>
      </c>
      <c r="B1120" s="165">
        <f>events!D1120-D2449</f>
        <v>49</v>
      </c>
    </row>
    <row r="1121">
      <c r="A1121" s="7" t="s">
        <v>113</v>
      </c>
      <c r="B1121" s="165">
        <f>events!D1121-D2450</f>
        <v>23</v>
      </c>
    </row>
    <row r="1122">
      <c r="A1122" s="7" t="s">
        <v>113</v>
      </c>
      <c r="B1122" s="165">
        <f>events!D1122-D2451</f>
        <v>18</v>
      </c>
    </row>
    <row r="1123">
      <c r="A1123" s="7" t="s">
        <v>113</v>
      </c>
      <c r="B1123" s="165">
        <f>events!D1123-D2452</f>
        <v>8</v>
      </c>
    </row>
    <row r="1124">
      <c r="A1124" s="7" t="s">
        <v>113</v>
      </c>
      <c r="B1124" s="165">
        <f>events!D1124-D2453</f>
        <v>19</v>
      </c>
    </row>
    <row r="1125">
      <c r="A1125" s="7" t="s">
        <v>113</v>
      </c>
      <c r="B1125" s="165">
        <f>events!D1125-D2454</f>
        <v>30</v>
      </c>
    </row>
    <row r="1126">
      <c r="A1126" s="7" t="s">
        <v>113</v>
      </c>
      <c r="B1126" s="165">
        <f>events!D1126-D2455</f>
        <v>33</v>
      </c>
    </row>
    <row r="1127">
      <c r="A1127" s="7" t="s">
        <v>113</v>
      </c>
      <c r="B1127" s="165">
        <f>events!D1127-D2456</f>
        <v>36</v>
      </c>
    </row>
    <row r="1128">
      <c r="A1128" s="7" t="s">
        <v>113</v>
      </c>
      <c r="B1128" s="165">
        <f>events!D1128-D2457</f>
        <v>2</v>
      </c>
    </row>
    <row r="1129">
      <c r="A1129" s="7" t="s">
        <v>113</v>
      </c>
      <c r="B1129" s="165">
        <f>events!D1129-D2458</f>
        <v>6</v>
      </c>
    </row>
    <row r="1130">
      <c r="A1130" s="7" t="s">
        <v>113</v>
      </c>
      <c r="B1130" s="165">
        <f>events!D1130-D2459</f>
        <v>43</v>
      </c>
    </row>
    <row r="1131">
      <c r="A1131" s="7" t="s">
        <v>113</v>
      </c>
      <c r="B1131" s="165">
        <f>events!D1131-D2460</f>
        <v>47</v>
      </c>
    </row>
    <row r="1132">
      <c r="A1132" s="7" t="s">
        <v>113</v>
      </c>
      <c r="B1132" s="165">
        <f>events!D1132-D2461</f>
        <v>3</v>
      </c>
    </row>
    <row r="1133">
      <c r="A1133" s="7" t="s">
        <v>113</v>
      </c>
      <c r="B1133" s="165">
        <f>events!D1133-D2462</f>
        <v>23</v>
      </c>
    </row>
    <row r="1134">
      <c r="A1134" s="7" t="s">
        <v>113</v>
      </c>
      <c r="B1134" s="165">
        <f>events!D1134-D2463</f>
        <v>31</v>
      </c>
    </row>
    <row r="1135">
      <c r="A1135" s="7" t="s">
        <v>113</v>
      </c>
      <c r="B1135" s="165">
        <f>events!D1135-D2464</f>
        <v>50</v>
      </c>
    </row>
    <row r="1136">
      <c r="A1136" s="7" t="s">
        <v>113</v>
      </c>
      <c r="B1136" s="165">
        <f>events!D1136-D2465</f>
        <v>26</v>
      </c>
    </row>
    <row r="1137">
      <c r="A1137" s="7" t="s">
        <v>115</v>
      </c>
      <c r="B1137" s="165">
        <f>events!D1137-D2466</f>
        <v>48</v>
      </c>
    </row>
    <row r="1138">
      <c r="A1138" s="7" t="s">
        <v>115</v>
      </c>
      <c r="B1138" s="165">
        <f>events!D1138-D2467</f>
        <v>29</v>
      </c>
    </row>
    <row r="1139">
      <c r="A1139" s="7" t="s">
        <v>115</v>
      </c>
      <c r="B1139" s="165">
        <f>events!D1139-D2468</f>
        <v>43</v>
      </c>
    </row>
    <row r="1140">
      <c r="A1140" s="7" t="s">
        <v>115</v>
      </c>
      <c r="B1140" s="165">
        <f>events!D1140-D2469</f>
        <v>20</v>
      </c>
    </row>
    <row r="1141">
      <c r="A1141" s="7" t="s">
        <v>115</v>
      </c>
      <c r="B1141" s="165">
        <f>events!D1141-D2470</f>
        <v>35</v>
      </c>
    </row>
    <row r="1142">
      <c r="A1142" s="7" t="s">
        <v>115</v>
      </c>
      <c r="B1142" s="165">
        <f>events!D1142-D2471</f>
        <v>26</v>
      </c>
    </row>
    <row r="1143">
      <c r="A1143" s="7" t="s">
        <v>115</v>
      </c>
      <c r="B1143" s="165">
        <f>events!D1143-D2472</f>
        <v>38</v>
      </c>
    </row>
    <row r="1144">
      <c r="A1144" s="7" t="s">
        <v>115</v>
      </c>
      <c r="B1144" s="165">
        <f>events!D1144-D2473</f>
        <v>5</v>
      </c>
    </row>
    <row r="1145">
      <c r="A1145" s="7" t="s">
        <v>115</v>
      </c>
      <c r="B1145" s="165">
        <f>events!D1145-D2474</f>
        <v>36</v>
      </c>
    </row>
    <row r="1146">
      <c r="A1146" s="7" t="s">
        <v>115</v>
      </c>
      <c r="B1146" s="165">
        <f>events!D1146-D2475</f>
        <v>32</v>
      </c>
    </row>
    <row r="1147">
      <c r="A1147" s="7" t="s">
        <v>115</v>
      </c>
      <c r="B1147" s="165">
        <f>events!D1147-D2476</f>
        <v>36</v>
      </c>
    </row>
    <row r="1148">
      <c r="A1148" s="7" t="s">
        <v>115</v>
      </c>
      <c r="B1148" s="165">
        <f>events!D1148-D2477</f>
        <v>27</v>
      </c>
    </row>
    <row r="1149">
      <c r="A1149" s="7" t="s">
        <v>115</v>
      </c>
      <c r="B1149" s="165">
        <f>events!D1149-D2478</f>
        <v>22</v>
      </c>
    </row>
    <row r="1150">
      <c r="A1150" s="7" t="s">
        <v>115</v>
      </c>
      <c r="B1150" s="165">
        <f>events!D1150-D2479</f>
        <v>15</v>
      </c>
    </row>
    <row r="1151">
      <c r="A1151" s="7" t="s">
        <v>115</v>
      </c>
      <c r="B1151" s="165">
        <f>events!D1151-D2480</f>
        <v>28</v>
      </c>
    </row>
    <row r="1152">
      <c r="A1152" s="7" t="s">
        <v>115</v>
      </c>
      <c r="B1152" s="165">
        <f>events!D1152-D2481</f>
        <v>47</v>
      </c>
    </row>
    <row r="1153">
      <c r="A1153" s="7" t="s">
        <v>115</v>
      </c>
      <c r="B1153" s="165">
        <f>events!D1153-D2482</f>
        <v>46</v>
      </c>
    </row>
    <row r="1154">
      <c r="A1154" s="7" t="s">
        <v>115</v>
      </c>
      <c r="B1154" s="165">
        <f>events!D1154-D2483</f>
        <v>32</v>
      </c>
    </row>
    <row r="1155">
      <c r="A1155" s="7" t="s">
        <v>115</v>
      </c>
      <c r="B1155" s="165">
        <f>events!D1155-D2484</f>
        <v>7</v>
      </c>
    </row>
    <row r="1156">
      <c r="A1156" s="7" t="s">
        <v>115</v>
      </c>
      <c r="B1156" s="165">
        <f>events!D1156-D2485</f>
        <v>45</v>
      </c>
    </row>
    <row r="1157">
      <c r="A1157" s="7" t="s">
        <v>115</v>
      </c>
      <c r="B1157" s="165">
        <f>events!D1157-D2486</f>
        <v>19</v>
      </c>
    </row>
    <row r="1158">
      <c r="A1158" s="7" t="s">
        <v>115</v>
      </c>
      <c r="B1158" s="165">
        <f>events!D1158-D2487</f>
        <v>15</v>
      </c>
    </row>
    <row r="1159">
      <c r="A1159" s="7" t="s">
        <v>115</v>
      </c>
      <c r="B1159" s="165">
        <f>events!D1159-D2488</f>
        <v>1</v>
      </c>
    </row>
    <row r="1160">
      <c r="A1160" s="7" t="s">
        <v>115</v>
      </c>
      <c r="B1160" s="165">
        <f>events!D1160-D2489</f>
        <v>37</v>
      </c>
    </row>
    <row r="1161">
      <c r="A1161" s="7" t="s">
        <v>115</v>
      </c>
      <c r="B1161" s="165">
        <f>events!D1161-D2490</f>
        <v>8</v>
      </c>
    </row>
    <row r="1162">
      <c r="A1162" s="7" t="s">
        <v>115</v>
      </c>
      <c r="B1162" s="165">
        <f>events!D1162-D2491</f>
        <v>1</v>
      </c>
    </row>
    <row r="1163">
      <c r="A1163" s="7" t="s">
        <v>115</v>
      </c>
      <c r="B1163" s="165">
        <f>events!D1163-D2492</f>
        <v>28</v>
      </c>
    </row>
    <row r="1164">
      <c r="A1164" s="7" t="s">
        <v>115</v>
      </c>
      <c r="B1164" s="165">
        <f>events!D1164-D2493</f>
        <v>0</v>
      </c>
    </row>
    <row r="1165">
      <c r="A1165" s="7" t="s">
        <v>115</v>
      </c>
      <c r="B1165" s="165">
        <f>events!D1165-D2494</f>
        <v>3</v>
      </c>
    </row>
    <row r="1166">
      <c r="A1166" s="7" t="s">
        <v>117</v>
      </c>
      <c r="B1166" s="165">
        <f>events!D1166-D2495</f>
        <v>44</v>
      </c>
    </row>
    <row r="1167">
      <c r="A1167" s="7" t="s">
        <v>117</v>
      </c>
      <c r="B1167" s="165">
        <f>events!D1167-D2496</f>
        <v>13</v>
      </c>
    </row>
    <row r="1168">
      <c r="A1168" s="7" t="s">
        <v>117</v>
      </c>
      <c r="B1168" s="165">
        <f>events!D1168-D2497</f>
        <v>36</v>
      </c>
    </row>
    <row r="1169">
      <c r="A1169" s="7" t="s">
        <v>117</v>
      </c>
      <c r="B1169" s="165">
        <f>events!D1169-D2498</f>
        <v>20</v>
      </c>
    </row>
    <row r="1170">
      <c r="A1170" s="7" t="s">
        <v>117</v>
      </c>
      <c r="B1170" s="165">
        <f>events!D1170-D2499</f>
        <v>33</v>
      </c>
    </row>
    <row r="1171">
      <c r="A1171" s="7" t="s">
        <v>117</v>
      </c>
      <c r="B1171" s="165">
        <f>events!D1171-D2500</f>
        <v>24</v>
      </c>
    </row>
    <row r="1172">
      <c r="A1172" s="7" t="s">
        <v>117</v>
      </c>
      <c r="B1172" s="165">
        <f>events!D1172-D2501</f>
        <v>0</v>
      </c>
    </row>
    <row r="1173">
      <c r="A1173" s="7" t="s">
        <v>117</v>
      </c>
      <c r="B1173" s="165">
        <f>events!D1173-D2502</f>
        <v>31</v>
      </c>
    </row>
    <row r="1174">
      <c r="A1174" s="7" t="s">
        <v>117</v>
      </c>
      <c r="B1174" s="165">
        <f>events!D1174-D2503</f>
        <v>9</v>
      </c>
    </row>
    <row r="1175">
      <c r="A1175" s="7" t="s">
        <v>117</v>
      </c>
      <c r="B1175" s="165">
        <f>events!D1175-D2504</f>
        <v>7</v>
      </c>
    </row>
    <row r="1176">
      <c r="A1176" s="7" t="s">
        <v>117</v>
      </c>
      <c r="B1176" s="165">
        <f>events!D1176-D2505</f>
        <v>42</v>
      </c>
    </row>
    <row r="1177">
      <c r="A1177" s="7" t="s">
        <v>117</v>
      </c>
      <c r="B1177" s="165">
        <f>events!D1177-D2506</f>
        <v>6</v>
      </c>
    </row>
    <row r="1178">
      <c r="A1178" s="7" t="s">
        <v>117</v>
      </c>
      <c r="B1178" s="165">
        <f>events!D1178-D2507</f>
        <v>43</v>
      </c>
    </row>
    <row r="1179">
      <c r="A1179" s="7" t="s">
        <v>117</v>
      </c>
      <c r="B1179" s="165">
        <f>events!D1179-D2508</f>
        <v>0</v>
      </c>
    </row>
    <row r="1180">
      <c r="A1180" s="7" t="s">
        <v>117</v>
      </c>
      <c r="B1180" s="165">
        <f>events!D1180-D2509</f>
        <v>4</v>
      </c>
    </row>
    <row r="1181">
      <c r="A1181" s="7" t="s">
        <v>117</v>
      </c>
      <c r="B1181" s="165">
        <f>events!D1181-D2510</f>
        <v>40</v>
      </c>
    </row>
    <row r="1182">
      <c r="A1182" s="7" t="s">
        <v>117</v>
      </c>
      <c r="B1182" s="165">
        <f>events!D1182-D2511</f>
        <v>10</v>
      </c>
    </row>
    <row r="1183">
      <c r="A1183" s="7" t="s">
        <v>117</v>
      </c>
      <c r="B1183" s="165">
        <f>events!D1183-D2512</f>
        <v>2</v>
      </c>
    </row>
    <row r="1184">
      <c r="A1184" s="7" t="s">
        <v>117</v>
      </c>
      <c r="B1184" s="165">
        <f>events!D1184-D2513</f>
        <v>34</v>
      </c>
    </row>
    <row r="1185">
      <c r="A1185" s="7" t="s">
        <v>117</v>
      </c>
      <c r="B1185" s="165">
        <f>events!D1185-D2514</f>
        <v>6</v>
      </c>
    </row>
    <row r="1186">
      <c r="A1186" s="7" t="s">
        <v>117</v>
      </c>
      <c r="B1186" s="165">
        <f>events!D1186-D2515</f>
        <v>43</v>
      </c>
    </row>
    <row r="1187">
      <c r="A1187" s="7" t="s">
        <v>117</v>
      </c>
      <c r="B1187" s="165">
        <f>events!D1187-D2516</f>
        <v>0</v>
      </c>
    </row>
    <row r="1188">
      <c r="A1188" s="7" t="s">
        <v>117</v>
      </c>
      <c r="B1188" s="165">
        <f>events!D1188-D2517</f>
        <v>42</v>
      </c>
    </row>
    <row r="1189">
      <c r="A1189" s="7" t="s">
        <v>117</v>
      </c>
      <c r="B1189" s="165">
        <f>events!D1189-D2518</f>
        <v>45</v>
      </c>
    </row>
    <row r="1190">
      <c r="A1190" s="7" t="s">
        <v>117</v>
      </c>
      <c r="B1190" s="165">
        <f>events!D1190-D2519</f>
        <v>33</v>
      </c>
    </row>
    <row r="1191">
      <c r="A1191" s="7" t="s">
        <v>117</v>
      </c>
      <c r="B1191" s="165">
        <f>events!D1191-D2520</f>
        <v>49</v>
      </c>
    </row>
    <row r="1192">
      <c r="A1192" s="7" t="s">
        <v>117</v>
      </c>
      <c r="B1192" s="165">
        <f>events!D1192-D2521</f>
        <v>34</v>
      </c>
    </row>
    <row r="1193">
      <c r="A1193" s="7" t="s">
        <v>117</v>
      </c>
      <c r="B1193" s="165">
        <f>events!D1193-D2522</f>
        <v>22</v>
      </c>
    </row>
    <row r="1194">
      <c r="A1194" s="7" t="s">
        <v>119</v>
      </c>
      <c r="B1194" s="165">
        <f>events!D1194-D2523</f>
        <v>37</v>
      </c>
    </row>
    <row r="1195">
      <c r="A1195" s="7" t="s">
        <v>119</v>
      </c>
      <c r="B1195" s="165">
        <f>events!D1195-D2524</f>
        <v>12</v>
      </c>
    </row>
    <row r="1196">
      <c r="A1196" s="7" t="s">
        <v>119</v>
      </c>
      <c r="B1196" s="165">
        <f>events!D1196-D2525</f>
        <v>31</v>
      </c>
    </row>
    <row r="1197">
      <c r="A1197" s="7" t="s">
        <v>119</v>
      </c>
      <c r="B1197" s="165">
        <f>events!D1197-D2526</f>
        <v>2</v>
      </c>
    </row>
    <row r="1198">
      <c r="A1198" s="7" t="s">
        <v>119</v>
      </c>
      <c r="B1198" s="165">
        <f>events!D1198-D2527</f>
        <v>37</v>
      </c>
    </row>
    <row r="1199">
      <c r="A1199" s="7" t="s">
        <v>119</v>
      </c>
      <c r="B1199" s="165">
        <f>events!D1199-D2528</f>
        <v>14</v>
      </c>
    </row>
    <row r="1200">
      <c r="A1200" s="7" t="s">
        <v>119</v>
      </c>
      <c r="B1200" s="165">
        <f>events!D1200-D2529</f>
        <v>5</v>
      </c>
    </row>
    <row r="1201">
      <c r="A1201" s="7" t="s">
        <v>119</v>
      </c>
      <c r="B1201" s="165">
        <f>events!D1201-D2530</f>
        <v>42</v>
      </c>
    </row>
    <row r="1202">
      <c r="A1202" s="7" t="s">
        <v>119</v>
      </c>
      <c r="B1202" s="165">
        <f>events!D1202-D2531</f>
        <v>21</v>
      </c>
    </row>
    <row r="1203">
      <c r="A1203" s="7" t="s">
        <v>119</v>
      </c>
      <c r="B1203" s="165">
        <f>events!D1203-D2532</f>
        <v>19</v>
      </c>
    </row>
    <row r="1204">
      <c r="A1204" s="7" t="s">
        <v>119</v>
      </c>
      <c r="B1204" s="165">
        <f>events!D1204-D2533</f>
        <v>32</v>
      </c>
    </row>
    <row r="1205">
      <c r="A1205" s="7" t="s">
        <v>119</v>
      </c>
      <c r="B1205" s="165">
        <f>events!D1205-D2534</f>
        <v>31</v>
      </c>
    </row>
    <row r="1206">
      <c r="A1206" s="7" t="s">
        <v>119</v>
      </c>
      <c r="B1206" s="165">
        <f>events!D1206-D2535</f>
        <v>37</v>
      </c>
    </row>
    <row r="1207">
      <c r="A1207" s="7" t="s">
        <v>119</v>
      </c>
      <c r="B1207" s="165">
        <f>events!D1207-D2536</f>
        <v>15</v>
      </c>
    </row>
    <row r="1208">
      <c r="A1208" s="7" t="s">
        <v>119</v>
      </c>
      <c r="B1208" s="165">
        <f>events!D1208-D2537</f>
        <v>29</v>
      </c>
    </row>
    <row r="1209">
      <c r="A1209" s="7" t="s">
        <v>119</v>
      </c>
      <c r="B1209" s="165">
        <f>events!D1209-D2538</f>
        <v>38</v>
      </c>
    </row>
    <row r="1210">
      <c r="A1210" s="7" t="s">
        <v>119</v>
      </c>
      <c r="B1210" s="165">
        <f>events!D1210-D2539</f>
        <v>24</v>
      </c>
    </row>
    <row r="1211">
      <c r="A1211" s="7" t="s">
        <v>119</v>
      </c>
      <c r="B1211" s="165">
        <f>events!D1211-D2540</f>
        <v>39</v>
      </c>
    </row>
    <row r="1212">
      <c r="A1212" s="7" t="s">
        <v>119</v>
      </c>
      <c r="B1212" s="165">
        <f>events!D1212-D2541</f>
        <v>40</v>
      </c>
    </row>
    <row r="1213">
      <c r="A1213" s="7" t="s">
        <v>119</v>
      </c>
      <c r="B1213" s="165">
        <f>events!D1213-D2542</f>
        <v>4</v>
      </c>
    </row>
    <row r="1214">
      <c r="A1214" s="7" t="s">
        <v>119</v>
      </c>
      <c r="B1214" s="165">
        <f>events!D1214-D2543</f>
        <v>26</v>
      </c>
    </row>
    <row r="1215">
      <c r="A1215" s="7" t="s">
        <v>119</v>
      </c>
      <c r="B1215" s="165">
        <f>events!D1215-D2544</f>
        <v>47</v>
      </c>
    </row>
    <row r="1216">
      <c r="A1216" s="7" t="s">
        <v>119</v>
      </c>
      <c r="B1216" s="165">
        <f>events!D1216-D2545</f>
        <v>13</v>
      </c>
    </row>
    <row r="1217">
      <c r="A1217" s="7" t="s">
        <v>119</v>
      </c>
      <c r="B1217" s="165">
        <f>events!D1217-D2546</f>
        <v>28</v>
      </c>
    </row>
    <row r="1218">
      <c r="A1218" s="7" t="s">
        <v>119</v>
      </c>
      <c r="B1218" s="165">
        <f>events!D1218-D2547</f>
        <v>30</v>
      </c>
    </row>
    <row r="1219">
      <c r="A1219" s="7" t="s">
        <v>119</v>
      </c>
      <c r="B1219" s="165">
        <f>events!D1219-D2548</f>
        <v>6</v>
      </c>
    </row>
    <row r="1220">
      <c r="A1220" s="7" t="s">
        <v>119</v>
      </c>
      <c r="B1220" s="165">
        <f>events!D1220-D2549</f>
        <v>6</v>
      </c>
    </row>
    <row r="1221">
      <c r="A1221" s="7" t="s">
        <v>119</v>
      </c>
      <c r="B1221" s="165">
        <f>events!D1221-D2550</f>
        <v>19</v>
      </c>
    </row>
    <row r="1222">
      <c r="A1222" s="7" t="s">
        <v>119</v>
      </c>
      <c r="B1222" s="165">
        <f>events!D1222-D2551</f>
        <v>41</v>
      </c>
    </row>
    <row r="1223">
      <c r="A1223" s="7" t="s">
        <v>119</v>
      </c>
      <c r="B1223" s="165">
        <f>events!D1223-D2552</f>
        <v>38</v>
      </c>
    </row>
    <row r="1224">
      <c r="A1224" s="7" t="s">
        <v>119</v>
      </c>
      <c r="B1224" s="165">
        <f>events!D1224-D2553</f>
        <v>2</v>
      </c>
    </row>
    <row r="1225">
      <c r="A1225" s="7" t="s">
        <v>119</v>
      </c>
      <c r="B1225" s="165">
        <f>events!D1225-D2554</f>
        <v>43</v>
      </c>
    </row>
    <row r="1226">
      <c r="A1226" s="7" t="s">
        <v>119</v>
      </c>
      <c r="B1226" s="165">
        <f>events!D1226-D2555</f>
        <v>42</v>
      </c>
    </row>
    <row r="1227">
      <c r="A1227" s="7" t="s">
        <v>121</v>
      </c>
      <c r="B1227" s="165">
        <f>events!D1227-D2556</f>
        <v>25</v>
      </c>
    </row>
    <row r="1228">
      <c r="A1228" s="7" t="s">
        <v>121</v>
      </c>
      <c r="B1228" s="165">
        <f>events!D1228-D2557</f>
        <v>4</v>
      </c>
    </row>
    <row r="1229">
      <c r="A1229" s="7" t="s">
        <v>121</v>
      </c>
      <c r="B1229" s="165">
        <f>events!D1229-D2558</f>
        <v>21</v>
      </c>
    </row>
    <row r="1230">
      <c r="A1230" s="7" t="s">
        <v>121</v>
      </c>
      <c r="B1230" s="165">
        <f>events!D1230-D2559</f>
        <v>11</v>
      </c>
    </row>
    <row r="1231">
      <c r="A1231" s="7" t="s">
        <v>121</v>
      </c>
      <c r="B1231" s="165">
        <f>events!D1231-D2560</f>
        <v>28</v>
      </c>
    </row>
    <row r="1232">
      <c r="A1232" s="7" t="s">
        <v>121</v>
      </c>
      <c r="B1232" s="165">
        <f>events!D1232-D2561</f>
        <v>23</v>
      </c>
    </row>
    <row r="1233">
      <c r="A1233" s="7" t="s">
        <v>121</v>
      </c>
      <c r="B1233" s="165">
        <f>events!D1233-D2562</f>
        <v>12</v>
      </c>
    </row>
    <row r="1234">
      <c r="A1234" s="7" t="s">
        <v>121</v>
      </c>
      <c r="B1234" s="165">
        <f>events!D1234-D2563</f>
        <v>5</v>
      </c>
    </row>
    <row r="1235">
      <c r="A1235" s="7" t="s">
        <v>121</v>
      </c>
      <c r="B1235" s="165">
        <f>events!D1235-D2564</f>
        <v>5</v>
      </c>
    </row>
    <row r="1236">
      <c r="A1236" s="7" t="s">
        <v>121</v>
      </c>
      <c r="B1236" s="165">
        <f>events!D1236-D2565</f>
        <v>9</v>
      </c>
    </row>
    <row r="1237">
      <c r="A1237" s="7" t="s">
        <v>121</v>
      </c>
      <c r="B1237" s="165">
        <f>events!D1237-D2566</f>
        <v>5</v>
      </c>
    </row>
    <row r="1238">
      <c r="A1238" s="7" t="s">
        <v>121</v>
      </c>
      <c r="B1238" s="165">
        <f>events!D1238-D2567</f>
        <v>33</v>
      </c>
    </row>
    <row r="1239">
      <c r="A1239" s="7" t="s">
        <v>121</v>
      </c>
      <c r="B1239" s="165">
        <f>events!D1239-D2568</f>
        <v>12</v>
      </c>
    </row>
    <row r="1240">
      <c r="A1240" s="7" t="s">
        <v>121</v>
      </c>
      <c r="B1240" s="165">
        <f>events!D1240-D2569</f>
        <v>29</v>
      </c>
    </row>
    <row r="1241">
      <c r="A1241" s="7" t="s">
        <v>121</v>
      </c>
      <c r="B1241" s="165">
        <f>events!D1241-D2570</f>
        <v>13</v>
      </c>
    </row>
    <row r="1242">
      <c r="A1242" s="7" t="s">
        <v>121</v>
      </c>
      <c r="B1242" s="165">
        <f>events!D1242-D2571</f>
        <v>28</v>
      </c>
    </row>
    <row r="1243">
      <c r="A1243" s="7" t="s">
        <v>121</v>
      </c>
      <c r="B1243" s="165">
        <f>events!D1243-D2572</f>
        <v>19</v>
      </c>
    </row>
    <row r="1244">
      <c r="A1244" s="7" t="s">
        <v>121</v>
      </c>
      <c r="B1244" s="165">
        <f>events!D1244-D2573</f>
        <v>21</v>
      </c>
    </row>
    <row r="1245">
      <c r="A1245" s="7" t="s">
        <v>121</v>
      </c>
      <c r="B1245" s="165">
        <f>events!D1245-D2574</f>
        <v>16</v>
      </c>
    </row>
    <row r="1246">
      <c r="A1246" s="7" t="s">
        <v>121</v>
      </c>
      <c r="B1246" s="165">
        <f>events!D1246-D2575</f>
        <v>17</v>
      </c>
    </row>
    <row r="1247">
      <c r="A1247" s="7" t="s">
        <v>121</v>
      </c>
      <c r="B1247" s="165">
        <f>events!D1247-D2576</f>
        <v>21</v>
      </c>
    </row>
    <row r="1248">
      <c r="A1248" s="7" t="s">
        <v>121</v>
      </c>
      <c r="B1248" s="165">
        <f>events!D1248-D2577</f>
        <v>46</v>
      </c>
    </row>
    <row r="1249">
      <c r="A1249" s="7" t="s">
        <v>121</v>
      </c>
      <c r="B1249" s="165">
        <f>events!D1249-D2578</f>
        <v>20</v>
      </c>
    </row>
    <row r="1250">
      <c r="A1250" s="7" t="s">
        <v>122</v>
      </c>
      <c r="B1250" s="165">
        <f>events!D1250-D2579</f>
        <v>24</v>
      </c>
    </row>
    <row r="1251">
      <c r="A1251" s="7" t="s">
        <v>122</v>
      </c>
      <c r="B1251" s="165">
        <f>events!D1251-D2580</f>
        <v>4</v>
      </c>
    </row>
    <row r="1252">
      <c r="A1252" s="7" t="s">
        <v>122</v>
      </c>
      <c r="B1252" s="165">
        <f>events!D1252-D2581</f>
        <v>37</v>
      </c>
    </row>
    <row r="1253">
      <c r="A1253" s="7" t="s">
        <v>122</v>
      </c>
      <c r="B1253" s="165">
        <f>events!D1253-D2582</f>
        <v>29</v>
      </c>
    </row>
    <row r="1254">
      <c r="A1254" s="7" t="s">
        <v>122</v>
      </c>
      <c r="B1254" s="165">
        <f>events!D1254-D2583</f>
        <v>46</v>
      </c>
    </row>
    <row r="1255">
      <c r="A1255" s="7" t="s">
        <v>122</v>
      </c>
      <c r="B1255" s="165">
        <f>events!D1255-D2584</f>
        <v>43</v>
      </c>
    </row>
    <row r="1256">
      <c r="A1256" s="7" t="s">
        <v>122</v>
      </c>
      <c r="B1256" s="165">
        <f>events!D1256-D2585</f>
        <v>40</v>
      </c>
    </row>
    <row r="1257">
      <c r="A1257" s="7" t="s">
        <v>122</v>
      </c>
      <c r="B1257" s="165">
        <f>events!D1257-D2586</f>
        <v>48</v>
      </c>
    </row>
    <row r="1258">
      <c r="A1258" s="7" t="s">
        <v>122</v>
      </c>
      <c r="B1258" s="165">
        <f>events!D1258-D2587</f>
        <v>13</v>
      </c>
    </row>
    <row r="1259">
      <c r="A1259" s="7" t="s">
        <v>122</v>
      </c>
      <c r="B1259" s="165">
        <f>events!D1259-D2588</f>
        <v>33</v>
      </c>
    </row>
    <row r="1260">
      <c r="A1260" s="7" t="s">
        <v>122</v>
      </c>
      <c r="B1260" s="165">
        <f>events!D1260-D2589</f>
        <v>28</v>
      </c>
    </row>
    <row r="1261">
      <c r="A1261" s="7" t="s">
        <v>122</v>
      </c>
      <c r="B1261" s="165">
        <f>events!D1261-D2590</f>
        <v>49</v>
      </c>
    </row>
    <row r="1262">
      <c r="A1262" s="7" t="s">
        <v>122</v>
      </c>
      <c r="B1262" s="165">
        <f>events!D1262-D2591</f>
        <v>50</v>
      </c>
    </row>
    <row r="1263">
      <c r="A1263" s="7" t="s">
        <v>122</v>
      </c>
      <c r="B1263" s="165">
        <f>events!D1263-D2592</f>
        <v>16</v>
      </c>
    </row>
    <row r="1264">
      <c r="A1264" s="7" t="s">
        <v>122</v>
      </c>
      <c r="B1264" s="165">
        <f>events!D1264-D2593</f>
        <v>37</v>
      </c>
    </row>
    <row r="1265">
      <c r="A1265" s="7" t="s">
        <v>122</v>
      </c>
      <c r="B1265" s="165">
        <f>events!D1265-D2594</f>
        <v>26</v>
      </c>
    </row>
    <row r="1266">
      <c r="A1266" s="7" t="s">
        <v>122</v>
      </c>
      <c r="B1266" s="165">
        <f>events!D1266-D2595</f>
        <v>44</v>
      </c>
    </row>
    <row r="1267">
      <c r="A1267" s="7" t="s">
        <v>122</v>
      </c>
      <c r="B1267" s="165">
        <f>events!D1267-D2596</f>
        <v>7</v>
      </c>
    </row>
    <row r="1268">
      <c r="A1268" s="7" t="s">
        <v>122</v>
      </c>
      <c r="B1268" s="165">
        <f>events!D1268-D2597</f>
        <v>19</v>
      </c>
    </row>
    <row r="1269">
      <c r="A1269" s="7" t="s">
        <v>122</v>
      </c>
      <c r="B1269" s="165">
        <f>events!D1269-D2598</f>
        <v>35</v>
      </c>
    </row>
    <row r="1270">
      <c r="A1270" s="7" t="s">
        <v>122</v>
      </c>
      <c r="B1270" s="165">
        <f>events!D1270-D2599</f>
        <v>12</v>
      </c>
    </row>
    <row r="1271">
      <c r="A1271" s="7" t="s">
        <v>122</v>
      </c>
      <c r="B1271" s="165">
        <f>events!D1271-D2600</f>
        <v>38</v>
      </c>
    </row>
    <row r="1272">
      <c r="A1272" s="7" t="s">
        <v>122</v>
      </c>
      <c r="B1272" s="165">
        <f>events!D1272-D2601</f>
        <v>12</v>
      </c>
    </row>
    <row r="1273">
      <c r="A1273" s="7" t="s">
        <v>122</v>
      </c>
      <c r="B1273" s="165">
        <f>events!D1273-D2602</f>
        <v>4</v>
      </c>
    </row>
    <row r="1274">
      <c r="A1274" s="7" t="s">
        <v>122</v>
      </c>
      <c r="B1274" s="165">
        <f>events!D1274-D2603</f>
        <v>23</v>
      </c>
    </row>
    <row r="1275">
      <c r="A1275" s="7" t="s">
        <v>122</v>
      </c>
      <c r="B1275" s="165">
        <f>events!D1275-D2604</f>
        <v>25</v>
      </c>
    </row>
    <row r="1276">
      <c r="A1276" s="7" t="s">
        <v>122</v>
      </c>
      <c r="B1276" s="165">
        <f>events!D1276-D2605</f>
        <v>20</v>
      </c>
    </row>
    <row r="1277">
      <c r="A1277" s="7" t="s">
        <v>122</v>
      </c>
      <c r="B1277" s="165">
        <f>events!D1277-D2606</f>
        <v>23</v>
      </c>
    </row>
    <row r="1278">
      <c r="A1278" s="7" t="s">
        <v>122</v>
      </c>
      <c r="B1278" s="165">
        <f>events!D1278-D2607</f>
        <v>17</v>
      </c>
    </row>
    <row r="1279">
      <c r="A1279" s="7" t="s">
        <v>122</v>
      </c>
      <c r="B1279" s="165">
        <f>events!D1279-D2608</f>
        <v>3</v>
      </c>
    </row>
    <row r="1280">
      <c r="A1280" s="7" t="s">
        <v>122</v>
      </c>
      <c r="B1280" s="165">
        <f>events!D1280-D2609</f>
        <v>24</v>
      </c>
    </row>
    <row r="1281">
      <c r="A1281" s="7" t="s">
        <v>122</v>
      </c>
      <c r="B1281" s="165">
        <f>events!D1281-D2610</f>
        <v>29</v>
      </c>
    </row>
    <row r="1282">
      <c r="A1282" s="7" t="s">
        <v>122</v>
      </c>
      <c r="B1282" s="165">
        <f>events!D1282-D2611</f>
        <v>1</v>
      </c>
    </row>
    <row r="1283">
      <c r="A1283" s="7" t="s">
        <v>122</v>
      </c>
      <c r="B1283" s="165">
        <f>events!D1283-D2612</f>
        <v>12</v>
      </c>
    </row>
    <row r="1284">
      <c r="A1284" s="7" t="s">
        <v>122</v>
      </c>
      <c r="B1284" s="165">
        <f>events!D1284-D2613</f>
        <v>34</v>
      </c>
    </row>
    <row r="1285">
      <c r="A1285" s="7" t="s">
        <v>122</v>
      </c>
      <c r="B1285" s="165">
        <f>events!D1285-D2614</f>
        <v>32</v>
      </c>
    </row>
    <row r="1286">
      <c r="A1286" s="7" t="s">
        <v>122</v>
      </c>
      <c r="B1286" s="165">
        <f>events!D1286-D2615</f>
        <v>18</v>
      </c>
    </row>
    <row r="1287">
      <c r="A1287" s="7" t="s">
        <v>122</v>
      </c>
      <c r="B1287" s="165">
        <f>events!D1287-D2616</f>
        <v>19</v>
      </c>
    </row>
    <row r="1288">
      <c r="A1288" s="7" t="s">
        <v>122</v>
      </c>
      <c r="B1288" s="165">
        <f>events!D1288-D2617</f>
        <v>0</v>
      </c>
    </row>
    <row r="1289">
      <c r="A1289" s="7" t="s">
        <v>122</v>
      </c>
      <c r="B1289" s="165">
        <f>events!D1289-D2618</f>
        <v>46</v>
      </c>
    </row>
    <row r="1290">
      <c r="A1290" s="7" t="s">
        <v>122</v>
      </c>
      <c r="B1290" s="165">
        <f>events!D1290-D2619</f>
        <v>9</v>
      </c>
    </row>
    <row r="1291">
      <c r="A1291" s="7" t="s">
        <v>122</v>
      </c>
      <c r="B1291" s="165">
        <f>events!D1291-D2620</f>
        <v>48</v>
      </c>
    </row>
    <row r="1292">
      <c r="A1292" s="7" t="s">
        <v>122</v>
      </c>
      <c r="B1292" s="165">
        <f>events!D1292-D2621</f>
        <v>16</v>
      </c>
    </row>
    <row r="1293">
      <c r="A1293" s="7" t="s">
        <v>122</v>
      </c>
      <c r="B1293" s="165">
        <f>events!D1293-D2622</f>
        <v>18</v>
      </c>
    </row>
    <row r="1294">
      <c r="A1294" s="7" t="s">
        <v>122</v>
      </c>
      <c r="B1294" s="165">
        <f>events!D1294-D2623</f>
        <v>35</v>
      </c>
    </row>
    <row r="1295">
      <c r="A1295" s="7" t="s">
        <v>122</v>
      </c>
      <c r="B1295" s="165">
        <f>events!D1295-D2624</f>
        <v>4</v>
      </c>
    </row>
    <row r="1296">
      <c r="A1296" s="7" t="s">
        <v>122</v>
      </c>
      <c r="B1296" s="165">
        <f>events!D1296-D2625</f>
        <v>19</v>
      </c>
    </row>
    <row r="1297">
      <c r="A1297" s="7" t="s">
        <v>122</v>
      </c>
      <c r="B1297" s="165">
        <f>events!D1297-D2626</f>
        <v>25</v>
      </c>
    </row>
    <row r="1298">
      <c r="A1298" s="7" t="s">
        <v>122</v>
      </c>
      <c r="B1298" s="165">
        <f>events!D1298-D2627</f>
        <v>15</v>
      </c>
    </row>
    <row r="1299">
      <c r="A1299" s="7" t="s">
        <v>122</v>
      </c>
      <c r="B1299" s="165">
        <f>events!D1299-D2628</f>
        <v>1</v>
      </c>
    </row>
    <row r="1300">
      <c r="A1300" s="7" t="s">
        <v>122</v>
      </c>
      <c r="B1300" s="165">
        <f>events!D1300-D2629</f>
        <v>9</v>
      </c>
    </row>
    <row r="1301">
      <c r="A1301" s="7" t="s">
        <v>122</v>
      </c>
      <c r="B1301" s="165">
        <f>events!D1301-D2630</f>
        <v>8</v>
      </c>
    </row>
    <row r="1302">
      <c r="A1302" s="7" t="s">
        <v>122</v>
      </c>
      <c r="B1302" s="165">
        <f>events!D1302-D2631</f>
        <v>33</v>
      </c>
    </row>
    <row r="1303">
      <c r="A1303" s="7" t="s">
        <v>122</v>
      </c>
      <c r="B1303" s="165">
        <f>events!D1303-D2632</f>
        <v>17</v>
      </c>
    </row>
    <row r="1304">
      <c r="A1304" s="7" t="s">
        <v>122</v>
      </c>
      <c r="B1304" s="165">
        <f>events!D1304-D2633</f>
        <v>20</v>
      </c>
    </row>
    <row r="1305">
      <c r="A1305" s="7" t="s">
        <v>122</v>
      </c>
      <c r="B1305" s="165">
        <f>events!D1305-D2634</f>
        <v>28</v>
      </c>
    </row>
    <row r="1306">
      <c r="A1306" s="7" t="s">
        <v>122</v>
      </c>
      <c r="B1306" s="165">
        <f>events!D1306-D2635</f>
        <v>37</v>
      </c>
    </row>
    <row r="1307">
      <c r="A1307" s="7" t="s">
        <v>122</v>
      </c>
      <c r="B1307" s="165">
        <f>events!D1307-D2636</f>
        <v>24</v>
      </c>
    </row>
    <row r="1308">
      <c r="A1308" s="7" t="s">
        <v>122</v>
      </c>
      <c r="B1308" s="165">
        <f>events!D1308-D2637</f>
        <v>11</v>
      </c>
    </row>
    <row r="1309">
      <c r="A1309" s="7" t="s">
        <v>122</v>
      </c>
      <c r="B1309" s="165">
        <f>events!D1309-D2638</f>
        <v>4</v>
      </c>
    </row>
    <row r="1310">
      <c r="A1310" s="7" t="s">
        <v>122</v>
      </c>
      <c r="B1310" s="165">
        <f>events!D1310-D2639</f>
        <v>20</v>
      </c>
    </row>
    <row r="1311">
      <c r="A1311" s="7" t="s">
        <v>122</v>
      </c>
      <c r="B1311" s="165">
        <f>events!D1311-D2640</f>
        <v>48</v>
      </c>
    </row>
    <row r="1312">
      <c r="A1312" s="7" t="s">
        <v>122</v>
      </c>
      <c r="B1312" s="165">
        <f>events!D1312-D2641</f>
        <v>24</v>
      </c>
    </row>
    <row r="1313">
      <c r="A1313" s="7" t="s">
        <v>122</v>
      </c>
      <c r="B1313" s="165">
        <f>events!D1313-D2642</f>
        <v>32</v>
      </c>
    </row>
    <row r="1314">
      <c r="A1314" s="7" t="s">
        <v>122</v>
      </c>
      <c r="B1314" s="165">
        <f>events!D1314-D2643</f>
        <v>38</v>
      </c>
    </row>
    <row r="1315">
      <c r="A1315" s="7" t="s">
        <v>122</v>
      </c>
      <c r="B1315" s="165">
        <f>events!D1315-D2644</f>
        <v>1</v>
      </c>
    </row>
    <row r="1316">
      <c r="A1316" s="7" t="s">
        <v>122</v>
      </c>
      <c r="B1316" s="165">
        <f>events!D1316-D2645</f>
        <v>7</v>
      </c>
    </row>
    <row r="1317">
      <c r="A1317" s="7" t="s">
        <v>122</v>
      </c>
      <c r="B1317" s="165">
        <f>events!D1317-D2646</f>
        <v>37</v>
      </c>
    </row>
    <row r="1318">
      <c r="A1318" s="7" t="s">
        <v>122</v>
      </c>
      <c r="B1318" s="165">
        <f>events!D1318-D2647</f>
        <v>12</v>
      </c>
    </row>
    <row r="1319">
      <c r="A1319" s="7" t="s">
        <v>122</v>
      </c>
      <c r="B1319" s="165">
        <f>events!D1319-D2648</f>
        <v>27</v>
      </c>
    </row>
    <row r="1320">
      <c r="A1320" s="7" t="s">
        <v>122</v>
      </c>
      <c r="B1320" s="165">
        <f>events!D1320-D2649</f>
        <v>3</v>
      </c>
    </row>
    <row r="1321">
      <c r="A1321" s="7" t="s">
        <v>122</v>
      </c>
      <c r="B1321" s="165">
        <f>events!D1321-D2650</f>
        <v>19</v>
      </c>
    </row>
    <row r="1322">
      <c r="A1322" s="7" t="s">
        <v>122</v>
      </c>
      <c r="B1322" s="165">
        <f>events!D1322-D2651</f>
        <v>46</v>
      </c>
    </row>
    <row r="1323">
      <c r="A1323" s="7" t="s">
        <v>122</v>
      </c>
      <c r="B1323" s="165">
        <f>events!D1323-D2652</f>
        <v>2</v>
      </c>
    </row>
    <row r="1324">
      <c r="A1324" s="7" t="s">
        <v>122</v>
      </c>
      <c r="B1324" s="165">
        <f>events!D1324-D2653</f>
        <v>27</v>
      </c>
    </row>
    <row r="1325">
      <c r="A1325" s="7" t="s">
        <v>122</v>
      </c>
      <c r="B1325" s="165">
        <f>events!D1325-D2654</f>
        <v>24</v>
      </c>
    </row>
    <row r="1326">
      <c r="A1326" s="7" t="s">
        <v>122</v>
      </c>
      <c r="B1326" s="165">
        <f>events!D1326-D2655</f>
        <v>49</v>
      </c>
    </row>
    <row r="1327">
      <c r="A1327" s="7" t="s">
        <v>122</v>
      </c>
      <c r="B1327" s="165">
        <f>events!D1327-D2656</f>
        <v>22</v>
      </c>
    </row>
    <row r="1328">
      <c r="A1328" s="7" t="s">
        <v>122</v>
      </c>
      <c r="B1328" s="165">
        <f>events!D1328-D2657</f>
        <v>16</v>
      </c>
    </row>
    <row r="1329">
      <c r="A1329" s="7" t="s">
        <v>122</v>
      </c>
      <c r="B1329" s="165">
        <f>events!D1329-D2658</f>
        <v>12</v>
      </c>
    </row>
    <row r="1330">
      <c r="A1330" s="7" t="s">
        <v>122</v>
      </c>
      <c r="B1330" s="165">
        <f>events!D1330-D2659</f>
        <v>28</v>
      </c>
    </row>
    <row r="1331">
      <c r="A1331" s="7" t="s">
        <v>122</v>
      </c>
      <c r="B1331" s="165">
        <f>events!D1331-D2660</f>
        <v>27</v>
      </c>
    </row>
    <row r="1332">
      <c r="B1332" s="166"/>
    </row>
    <row r="1333">
      <c r="B1333" s="166"/>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3.1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c r="B48" s="6"/>
    </row>
    <row r="49">
      <c r="B49" s="6"/>
    </row>
    <row r="50">
      <c r="B50" s="6"/>
    </row>
    <row r="51">
      <c r="B51" s="6"/>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1" width="12.63"/>
    <col customWidth="1" hidden="1" min="2" max="3" width="19.5"/>
    <col customWidth="1" min="4" max="4" width="18.63"/>
  </cols>
  <sheetData>
    <row r="1">
      <c r="A1" s="1" t="s">
        <v>11</v>
      </c>
      <c r="B1" s="1" t="s">
        <v>345</v>
      </c>
      <c r="C1" s="1" t="s">
        <v>346</v>
      </c>
      <c r="D1" s="1" t="s">
        <v>241</v>
      </c>
      <c r="E1" s="1" t="s">
        <v>347</v>
      </c>
    </row>
    <row r="2">
      <c r="A2" s="4">
        <v>7331.0</v>
      </c>
      <c r="B2" s="21" t="str">
        <f>VLOOKUP(A2,'5.Product popularity'!A:B,2,False)</f>
        <v>Baby Food</v>
      </c>
      <c r="C2" s="6">
        <v>8.0</v>
      </c>
      <c r="D2" s="6" t="str">
        <f t="array" ref="D2:D13">UNIQUE(B11:B1340)</f>
        <v>Household</v>
      </c>
      <c r="E2" s="21">
        <v>20.721739130434784</v>
      </c>
    </row>
    <row r="3">
      <c r="A3" s="4">
        <v>8293.0</v>
      </c>
      <c r="B3" s="21" t="str">
        <f>VLOOKUP(A3,'5.Product popularity'!A:B,2,False)</f>
        <v>Cosmetics</v>
      </c>
      <c r="C3" s="21">
        <v>47.0</v>
      </c>
      <c r="D3" s="6" t="s">
        <v>165</v>
      </c>
      <c r="E3" s="21">
        <v>23.104761904761904</v>
      </c>
    </row>
    <row r="4">
      <c r="A4" s="4">
        <v>8681.0</v>
      </c>
      <c r="B4" s="21" t="str">
        <f>VLOOKUP(A4,'5.Product popularity'!A:B,2,False)</f>
        <v>Office Supplies</v>
      </c>
      <c r="C4" s="21">
        <v>16.0</v>
      </c>
      <c r="D4" s="6" t="s">
        <v>172</v>
      </c>
      <c r="E4" s="21">
        <v>23.49122807017544</v>
      </c>
    </row>
    <row r="5">
      <c r="A5" s="4">
        <v>1270.0</v>
      </c>
      <c r="B5" s="21" t="str">
        <f>VLOOKUP(A5,'5.Product popularity'!A:B,2,False)</f>
        <v>Beverages</v>
      </c>
      <c r="C5" s="21">
        <v>44.0</v>
      </c>
      <c r="D5" s="6" t="s">
        <v>164</v>
      </c>
      <c r="E5" s="21">
        <v>23.938144329896907</v>
      </c>
    </row>
    <row r="6">
      <c r="A6" s="4">
        <v>2455.0</v>
      </c>
      <c r="B6" s="21" t="str">
        <f>VLOOKUP(A6,'5.Product popularity'!A:B,2,False)</f>
        <v>Clothes</v>
      </c>
      <c r="C6" s="21">
        <v>49.0</v>
      </c>
      <c r="D6" s="6" t="s">
        <v>163</v>
      </c>
      <c r="E6" s="21">
        <v>24.123966942148762</v>
      </c>
    </row>
    <row r="7">
      <c r="A7" s="4">
        <v>7940.0</v>
      </c>
      <c r="B7" s="21" t="str">
        <f>VLOOKUP(A7,'5.Product popularity'!A:B,2,False)</f>
        <v>Household</v>
      </c>
      <c r="C7" s="21">
        <v>2.0</v>
      </c>
      <c r="D7" s="6" t="s">
        <v>167</v>
      </c>
      <c r="E7" s="21">
        <v>24.419642857142858</v>
      </c>
    </row>
    <row r="8">
      <c r="A8" s="4">
        <v>5988.0</v>
      </c>
      <c r="B8" s="21" t="str">
        <f>VLOOKUP(A8,'5.Product popularity'!A:B,2,False)</f>
        <v>Vegetables</v>
      </c>
      <c r="C8" s="21">
        <v>18.0</v>
      </c>
      <c r="D8" s="6" t="s">
        <v>168</v>
      </c>
      <c r="E8" s="21">
        <v>25.54368932038835</v>
      </c>
    </row>
    <row r="9">
      <c r="A9" s="4">
        <v>2455.0</v>
      </c>
      <c r="B9" s="21" t="str">
        <f>VLOOKUP(A9,'5.Product popularity'!A:B,2,False)</f>
        <v>Clothes</v>
      </c>
      <c r="C9" s="21">
        <v>12.0</v>
      </c>
      <c r="D9" s="6" t="s">
        <v>173</v>
      </c>
      <c r="E9" s="21">
        <v>25.846846846846848</v>
      </c>
    </row>
    <row r="10">
      <c r="A10" s="4">
        <v>5988.0</v>
      </c>
      <c r="B10" s="21" t="str">
        <f>VLOOKUP(A10,'5.Product popularity'!A:B,2,False)</f>
        <v>Vegetables</v>
      </c>
      <c r="C10" s="21">
        <v>29.0</v>
      </c>
      <c r="D10" s="6" t="s">
        <v>171</v>
      </c>
      <c r="E10" s="21">
        <v>25.912280701754387</v>
      </c>
    </row>
    <row r="11">
      <c r="A11" s="4">
        <v>7940.0</v>
      </c>
      <c r="B11" s="21" t="str">
        <f>VLOOKUP(A11,'5.Product popularity'!A:B,2,False)</f>
        <v>Household</v>
      </c>
      <c r="C11" s="21">
        <v>4.0</v>
      </c>
      <c r="D11" s="6" t="s">
        <v>166</v>
      </c>
      <c r="E11" s="21">
        <v>26.098214285714285</v>
      </c>
    </row>
    <row r="12">
      <c r="A12" s="4">
        <v>8293.0</v>
      </c>
      <c r="B12" s="21" t="str">
        <f>VLOOKUP(A12,'5.Product popularity'!A:B,2,False)</f>
        <v>Cosmetics</v>
      </c>
      <c r="C12" s="21">
        <v>9.0</v>
      </c>
      <c r="D12" s="6" t="s">
        <v>169</v>
      </c>
      <c r="E12" s="21">
        <v>26.70731707317073</v>
      </c>
    </row>
    <row r="13">
      <c r="A13" s="4">
        <v>2455.0</v>
      </c>
      <c r="B13" s="21" t="str">
        <f>VLOOKUP(A13,'5.Product popularity'!A:B,2,False)</f>
        <v>Clothes</v>
      </c>
      <c r="C13" s="21">
        <v>11.0</v>
      </c>
      <c r="D13" s="6" t="s">
        <v>174</v>
      </c>
      <c r="E13" s="21">
        <v>27.184466019417474</v>
      </c>
    </row>
    <row r="14">
      <c r="A14" s="4">
        <v>8969.0</v>
      </c>
      <c r="B14" s="21" t="str">
        <f>VLOOKUP(A14,'5.Product popularity'!A:B,2,False)</f>
        <v>Snacks</v>
      </c>
      <c r="C14" s="21">
        <v>5.0</v>
      </c>
    </row>
    <row r="15">
      <c r="A15" s="4">
        <v>8293.0</v>
      </c>
      <c r="B15" s="21" t="str">
        <f>VLOOKUP(A15,'5.Product popularity'!A:B,2,False)</f>
        <v>Cosmetics</v>
      </c>
      <c r="C15" s="21">
        <v>33.0</v>
      </c>
    </row>
    <row r="16">
      <c r="A16" s="4">
        <v>8293.0</v>
      </c>
      <c r="B16" s="21" t="str">
        <f>VLOOKUP(A16,'5.Product popularity'!A:B,2,False)</f>
        <v>Cosmetics</v>
      </c>
      <c r="C16" s="21">
        <v>46.0</v>
      </c>
    </row>
    <row r="17">
      <c r="A17" s="4">
        <v>1270.0</v>
      </c>
      <c r="B17" s="21" t="str">
        <f>VLOOKUP(A17,'5.Product popularity'!A:B,2,False)</f>
        <v>Beverages</v>
      </c>
      <c r="C17" s="21">
        <v>27.0</v>
      </c>
    </row>
    <row r="18">
      <c r="A18" s="4">
        <v>8681.0</v>
      </c>
      <c r="B18" s="21" t="str">
        <f>VLOOKUP(A18,'5.Product popularity'!A:B,2,False)</f>
        <v>Office Supplies</v>
      </c>
      <c r="C18" s="21">
        <v>27.0</v>
      </c>
    </row>
    <row r="19">
      <c r="A19" s="4">
        <v>8875.0</v>
      </c>
      <c r="B19" s="21" t="str">
        <f>VLOOKUP(A19,'5.Product popularity'!A:B,2,False)</f>
        <v>Meat</v>
      </c>
      <c r="C19" s="21">
        <v>39.0</v>
      </c>
    </row>
    <row r="20">
      <c r="A20" s="4">
        <v>1270.0</v>
      </c>
      <c r="B20" s="21" t="str">
        <f>VLOOKUP(A20,'5.Product popularity'!A:B,2,False)</f>
        <v>Beverages</v>
      </c>
      <c r="C20" s="21">
        <v>20.0</v>
      </c>
    </row>
    <row r="21">
      <c r="A21" s="4">
        <v>8875.0</v>
      </c>
      <c r="B21" s="21" t="str">
        <f>VLOOKUP(A21,'5.Product popularity'!A:B,2,False)</f>
        <v>Meat</v>
      </c>
      <c r="C21" s="21">
        <v>41.0</v>
      </c>
    </row>
    <row r="22">
      <c r="A22" s="4">
        <v>7940.0</v>
      </c>
      <c r="B22" s="21" t="str">
        <f>VLOOKUP(A22,'5.Product popularity'!A:B,2,False)</f>
        <v>Household</v>
      </c>
      <c r="C22" s="21">
        <v>36.0</v>
      </c>
    </row>
    <row r="23">
      <c r="A23" s="4">
        <v>7331.0</v>
      </c>
      <c r="B23" s="21" t="str">
        <f>VLOOKUP(A23,'5.Product popularity'!A:B,2,False)</f>
        <v>Baby Food</v>
      </c>
      <c r="C23" s="21">
        <v>45.0</v>
      </c>
      <c r="D23" s="6"/>
    </row>
    <row r="24">
      <c r="A24" s="4">
        <v>7331.0</v>
      </c>
      <c r="B24" s="21" t="str">
        <f>VLOOKUP(A24,'5.Product popularity'!A:B,2,False)</f>
        <v>Baby Food</v>
      </c>
      <c r="C24" s="21">
        <v>50.0</v>
      </c>
      <c r="D24" s="6"/>
    </row>
    <row r="25">
      <c r="A25" s="4">
        <v>2455.0</v>
      </c>
      <c r="B25" s="21" t="str">
        <f>VLOOKUP(A25,'5.Product popularity'!A:B,2,False)</f>
        <v>Clothes</v>
      </c>
      <c r="C25" s="21">
        <v>46.0</v>
      </c>
      <c r="D25" s="6"/>
    </row>
    <row r="26">
      <c r="A26" s="4">
        <v>8875.0</v>
      </c>
      <c r="B26" s="21" t="str">
        <f>VLOOKUP(A26,'5.Product popularity'!A:B,2,False)</f>
        <v>Meat</v>
      </c>
      <c r="C26" s="21">
        <v>0.0</v>
      </c>
      <c r="D26" s="6"/>
    </row>
    <row r="27">
      <c r="A27" s="4">
        <v>3127.0</v>
      </c>
      <c r="B27" s="21" t="str">
        <f>VLOOKUP(A27,'5.Product popularity'!A:B,2,False)</f>
        <v>Personal Care</v>
      </c>
      <c r="C27" s="21">
        <v>20.0</v>
      </c>
      <c r="D27" s="6"/>
    </row>
    <row r="28">
      <c r="A28" s="4">
        <v>7940.0</v>
      </c>
      <c r="B28" s="21" t="str">
        <f>VLOOKUP(A28,'5.Product popularity'!A:B,2,False)</f>
        <v>Household</v>
      </c>
      <c r="C28" s="21">
        <v>28.0</v>
      </c>
      <c r="D28" s="6"/>
    </row>
    <row r="29">
      <c r="A29" s="4">
        <v>8293.0</v>
      </c>
      <c r="B29" s="21" t="str">
        <f>VLOOKUP(A29,'5.Product popularity'!A:B,2,False)</f>
        <v>Cosmetics</v>
      </c>
      <c r="C29" s="21">
        <v>46.0</v>
      </c>
      <c r="D29" s="6"/>
    </row>
    <row r="30">
      <c r="A30" s="4">
        <v>1270.0</v>
      </c>
      <c r="B30" s="21" t="str">
        <f>VLOOKUP(A30,'5.Product popularity'!A:B,2,False)</f>
        <v>Beverages</v>
      </c>
      <c r="C30" s="21">
        <v>37.0</v>
      </c>
      <c r="D30" s="6"/>
    </row>
    <row r="31">
      <c r="A31" s="4">
        <v>8293.0</v>
      </c>
      <c r="B31" s="21" t="str">
        <f>VLOOKUP(A31,'5.Product popularity'!A:B,2,False)</f>
        <v>Cosmetics</v>
      </c>
      <c r="C31" s="21">
        <v>19.0</v>
      </c>
      <c r="D31" s="6"/>
    </row>
    <row r="32">
      <c r="A32" s="4">
        <v>8969.0</v>
      </c>
      <c r="B32" s="21" t="str">
        <f>VLOOKUP(A32,'5.Product popularity'!A:B,2,False)</f>
        <v>Snacks</v>
      </c>
      <c r="C32" s="21">
        <v>16.0</v>
      </c>
      <c r="D32" s="6"/>
    </row>
    <row r="33">
      <c r="A33" s="4">
        <v>1270.0</v>
      </c>
      <c r="B33" s="21" t="str">
        <f>VLOOKUP(A33,'5.Product popularity'!A:B,2,False)</f>
        <v>Beverages</v>
      </c>
      <c r="C33" s="21">
        <v>3.0</v>
      </c>
      <c r="D33" s="6"/>
    </row>
    <row r="34">
      <c r="A34" s="4">
        <v>7331.0</v>
      </c>
      <c r="B34" s="21" t="str">
        <f>VLOOKUP(A34,'5.Product popularity'!A:B,2,False)</f>
        <v>Baby Food</v>
      </c>
      <c r="C34" s="21">
        <v>37.0</v>
      </c>
      <c r="D34" s="6"/>
    </row>
    <row r="35">
      <c r="A35" s="4">
        <v>5988.0</v>
      </c>
      <c r="B35" s="21" t="str">
        <f>VLOOKUP(A35,'5.Product popularity'!A:B,2,False)</f>
        <v>Vegetables</v>
      </c>
      <c r="C35" s="21">
        <v>40.0</v>
      </c>
      <c r="D35" s="6"/>
    </row>
    <row r="36">
      <c r="A36" s="4">
        <v>4594.0</v>
      </c>
      <c r="B36" s="21" t="str">
        <f>VLOOKUP(A36,'5.Product popularity'!A:B,2,False)</f>
        <v>Fruits</v>
      </c>
      <c r="C36" s="21">
        <v>3.0</v>
      </c>
      <c r="D36" s="6"/>
    </row>
    <row r="37">
      <c r="A37" s="4">
        <v>7331.0</v>
      </c>
      <c r="B37" s="21" t="str">
        <f>VLOOKUP(A37,'5.Product popularity'!A:B,2,False)</f>
        <v>Baby Food</v>
      </c>
      <c r="C37" s="21">
        <v>44.0</v>
      </c>
      <c r="D37" s="6"/>
    </row>
    <row r="38">
      <c r="A38" s="4">
        <v>1270.0</v>
      </c>
      <c r="B38" s="21" t="str">
        <f>VLOOKUP(A38,'5.Product popularity'!A:B,2,False)</f>
        <v>Beverages</v>
      </c>
      <c r="C38" s="21">
        <v>23.0</v>
      </c>
      <c r="D38" s="6"/>
    </row>
    <row r="39">
      <c r="A39" s="4">
        <v>7331.0</v>
      </c>
      <c r="B39" s="21" t="str">
        <f>VLOOKUP(A39,'5.Product popularity'!A:B,2,False)</f>
        <v>Baby Food</v>
      </c>
      <c r="C39" s="21">
        <v>11.0</v>
      </c>
      <c r="D39" s="6"/>
    </row>
    <row r="40">
      <c r="A40" s="4">
        <v>2103.0</v>
      </c>
      <c r="B40" s="21" t="str">
        <f>VLOOKUP(A40,'5.Product popularity'!A:B,2,False)</f>
        <v>Cereal</v>
      </c>
      <c r="C40" s="21">
        <v>20.0</v>
      </c>
      <c r="D40" s="6"/>
    </row>
    <row r="41">
      <c r="A41" s="4">
        <v>1270.0</v>
      </c>
      <c r="B41" s="21" t="str">
        <f>VLOOKUP(A41,'5.Product popularity'!A:B,2,False)</f>
        <v>Beverages</v>
      </c>
      <c r="C41" s="21">
        <v>4.0</v>
      </c>
      <c r="D41" s="6"/>
    </row>
    <row r="42">
      <c r="A42" s="4">
        <v>8969.0</v>
      </c>
      <c r="B42" s="21" t="str">
        <f>VLOOKUP(A42,'5.Product popularity'!A:B,2,False)</f>
        <v>Snacks</v>
      </c>
      <c r="C42" s="21">
        <v>13.0</v>
      </c>
      <c r="D42" s="6"/>
    </row>
    <row r="43">
      <c r="A43" s="4">
        <v>8875.0</v>
      </c>
      <c r="B43" s="21" t="str">
        <f>VLOOKUP(A43,'5.Product popularity'!A:B,2,False)</f>
        <v>Meat</v>
      </c>
      <c r="C43" s="21">
        <v>30.0</v>
      </c>
      <c r="D43" s="6"/>
    </row>
    <row r="44">
      <c r="A44" s="4">
        <v>7940.0</v>
      </c>
      <c r="B44" s="21" t="str">
        <f>VLOOKUP(A44,'5.Product popularity'!A:B,2,False)</f>
        <v>Household</v>
      </c>
      <c r="C44" s="21">
        <v>30.0</v>
      </c>
      <c r="D44" s="6"/>
    </row>
    <row r="45">
      <c r="A45" s="4">
        <v>8875.0</v>
      </c>
      <c r="B45" s="21" t="str">
        <f>VLOOKUP(A45,'5.Product popularity'!A:B,2,False)</f>
        <v>Meat</v>
      </c>
      <c r="C45" s="21">
        <v>24.0</v>
      </c>
      <c r="D45" s="6"/>
    </row>
    <row r="46">
      <c r="A46" s="4">
        <v>2103.0</v>
      </c>
      <c r="B46" s="21" t="str">
        <f>VLOOKUP(A46,'5.Product popularity'!A:B,2,False)</f>
        <v>Cereal</v>
      </c>
      <c r="C46" s="21">
        <v>42.0</v>
      </c>
      <c r="D46" s="6"/>
    </row>
    <row r="47">
      <c r="A47" s="4">
        <v>7331.0</v>
      </c>
      <c r="B47" s="21" t="str">
        <f>VLOOKUP(A47,'5.Product popularity'!A:B,2,False)</f>
        <v>Baby Food</v>
      </c>
      <c r="C47" s="21">
        <v>33.0</v>
      </c>
      <c r="D47" s="6"/>
    </row>
    <row r="48">
      <c r="A48" s="4">
        <v>8969.0</v>
      </c>
      <c r="B48" s="21" t="str">
        <f>VLOOKUP(A48,'5.Product popularity'!A:B,2,False)</f>
        <v>Snacks</v>
      </c>
      <c r="C48" s="21">
        <v>46.0</v>
      </c>
      <c r="D48" s="6"/>
    </row>
    <row r="49">
      <c r="A49" s="4">
        <v>8681.0</v>
      </c>
      <c r="B49" s="21" t="str">
        <f>VLOOKUP(A49,'5.Product popularity'!A:B,2,False)</f>
        <v>Office Supplies</v>
      </c>
      <c r="C49" s="21">
        <v>5.0</v>
      </c>
      <c r="D49" s="6"/>
    </row>
    <row r="50">
      <c r="A50" s="4">
        <v>2103.0</v>
      </c>
      <c r="B50" s="21" t="str">
        <f>VLOOKUP(A50,'5.Product popularity'!A:B,2,False)</f>
        <v>Cereal</v>
      </c>
      <c r="C50" s="21">
        <v>7.0</v>
      </c>
      <c r="D50" s="6"/>
    </row>
    <row r="51">
      <c r="A51" s="4">
        <v>7940.0</v>
      </c>
      <c r="B51" s="21" t="str">
        <f>VLOOKUP(A51,'5.Product popularity'!A:B,2,False)</f>
        <v>Household</v>
      </c>
      <c r="C51" s="21">
        <v>31.0</v>
      </c>
      <c r="D51" s="6"/>
    </row>
    <row r="52">
      <c r="A52" s="4">
        <v>4594.0</v>
      </c>
      <c r="B52" s="21" t="str">
        <f>VLOOKUP(A52,'5.Product popularity'!A:B,2,False)</f>
        <v>Fruits</v>
      </c>
      <c r="C52" s="21">
        <v>22.0</v>
      </c>
      <c r="D52" s="6"/>
    </row>
    <row r="53">
      <c r="A53" s="4">
        <v>5988.0</v>
      </c>
      <c r="B53" s="21" t="str">
        <f>VLOOKUP(A53,'5.Product popularity'!A:B,2,False)</f>
        <v>Vegetables</v>
      </c>
      <c r="C53" s="21">
        <v>50.0</v>
      </c>
      <c r="D53" s="6"/>
    </row>
    <row r="54">
      <c r="A54" s="4">
        <v>8293.0</v>
      </c>
      <c r="B54" s="21" t="str">
        <f>VLOOKUP(A54,'5.Product popularity'!A:B,2,False)</f>
        <v>Cosmetics</v>
      </c>
      <c r="C54" s="21">
        <v>19.0</v>
      </c>
      <c r="D54" s="6"/>
    </row>
    <row r="55">
      <c r="A55" s="4">
        <v>3127.0</v>
      </c>
      <c r="B55" s="21" t="str">
        <f>VLOOKUP(A55,'5.Product popularity'!A:B,2,False)</f>
        <v>Personal Care</v>
      </c>
      <c r="C55" s="21">
        <v>7.0</v>
      </c>
      <c r="D55" s="6"/>
    </row>
    <row r="56">
      <c r="A56" s="4">
        <v>7940.0</v>
      </c>
      <c r="B56" s="21" t="str">
        <f>VLOOKUP(A56,'5.Product popularity'!A:B,2,False)</f>
        <v>Household</v>
      </c>
      <c r="C56" s="21">
        <v>31.0</v>
      </c>
      <c r="D56" s="6"/>
    </row>
    <row r="57">
      <c r="A57" s="4">
        <v>1270.0</v>
      </c>
      <c r="B57" s="21" t="str">
        <f>VLOOKUP(A57,'5.Product popularity'!A:B,2,False)</f>
        <v>Beverages</v>
      </c>
      <c r="C57" s="21">
        <v>38.0</v>
      </c>
      <c r="D57" s="6"/>
    </row>
    <row r="58">
      <c r="A58" s="4">
        <v>4594.0</v>
      </c>
      <c r="B58" s="21" t="str">
        <f>VLOOKUP(A58,'5.Product popularity'!A:B,2,False)</f>
        <v>Fruits</v>
      </c>
      <c r="C58" s="21">
        <v>19.0</v>
      </c>
      <c r="D58" s="6"/>
    </row>
    <row r="59">
      <c r="A59" s="4">
        <v>2455.0</v>
      </c>
      <c r="B59" s="21" t="str">
        <f>VLOOKUP(A59,'5.Product popularity'!A:B,2,False)</f>
        <v>Clothes</v>
      </c>
      <c r="C59" s="21">
        <v>32.0</v>
      </c>
      <c r="D59" s="6"/>
    </row>
    <row r="60">
      <c r="A60" s="4">
        <v>1270.0</v>
      </c>
      <c r="B60" s="21" t="str">
        <f>VLOOKUP(A60,'5.Product popularity'!A:B,2,False)</f>
        <v>Beverages</v>
      </c>
      <c r="C60" s="21">
        <v>43.0</v>
      </c>
      <c r="D60" s="6"/>
    </row>
    <row r="61">
      <c r="A61" s="4">
        <v>5988.0</v>
      </c>
      <c r="B61" s="21" t="str">
        <f>VLOOKUP(A61,'5.Product popularity'!A:B,2,False)</f>
        <v>Vegetables</v>
      </c>
      <c r="C61" s="21">
        <v>16.0</v>
      </c>
      <c r="D61" s="6"/>
    </row>
    <row r="62">
      <c r="A62" s="4">
        <v>2455.0</v>
      </c>
      <c r="B62" s="21" t="str">
        <f>VLOOKUP(A62,'5.Product popularity'!A:B,2,False)</f>
        <v>Clothes</v>
      </c>
      <c r="C62" s="21">
        <v>21.0</v>
      </c>
      <c r="D62" s="6"/>
    </row>
    <row r="63">
      <c r="A63" s="4">
        <v>7940.0</v>
      </c>
      <c r="B63" s="21" t="str">
        <f>VLOOKUP(A63,'5.Product popularity'!A:B,2,False)</f>
        <v>Household</v>
      </c>
      <c r="C63" s="21">
        <v>16.0</v>
      </c>
      <c r="D63" s="6"/>
    </row>
    <row r="64">
      <c r="A64" s="4">
        <v>4594.0</v>
      </c>
      <c r="B64" s="21" t="str">
        <f>VLOOKUP(A64,'5.Product popularity'!A:B,2,False)</f>
        <v>Fruits</v>
      </c>
      <c r="C64" s="21">
        <v>40.0</v>
      </c>
      <c r="D64" s="6"/>
    </row>
    <row r="65">
      <c r="A65" s="4">
        <v>7331.0</v>
      </c>
      <c r="B65" s="21" t="str">
        <f>VLOOKUP(A65,'5.Product popularity'!A:B,2,False)</f>
        <v>Baby Food</v>
      </c>
      <c r="C65" s="21">
        <v>15.0</v>
      </c>
      <c r="D65" s="6"/>
    </row>
    <row r="66">
      <c r="A66" s="4">
        <v>8969.0</v>
      </c>
      <c r="B66" s="21" t="str">
        <f>VLOOKUP(A66,'5.Product popularity'!A:B,2,False)</f>
        <v>Snacks</v>
      </c>
      <c r="C66" s="21">
        <v>43.0</v>
      </c>
      <c r="D66" s="6"/>
    </row>
    <row r="67">
      <c r="A67" s="4">
        <v>2455.0</v>
      </c>
      <c r="B67" s="21" t="str">
        <f>VLOOKUP(A67,'5.Product popularity'!A:B,2,False)</f>
        <v>Clothes</v>
      </c>
      <c r="C67" s="21">
        <v>50.0</v>
      </c>
      <c r="D67" s="6"/>
    </row>
    <row r="68">
      <c r="A68" s="4">
        <v>8875.0</v>
      </c>
      <c r="B68" s="21" t="str">
        <f>VLOOKUP(A68,'5.Product popularity'!A:B,2,False)</f>
        <v>Meat</v>
      </c>
      <c r="C68" s="21">
        <v>47.0</v>
      </c>
      <c r="D68" s="6"/>
    </row>
    <row r="69">
      <c r="A69" s="4">
        <v>4594.0</v>
      </c>
      <c r="B69" s="21" t="str">
        <f>VLOOKUP(A69,'5.Product popularity'!A:B,2,False)</f>
        <v>Fruits</v>
      </c>
      <c r="C69" s="21">
        <v>15.0</v>
      </c>
      <c r="D69" s="6"/>
    </row>
    <row r="70">
      <c r="A70" s="4">
        <v>8969.0</v>
      </c>
      <c r="B70" s="21" t="str">
        <f>VLOOKUP(A70,'5.Product popularity'!A:B,2,False)</f>
        <v>Snacks</v>
      </c>
      <c r="C70" s="21">
        <v>44.0</v>
      </c>
      <c r="D70" s="6"/>
    </row>
    <row r="71">
      <c r="A71" s="4">
        <v>2103.0</v>
      </c>
      <c r="B71" s="21" t="str">
        <f>VLOOKUP(A71,'5.Product popularity'!A:B,2,False)</f>
        <v>Cereal</v>
      </c>
      <c r="C71" s="21">
        <v>27.0</v>
      </c>
      <c r="D71" s="6"/>
    </row>
    <row r="72">
      <c r="A72" s="4">
        <v>1270.0</v>
      </c>
      <c r="B72" s="21" t="str">
        <f>VLOOKUP(A72,'5.Product popularity'!A:B,2,False)</f>
        <v>Beverages</v>
      </c>
      <c r="C72" s="21">
        <v>24.0</v>
      </c>
      <c r="D72" s="6"/>
    </row>
    <row r="73">
      <c r="A73" s="4">
        <v>4594.0</v>
      </c>
      <c r="B73" s="21" t="str">
        <f>VLOOKUP(A73,'5.Product popularity'!A:B,2,False)</f>
        <v>Fruits</v>
      </c>
      <c r="C73" s="21">
        <v>21.0</v>
      </c>
      <c r="D73" s="6"/>
    </row>
    <row r="74">
      <c r="A74" s="4">
        <v>2103.0</v>
      </c>
      <c r="B74" s="21" t="str">
        <f>VLOOKUP(A74,'5.Product popularity'!A:B,2,False)</f>
        <v>Cereal</v>
      </c>
      <c r="C74" s="21">
        <v>15.0</v>
      </c>
      <c r="D74" s="6"/>
    </row>
    <row r="75">
      <c r="A75" s="4">
        <v>7940.0</v>
      </c>
      <c r="B75" s="21" t="str">
        <f>VLOOKUP(A75,'5.Product popularity'!A:B,2,False)</f>
        <v>Household</v>
      </c>
      <c r="C75" s="21">
        <v>21.0</v>
      </c>
      <c r="D75" s="6"/>
    </row>
    <row r="76">
      <c r="A76" s="4">
        <v>5988.0</v>
      </c>
      <c r="B76" s="21" t="str">
        <f>VLOOKUP(A76,'5.Product popularity'!A:B,2,False)</f>
        <v>Vegetables</v>
      </c>
      <c r="C76" s="21">
        <v>25.0</v>
      </c>
      <c r="D76" s="6"/>
    </row>
    <row r="77">
      <c r="A77" s="4">
        <v>2103.0</v>
      </c>
      <c r="B77" s="21" t="str">
        <f>VLOOKUP(A77,'5.Product popularity'!A:B,2,False)</f>
        <v>Cereal</v>
      </c>
      <c r="C77" s="21">
        <v>34.0</v>
      </c>
      <c r="D77" s="6"/>
    </row>
    <row r="78">
      <c r="A78" s="4">
        <v>7940.0</v>
      </c>
      <c r="B78" s="21" t="str">
        <f>VLOOKUP(A78,'5.Product popularity'!A:B,2,False)</f>
        <v>Household</v>
      </c>
      <c r="C78" s="21">
        <v>7.0</v>
      </c>
      <c r="D78" s="6"/>
    </row>
    <row r="79">
      <c r="A79" s="4">
        <v>8875.0</v>
      </c>
      <c r="B79" s="21" t="str">
        <f>VLOOKUP(A79,'5.Product popularity'!A:B,2,False)</f>
        <v>Meat</v>
      </c>
      <c r="C79" s="21">
        <v>36.0</v>
      </c>
      <c r="D79" s="6"/>
    </row>
    <row r="80">
      <c r="A80" s="4">
        <v>3127.0</v>
      </c>
      <c r="B80" s="21" t="str">
        <f>VLOOKUP(A80,'5.Product popularity'!A:B,2,False)</f>
        <v>Personal Care</v>
      </c>
      <c r="C80" s="21">
        <v>2.0</v>
      </c>
      <c r="D80" s="6"/>
    </row>
    <row r="81">
      <c r="A81" s="4">
        <v>8875.0</v>
      </c>
      <c r="B81" s="21" t="str">
        <f>VLOOKUP(A81,'5.Product popularity'!A:B,2,False)</f>
        <v>Meat</v>
      </c>
      <c r="C81" s="21">
        <v>49.0</v>
      </c>
      <c r="D81" s="6"/>
    </row>
    <row r="82">
      <c r="A82" s="4">
        <v>8969.0</v>
      </c>
      <c r="B82" s="21" t="str">
        <f>VLOOKUP(A82,'5.Product popularity'!A:B,2,False)</f>
        <v>Snacks</v>
      </c>
      <c r="C82" s="21">
        <v>44.0</v>
      </c>
      <c r="D82" s="6"/>
    </row>
    <row r="83">
      <c r="A83" s="4">
        <v>8875.0</v>
      </c>
      <c r="B83" s="21" t="str">
        <f>VLOOKUP(A83,'5.Product popularity'!A:B,2,False)</f>
        <v>Meat</v>
      </c>
      <c r="C83" s="21">
        <v>44.0</v>
      </c>
      <c r="D83" s="6"/>
    </row>
    <row r="84">
      <c r="A84" s="4">
        <v>3127.0</v>
      </c>
      <c r="B84" s="21" t="str">
        <f>VLOOKUP(A84,'5.Product popularity'!A:B,2,False)</f>
        <v>Personal Care</v>
      </c>
      <c r="C84" s="21">
        <v>27.0</v>
      </c>
      <c r="D84" s="6"/>
    </row>
    <row r="85">
      <c r="A85" s="4">
        <v>7331.0</v>
      </c>
      <c r="B85" s="21" t="str">
        <f>VLOOKUP(A85,'5.Product popularity'!A:B,2,False)</f>
        <v>Baby Food</v>
      </c>
      <c r="C85" s="21">
        <v>16.0</v>
      </c>
      <c r="D85" s="6"/>
    </row>
    <row r="86">
      <c r="A86" s="4">
        <v>3127.0</v>
      </c>
      <c r="B86" s="21" t="str">
        <f>VLOOKUP(A86,'5.Product popularity'!A:B,2,False)</f>
        <v>Personal Care</v>
      </c>
      <c r="C86" s="21">
        <v>16.0</v>
      </c>
      <c r="D86" s="6"/>
    </row>
    <row r="87">
      <c r="A87" s="4">
        <v>5988.0</v>
      </c>
      <c r="B87" s="21" t="str">
        <f>VLOOKUP(A87,'5.Product popularity'!A:B,2,False)</f>
        <v>Vegetables</v>
      </c>
      <c r="C87" s="21">
        <v>16.0</v>
      </c>
      <c r="D87" s="6"/>
    </row>
    <row r="88">
      <c r="A88" s="4">
        <v>8681.0</v>
      </c>
      <c r="B88" s="21" t="str">
        <f>VLOOKUP(A88,'5.Product popularity'!A:B,2,False)</f>
        <v>Office Supplies</v>
      </c>
      <c r="C88" s="21">
        <v>36.0</v>
      </c>
      <c r="D88" s="6"/>
    </row>
    <row r="89">
      <c r="A89" s="4">
        <v>2455.0</v>
      </c>
      <c r="B89" s="21" t="str">
        <f>VLOOKUP(A89,'5.Product popularity'!A:B,2,False)</f>
        <v>Clothes</v>
      </c>
      <c r="C89" s="21">
        <v>7.0</v>
      </c>
      <c r="D89" s="6"/>
    </row>
    <row r="90">
      <c r="A90" s="4">
        <v>8969.0</v>
      </c>
      <c r="B90" s="21" t="str">
        <f>VLOOKUP(A90,'5.Product popularity'!A:B,2,False)</f>
        <v>Snacks</v>
      </c>
      <c r="C90" s="21">
        <v>17.0</v>
      </c>
      <c r="D90" s="6"/>
    </row>
    <row r="91">
      <c r="A91" s="4">
        <v>8875.0</v>
      </c>
      <c r="B91" s="21" t="str">
        <f>VLOOKUP(A91,'5.Product popularity'!A:B,2,False)</f>
        <v>Meat</v>
      </c>
      <c r="C91" s="21">
        <v>5.0</v>
      </c>
      <c r="D91" s="6"/>
    </row>
    <row r="92">
      <c r="A92" s="4">
        <v>2103.0</v>
      </c>
      <c r="B92" s="21" t="str">
        <f>VLOOKUP(A92,'5.Product popularity'!A:B,2,False)</f>
        <v>Cereal</v>
      </c>
      <c r="C92" s="21">
        <v>40.0</v>
      </c>
      <c r="D92" s="6"/>
    </row>
    <row r="93">
      <c r="A93" s="4">
        <v>3127.0</v>
      </c>
      <c r="B93" s="21" t="str">
        <f>VLOOKUP(A93,'5.Product popularity'!A:B,2,False)</f>
        <v>Personal Care</v>
      </c>
      <c r="C93" s="21">
        <v>11.0</v>
      </c>
      <c r="D93" s="6"/>
    </row>
    <row r="94">
      <c r="A94" s="4">
        <v>7940.0</v>
      </c>
      <c r="B94" s="21" t="str">
        <f>VLOOKUP(A94,'5.Product popularity'!A:B,2,False)</f>
        <v>Household</v>
      </c>
      <c r="C94" s="21">
        <v>28.0</v>
      </c>
      <c r="D94" s="6"/>
    </row>
    <row r="95">
      <c r="A95" s="4">
        <v>4594.0</v>
      </c>
      <c r="B95" s="21" t="str">
        <f>VLOOKUP(A95,'5.Product popularity'!A:B,2,False)</f>
        <v>Fruits</v>
      </c>
      <c r="C95" s="21">
        <v>38.0</v>
      </c>
      <c r="D95" s="6"/>
    </row>
    <row r="96">
      <c r="A96" s="4">
        <v>1270.0</v>
      </c>
      <c r="B96" s="21" t="str">
        <f>VLOOKUP(A96,'5.Product popularity'!A:B,2,False)</f>
        <v>Beverages</v>
      </c>
      <c r="C96" s="21">
        <v>29.0</v>
      </c>
      <c r="D96" s="6"/>
    </row>
    <row r="97">
      <c r="A97" s="4">
        <v>4594.0</v>
      </c>
      <c r="B97" s="21" t="str">
        <f>VLOOKUP(A97,'5.Product popularity'!A:B,2,False)</f>
        <v>Fruits</v>
      </c>
      <c r="C97" s="21">
        <v>45.0</v>
      </c>
      <c r="D97" s="6"/>
    </row>
    <row r="98">
      <c r="A98" s="4">
        <v>8681.0</v>
      </c>
      <c r="B98" s="21" t="str">
        <f>VLOOKUP(A98,'5.Product popularity'!A:B,2,False)</f>
        <v>Office Supplies</v>
      </c>
      <c r="C98" s="21">
        <v>3.0</v>
      </c>
      <c r="D98" s="6"/>
    </row>
    <row r="99">
      <c r="A99" s="4">
        <v>2103.0</v>
      </c>
      <c r="B99" s="21" t="str">
        <f>VLOOKUP(A99,'5.Product popularity'!A:B,2,False)</f>
        <v>Cereal</v>
      </c>
      <c r="C99" s="21">
        <v>40.0</v>
      </c>
      <c r="D99" s="6"/>
    </row>
    <row r="100">
      <c r="A100" s="4">
        <v>5988.0</v>
      </c>
      <c r="B100" s="21" t="str">
        <f>VLOOKUP(A100,'5.Product popularity'!A:B,2,False)</f>
        <v>Vegetables</v>
      </c>
      <c r="C100" s="21">
        <v>45.0</v>
      </c>
      <c r="D100" s="6"/>
    </row>
    <row r="101">
      <c r="A101" s="4">
        <v>8969.0</v>
      </c>
      <c r="B101" s="21" t="str">
        <f>VLOOKUP(A101,'5.Product popularity'!A:B,2,False)</f>
        <v>Snacks</v>
      </c>
      <c r="C101" s="21">
        <v>9.0</v>
      </c>
      <c r="D101" s="6"/>
    </row>
    <row r="102">
      <c r="A102" s="4">
        <v>1270.0</v>
      </c>
      <c r="B102" s="21" t="str">
        <f>VLOOKUP(A102,'5.Product popularity'!A:B,2,False)</f>
        <v>Beverages</v>
      </c>
      <c r="C102" s="21">
        <v>21.0</v>
      </c>
      <c r="D102" s="6"/>
    </row>
    <row r="103">
      <c r="A103" s="4">
        <v>5988.0</v>
      </c>
      <c r="B103" s="21" t="str">
        <f>VLOOKUP(A103,'5.Product popularity'!A:B,2,False)</f>
        <v>Vegetables</v>
      </c>
      <c r="C103" s="21">
        <v>39.0</v>
      </c>
      <c r="D103" s="6"/>
    </row>
    <row r="104">
      <c r="A104" s="4">
        <v>5988.0</v>
      </c>
      <c r="B104" s="21" t="str">
        <f>VLOOKUP(A104,'5.Product popularity'!A:B,2,False)</f>
        <v>Vegetables</v>
      </c>
      <c r="C104" s="21">
        <v>31.0</v>
      </c>
      <c r="D104" s="6"/>
    </row>
    <row r="105">
      <c r="A105" s="4">
        <v>8681.0</v>
      </c>
      <c r="B105" s="21" t="str">
        <f>VLOOKUP(A105,'5.Product popularity'!A:B,2,False)</f>
        <v>Office Supplies</v>
      </c>
      <c r="C105" s="21">
        <v>47.0</v>
      </c>
      <c r="D105" s="6"/>
    </row>
    <row r="106">
      <c r="A106" s="4">
        <v>8969.0</v>
      </c>
      <c r="B106" s="21" t="str">
        <f>VLOOKUP(A106,'5.Product popularity'!A:B,2,False)</f>
        <v>Snacks</v>
      </c>
      <c r="C106" s="21">
        <v>34.0</v>
      </c>
      <c r="D106" s="6"/>
    </row>
    <row r="107">
      <c r="A107" s="4">
        <v>3127.0</v>
      </c>
      <c r="B107" s="21" t="str">
        <f>VLOOKUP(A107,'5.Product popularity'!A:B,2,False)</f>
        <v>Personal Care</v>
      </c>
      <c r="C107" s="21">
        <v>28.0</v>
      </c>
      <c r="D107" s="6"/>
    </row>
    <row r="108">
      <c r="A108" s="4">
        <v>8293.0</v>
      </c>
      <c r="B108" s="21" t="str">
        <f>VLOOKUP(A108,'5.Product popularity'!A:B,2,False)</f>
        <v>Cosmetics</v>
      </c>
      <c r="C108" s="21">
        <v>39.0</v>
      </c>
      <c r="D108" s="6"/>
    </row>
    <row r="109">
      <c r="A109" s="4">
        <v>8681.0</v>
      </c>
      <c r="B109" s="21" t="str">
        <f>VLOOKUP(A109,'5.Product popularity'!A:B,2,False)</f>
        <v>Office Supplies</v>
      </c>
      <c r="C109" s="21">
        <v>23.0</v>
      </c>
      <c r="D109" s="6"/>
    </row>
    <row r="110">
      <c r="A110" s="4">
        <v>1270.0</v>
      </c>
      <c r="B110" s="21" t="str">
        <f>VLOOKUP(A110,'5.Product popularity'!A:B,2,False)</f>
        <v>Beverages</v>
      </c>
      <c r="C110" s="21">
        <v>29.0</v>
      </c>
      <c r="D110" s="6"/>
    </row>
    <row r="111">
      <c r="A111" s="4">
        <v>4594.0</v>
      </c>
      <c r="B111" s="21" t="str">
        <f>VLOOKUP(A111,'5.Product popularity'!A:B,2,False)</f>
        <v>Fruits</v>
      </c>
      <c r="C111" s="21">
        <v>49.0</v>
      </c>
      <c r="D111" s="6"/>
    </row>
    <row r="112">
      <c r="A112" s="4">
        <v>7940.0</v>
      </c>
      <c r="B112" s="21" t="str">
        <f>VLOOKUP(A112,'5.Product popularity'!A:B,2,False)</f>
        <v>Household</v>
      </c>
      <c r="C112" s="21">
        <v>35.0</v>
      </c>
      <c r="D112" s="6"/>
    </row>
    <row r="113">
      <c r="A113" s="4">
        <v>8681.0</v>
      </c>
      <c r="B113" s="21" t="str">
        <f>VLOOKUP(A113,'5.Product popularity'!A:B,2,False)</f>
        <v>Office Supplies</v>
      </c>
      <c r="C113" s="21">
        <v>16.0</v>
      </c>
      <c r="D113" s="6"/>
    </row>
    <row r="114">
      <c r="A114" s="4">
        <v>8875.0</v>
      </c>
      <c r="B114" s="21" t="str">
        <f>VLOOKUP(A114,'5.Product popularity'!A:B,2,False)</f>
        <v>Meat</v>
      </c>
      <c r="C114" s="21">
        <v>10.0</v>
      </c>
      <c r="D114" s="6"/>
    </row>
    <row r="115">
      <c r="A115" s="4">
        <v>2455.0</v>
      </c>
      <c r="B115" s="21" t="str">
        <f>VLOOKUP(A115,'5.Product popularity'!A:B,2,False)</f>
        <v>Clothes</v>
      </c>
      <c r="C115" s="21">
        <v>7.0</v>
      </c>
      <c r="D115" s="6"/>
    </row>
    <row r="116">
      <c r="A116" s="4">
        <v>5988.0</v>
      </c>
      <c r="B116" s="21" t="str">
        <f>VLOOKUP(A116,'5.Product popularity'!A:B,2,False)</f>
        <v>Vegetables</v>
      </c>
      <c r="C116" s="21">
        <v>50.0</v>
      </c>
      <c r="D116" s="6"/>
    </row>
    <row r="117">
      <c r="A117" s="4">
        <v>8681.0</v>
      </c>
      <c r="B117" s="21" t="str">
        <f>VLOOKUP(A117,'5.Product popularity'!A:B,2,False)</f>
        <v>Office Supplies</v>
      </c>
      <c r="C117" s="21">
        <v>20.0</v>
      </c>
      <c r="D117" s="6"/>
    </row>
    <row r="118">
      <c r="A118" s="4">
        <v>3127.0</v>
      </c>
      <c r="B118" s="21" t="str">
        <f>VLOOKUP(A118,'5.Product popularity'!A:B,2,False)</f>
        <v>Personal Care</v>
      </c>
      <c r="C118" s="21">
        <v>8.0</v>
      </c>
      <c r="D118" s="6"/>
    </row>
    <row r="119">
      <c r="A119" s="4">
        <v>2103.0</v>
      </c>
      <c r="B119" s="21" t="str">
        <f>VLOOKUP(A119,'5.Product popularity'!A:B,2,False)</f>
        <v>Cereal</v>
      </c>
      <c r="C119" s="21">
        <v>24.0</v>
      </c>
      <c r="D119" s="6"/>
    </row>
    <row r="120">
      <c r="A120" s="4">
        <v>1270.0</v>
      </c>
      <c r="B120" s="21" t="str">
        <f>VLOOKUP(A120,'5.Product popularity'!A:B,2,False)</f>
        <v>Beverages</v>
      </c>
      <c r="C120" s="21">
        <v>32.0</v>
      </c>
      <c r="D120" s="6"/>
    </row>
    <row r="121">
      <c r="A121" s="4">
        <v>1270.0</v>
      </c>
      <c r="B121" s="21" t="str">
        <f>VLOOKUP(A121,'5.Product popularity'!A:B,2,False)</f>
        <v>Beverages</v>
      </c>
      <c r="C121" s="21">
        <v>9.0</v>
      </c>
      <c r="D121" s="6"/>
    </row>
    <row r="122">
      <c r="A122" s="4">
        <v>2455.0</v>
      </c>
      <c r="B122" s="21" t="str">
        <f>VLOOKUP(A122,'5.Product popularity'!A:B,2,False)</f>
        <v>Clothes</v>
      </c>
      <c r="C122" s="21">
        <v>47.0</v>
      </c>
      <c r="D122" s="6"/>
    </row>
    <row r="123">
      <c r="A123" s="4">
        <v>5988.0</v>
      </c>
      <c r="B123" s="21" t="str">
        <f>VLOOKUP(A123,'5.Product popularity'!A:B,2,False)</f>
        <v>Vegetables</v>
      </c>
      <c r="C123" s="21">
        <v>7.0</v>
      </c>
      <c r="D123" s="6"/>
    </row>
    <row r="124">
      <c r="A124" s="4">
        <v>5988.0</v>
      </c>
      <c r="B124" s="21" t="str">
        <f>VLOOKUP(A124,'5.Product popularity'!A:B,2,False)</f>
        <v>Vegetables</v>
      </c>
      <c r="C124" s="21">
        <v>14.0</v>
      </c>
      <c r="D124" s="6"/>
    </row>
    <row r="125">
      <c r="A125" s="4">
        <v>8293.0</v>
      </c>
      <c r="B125" s="21" t="str">
        <f>VLOOKUP(A125,'5.Product popularity'!A:B,2,False)</f>
        <v>Cosmetics</v>
      </c>
      <c r="C125" s="21">
        <v>15.0</v>
      </c>
      <c r="D125" s="6"/>
    </row>
    <row r="126">
      <c r="A126" s="4">
        <v>1270.0</v>
      </c>
      <c r="B126" s="21" t="str">
        <f>VLOOKUP(A126,'5.Product popularity'!A:B,2,False)</f>
        <v>Beverages</v>
      </c>
      <c r="C126" s="21">
        <v>11.0</v>
      </c>
      <c r="D126" s="6"/>
    </row>
    <row r="127">
      <c r="A127" s="4">
        <v>2455.0</v>
      </c>
      <c r="B127" s="21" t="str">
        <f>VLOOKUP(A127,'5.Product popularity'!A:B,2,False)</f>
        <v>Clothes</v>
      </c>
      <c r="C127" s="21">
        <v>35.0</v>
      </c>
      <c r="D127" s="6"/>
    </row>
    <row r="128">
      <c r="A128" s="4">
        <v>8969.0</v>
      </c>
      <c r="B128" s="21" t="str">
        <f>VLOOKUP(A128,'5.Product popularity'!A:B,2,False)</f>
        <v>Snacks</v>
      </c>
      <c r="C128" s="21">
        <v>34.0</v>
      </c>
      <c r="D128" s="6"/>
    </row>
    <row r="129">
      <c r="A129" s="4">
        <v>5988.0</v>
      </c>
      <c r="B129" s="21" t="str">
        <f>VLOOKUP(A129,'5.Product popularity'!A:B,2,False)</f>
        <v>Vegetables</v>
      </c>
      <c r="C129" s="21">
        <v>11.0</v>
      </c>
      <c r="D129" s="6"/>
    </row>
    <row r="130">
      <c r="A130" s="4">
        <v>4594.0</v>
      </c>
      <c r="B130" s="21" t="str">
        <f>VLOOKUP(A130,'5.Product popularity'!A:B,2,False)</f>
        <v>Fruits</v>
      </c>
      <c r="C130" s="21">
        <v>37.0</v>
      </c>
      <c r="D130" s="6"/>
    </row>
    <row r="131">
      <c r="A131" s="4">
        <v>8293.0</v>
      </c>
      <c r="B131" s="21" t="str">
        <f>VLOOKUP(A131,'5.Product popularity'!A:B,2,False)</f>
        <v>Cosmetics</v>
      </c>
      <c r="C131" s="21">
        <v>28.0</v>
      </c>
      <c r="D131" s="6"/>
    </row>
    <row r="132">
      <c r="A132" s="4">
        <v>8969.0</v>
      </c>
      <c r="B132" s="21" t="str">
        <f>VLOOKUP(A132,'5.Product popularity'!A:B,2,False)</f>
        <v>Snacks</v>
      </c>
      <c r="C132" s="21">
        <v>43.0</v>
      </c>
      <c r="D132" s="6"/>
    </row>
    <row r="133">
      <c r="A133" s="4">
        <v>8293.0</v>
      </c>
      <c r="B133" s="21" t="str">
        <f>VLOOKUP(A133,'5.Product popularity'!A:B,2,False)</f>
        <v>Cosmetics</v>
      </c>
      <c r="C133" s="21">
        <v>49.0</v>
      </c>
      <c r="D133" s="6"/>
    </row>
    <row r="134">
      <c r="A134" s="4">
        <v>5988.0</v>
      </c>
      <c r="B134" s="21" t="str">
        <f>VLOOKUP(A134,'5.Product popularity'!A:B,2,False)</f>
        <v>Vegetables</v>
      </c>
      <c r="C134" s="21">
        <v>4.0</v>
      </c>
      <c r="D134" s="6"/>
    </row>
    <row r="135">
      <c r="A135" s="4">
        <v>8681.0</v>
      </c>
      <c r="B135" s="21" t="str">
        <f>VLOOKUP(A135,'5.Product popularity'!A:B,2,False)</f>
        <v>Office Supplies</v>
      </c>
      <c r="C135" s="21">
        <v>24.0</v>
      </c>
      <c r="D135" s="6"/>
    </row>
    <row r="136">
      <c r="A136" s="4">
        <v>3127.0</v>
      </c>
      <c r="B136" s="21" t="str">
        <f>VLOOKUP(A136,'5.Product popularity'!A:B,2,False)</f>
        <v>Personal Care</v>
      </c>
      <c r="C136" s="21">
        <v>28.0</v>
      </c>
      <c r="D136" s="6"/>
    </row>
    <row r="137">
      <c r="A137" s="4">
        <v>8681.0</v>
      </c>
      <c r="B137" s="21" t="str">
        <f>VLOOKUP(A137,'5.Product popularity'!A:B,2,False)</f>
        <v>Office Supplies</v>
      </c>
      <c r="C137" s="21">
        <v>25.0</v>
      </c>
      <c r="D137" s="6"/>
    </row>
    <row r="138">
      <c r="A138" s="4">
        <v>4594.0</v>
      </c>
      <c r="B138" s="21" t="str">
        <f>VLOOKUP(A138,'5.Product popularity'!A:B,2,False)</f>
        <v>Fruits</v>
      </c>
      <c r="C138" s="21">
        <v>13.0</v>
      </c>
      <c r="D138" s="6"/>
    </row>
    <row r="139">
      <c r="A139" s="4">
        <v>8293.0</v>
      </c>
      <c r="B139" s="21" t="str">
        <f>VLOOKUP(A139,'5.Product popularity'!A:B,2,False)</f>
        <v>Cosmetics</v>
      </c>
      <c r="C139" s="21">
        <v>48.0</v>
      </c>
      <c r="D139" s="6"/>
    </row>
    <row r="140">
      <c r="A140" s="4">
        <v>2103.0</v>
      </c>
      <c r="B140" s="21" t="str">
        <f>VLOOKUP(A140,'5.Product popularity'!A:B,2,False)</f>
        <v>Cereal</v>
      </c>
      <c r="C140" s="21">
        <v>2.0</v>
      </c>
      <c r="D140" s="6"/>
    </row>
    <row r="141">
      <c r="A141" s="4">
        <v>1270.0</v>
      </c>
      <c r="B141" s="21" t="str">
        <f>VLOOKUP(A141,'5.Product popularity'!A:B,2,False)</f>
        <v>Beverages</v>
      </c>
      <c r="C141" s="21">
        <v>14.0</v>
      </c>
      <c r="D141" s="6"/>
    </row>
    <row r="142">
      <c r="A142" s="4">
        <v>2455.0</v>
      </c>
      <c r="B142" s="21" t="str">
        <f>VLOOKUP(A142,'5.Product popularity'!A:B,2,False)</f>
        <v>Clothes</v>
      </c>
      <c r="C142" s="21">
        <v>32.0</v>
      </c>
      <c r="D142" s="6"/>
    </row>
    <row r="143">
      <c r="A143" s="4">
        <v>7940.0</v>
      </c>
      <c r="B143" s="21" t="str">
        <f>VLOOKUP(A143,'5.Product popularity'!A:B,2,False)</f>
        <v>Household</v>
      </c>
      <c r="C143" s="21">
        <v>37.0</v>
      </c>
      <c r="D143" s="6"/>
    </row>
    <row r="144">
      <c r="A144" s="4">
        <v>2455.0</v>
      </c>
      <c r="B144" s="21" t="str">
        <f>VLOOKUP(A144,'5.Product popularity'!A:B,2,False)</f>
        <v>Clothes</v>
      </c>
      <c r="C144" s="21">
        <v>1.0</v>
      </c>
      <c r="D144" s="6"/>
    </row>
    <row r="145">
      <c r="A145" s="4">
        <v>1270.0</v>
      </c>
      <c r="B145" s="21" t="str">
        <f>VLOOKUP(A145,'5.Product popularity'!A:B,2,False)</f>
        <v>Beverages</v>
      </c>
      <c r="C145" s="21">
        <v>47.0</v>
      </c>
      <c r="D145" s="6"/>
    </row>
    <row r="146">
      <c r="A146" s="4">
        <v>1270.0</v>
      </c>
      <c r="B146" s="21" t="str">
        <f>VLOOKUP(A146,'5.Product popularity'!A:B,2,False)</f>
        <v>Beverages</v>
      </c>
      <c r="C146" s="21">
        <v>46.0</v>
      </c>
      <c r="D146" s="6"/>
    </row>
    <row r="147">
      <c r="A147" s="4">
        <v>7940.0</v>
      </c>
      <c r="B147" s="21" t="str">
        <f>VLOOKUP(A147,'5.Product popularity'!A:B,2,False)</f>
        <v>Household</v>
      </c>
      <c r="C147" s="21">
        <v>14.0</v>
      </c>
      <c r="D147" s="6"/>
    </row>
    <row r="148">
      <c r="A148" s="4">
        <v>4594.0</v>
      </c>
      <c r="B148" s="21" t="str">
        <f>VLOOKUP(A148,'5.Product popularity'!A:B,2,False)</f>
        <v>Fruits</v>
      </c>
      <c r="C148" s="21">
        <v>37.0</v>
      </c>
      <c r="D148" s="6"/>
    </row>
    <row r="149">
      <c r="A149" s="4">
        <v>8293.0</v>
      </c>
      <c r="B149" s="21" t="str">
        <f>VLOOKUP(A149,'5.Product popularity'!A:B,2,False)</f>
        <v>Cosmetics</v>
      </c>
      <c r="C149" s="21">
        <v>37.0</v>
      </c>
      <c r="D149" s="6"/>
    </row>
    <row r="150">
      <c r="A150" s="4">
        <v>8875.0</v>
      </c>
      <c r="B150" s="21" t="str">
        <f>VLOOKUP(A150,'5.Product popularity'!A:B,2,False)</f>
        <v>Meat</v>
      </c>
      <c r="C150" s="21">
        <v>38.0</v>
      </c>
      <c r="D150" s="6"/>
    </row>
    <row r="151">
      <c r="A151" s="4">
        <v>4594.0</v>
      </c>
      <c r="B151" s="21" t="str">
        <f>VLOOKUP(A151,'5.Product popularity'!A:B,2,False)</f>
        <v>Fruits</v>
      </c>
      <c r="C151" s="21">
        <v>10.0</v>
      </c>
      <c r="D151" s="6"/>
    </row>
    <row r="152">
      <c r="A152" s="4">
        <v>8293.0</v>
      </c>
      <c r="B152" s="21" t="str">
        <f>VLOOKUP(A152,'5.Product popularity'!A:B,2,False)</f>
        <v>Cosmetics</v>
      </c>
      <c r="C152" s="21">
        <v>48.0</v>
      </c>
      <c r="D152" s="6"/>
    </row>
    <row r="153">
      <c r="A153" s="4">
        <v>8681.0</v>
      </c>
      <c r="B153" s="21" t="str">
        <f>VLOOKUP(A153,'5.Product popularity'!A:B,2,False)</f>
        <v>Office Supplies</v>
      </c>
      <c r="C153" s="21">
        <v>43.0</v>
      </c>
      <c r="D153" s="6"/>
    </row>
    <row r="154">
      <c r="A154" s="4">
        <v>1270.0</v>
      </c>
      <c r="B154" s="21" t="str">
        <f>VLOOKUP(A154,'5.Product popularity'!A:B,2,False)</f>
        <v>Beverages</v>
      </c>
      <c r="C154" s="21">
        <v>32.0</v>
      </c>
      <c r="D154" s="6"/>
    </row>
    <row r="155">
      <c r="A155" s="4">
        <v>5988.0</v>
      </c>
      <c r="B155" s="21" t="str">
        <f>VLOOKUP(A155,'5.Product popularity'!A:B,2,False)</f>
        <v>Vegetables</v>
      </c>
      <c r="C155" s="21">
        <v>4.0</v>
      </c>
      <c r="D155" s="6"/>
    </row>
    <row r="156">
      <c r="A156" s="4">
        <v>4594.0</v>
      </c>
      <c r="B156" s="21" t="str">
        <f>VLOOKUP(A156,'5.Product popularity'!A:B,2,False)</f>
        <v>Fruits</v>
      </c>
      <c r="C156" s="21">
        <v>19.0</v>
      </c>
      <c r="D156" s="6"/>
    </row>
    <row r="157">
      <c r="A157" s="4">
        <v>5988.0</v>
      </c>
      <c r="B157" s="21" t="str">
        <f>VLOOKUP(A157,'5.Product popularity'!A:B,2,False)</f>
        <v>Vegetables</v>
      </c>
      <c r="C157" s="21">
        <v>3.0</v>
      </c>
      <c r="D157" s="6"/>
    </row>
    <row r="158">
      <c r="A158" s="4">
        <v>8681.0</v>
      </c>
      <c r="B158" s="21" t="str">
        <f>VLOOKUP(A158,'5.Product popularity'!A:B,2,False)</f>
        <v>Office Supplies</v>
      </c>
      <c r="C158" s="21">
        <v>1.0</v>
      </c>
      <c r="D158" s="6"/>
    </row>
    <row r="159">
      <c r="A159" s="4">
        <v>2103.0</v>
      </c>
      <c r="B159" s="21" t="str">
        <f>VLOOKUP(A159,'5.Product popularity'!A:B,2,False)</f>
        <v>Cereal</v>
      </c>
      <c r="C159" s="21">
        <v>42.0</v>
      </c>
      <c r="D159" s="6"/>
    </row>
    <row r="160">
      <c r="A160" s="4">
        <v>7940.0</v>
      </c>
      <c r="B160" s="21" t="str">
        <f>VLOOKUP(A160,'5.Product popularity'!A:B,2,False)</f>
        <v>Household</v>
      </c>
      <c r="C160" s="21">
        <v>23.0</v>
      </c>
      <c r="D160" s="6"/>
    </row>
    <row r="161">
      <c r="A161" s="4">
        <v>8875.0</v>
      </c>
      <c r="B161" s="21" t="str">
        <f>VLOOKUP(A161,'5.Product popularity'!A:B,2,False)</f>
        <v>Meat</v>
      </c>
      <c r="C161" s="21">
        <v>16.0</v>
      </c>
      <c r="D161" s="6"/>
    </row>
    <row r="162">
      <c r="A162" s="4">
        <v>8969.0</v>
      </c>
      <c r="B162" s="21" t="str">
        <f>VLOOKUP(A162,'5.Product popularity'!A:B,2,False)</f>
        <v>Snacks</v>
      </c>
      <c r="C162" s="21">
        <v>5.0</v>
      </c>
      <c r="D162" s="6"/>
    </row>
    <row r="163">
      <c r="A163" s="4">
        <v>4594.0</v>
      </c>
      <c r="B163" s="21" t="str">
        <f>VLOOKUP(A163,'5.Product popularity'!A:B,2,False)</f>
        <v>Fruits</v>
      </c>
      <c r="C163" s="21">
        <v>20.0</v>
      </c>
      <c r="D163" s="6"/>
    </row>
    <row r="164">
      <c r="A164" s="4">
        <v>5988.0</v>
      </c>
      <c r="B164" s="21" t="str">
        <f>VLOOKUP(A164,'5.Product popularity'!A:B,2,False)</f>
        <v>Vegetables</v>
      </c>
      <c r="C164" s="21">
        <v>48.0</v>
      </c>
      <c r="D164" s="6"/>
    </row>
    <row r="165">
      <c r="A165" s="4">
        <v>8293.0</v>
      </c>
      <c r="B165" s="21" t="str">
        <f>VLOOKUP(A165,'5.Product popularity'!A:B,2,False)</f>
        <v>Cosmetics</v>
      </c>
      <c r="C165" s="21">
        <v>39.0</v>
      </c>
      <c r="D165" s="6"/>
    </row>
    <row r="166">
      <c r="A166" s="4">
        <v>2455.0</v>
      </c>
      <c r="B166" s="21" t="str">
        <f>VLOOKUP(A166,'5.Product popularity'!A:B,2,False)</f>
        <v>Clothes</v>
      </c>
      <c r="C166" s="21">
        <v>24.0</v>
      </c>
      <c r="D166" s="6"/>
    </row>
    <row r="167">
      <c r="A167" s="4">
        <v>4594.0</v>
      </c>
      <c r="B167" s="21" t="str">
        <f>VLOOKUP(A167,'5.Product popularity'!A:B,2,False)</f>
        <v>Fruits</v>
      </c>
      <c r="C167" s="21">
        <v>38.0</v>
      </c>
      <c r="D167" s="6"/>
    </row>
    <row r="168">
      <c r="A168" s="4">
        <v>2103.0</v>
      </c>
      <c r="B168" s="21" t="str">
        <f>VLOOKUP(A168,'5.Product popularity'!A:B,2,False)</f>
        <v>Cereal</v>
      </c>
      <c r="C168" s="21">
        <v>23.0</v>
      </c>
      <c r="D168" s="6"/>
    </row>
    <row r="169">
      <c r="A169" s="4">
        <v>8969.0</v>
      </c>
      <c r="B169" s="21" t="str">
        <f>VLOOKUP(A169,'5.Product popularity'!A:B,2,False)</f>
        <v>Snacks</v>
      </c>
      <c r="C169" s="21">
        <v>31.0</v>
      </c>
      <c r="D169" s="6"/>
    </row>
    <row r="170">
      <c r="A170" s="4">
        <v>8293.0</v>
      </c>
      <c r="B170" s="21" t="str">
        <f>VLOOKUP(A170,'5.Product popularity'!A:B,2,False)</f>
        <v>Cosmetics</v>
      </c>
      <c r="C170" s="21">
        <v>31.0</v>
      </c>
      <c r="D170" s="6"/>
    </row>
    <row r="171">
      <c r="A171" s="4">
        <v>8969.0</v>
      </c>
      <c r="B171" s="21" t="str">
        <f>VLOOKUP(A171,'5.Product popularity'!A:B,2,False)</f>
        <v>Snacks</v>
      </c>
      <c r="C171" s="21">
        <v>6.0</v>
      </c>
      <c r="D171" s="6"/>
    </row>
    <row r="172">
      <c r="A172" s="4">
        <v>1270.0</v>
      </c>
      <c r="B172" s="21" t="str">
        <f>VLOOKUP(A172,'5.Product popularity'!A:B,2,False)</f>
        <v>Beverages</v>
      </c>
      <c r="C172" s="21">
        <v>26.0</v>
      </c>
      <c r="D172" s="6"/>
    </row>
    <row r="173">
      <c r="A173" s="4">
        <v>1270.0</v>
      </c>
      <c r="B173" s="21" t="str">
        <f>VLOOKUP(A173,'5.Product popularity'!A:B,2,False)</f>
        <v>Beverages</v>
      </c>
      <c r="C173" s="21">
        <v>46.0</v>
      </c>
      <c r="D173" s="6"/>
    </row>
    <row r="174">
      <c r="A174" s="4">
        <v>8681.0</v>
      </c>
      <c r="B174" s="21" t="str">
        <f>VLOOKUP(A174,'5.Product popularity'!A:B,2,False)</f>
        <v>Office Supplies</v>
      </c>
      <c r="C174" s="21">
        <v>6.0</v>
      </c>
      <c r="D174" s="6"/>
    </row>
    <row r="175">
      <c r="A175" s="4">
        <v>2455.0</v>
      </c>
      <c r="B175" s="21" t="str">
        <f>VLOOKUP(A175,'5.Product popularity'!A:B,2,False)</f>
        <v>Clothes</v>
      </c>
      <c r="C175" s="21">
        <v>42.0</v>
      </c>
      <c r="D175" s="6"/>
    </row>
    <row r="176">
      <c r="A176" s="4">
        <v>8969.0</v>
      </c>
      <c r="B176" s="21" t="str">
        <f>VLOOKUP(A176,'5.Product popularity'!A:B,2,False)</f>
        <v>Snacks</v>
      </c>
      <c r="C176" s="21">
        <v>14.0</v>
      </c>
      <c r="D176" s="6"/>
    </row>
    <row r="177">
      <c r="A177" s="4">
        <v>7331.0</v>
      </c>
      <c r="B177" s="21" t="str">
        <f>VLOOKUP(A177,'5.Product popularity'!A:B,2,False)</f>
        <v>Baby Food</v>
      </c>
      <c r="C177" s="21">
        <v>3.0</v>
      </c>
      <c r="D177" s="6"/>
    </row>
    <row r="178">
      <c r="A178" s="4">
        <v>5988.0</v>
      </c>
      <c r="B178" s="21" t="str">
        <f>VLOOKUP(A178,'5.Product popularity'!A:B,2,False)</f>
        <v>Vegetables</v>
      </c>
      <c r="C178" s="21">
        <v>5.0</v>
      </c>
      <c r="D178" s="6"/>
    </row>
    <row r="179">
      <c r="A179" s="4">
        <v>8293.0</v>
      </c>
      <c r="B179" s="21" t="str">
        <f>VLOOKUP(A179,'5.Product popularity'!A:B,2,False)</f>
        <v>Cosmetics</v>
      </c>
      <c r="C179" s="21">
        <v>8.0</v>
      </c>
      <c r="D179" s="6"/>
    </row>
    <row r="180">
      <c r="A180" s="4">
        <v>1270.0</v>
      </c>
      <c r="B180" s="21" t="str">
        <f>VLOOKUP(A180,'5.Product popularity'!A:B,2,False)</f>
        <v>Beverages</v>
      </c>
      <c r="C180" s="21">
        <v>40.0</v>
      </c>
      <c r="D180" s="6"/>
    </row>
    <row r="181">
      <c r="A181" s="4">
        <v>7940.0</v>
      </c>
      <c r="B181" s="21" t="str">
        <f>VLOOKUP(A181,'5.Product popularity'!A:B,2,False)</f>
        <v>Household</v>
      </c>
      <c r="C181" s="21">
        <v>40.0</v>
      </c>
      <c r="D181" s="6"/>
    </row>
    <row r="182">
      <c r="A182" s="4">
        <v>8681.0</v>
      </c>
      <c r="B182" s="21" t="str">
        <f>VLOOKUP(A182,'5.Product popularity'!A:B,2,False)</f>
        <v>Office Supplies</v>
      </c>
      <c r="C182" s="21">
        <v>30.0</v>
      </c>
      <c r="D182" s="6"/>
    </row>
    <row r="183">
      <c r="A183" s="4">
        <v>4594.0</v>
      </c>
      <c r="B183" s="21" t="str">
        <f>VLOOKUP(A183,'5.Product popularity'!A:B,2,False)</f>
        <v>Fruits</v>
      </c>
      <c r="C183" s="21">
        <v>1.0</v>
      </c>
      <c r="D183" s="6"/>
    </row>
    <row r="184">
      <c r="A184" s="4">
        <v>3127.0</v>
      </c>
      <c r="B184" s="21" t="str">
        <f>VLOOKUP(A184,'5.Product popularity'!A:B,2,False)</f>
        <v>Personal Care</v>
      </c>
      <c r="C184" s="21">
        <v>6.0</v>
      </c>
      <c r="D184" s="6"/>
    </row>
    <row r="185">
      <c r="A185" s="4">
        <v>8969.0</v>
      </c>
      <c r="B185" s="21" t="str">
        <f>VLOOKUP(A185,'5.Product popularity'!A:B,2,False)</f>
        <v>Snacks</v>
      </c>
      <c r="C185" s="21">
        <v>40.0</v>
      </c>
      <c r="D185" s="6"/>
    </row>
    <row r="186">
      <c r="A186" s="4">
        <v>3127.0</v>
      </c>
      <c r="B186" s="21" t="str">
        <f>VLOOKUP(A186,'5.Product popularity'!A:B,2,False)</f>
        <v>Personal Care</v>
      </c>
      <c r="C186" s="21">
        <v>39.0</v>
      </c>
      <c r="D186" s="6"/>
    </row>
    <row r="187">
      <c r="A187" s="4">
        <v>3127.0</v>
      </c>
      <c r="B187" s="21" t="str">
        <f>VLOOKUP(A187,'5.Product popularity'!A:B,2,False)</f>
        <v>Personal Care</v>
      </c>
      <c r="C187" s="21">
        <v>45.0</v>
      </c>
      <c r="D187" s="6"/>
    </row>
    <row r="188">
      <c r="A188" s="4">
        <v>8875.0</v>
      </c>
      <c r="B188" s="21" t="str">
        <f>VLOOKUP(A188,'5.Product popularity'!A:B,2,False)</f>
        <v>Meat</v>
      </c>
      <c r="C188" s="21">
        <v>39.0</v>
      </c>
      <c r="D188" s="6"/>
    </row>
    <row r="189">
      <c r="A189" s="4">
        <v>8681.0</v>
      </c>
      <c r="B189" s="21" t="str">
        <f>VLOOKUP(A189,'5.Product popularity'!A:B,2,False)</f>
        <v>Office Supplies</v>
      </c>
      <c r="C189" s="21">
        <v>33.0</v>
      </c>
      <c r="D189" s="6"/>
    </row>
    <row r="190">
      <c r="A190" s="4">
        <v>8875.0</v>
      </c>
      <c r="B190" s="21" t="str">
        <f>VLOOKUP(A190,'5.Product popularity'!A:B,2,False)</f>
        <v>Meat</v>
      </c>
      <c r="C190" s="21">
        <v>33.0</v>
      </c>
      <c r="D190" s="6"/>
    </row>
    <row r="191">
      <c r="A191" s="4">
        <v>5988.0</v>
      </c>
      <c r="B191" s="21" t="str">
        <f>VLOOKUP(A191,'5.Product popularity'!A:B,2,False)</f>
        <v>Vegetables</v>
      </c>
      <c r="C191" s="21">
        <v>21.0</v>
      </c>
      <c r="D191" s="6"/>
    </row>
    <row r="192">
      <c r="A192" s="4">
        <v>7331.0</v>
      </c>
      <c r="B192" s="21" t="str">
        <f>VLOOKUP(A192,'5.Product popularity'!A:B,2,False)</f>
        <v>Baby Food</v>
      </c>
      <c r="C192" s="21">
        <v>30.0</v>
      </c>
      <c r="D192" s="6"/>
    </row>
    <row r="193">
      <c r="A193" s="4">
        <v>8681.0</v>
      </c>
      <c r="B193" s="21" t="str">
        <f>VLOOKUP(A193,'5.Product popularity'!A:B,2,False)</f>
        <v>Office Supplies</v>
      </c>
      <c r="C193" s="21">
        <v>16.0</v>
      </c>
      <c r="D193" s="6"/>
    </row>
    <row r="194">
      <c r="A194" s="4">
        <v>4594.0</v>
      </c>
      <c r="B194" s="21" t="str">
        <f>VLOOKUP(A194,'5.Product popularity'!A:B,2,False)</f>
        <v>Fruits</v>
      </c>
      <c r="C194" s="21">
        <v>16.0</v>
      </c>
      <c r="D194" s="6"/>
    </row>
    <row r="195">
      <c r="A195" s="4">
        <v>7331.0</v>
      </c>
      <c r="B195" s="21" t="str">
        <f>VLOOKUP(A195,'5.Product popularity'!A:B,2,False)</f>
        <v>Baby Food</v>
      </c>
      <c r="C195" s="21">
        <v>50.0</v>
      </c>
      <c r="D195" s="6"/>
    </row>
    <row r="196">
      <c r="A196" s="4">
        <v>2103.0</v>
      </c>
      <c r="B196" s="21" t="str">
        <f>VLOOKUP(A196,'5.Product popularity'!A:B,2,False)</f>
        <v>Cereal</v>
      </c>
      <c r="C196" s="21">
        <v>41.0</v>
      </c>
      <c r="D196" s="6"/>
    </row>
    <row r="197">
      <c r="A197" s="4">
        <v>7331.0</v>
      </c>
      <c r="B197" s="21" t="str">
        <f>VLOOKUP(A197,'5.Product popularity'!A:B,2,False)</f>
        <v>Baby Food</v>
      </c>
      <c r="C197" s="21">
        <v>2.0</v>
      </c>
      <c r="D197" s="6"/>
    </row>
    <row r="198">
      <c r="A198" s="4">
        <v>8681.0</v>
      </c>
      <c r="B198" s="21" t="str">
        <f>VLOOKUP(A198,'5.Product popularity'!A:B,2,False)</f>
        <v>Office Supplies</v>
      </c>
      <c r="C198" s="21">
        <v>19.0</v>
      </c>
      <c r="D198" s="6"/>
    </row>
    <row r="199">
      <c r="A199" s="4">
        <v>7940.0</v>
      </c>
      <c r="B199" s="21" t="str">
        <f>VLOOKUP(A199,'5.Product popularity'!A:B,2,False)</f>
        <v>Household</v>
      </c>
      <c r="C199" s="21">
        <v>26.0</v>
      </c>
      <c r="D199" s="6"/>
    </row>
    <row r="200">
      <c r="A200" s="4">
        <v>5988.0</v>
      </c>
      <c r="B200" s="21" t="str">
        <f>VLOOKUP(A200,'5.Product popularity'!A:B,2,False)</f>
        <v>Vegetables</v>
      </c>
      <c r="C200" s="21">
        <v>45.0</v>
      </c>
      <c r="D200" s="6"/>
    </row>
    <row r="201">
      <c r="A201" s="4">
        <v>7331.0</v>
      </c>
      <c r="B201" s="21" t="str">
        <f>VLOOKUP(A201,'5.Product popularity'!A:B,2,False)</f>
        <v>Baby Food</v>
      </c>
      <c r="C201" s="21">
        <v>30.0</v>
      </c>
      <c r="D201" s="6"/>
    </row>
    <row r="202">
      <c r="A202" s="4">
        <v>7940.0</v>
      </c>
      <c r="B202" s="21" t="str">
        <f>VLOOKUP(A202,'5.Product popularity'!A:B,2,False)</f>
        <v>Household</v>
      </c>
      <c r="C202" s="21">
        <v>26.0</v>
      </c>
      <c r="D202" s="6"/>
    </row>
    <row r="203">
      <c r="A203" s="4">
        <v>2455.0</v>
      </c>
      <c r="B203" s="21" t="str">
        <f>VLOOKUP(A203,'5.Product popularity'!A:B,2,False)</f>
        <v>Clothes</v>
      </c>
      <c r="C203" s="21">
        <v>21.0</v>
      </c>
      <c r="D203" s="6"/>
    </row>
    <row r="204">
      <c r="A204" s="4">
        <v>5988.0</v>
      </c>
      <c r="B204" s="21" t="str">
        <f>VLOOKUP(A204,'5.Product popularity'!A:B,2,False)</f>
        <v>Vegetables</v>
      </c>
      <c r="C204" s="21">
        <v>13.0</v>
      </c>
      <c r="D204" s="6"/>
    </row>
    <row r="205">
      <c r="A205" s="4">
        <v>8969.0</v>
      </c>
      <c r="B205" s="21" t="str">
        <f>VLOOKUP(A205,'5.Product popularity'!A:B,2,False)</f>
        <v>Snacks</v>
      </c>
      <c r="C205" s="21">
        <v>44.0</v>
      </c>
      <c r="D205" s="6"/>
    </row>
    <row r="206">
      <c r="A206" s="4">
        <v>7940.0</v>
      </c>
      <c r="B206" s="21" t="str">
        <f>VLOOKUP(A206,'5.Product popularity'!A:B,2,False)</f>
        <v>Household</v>
      </c>
      <c r="C206" s="21">
        <v>36.0</v>
      </c>
      <c r="D206" s="6"/>
    </row>
    <row r="207">
      <c r="A207" s="4">
        <v>7940.0</v>
      </c>
      <c r="B207" s="21" t="str">
        <f>VLOOKUP(A207,'5.Product popularity'!A:B,2,False)</f>
        <v>Household</v>
      </c>
      <c r="C207" s="21">
        <v>34.0</v>
      </c>
      <c r="D207" s="6"/>
    </row>
    <row r="208">
      <c r="A208" s="4">
        <v>8293.0</v>
      </c>
      <c r="B208" s="21" t="str">
        <f>VLOOKUP(A208,'5.Product popularity'!A:B,2,False)</f>
        <v>Cosmetics</v>
      </c>
      <c r="C208" s="21">
        <v>28.0</v>
      </c>
      <c r="D208" s="6"/>
    </row>
    <row r="209">
      <c r="A209" s="4">
        <v>8681.0</v>
      </c>
      <c r="B209" s="21" t="str">
        <f>VLOOKUP(A209,'5.Product popularity'!A:B,2,False)</f>
        <v>Office Supplies</v>
      </c>
      <c r="C209" s="21">
        <v>16.0</v>
      </c>
      <c r="D209" s="6"/>
    </row>
    <row r="210">
      <c r="A210" s="4">
        <v>8969.0</v>
      </c>
      <c r="B210" s="21" t="str">
        <f>VLOOKUP(A210,'5.Product popularity'!A:B,2,False)</f>
        <v>Snacks</v>
      </c>
      <c r="C210" s="21">
        <v>22.0</v>
      </c>
      <c r="D210" s="6"/>
    </row>
    <row r="211">
      <c r="A211" s="4">
        <v>8875.0</v>
      </c>
      <c r="B211" s="21" t="str">
        <f>VLOOKUP(A211,'5.Product popularity'!A:B,2,False)</f>
        <v>Meat</v>
      </c>
      <c r="C211" s="21">
        <v>3.0</v>
      </c>
      <c r="D211" s="6"/>
    </row>
    <row r="212">
      <c r="A212" s="4">
        <v>1270.0</v>
      </c>
      <c r="B212" s="21" t="str">
        <f>VLOOKUP(A212,'5.Product popularity'!A:B,2,False)</f>
        <v>Beverages</v>
      </c>
      <c r="C212" s="21">
        <v>48.0</v>
      </c>
      <c r="D212" s="6"/>
    </row>
    <row r="213">
      <c r="A213" s="4">
        <v>8875.0</v>
      </c>
      <c r="B213" s="21" t="str">
        <f>VLOOKUP(A213,'5.Product popularity'!A:B,2,False)</f>
        <v>Meat</v>
      </c>
      <c r="C213" s="21">
        <v>46.0</v>
      </c>
      <c r="D213" s="6"/>
    </row>
    <row r="214">
      <c r="A214" s="4">
        <v>2455.0</v>
      </c>
      <c r="B214" s="21" t="str">
        <f>VLOOKUP(A214,'5.Product popularity'!A:B,2,False)</f>
        <v>Clothes</v>
      </c>
      <c r="C214" s="21">
        <v>19.0</v>
      </c>
      <c r="D214" s="6"/>
    </row>
    <row r="215">
      <c r="A215" s="4">
        <v>4594.0</v>
      </c>
      <c r="B215" s="21" t="str">
        <f>VLOOKUP(A215,'5.Product popularity'!A:B,2,False)</f>
        <v>Fruits</v>
      </c>
      <c r="C215" s="21">
        <v>32.0</v>
      </c>
      <c r="D215" s="6"/>
    </row>
    <row r="216">
      <c r="A216" s="4">
        <v>1270.0</v>
      </c>
      <c r="B216" s="21" t="str">
        <f>VLOOKUP(A216,'5.Product popularity'!A:B,2,False)</f>
        <v>Beverages</v>
      </c>
      <c r="C216" s="21">
        <v>32.0</v>
      </c>
      <c r="D216" s="6"/>
    </row>
    <row r="217">
      <c r="A217" s="4">
        <v>8969.0</v>
      </c>
      <c r="B217" s="21" t="str">
        <f>VLOOKUP(A217,'5.Product popularity'!A:B,2,False)</f>
        <v>Snacks</v>
      </c>
      <c r="C217" s="21">
        <v>16.0</v>
      </c>
      <c r="D217" s="6"/>
    </row>
    <row r="218">
      <c r="A218" s="4">
        <v>2455.0</v>
      </c>
      <c r="B218" s="21" t="str">
        <f>VLOOKUP(A218,'5.Product popularity'!A:B,2,False)</f>
        <v>Clothes</v>
      </c>
      <c r="C218" s="21">
        <v>39.0</v>
      </c>
      <c r="D218" s="6"/>
    </row>
    <row r="219">
      <c r="A219" s="4">
        <v>8681.0</v>
      </c>
      <c r="B219" s="21" t="str">
        <f>VLOOKUP(A219,'5.Product popularity'!A:B,2,False)</f>
        <v>Office Supplies</v>
      </c>
      <c r="C219" s="21">
        <v>14.0</v>
      </c>
      <c r="D219" s="6"/>
    </row>
    <row r="220">
      <c r="A220" s="4">
        <v>2455.0</v>
      </c>
      <c r="B220" s="21" t="str">
        <f>VLOOKUP(A220,'5.Product popularity'!A:B,2,False)</f>
        <v>Clothes</v>
      </c>
      <c r="C220" s="21">
        <v>44.0</v>
      </c>
      <c r="D220" s="6"/>
    </row>
    <row r="221">
      <c r="A221" s="4">
        <v>3127.0</v>
      </c>
      <c r="B221" s="21" t="str">
        <f>VLOOKUP(A221,'5.Product popularity'!A:B,2,False)</f>
        <v>Personal Care</v>
      </c>
      <c r="C221" s="21">
        <v>11.0</v>
      </c>
      <c r="D221" s="6"/>
    </row>
    <row r="222">
      <c r="A222" s="4">
        <v>8681.0</v>
      </c>
      <c r="B222" s="21" t="str">
        <f>VLOOKUP(A222,'5.Product popularity'!A:B,2,False)</f>
        <v>Office Supplies</v>
      </c>
      <c r="C222" s="21">
        <v>42.0</v>
      </c>
      <c r="D222" s="6"/>
    </row>
    <row r="223">
      <c r="A223" s="4">
        <v>5988.0</v>
      </c>
      <c r="B223" s="21" t="str">
        <f>VLOOKUP(A223,'5.Product popularity'!A:B,2,False)</f>
        <v>Vegetables</v>
      </c>
      <c r="C223" s="21">
        <v>21.0</v>
      </c>
      <c r="D223" s="6"/>
    </row>
    <row r="224">
      <c r="A224" s="4">
        <v>8681.0</v>
      </c>
      <c r="B224" s="21" t="str">
        <f>VLOOKUP(A224,'5.Product popularity'!A:B,2,False)</f>
        <v>Office Supplies</v>
      </c>
      <c r="C224" s="21">
        <v>29.0</v>
      </c>
      <c r="D224" s="6"/>
    </row>
    <row r="225">
      <c r="A225" s="4">
        <v>7940.0</v>
      </c>
      <c r="B225" s="21" t="str">
        <f>VLOOKUP(A225,'5.Product popularity'!A:B,2,False)</f>
        <v>Household</v>
      </c>
      <c r="C225" s="21">
        <v>32.0</v>
      </c>
      <c r="D225" s="6"/>
    </row>
    <row r="226">
      <c r="A226" s="4">
        <v>8969.0</v>
      </c>
      <c r="B226" s="21" t="str">
        <f>VLOOKUP(A226,'5.Product popularity'!A:B,2,False)</f>
        <v>Snacks</v>
      </c>
      <c r="C226" s="21">
        <v>22.0</v>
      </c>
      <c r="D226" s="6"/>
    </row>
    <row r="227">
      <c r="A227" s="4">
        <v>4594.0</v>
      </c>
      <c r="B227" s="21" t="str">
        <f>VLOOKUP(A227,'5.Product popularity'!A:B,2,False)</f>
        <v>Fruits</v>
      </c>
      <c r="C227" s="21">
        <v>26.0</v>
      </c>
      <c r="D227" s="6"/>
    </row>
    <row r="228">
      <c r="A228" s="4">
        <v>8875.0</v>
      </c>
      <c r="B228" s="21" t="str">
        <f>VLOOKUP(A228,'5.Product popularity'!A:B,2,False)</f>
        <v>Meat</v>
      </c>
      <c r="C228" s="21">
        <v>23.0</v>
      </c>
      <c r="D228" s="6"/>
    </row>
    <row r="229">
      <c r="A229" s="4">
        <v>5988.0</v>
      </c>
      <c r="B229" s="21" t="str">
        <f>VLOOKUP(A229,'5.Product popularity'!A:B,2,False)</f>
        <v>Vegetables</v>
      </c>
      <c r="C229" s="21">
        <v>26.0</v>
      </c>
      <c r="D229" s="6"/>
    </row>
    <row r="230">
      <c r="A230" s="4">
        <v>8293.0</v>
      </c>
      <c r="B230" s="21" t="str">
        <f>VLOOKUP(A230,'5.Product popularity'!A:B,2,False)</f>
        <v>Cosmetics</v>
      </c>
      <c r="C230" s="21">
        <v>40.0</v>
      </c>
      <c r="D230" s="6"/>
    </row>
    <row r="231">
      <c r="A231" s="4">
        <v>7940.0</v>
      </c>
      <c r="B231" s="21" t="str">
        <f>VLOOKUP(A231,'5.Product popularity'!A:B,2,False)</f>
        <v>Household</v>
      </c>
      <c r="C231" s="21">
        <v>11.0</v>
      </c>
      <c r="D231" s="6"/>
    </row>
    <row r="232">
      <c r="A232" s="4">
        <v>4594.0</v>
      </c>
      <c r="B232" s="21" t="str">
        <f>VLOOKUP(A232,'5.Product popularity'!A:B,2,False)</f>
        <v>Fruits</v>
      </c>
      <c r="C232" s="21">
        <v>24.0</v>
      </c>
      <c r="D232" s="6"/>
    </row>
    <row r="233">
      <c r="A233" s="4">
        <v>2103.0</v>
      </c>
      <c r="B233" s="21" t="str">
        <f>VLOOKUP(A233,'5.Product popularity'!A:B,2,False)</f>
        <v>Cereal</v>
      </c>
      <c r="C233" s="21">
        <v>26.0</v>
      </c>
      <c r="D233" s="6"/>
    </row>
    <row r="234">
      <c r="A234" s="4">
        <v>7331.0</v>
      </c>
      <c r="B234" s="21" t="str">
        <f>VLOOKUP(A234,'5.Product popularity'!A:B,2,False)</f>
        <v>Baby Food</v>
      </c>
      <c r="C234" s="21">
        <v>43.0</v>
      </c>
      <c r="D234" s="6"/>
    </row>
    <row r="235">
      <c r="A235" s="4">
        <v>8875.0</v>
      </c>
      <c r="B235" s="21" t="str">
        <f>VLOOKUP(A235,'5.Product popularity'!A:B,2,False)</f>
        <v>Meat</v>
      </c>
      <c r="C235" s="21">
        <v>27.0</v>
      </c>
      <c r="D235" s="6"/>
    </row>
    <row r="236">
      <c r="A236" s="4">
        <v>7331.0</v>
      </c>
      <c r="B236" s="21" t="str">
        <f>VLOOKUP(A236,'5.Product popularity'!A:B,2,False)</f>
        <v>Baby Food</v>
      </c>
      <c r="C236" s="21">
        <v>8.0</v>
      </c>
      <c r="D236" s="6"/>
    </row>
    <row r="237">
      <c r="A237" s="4">
        <v>7331.0</v>
      </c>
      <c r="B237" s="21" t="str">
        <f>VLOOKUP(A237,'5.Product popularity'!A:B,2,False)</f>
        <v>Baby Food</v>
      </c>
      <c r="C237" s="21">
        <v>31.0</v>
      </c>
      <c r="D237" s="6"/>
    </row>
    <row r="238">
      <c r="A238" s="4">
        <v>7940.0</v>
      </c>
      <c r="B238" s="21" t="str">
        <f>VLOOKUP(A238,'5.Product popularity'!A:B,2,False)</f>
        <v>Household</v>
      </c>
      <c r="C238" s="21">
        <v>14.0</v>
      </c>
      <c r="D238" s="6"/>
    </row>
    <row r="239">
      <c r="A239" s="4">
        <v>1270.0</v>
      </c>
      <c r="B239" s="21" t="str">
        <f>VLOOKUP(A239,'5.Product popularity'!A:B,2,False)</f>
        <v>Beverages</v>
      </c>
      <c r="C239" s="21">
        <v>27.0</v>
      </c>
      <c r="D239" s="6"/>
    </row>
    <row r="240">
      <c r="A240" s="4">
        <v>1270.0</v>
      </c>
      <c r="B240" s="21" t="str">
        <f>VLOOKUP(A240,'5.Product popularity'!A:B,2,False)</f>
        <v>Beverages</v>
      </c>
      <c r="C240" s="21">
        <v>11.0</v>
      </c>
      <c r="D240" s="6"/>
    </row>
    <row r="241">
      <c r="A241" s="4">
        <v>8681.0</v>
      </c>
      <c r="B241" s="21" t="str">
        <f>VLOOKUP(A241,'5.Product popularity'!A:B,2,False)</f>
        <v>Office Supplies</v>
      </c>
      <c r="C241" s="21">
        <v>15.0</v>
      </c>
      <c r="D241" s="6"/>
    </row>
    <row r="242">
      <c r="A242" s="4">
        <v>3127.0</v>
      </c>
      <c r="B242" s="21" t="str">
        <f>VLOOKUP(A242,'5.Product popularity'!A:B,2,False)</f>
        <v>Personal Care</v>
      </c>
      <c r="C242" s="21">
        <v>16.0</v>
      </c>
      <c r="D242" s="6"/>
    </row>
    <row r="243">
      <c r="A243" s="4">
        <v>8681.0</v>
      </c>
      <c r="B243" s="21" t="str">
        <f>VLOOKUP(A243,'5.Product popularity'!A:B,2,False)</f>
        <v>Office Supplies</v>
      </c>
      <c r="C243" s="21">
        <v>38.0</v>
      </c>
      <c r="D243" s="6"/>
    </row>
    <row r="244">
      <c r="A244" s="4">
        <v>8293.0</v>
      </c>
      <c r="B244" s="21" t="str">
        <f>VLOOKUP(A244,'5.Product popularity'!A:B,2,False)</f>
        <v>Cosmetics</v>
      </c>
      <c r="C244" s="21">
        <v>4.0</v>
      </c>
      <c r="D244" s="6"/>
    </row>
    <row r="245">
      <c r="A245" s="4">
        <v>3127.0</v>
      </c>
      <c r="B245" s="21" t="str">
        <f>VLOOKUP(A245,'5.Product popularity'!A:B,2,False)</f>
        <v>Personal Care</v>
      </c>
      <c r="C245" s="21">
        <v>2.0</v>
      </c>
      <c r="D245" s="6"/>
    </row>
    <row r="246">
      <c r="A246" s="4">
        <v>8969.0</v>
      </c>
      <c r="B246" s="21" t="str">
        <f>VLOOKUP(A246,'5.Product popularity'!A:B,2,False)</f>
        <v>Snacks</v>
      </c>
      <c r="C246" s="21">
        <v>45.0</v>
      </c>
      <c r="D246" s="6"/>
    </row>
    <row r="247">
      <c r="A247" s="4">
        <v>8875.0</v>
      </c>
      <c r="B247" s="21" t="str">
        <f>VLOOKUP(A247,'5.Product popularity'!A:B,2,False)</f>
        <v>Meat</v>
      </c>
      <c r="C247" s="21">
        <v>43.0</v>
      </c>
      <c r="D247" s="6"/>
    </row>
    <row r="248">
      <c r="A248" s="4">
        <v>7940.0</v>
      </c>
      <c r="B248" s="21" t="str">
        <f>VLOOKUP(A248,'5.Product popularity'!A:B,2,False)</f>
        <v>Household</v>
      </c>
      <c r="C248" s="21">
        <v>3.0</v>
      </c>
      <c r="D248" s="6"/>
    </row>
    <row r="249">
      <c r="A249" s="4">
        <v>8681.0</v>
      </c>
      <c r="B249" s="21" t="str">
        <f>VLOOKUP(A249,'5.Product popularity'!A:B,2,False)</f>
        <v>Office Supplies</v>
      </c>
      <c r="C249" s="21">
        <v>9.0</v>
      </c>
      <c r="D249" s="6"/>
    </row>
    <row r="250">
      <c r="A250" s="4">
        <v>7940.0</v>
      </c>
      <c r="B250" s="21" t="str">
        <f>VLOOKUP(A250,'5.Product popularity'!A:B,2,False)</f>
        <v>Household</v>
      </c>
      <c r="C250" s="21">
        <v>36.0</v>
      </c>
      <c r="D250" s="6"/>
    </row>
    <row r="251">
      <c r="A251" s="4">
        <v>7331.0</v>
      </c>
      <c r="B251" s="21" t="str">
        <f>VLOOKUP(A251,'5.Product popularity'!A:B,2,False)</f>
        <v>Baby Food</v>
      </c>
      <c r="C251" s="21">
        <v>11.0</v>
      </c>
      <c r="D251" s="6"/>
    </row>
    <row r="252">
      <c r="A252" s="4">
        <v>2455.0</v>
      </c>
      <c r="B252" s="21" t="str">
        <f>VLOOKUP(A252,'5.Product popularity'!A:B,2,False)</f>
        <v>Clothes</v>
      </c>
      <c r="C252" s="21">
        <v>9.0</v>
      </c>
      <c r="D252" s="6"/>
    </row>
    <row r="253">
      <c r="A253" s="4">
        <v>2455.0</v>
      </c>
      <c r="B253" s="21" t="str">
        <f>VLOOKUP(A253,'5.Product popularity'!A:B,2,False)</f>
        <v>Clothes</v>
      </c>
      <c r="C253" s="21">
        <v>10.0</v>
      </c>
      <c r="D253" s="6"/>
    </row>
    <row r="254">
      <c r="A254" s="4">
        <v>1270.0</v>
      </c>
      <c r="B254" s="21" t="str">
        <f>VLOOKUP(A254,'5.Product popularity'!A:B,2,False)</f>
        <v>Beverages</v>
      </c>
      <c r="C254" s="21">
        <v>4.0</v>
      </c>
      <c r="D254" s="6"/>
    </row>
    <row r="255">
      <c r="A255" s="4">
        <v>8875.0</v>
      </c>
      <c r="B255" s="21" t="str">
        <f>VLOOKUP(A255,'5.Product popularity'!A:B,2,False)</f>
        <v>Meat</v>
      </c>
      <c r="C255" s="21">
        <v>23.0</v>
      </c>
      <c r="D255" s="6"/>
    </row>
    <row r="256">
      <c r="A256" s="4">
        <v>2455.0</v>
      </c>
      <c r="B256" s="21" t="str">
        <f>VLOOKUP(A256,'5.Product popularity'!A:B,2,False)</f>
        <v>Clothes</v>
      </c>
      <c r="C256" s="21">
        <v>2.0</v>
      </c>
      <c r="D256" s="6"/>
    </row>
    <row r="257">
      <c r="A257" s="4">
        <v>8969.0</v>
      </c>
      <c r="B257" s="21" t="str">
        <f>VLOOKUP(A257,'5.Product popularity'!A:B,2,False)</f>
        <v>Snacks</v>
      </c>
      <c r="C257" s="21">
        <v>29.0</v>
      </c>
      <c r="D257" s="6"/>
    </row>
    <row r="258">
      <c r="A258" s="4">
        <v>4594.0</v>
      </c>
      <c r="B258" s="21" t="str">
        <f>VLOOKUP(A258,'5.Product popularity'!A:B,2,False)</f>
        <v>Fruits</v>
      </c>
      <c r="C258" s="21">
        <v>26.0</v>
      </c>
      <c r="D258" s="6"/>
    </row>
    <row r="259">
      <c r="A259" s="4">
        <v>2455.0</v>
      </c>
      <c r="B259" s="21" t="str">
        <f>VLOOKUP(A259,'5.Product popularity'!A:B,2,False)</f>
        <v>Clothes</v>
      </c>
      <c r="C259" s="21">
        <v>24.0</v>
      </c>
      <c r="D259" s="6"/>
    </row>
    <row r="260">
      <c r="A260" s="4">
        <v>8875.0</v>
      </c>
      <c r="B260" s="21" t="str">
        <f>VLOOKUP(A260,'5.Product popularity'!A:B,2,False)</f>
        <v>Meat</v>
      </c>
      <c r="C260" s="21">
        <v>24.0</v>
      </c>
      <c r="D260" s="6"/>
    </row>
    <row r="261">
      <c r="A261" s="4">
        <v>8293.0</v>
      </c>
      <c r="B261" s="21" t="str">
        <f>VLOOKUP(A261,'5.Product popularity'!A:B,2,False)</f>
        <v>Cosmetics</v>
      </c>
      <c r="C261" s="21">
        <v>1.0</v>
      </c>
      <c r="D261" s="6"/>
    </row>
    <row r="262">
      <c r="A262" s="4">
        <v>2103.0</v>
      </c>
      <c r="B262" s="21" t="str">
        <f>VLOOKUP(A262,'5.Product popularity'!A:B,2,False)</f>
        <v>Cereal</v>
      </c>
      <c r="C262" s="21">
        <v>32.0</v>
      </c>
      <c r="D262" s="6"/>
    </row>
    <row r="263">
      <c r="A263" s="4">
        <v>2455.0</v>
      </c>
      <c r="B263" s="21" t="str">
        <f>VLOOKUP(A263,'5.Product popularity'!A:B,2,False)</f>
        <v>Clothes</v>
      </c>
      <c r="C263" s="21">
        <v>47.0</v>
      </c>
      <c r="D263" s="6"/>
    </row>
    <row r="264">
      <c r="A264" s="4">
        <v>7940.0</v>
      </c>
      <c r="B264" s="21" t="str">
        <f>VLOOKUP(A264,'5.Product popularity'!A:B,2,False)</f>
        <v>Household</v>
      </c>
      <c r="C264" s="21">
        <v>22.0</v>
      </c>
      <c r="D264" s="6"/>
    </row>
    <row r="265">
      <c r="A265" s="4">
        <v>2455.0</v>
      </c>
      <c r="B265" s="21" t="str">
        <f>VLOOKUP(A265,'5.Product popularity'!A:B,2,False)</f>
        <v>Clothes</v>
      </c>
      <c r="C265" s="21">
        <v>48.0</v>
      </c>
      <c r="D265" s="6"/>
    </row>
    <row r="266">
      <c r="A266" s="4">
        <v>8875.0</v>
      </c>
      <c r="B266" s="21" t="str">
        <f>VLOOKUP(A266,'5.Product popularity'!A:B,2,False)</f>
        <v>Meat</v>
      </c>
      <c r="C266" s="21">
        <v>20.0</v>
      </c>
      <c r="D266" s="6"/>
    </row>
    <row r="267">
      <c r="A267" s="4">
        <v>8969.0</v>
      </c>
      <c r="B267" s="21" t="str">
        <f>VLOOKUP(A267,'5.Product popularity'!A:B,2,False)</f>
        <v>Snacks</v>
      </c>
      <c r="C267" s="21">
        <v>2.0</v>
      </c>
      <c r="D267" s="6"/>
    </row>
    <row r="268">
      <c r="A268" s="4">
        <v>3127.0</v>
      </c>
      <c r="B268" s="21" t="str">
        <f>VLOOKUP(A268,'5.Product popularity'!A:B,2,False)</f>
        <v>Personal Care</v>
      </c>
      <c r="C268" s="21">
        <v>23.0</v>
      </c>
      <c r="D268" s="6"/>
    </row>
    <row r="269">
      <c r="A269" s="4">
        <v>3127.0</v>
      </c>
      <c r="B269" s="21" t="str">
        <f>VLOOKUP(A269,'5.Product popularity'!A:B,2,False)</f>
        <v>Personal Care</v>
      </c>
      <c r="C269" s="21">
        <v>27.0</v>
      </c>
      <c r="D269" s="6"/>
    </row>
    <row r="270">
      <c r="A270" s="4">
        <v>5988.0</v>
      </c>
      <c r="B270" s="21" t="str">
        <f>VLOOKUP(A270,'5.Product popularity'!A:B,2,False)</f>
        <v>Vegetables</v>
      </c>
      <c r="C270" s="21">
        <v>3.0</v>
      </c>
      <c r="D270" s="6"/>
    </row>
    <row r="271">
      <c r="A271" s="4">
        <v>8969.0</v>
      </c>
      <c r="B271" s="21" t="str">
        <f>VLOOKUP(A271,'5.Product popularity'!A:B,2,False)</f>
        <v>Snacks</v>
      </c>
      <c r="C271" s="21">
        <v>6.0</v>
      </c>
      <c r="D271" s="6"/>
    </row>
    <row r="272">
      <c r="A272" s="4">
        <v>8969.0</v>
      </c>
      <c r="B272" s="21" t="str">
        <f>VLOOKUP(A272,'5.Product popularity'!A:B,2,False)</f>
        <v>Snacks</v>
      </c>
      <c r="C272" s="21">
        <v>36.0</v>
      </c>
      <c r="D272" s="6"/>
    </row>
    <row r="273">
      <c r="A273" s="4">
        <v>2455.0</v>
      </c>
      <c r="B273" s="21" t="str">
        <f>VLOOKUP(A273,'5.Product popularity'!A:B,2,False)</f>
        <v>Clothes</v>
      </c>
      <c r="C273" s="21">
        <v>39.0</v>
      </c>
      <c r="D273" s="6"/>
    </row>
    <row r="274">
      <c r="A274" s="4">
        <v>4594.0</v>
      </c>
      <c r="B274" s="21" t="str">
        <f>VLOOKUP(A274,'5.Product popularity'!A:B,2,False)</f>
        <v>Fruits</v>
      </c>
      <c r="C274" s="21">
        <v>49.0</v>
      </c>
      <c r="D274" s="6"/>
    </row>
    <row r="275">
      <c r="A275" s="4">
        <v>3127.0</v>
      </c>
      <c r="B275" s="21" t="str">
        <f>VLOOKUP(A275,'5.Product popularity'!A:B,2,False)</f>
        <v>Personal Care</v>
      </c>
      <c r="C275" s="21">
        <v>21.0</v>
      </c>
      <c r="D275" s="6"/>
    </row>
    <row r="276">
      <c r="A276" s="4">
        <v>7940.0</v>
      </c>
      <c r="B276" s="21" t="str">
        <f>VLOOKUP(A276,'5.Product popularity'!A:B,2,False)</f>
        <v>Household</v>
      </c>
      <c r="C276" s="21">
        <v>45.0</v>
      </c>
      <c r="D276" s="6"/>
    </row>
    <row r="277">
      <c r="A277" s="4">
        <v>5988.0</v>
      </c>
      <c r="B277" s="21" t="str">
        <f>VLOOKUP(A277,'5.Product popularity'!A:B,2,False)</f>
        <v>Vegetables</v>
      </c>
      <c r="C277" s="21">
        <v>17.0</v>
      </c>
      <c r="D277" s="6"/>
    </row>
    <row r="278">
      <c r="A278" s="4">
        <v>7331.0</v>
      </c>
      <c r="B278" s="21" t="str">
        <f>VLOOKUP(A278,'5.Product popularity'!A:B,2,False)</f>
        <v>Baby Food</v>
      </c>
      <c r="C278" s="21">
        <v>37.0</v>
      </c>
      <c r="D278" s="6"/>
    </row>
    <row r="279">
      <c r="A279" s="4">
        <v>7331.0</v>
      </c>
      <c r="B279" s="21" t="str">
        <f>VLOOKUP(A279,'5.Product popularity'!A:B,2,False)</f>
        <v>Baby Food</v>
      </c>
      <c r="C279" s="21">
        <v>31.0</v>
      </c>
      <c r="D279" s="6"/>
    </row>
    <row r="280">
      <c r="A280" s="4">
        <v>2103.0</v>
      </c>
      <c r="B280" s="21" t="str">
        <f>VLOOKUP(A280,'5.Product popularity'!A:B,2,False)</f>
        <v>Cereal</v>
      </c>
      <c r="C280" s="21">
        <v>7.0</v>
      </c>
      <c r="D280" s="6"/>
    </row>
    <row r="281">
      <c r="A281" s="4">
        <v>8969.0</v>
      </c>
      <c r="B281" s="21" t="str">
        <f>VLOOKUP(A281,'5.Product popularity'!A:B,2,False)</f>
        <v>Snacks</v>
      </c>
      <c r="C281" s="21">
        <v>15.0</v>
      </c>
      <c r="D281" s="6"/>
    </row>
    <row r="282">
      <c r="A282" s="4">
        <v>4594.0</v>
      </c>
      <c r="B282" s="21" t="str">
        <f>VLOOKUP(A282,'5.Product popularity'!A:B,2,False)</f>
        <v>Fruits</v>
      </c>
      <c r="C282" s="21">
        <v>10.0</v>
      </c>
      <c r="D282" s="6"/>
    </row>
    <row r="283">
      <c r="A283" s="4">
        <v>1270.0</v>
      </c>
      <c r="B283" s="21" t="str">
        <f>VLOOKUP(A283,'5.Product popularity'!A:B,2,False)</f>
        <v>Beverages</v>
      </c>
      <c r="C283" s="21">
        <v>27.0</v>
      </c>
      <c r="D283" s="6"/>
    </row>
    <row r="284">
      <c r="A284" s="4">
        <v>8681.0</v>
      </c>
      <c r="B284" s="21" t="str">
        <f>VLOOKUP(A284,'5.Product popularity'!A:B,2,False)</f>
        <v>Office Supplies</v>
      </c>
      <c r="C284" s="21">
        <v>4.0</v>
      </c>
      <c r="D284" s="6"/>
    </row>
    <row r="285">
      <c r="A285" s="4">
        <v>2103.0</v>
      </c>
      <c r="B285" s="21" t="str">
        <f>VLOOKUP(A285,'5.Product popularity'!A:B,2,False)</f>
        <v>Cereal</v>
      </c>
      <c r="C285" s="21">
        <v>15.0</v>
      </c>
      <c r="D285" s="6"/>
    </row>
    <row r="286">
      <c r="A286" s="4">
        <v>8293.0</v>
      </c>
      <c r="B286" s="21" t="str">
        <f>VLOOKUP(A286,'5.Product popularity'!A:B,2,False)</f>
        <v>Cosmetics</v>
      </c>
      <c r="C286" s="21">
        <v>36.0</v>
      </c>
      <c r="D286" s="6"/>
    </row>
    <row r="287">
      <c r="A287" s="4">
        <v>8681.0</v>
      </c>
      <c r="B287" s="21" t="str">
        <f>VLOOKUP(A287,'5.Product popularity'!A:B,2,False)</f>
        <v>Office Supplies</v>
      </c>
      <c r="C287" s="21">
        <v>50.0</v>
      </c>
      <c r="D287" s="6"/>
    </row>
    <row r="288">
      <c r="A288" s="4">
        <v>4594.0</v>
      </c>
      <c r="B288" s="21" t="str">
        <f>VLOOKUP(A288,'5.Product popularity'!A:B,2,False)</f>
        <v>Fruits</v>
      </c>
      <c r="C288" s="21">
        <v>45.0</v>
      </c>
      <c r="D288" s="6"/>
    </row>
    <row r="289">
      <c r="A289" s="4">
        <v>1270.0</v>
      </c>
      <c r="B289" s="21" t="str">
        <f>VLOOKUP(A289,'5.Product popularity'!A:B,2,False)</f>
        <v>Beverages</v>
      </c>
      <c r="C289" s="21">
        <v>1.0</v>
      </c>
      <c r="D289" s="6"/>
    </row>
    <row r="290">
      <c r="A290" s="4">
        <v>2103.0</v>
      </c>
      <c r="B290" s="21" t="str">
        <f>VLOOKUP(A290,'5.Product popularity'!A:B,2,False)</f>
        <v>Cereal</v>
      </c>
      <c r="C290" s="21">
        <v>0.0</v>
      </c>
      <c r="D290" s="6"/>
    </row>
    <row r="291">
      <c r="A291" s="4">
        <v>3127.0</v>
      </c>
      <c r="B291" s="21" t="str">
        <f>VLOOKUP(A291,'5.Product popularity'!A:B,2,False)</f>
        <v>Personal Care</v>
      </c>
      <c r="C291" s="21">
        <v>4.0</v>
      </c>
      <c r="D291" s="6"/>
    </row>
    <row r="292">
      <c r="A292" s="4">
        <v>2103.0</v>
      </c>
      <c r="B292" s="21" t="str">
        <f>VLOOKUP(A292,'5.Product popularity'!A:B,2,False)</f>
        <v>Cereal</v>
      </c>
      <c r="C292" s="21">
        <v>44.0</v>
      </c>
      <c r="D292" s="6"/>
    </row>
    <row r="293">
      <c r="A293" s="4">
        <v>7331.0</v>
      </c>
      <c r="B293" s="21" t="str">
        <f>VLOOKUP(A293,'5.Product popularity'!A:B,2,False)</f>
        <v>Baby Food</v>
      </c>
      <c r="C293" s="21">
        <v>29.0</v>
      </c>
      <c r="D293" s="6"/>
    </row>
    <row r="294">
      <c r="A294" s="4">
        <v>1270.0</v>
      </c>
      <c r="B294" s="21" t="str">
        <f>VLOOKUP(A294,'5.Product popularity'!A:B,2,False)</f>
        <v>Beverages</v>
      </c>
      <c r="C294" s="21">
        <v>17.0</v>
      </c>
      <c r="D294" s="6"/>
    </row>
    <row r="295">
      <c r="A295" s="4">
        <v>7940.0</v>
      </c>
      <c r="B295" s="21" t="str">
        <f>VLOOKUP(A295,'5.Product popularity'!A:B,2,False)</f>
        <v>Household</v>
      </c>
      <c r="C295" s="21">
        <v>38.0</v>
      </c>
      <c r="D295" s="6"/>
    </row>
    <row r="296">
      <c r="A296" s="4">
        <v>8681.0</v>
      </c>
      <c r="B296" s="21" t="str">
        <f>VLOOKUP(A296,'5.Product popularity'!A:B,2,False)</f>
        <v>Office Supplies</v>
      </c>
      <c r="C296" s="21">
        <v>46.0</v>
      </c>
      <c r="D296" s="6"/>
    </row>
    <row r="297">
      <c r="A297" s="4">
        <v>5988.0</v>
      </c>
      <c r="B297" s="21" t="str">
        <f>VLOOKUP(A297,'5.Product popularity'!A:B,2,False)</f>
        <v>Vegetables</v>
      </c>
      <c r="C297" s="21">
        <v>6.0</v>
      </c>
      <c r="D297" s="6"/>
    </row>
    <row r="298">
      <c r="A298" s="4">
        <v>2103.0</v>
      </c>
      <c r="B298" s="21" t="str">
        <f>VLOOKUP(A298,'5.Product popularity'!A:B,2,False)</f>
        <v>Cereal</v>
      </c>
      <c r="C298" s="21">
        <v>28.0</v>
      </c>
      <c r="D298" s="6"/>
    </row>
    <row r="299">
      <c r="A299" s="4">
        <v>8875.0</v>
      </c>
      <c r="B299" s="21" t="str">
        <f>VLOOKUP(A299,'5.Product popularity'!A:B,2,False)</f>
        <v>Meat</v>
      </c>
      <c r="C299" s="21">
        <v>49.0</v>
      </c>
      <c r="D299" s="6"/>
    </row>
    <row r="300">
      <c r="A300" s="4">
        <v>7940.0</v>
      </c>
      <c r="B300" s="21" t="str">
        <f>VLOOKUP(A300,'5.Product popularity'!A:B,2,False)</f>
        <v>Household</v>
      </c>
      <c r="C300" s="21">
        <v>36.0</v>
      </c>
      <c r="D300" s="6"/>
    </row>
    <row r="301">
      <c r="A301" s="4">
        <v>7940.0</v>
      </c>
      <c r="B301" s="21" t="str">
        <f>VLOOKUP(A301,'5.Product popularity'!A:B,2,False)</f>
        <v>Household</v>
      </c>
      <c r="C301" s="21">
        <v>12.0</v>
      </c>
      <c r="D301" s="6"/>
    </row>
    <row r="302">
      <c r="A302" s="4">
        <v>3127.0</v>
      </c>
      <c r="B302" s="21" t="str">
        <f>VLOOKUP(A302,'5.Product popularity'!A:B,2,False)</f>
        <v>Personal Care</v>
      </c>
      <c r="C302" s="21">
        <v>23.0</v>
      </c>
      <c r="D302" s="6"/>
    </row>
    <row r="303">
      <c r="A303" s="4">
        <v>2455.0</v>
      </c>
      <c r="B303" s="21" t="str">
        <f>VLOOKUP(A303,'5.Product popularity'!A:B,2,False)</f>
        <v>Clothes</v>
      </c>
      <c r="C303" s="21">
        <v>35.0</v>
      </c>
      <c r="D303" s="6"/>
    </row>
    <row r="304">
      <c r="A304" s="4">
        <v>8875.0</v>
      </c>
      <c r="B304" s="21" t="str">
        <f>VLOOKUP(A304,'5.Product popularity'!A:B,2,False)</f>
        <v>Meat</v>
      </c>
      <c r="C304" s="21">
        <v>23.0</v>
      </c>
      <c r="D304" s="6"/>
    </row>
    <row r="305">
      <c r="A305" s="4">
        <v>8875.0</v>
      </c>
      <c r="B305" s="21" t="str">
        <f>VLOOKUP(A305,'5.Product popularity'!A:B,2,False)</f>
        <v>Meat</v>
      </c>
      <c r="C305" s="21">
        <v>32.0</v>
      </c>
      <c r="D305" s="6"/>
    </row>
    <row r="306">
      <c r="A306" s="4">
        <v>8969.0</v>
      </c>
      <c r="B306" s="21" t="str">
        <f>VLOOKUP(A306,'5.Product popularity'!A:B,2,False)</f>
        <v>Snacks</v>
      </c>
      <c r="C306" s="21">
        <v>11.0</v>
      </c>
      <c r="D306" s="6"/>
    </row>
    <row r="307">
      <c r="A307" s="4">
        <v>8875.0</v>
      </c>
      <c r="B307" s="21" t="str">
        <f>VLOOKUP(A307,'5.Product popularity'!A:B,2,False)</f>
        <v>Meat</v>
      </c>
      <c r="C307" s="21">
        <v>50.0</v>
      </c>
      <c r="D307" s="6"/>
    </row>
    <row r="308">
      <c r="A308" s="4">
        <v>7940.0</v>
      </c>
      <c r="B308" s="21" t="str">
        <f>VLOOKUP(A308,'5.Product popularity'!A:B,2,False)</f>
        <v>Household</v>
      </c>
      <c r="C308" s="21">
        <v>6.0</v>
      </c>
      <c r="D308" s="6"/>
    </row>
    <row r="309">
      <c r="A309" s="4">
        <v>4594.0</v>
      </c>
      <c r="B309" s="21" t="str">
        <f>VLOOKUP(A309,'5.Product popularity'!A:B,2,False)</f>
        <v>Fruits</v>
      </c>
      <c r="C309" s="21">
        <v>3.0</v>
      </c>
      <c r="D309" s="6"/>
    </row>
    <row r="310">
      <c r="A310" s="4">
        <v>8969.0</v>
      </c>
      <c r="B310" s="21" t="str">
        <f>VLOOKUP(A310,'5.Product popularity'!A:B,2,False)</f>
        <v>Snacks</v>
      </c>
      <c r="C310" s="21">
        <v>25.0</v>
      </c>
      <c r="D310" s="6"/>
    </row>
    <row r="311">
      <c r="A311" s="4">
        <v>7331.0</v>
      </c>
      <c r="B311" s="21" t="str">
        <f>VLOOKUP(A311,'5.Product popularity'!A:B,2,False)</f>
        <v>Baby Food</v>
      </c>
      <c r="C311" s="21">
        <v>14.0</v>
      </c>
      <c r="D311" s="6"/>
    </row>
    <row r="312">
      <c r="A312" s="4">
        <v>8681.0</v>
      </c>
      <c r="B312" s="21" t="str">
        <f>VLOOKUP(A312,'5.Product popularity'!A:B,2,False)</f>
        <v>Office Supplies</v>
      </c>
      <c r="C312" s="21">
        <v>5.0</v>
      </c>
      <c r="D312" s="6"/>
    </row>
    <row r="313">
      <c r="A313" s="4">
        <v>8681.0</v>
      </c>
      <c r="B313" s="21" t="str">
        <f>VLOOKUP(A313,'5.Product popularity'!A:B,2,False)</f>
        <v>Office Supplies</v>
      </c>
      <c r="C313" s="21">
        <v>30.0</v>
      </c>
      <c r="D313" s="6"/>
    </row>
    <row r="314">
      <c r="A314" s="4">
        <v>8875.0</v>
      </c>
      <c r="B314" s="21" t="str">
        <f>VLOOKUP(A314,'5.Product popularity'!A:B,2,False)</f>
        <v>Meat</v>
      </c>
      <c r="C314" s="21">
        <v>34.0</v>
      </c>
      <c r="D314" s="6"/>
    </row>
    <row r="315">
      <c r="A315" s="4">
        <v>7940.0</v>
      </c>
      <c r="B315" s="21" t="str">
        <f>VLOOKUP(A315,'5.Product popularity'!A:B,2,False)</f>
        <v>Household</v>
      </c>
      <c r="C315" s="21">
        <v>35.0</v>
      </c>
      <c r="D315" s="6"/>
    </row>
    <row r="316">
      <c r="A316" s="4">
        <v>2455.0</v>
      </c>
      <c r="B316" s="21" t="str">
        <f>VLOOKUP(A316,'5.Product popularity'!A:B,2,False)</f>
        <v>Clothes</v>
      </c>
      <c r="C316" s="21">
        <v>3.0</v>
      </c>
      <c r="D316" s="6"/>
    </row>
    <row r="317">
      <c r="A317" s="4">
        <v>2455.0</v>
      </c>
      <c r="B317" s="21" t="str">
        <f>VLOOKUP(A317,'5.Product popularity'!A:B,2,False)</f>
        <v>Clothes</v>
      </c>
      <c r="C317" s="21">
        <v>4.0</v>
      </c>
      <c r="D317" s="6"/>
    </row>
    <row r="318">
      <c r="A318" s="4">
        <v>5988.0</v>
      </c>
      <c r="B318" s="21" t="str">
        <f>VLOOKUP(A318,'5.Product popularity'!A:B,2,False)</f>
        <v>Vegetables</v>
      </c>
      <c r="C318" s="21">
        <v>4.0</v>
      </c>
      <c r="D318" s="6"/>
    </row>
    <row r="319">
      <c r="A319" s="4">
        <v>8875.0</v>
      </c>
      <c r="B319" s="21" t="str">
        <f>VLOOKUP(A319,'5.Product popularity'!A:B,2,False)</f>
        <v>Meat</v>
      </c>
      <c r="C319" s="21">
        <v>23.0</v>
      </c>
      <c r="D319" s="6"/>
    </row>
    <row r="320">
      <c r="A320" s="4">
        <v>1270.0</v>
      </c>
      <c r="B320" s="21" t="str">
        <f>VLOOKUP(A320,'5.Product popularity'!A:B,2,False)</f>
        <v>Beverages</v>
      </c>
      <c r="C320" s="21">
        <v>44.0</v>
      </c>
      <c r="D320" s="6"/>
    </row>
    <row r="321">
      <c r="A321" s="4">
        <v>4594.0</v>
      </c>
      <c r="B321" s="21" t="str">
        <f>VLOOKUP(A321,'5.Product popularity'!A:B,2,False)</f>
        <v>Fruits</v>
      </c>
      <c r="C321" s="21">
        <v>17.0</v>
      </c>
      <c r="D321" s="6"/>
    </row>
    <row r="322">
      <c r="A322" s="4">
        <v>7331.0</v>
      </c>
      <c r="B322" s="21" t="str">
        <f>VLOOKUP(A322,'5.Product popularity'!A:B,2,False)</f>
        <v>Baby Food</v>
      </c>
      <c r="C322" s="21">
        <v>2.0</v>
      </c>
      <c r="D322" s="6"/>
    </row>
    <row r="323">
      <c r="A323" s="4">
        <v>7331.0</v>
      </c>
      <c r="B323" s="21" t="str">
        <f>VLOOKUP(A323,'5.Product popularity'!A:B,2,False)</f>
        <v>Baby Food</v>
      </c>
      <c r="C323" s="21">
        <v>46.0</v>
      </c>
      <c r="D323" s="6"/>
    </row>
    <row r="324">
      <c r="A324" s="4">
        <v>3127.0</v>
      </c>
      <c r="B324" s="21" t="str">
        <f>VLOOKUP(A324,'5.Product popularity'!A:B,2,False)</f>
        <v>Personal Care</v>
      </c>
      <c r="C324" s="21">
        <v>5.0</v>
      </c>
      <c r="D324" s="6"/>
    </row>
    <row r="325">
      <c r="A325" s="4">
        <v>1270.0</v>
      </c>
      <c r="B325" s="21" t="str">
        <f>VLOOKUP(A325,'5.Product popularity'!A:B,2,False)</f>
        <v>Beverages</v>
      </c>
      <c r="C325" s="21">
        <v>39.0</v>
      </c>
      <c r="D325" s="6"/>
    </row>
    <row r="326">
      <c r="A326" s="4">
        <v>2455.0</v>
      </c>
      <c r="B326" s="21" t="str">
        <f>VLOOKUP(A326,'5.Product popularity'!A:B,2,False)</f>
        <v>Clothes</v>
      </c>
      <c r="C326" s="21">
        <v>2.0</v>
      </c>
      <c r="D326" s="6"/>
    </row>
    <row r="327">
      <c r="A327" s="4">
        <v>8969.0</v>
      </c>
      <c r="B327" s="21" t="str">
        <f>VLOOKUP(A327,'5.Product popularity'!A:B,2,False)</f>
        <v>Snacks</v>
      </c>
      <c r="C327" s="21">
        <v>21.0</v>
      </c>
      <c r="D327" s="6"/>
    </row>
    <row r="328">
      <c r="A328" s="4">
        <v>8875.0</v>
      </c>
      <c r="B328" s="21" t="str">
        <f>VLOOKUP(A328,'5.Product popularity'!A:B,2,False)</f>
        <v>Meat</v>
      </c>
      <c r="C328" s="21">
        <v>23.0</v>
      </c>
      <c r="D328" s="6"/>
    </row>
    <row r="329">
      <c r="A329" s="4">
        <v>3127.0</v>
      </c>
      <c r="B329" s="21" t="str">
        <f>VLOOKUP(A329,'5.Product popularity'!A:B,2,False)</f>
        <v>Personal Care</v>
      </c>
      <c r="C329" s="21">
        <v>38.0</v>
      </c>
      <c r="D329" s="6"/>
    </row>
    <row r="330">
      <c r="A330" s="4">
        <v>8293.0</v>
      </c>
      <c r="B330" s="21" t="str">
        <f>VLOOKUP(A330,'5.Product popularity'!A:B,2,False)</f>
        <v>Cosmetics</v>
      </c>
      <c r="C330" s="21">
        <v>7.0</v>
      </c>
      <c r="D330" s="6"/>
    </row>
    <row r="331">
      <c r="A331" s="4">
        <v>2103.0</v>
      </c>
      <c r="B331" s="21" t="str">
        <f>VLOOKUP(A331,'5.Product popularity'!A:B,2,False)</f>
        <v>Cereal</v>
      </c>
      <c r="C331" s="21">
        <v>26.0</v>
      </c>
      <c r="D331" s="6"/>
    </row>
    <row r="332">
      <c r="A332" s="4">
        <v>7940.0</v>
      </c>
      <c r="B332" s="21" t="str">
        <f>VLOOKUP(A332,'5.Product popularity'!A:B,2,False)</f>
        <v>Household</v>
      </c>
      <c r="C332" s="21">
        <v>21.0</v>
      </c>
      <c r="D332" s="6"/>
    </row>
    <row r="333">
      <c r="A333" s="4">
        <v>2455.0</v>
      </c>
      <c r="B333" s="21" t="str">
        <f>VLOOKUP(A333,'5.Product popularity'!A:B,2,False)</f>
        <v>Clothes</v>
      </c>
      <c r="C333" s="21">
        <v>25.0</v>
      </c>
      <c r="D333" s="6"/>
    </row>
    <row r="334">
      <c r="A334" s="4">
        <v>7331.0</v>
      </c>
      <c r="B334" s="21" t="str">
        <f>VLOOKUP(A334,'5.Product popularity'!A:B,2,False)</f>
        <v>Baby Food</v>
      </c>
      <c r="C334" s="21">
        <v>0.0</v>
      </c>
      <c r="D334" s="6"/>
    </row>
    <row r="335">
      <c r="A335" s="4">
        <v>8969.0</v>
      </c>
      <c r="B335" s="21" t="str">
        <f>VLOOKUP(A335,'5.Product popularity'!A:B,2,False)</f>
        <v>Snacks</v>
      </c>
      <c r="C335" s="21">
        <v>12.0</v>
      </c>
      <c r="D335" s="6"/>
    </row>
    <row r="336">
      <c r="A336" s="4">
        <v>8293.0</v>
      </c>
      <c r="B336" s="21" t="str">
        <f>VLOOKUP(A336,'5.Product popularity'!A:B,2,False)</f>
        <v>Cosmetics</v>
      </c>
      <c r="C336" s="21">
        <v>6.0</v>
      </c>
      <c r="D336" s="6"/>
    </row>
    <row r="337">
      <c r="A337" s="4">
        <v>8293.0</v>
      </c>
      <c r="B337" s="21" t="str">
        <f>VLOOKUP(A337,'5.Product popularity'!A:B,2,False)</f>
        <v>Cosmetics</v>
      </c>
      <c r="C337" s="21">
        <v>3.0</v>
      </c>
      <c r="D337" s="6"/>
    </row>
    <row r="338">
      <c r="A338" s="4">
        <v>2103.0</v>
      </c>
      <c r="B338" s="21" t="str">
        <f>VLOOKUP(A338,'5.Product popularity'!A:B,2,False)</f>
        <v>Cereal</v>
      </c>
      <c r="C338" s="21">
        <v>49.0</v>
      </c>
      <c r="D338" s="6"/>
    </row>
    <row r="339">
      <c r="A339" s="4">
        <v>5988.0</v>
      </c>
      <c r="B339" s="21" t="str">
        <f>VLOOKUP(A339,'5.Product popularity'!A:B,2,False)</f>
        <v>Vegetables</v>
      </c>
      <c r="C339" s="21">
        <v>49.0</v>
      </c>
      <c r="D339" s="6"/>
    </row>
    <row r="340">
      <c r="A340" s="4">
        <v>5988.0</v>
      </c>
      <c r="B340" s="21" t="str">
        <f>VLOOKUP(A340,'5.Product popularity'!A:B,2,False)</f>
        <v>Vegetables</v>
      </c>
      <c r="C340" s="21">
        <v>22.0</v>
      </c>
      <c r="D340" s="6"/>
    </row>
    <row r="341">
      <c r="A341" s="4">
        <v>1270.0</v>
      </c>
      <c r="B341" s="21" t="str">
        <f>VLOOKUP(A341,'5.Product popularity'!A:B,2,False)</f>
        <v>Beverages</v>
      </c>
      <c r="C341" s="21">
        <v>21.0</v>
      </c>
      <c r="D341" s="6"/>
    </row>
    <row r="342">
      <c r="A342" s="4">
        <v>7331.0</v>
      </c>
      <c r="B342" s="21" t="str">
        <f>VLOOKUP(A342,'5.Product popularity'!A:B,2,False)</f>
        <v>Baby Food</v>
      </c>
      <c r="C342" s="21">
        <v>49.0</v>
      </c>
      <c r="D342" s="6"/>
    </row>
    <row r="343">
      <c r="A343" s="4">
        <v>5988.0</v>
      </c>
      <c r="B343" s="21" t="str">
        <f>VLOOKUP(A343,'5.Product popularity'!A:B,2,False)</f>
        <v>Vegetables</v>
      </c>
      <c r="C343" s="21">
        <v>20.0</v>
      </c>
      <c r="D343" s="6"/>
    </row>
    <row r="344">
      <c r="A344" s="4">
        <v>5988.0</v>
      </c>
      <c r="B344" s="21" t="str">
        <f>VLOOKUP(A344,'5.Product popularity'!A:B,2,False)</f>
        <v>Vegetables</v>
      </c>
      <c r="C344" s="21">
        <v>39.0</v>
      </c>
      <c r="D344" s="6"/>
    </row>
    <row r="345">
      <c r="A345" s="4">
        <v>2455.0</v>
      </c>
      <c r="B345" s="21" t="str">
        <f>VLOOKUP(A345,'5.Product popularity'!A:B,2,False)</f>
        <v>Clothes</v>
      </c>
      <c r="C345" s="21">
        <v>8.0</v>
      </c>
      <c r="D345" s="6"/>
    </row>
    <row r="346">
      <c r="A346" s="4">
        <v>2103.0</v>
      </c>
      <c r="B346" s="21" t="str">
        <f>VLOOKUP(A346,'5.Product popularity'!A:B,2,False)</f>
        <v>Cereal</v>
      </c>
      <c r="C346" s="21">
        <v>27.0</v>
      </c>
      <c r="D346" s="6"/>
    </row>
    <row r="347">
      <c r="A347" s="4">
        <v>1270.0</v>
      </c>
      <c r="B347" s="21" t="str">
        <f>VLOOKUP(A347,'5.Product popularity'!A:B,2,False)</f>
        <v>Beverages</v>
      </c>
      <c r="C347" s="21">
        <v>15.0</v>
      </c>
      <c r="D347" s="6"/>
    </row>
    <row r="348">
      <c r="A348" s="4">
        <v>2103.0</v>
      </c>
      <c r="B348" s="21" t="str">
        <f>VLOOKUP(A348,'5.Product popularity'!A:B,2,False)</f>
        <v>Cereal</v>
      </c>
      <c r="C348" s="21">
        <v>3.0</v>
      </c>
      <c r="D348" s="6"/>
    </row>
    <row r="349">
      <c r="A349" s="4">
        <v>2455.0</v>
      </c>
      <c r="B349" s="21" t="str">
        <f>VLOOKUP(A349,'5.Product popularity'!A:B,2,False)</f>
        <v>Clothes</v>
      </c>
      <c r="C349" s="21">
        <v>3.0</v>
      </c>
      <c r="D349" s="6"/>
    </row>
    <row r="350">
      <c r="A350" s="4">
        <v>8293.0</v>
      </c>
      <c r="B350" s="21" t="str">
        <f>VLOOKUP(A350,'5.Product popularity'!A:B,2,False)</f>
        <v>Cosmetics</v>
      </c>
      <c r="C350" s="21">
        <v>6.0</v>
      </c>
      <c r="D350" s="6"/>
    </row>
    <row r="351">
      <c r="A351" s="4">
        <v>7331.0</v>
      </c>
      <c r="B351" s="21" t="str">
        <f>VLOOKUP(A351,'5.Product popularity'!A:B,2,False)</f>
        <v>Baby Food</v>
      </c>
      <c r="C351" s="21">
        <v>11.0</v>
      </c>
      <c r="D351" s="6"/>
    </row>
    <row r="352">
      <c r="A352" s="4">
        <v>2103.0</v>
      </c>
      <c r="B352" s="21" t="str">
        <f>VLOOKUP(A352,'5.Product popularity'!A:B,2,False)</f>
        <v>Cereal</v>
      </c>
      <c r="C352" s="21">
        <v>29.0</v>
      </c>
      <c r="D352" s="6"/>
    </row>
    <row r="353">
      <c r="A353" s="4">
        <v>8681.0</v>
      </c>
      <c r="B353" s="21" t="str">
        <f>VLOOKUP(A353,'5.Product popularity'!A:B,2,False)</f>
        <v>Office Supplies</v>
      </c>
      <c r="C353" s="21">
        <v>49.0</v>
      </c>
      <c r="D353" s="6"/>
    </row>
    <row r="354">
      <c r="A354" s="4">
        <v>2455.0</v>
      </c>
      <c r="B354" s="21" t="str">
        <f>VLOOKUP(A354,'5.Product popularity'!A:B,2,False)</f>
        <v>Clothes</v>
      </c>
      <c r="C354" s="21">
        <v>31.0</v>
      </c>
      <c r="D354" s="6"/>
    </row>
    <row r="355">
      <c r="A355" s="4">
        <v>8969.0</v>
      </c>
      <c r="B355" s="21" t="str">
        <f>VLOOKUP(A355,'5.Product popularity'!A:B,2,False)</f>
        <v>Snacks</v>
      </c>
      <c r="C355" s="21">
        <v>3.0</v>
      </c>
      <c r="D355" s="6"/>
    </row>
    <row r="356">
      <c r="A356" s="4">
        <v>4594.0</v>
      </c>
      <c r="B356" s="21" t="str">
        <f>VLOOKUP(A356,'5.Product popularity'!A:B,2,False)</f>
        <v>Fruits</v>
      </c>
      <c r="C356" s="21">
        <v>34.0</v>
      </c>
      <c r="D356" s="6"/>
    </row>
    <row r="357">
      <c r="A357" s="4">
        <v>8681.0</v>
      </c>
      <c r="B357" s="21" t="str">
        <f>VLOOKUP(A357,'5.Product popularity'!A:B,2,False)</f>
        <v>Office Supplies</v>
      </c>
      <c r="C357" s="21">
        <v>17.0</v>
      </c>
      <c r="D357" s="6"/>
    </row>
    <row r="358">
      <c r="A358" s="4">
        <v>1270.0</v>
      </c>
      <c r="B358" s="21" t="str">
        <f>VLOOKUP(A358,'5.Product popularity'!A:B,2,False)</f>
        <v>Beverages</v>
      </c>
      <c r="C358" s="21">
        <v>19.0</v>
      </c>
      <c r="D358" s="6"/>
    </row>
    <row r="359">
      <c r="A359" s="4">
        <v>1270.0</v>
      </c>
      <c r="B359" s="21" t="str">
        <f>VLOOKUP(A359,'5.Product popularity'!A:B,2,False)</f>
        <v>Beverages</v>
      </c>
      <c r="C359" s="21">
        <v>12.0</v>
      </c>
      <c r="D359" s="6"/>
    </row>
    <row r="360">
      <c r="A360" s="4">
        <v>2455.0</v>
      </c>
      <c r="B360" s="21" t="str">
        <f>VLOOKUP(A360,'5.Product popularity'!A:B,2,False)</f>
        <v>Clothes</v>
      </c>
      <c r="C360" s="21">
        <v>18.0</v>
      </c>
      <c r="D360" s="6"/>
    </row>
    <row r="361">
      <c r="A361" s="4">
        <v>8293.0</v>
      </c>
      <c r="B361" s="21" t="str">
        <f>VLOOKUP(A361,'5.Product popularity'!A:B,2,False)</f>
        <v>Cosmetics</v>
      </c>
      <c r="C361" s="21">
        <v>6.0</v>
      </c>
      <c r="D361" s="6"/>
    </row>
    <row r="362">
      <c r="A362" s="4">
        <v>1270.0</v>
      </c>
      <c r="B362" s="21" t="str">
        <f>VLOOKUP(A362,'5.Product popularity'!A:B,2,False)</f>
        <v>Beverages</v>
      </c>
      <c r="C362" s="21">
        <v>42.0</v>
      </c>
      <c r="D362" s="6"/>
    </row>
    <row r="363">
      <c r="A363" s="4">
        <v>4594.0</v>
      </c>
      <c r="B363" s="21" t="str">
        <f>VLOOKUP(A363,'5.Product popularity'!A:B,2,False)</f>
        <v>Fruits</v>
      </c>
      <c r="C363" s="21">
        <v>15.0</v>
      </c>
      <c r="D363" s="6"/>
    </row>
    <row r="364">
      <c r="A364" s="4">
        <v>8875.0</v>
      </c>
      <c r="B364" s="21" t="str">
        <f>VLOOKUP(A364,'5.Product popularity'!A:B,2,False)</f>
        <v>Meat</v>
      </c>
      <c r="C364" s="21">
        <v>16.0</v>
      </c>
      <c r="D364" s="6"/>
    </row>
    <row r="365">
      <c r="A365" s="4">
        <v>2103.0</v>
      </c>
      <c r="B365" s="21" t="str">
        <f>VLOOKUP(A365,'5.Product popularity'!A:B,2,False)</f>
        <v>Cereal</v>
      </c>
      <c r="C365" s="21">
        <v>19.0</v>
      </c>
      <c r="D365" s="6"/>
    </row>
    <row r="366">
      <c r="A366" s="4">
        <v>8681.0</v>
      </c>
      <c r="B366" s="21" t="str">
        <f>VLOOKUP(A366,'5.Product popularity'!A:B,2,False)</f>
        <v>Office Supplies</v>
      </c>
      <c r="C366" s="21">
        <v>14.0</v>
      </c>
      <c r="D366" s="6"/>
    </row>
    <row r="367">
      <c r="A367" s="4">
        <v>4594.0</v>
      </c>
      <c r="B367" s="21" t="str">
        <f>VLOOKUP(A367,'5.Product popularity'!A:B,2,False)</f>
        <v>Fruits</v>
      </c>
      <c r="C367" s="21">
        <v>33.0</v>
      </c>
      <c r="D367" s="6"/>
    </row>
    <row r="368">
      <c r="A368" s="4">
        <v>3127.0</v>
      </c>
      <c r="B368" s="21" t="str">
        <f>VLOOKUP(A368,'5.Product popularity'!A:B,2,False)</f>
        <v>Personal Care</v>
      </c>
      <c r="C368" s="21">
        <v>41.0</v>
      </c>
      <c r="D368" s="6"/>
    </row>
    <row r="369">
      <c r="A369" s="4">
        <v>2103.0</v>
      </c>
      <c r="B369" s="21" t="str">
        <f>VLOOKUP(A369,'5.Product popularity'!A:B,2,False)</f>
        <v>Cereal</v>
      </c>
      <c r="C369" s="21">
        <v>43.0</v>
      </c>
      <c r="D369" s="6"/>
    </row>
    <row r="370">
      <c r="A370" s="4">
        <v>8969.0</v>
      </c>
      <c r="B370" s="21" t="str">
        <f>VLOOKUP(A370,'5.Product popularity'!A:B,2,False)</f>
        <v>Snacks</v>
      </c>
      <c r="C370" s="21">
        <v>20.0</v>
      </c>
      <c r="D370" s="6"/>
    </row>
    <row r="371">
      <c r="A371" s="4">
        <v>8969.0</v>
      </c>
      <c r="B371" s="21" t="str">
        <f>VLOOKUP(A371,'5.Product popularity'!A:B,2,False)</f>
        <v>Snacks</v>
      </c>
      <c r="C371" s="21">
        <v>8.0</v>
      </c>
      <c r="D371" s="6"/>
    </row>
    <row r="372">
      <c r="A372" s="4">
        <v>8681.0</v>
      </c>
      <c r="B372" s="21" t="str">
        <f>VLOOKUP(A372,'5.Product popularity'!A:B,2,False)</f>
        <v>Office Supplies</v>
      </c>
      <c r="C372" s="21">
        <v>41.0</v>
      </c>
      <c r="D372" s="6"/>
    </row>
    <row r="373">
      <c r="A373" s="4">
        <v>7331.0</v>
      </c>
      <c r="B373" s="21" t="str">
        <f>VLOOKUP(A373,'5.Product popularity'!A:B,2,False)</f>
        <v>Baby Food</v>
      </c>
      <c r="C373" s="21">
        <v>39.0</v>
      </c>
      <c r="D373" s="6"/>
    </row>
    <row r="374">
      <c r="A374" s="4">
        <v>7331.0</v>
      </c>
      <c r="B374" s="21" t="str">
        <f>VLOOKUP(A374,'5.Product popularity'!A:B,2,False)</f>
        <v>Baby Food</v>
      </c>
      <c r="C374" s="21">
        <v>5.0</v>
      </c>
      <c r="D374" s="6"/>
    </row>
    <row r="375">
      <c r="A375" s="4">
        <v>1270.0</v>
      </c>
      <c r="B375" s="21" t="str">
        <f>VLOOKUP(A375,'5.Product popularity'!A:B,2,False)</f>
        <v>Beverages</v>
      </c>
      <c r="C375" s="21">
        <v>7.0</v>
      </c>
      <c r="D375" s="6"/>
    </row>
    <row r="376">
      <c r="A376" s="4">
        <v>4594.0</v>
      </c>
      <c r="B376" s="21" t="str">
        <f>VLOOKUP(A376,'5.Product popularity'!A:B,2,False)</f>
        <v>Fruits</v>
      </c>
      <c r="C376" s="21">
        <v>12.0</v>
      </c>
      <c r="D376" s="6"/>
    </row>
    <row r="377">
      <c r="A377" s="4">
        <v>7331.0</v>
      </c>
      <c r="B377" s="21" t="str">
        <f>VLOOKUP(A377,'5.Product popularity'!A:B,2,False)</f>
        <v>Baby Food</v>
      </c>
      <c r="C377" s="21">
        <v>41.0</v>
      </c>
      <c r="D377" s="6"/>
    </row>
    <row r="378">
      <c r="A378" s="4">
        <v>5988.0</v>
      </c>
      <c r="B378" s="21" t="str">
        <f>VLOOKUP(A378,'5.Product popularity'!A:B,2,False)</f>
        <v>Vegetables</v>
      </c>
      <c r="C378" s="21">
        <v>32.0</v>
      </c>
      <c r="D378" s="6"/>
    </row>
    <row r="379">
      <c r="A379" s="4">
        <v>8681.0</v>
      </c>
      <c r="B379" s="21" t="str">
        <f>VLOOKUP(A379,'5.Product popularity'!A:B,2,False)</f>
        <v>Office Supplies</v>
      </c>
      <c r="C379" s="21">
        <v>20.0</v>
      </c>
      <c r="D379" s="6"/>
    </row>
    <row r="380">
      <c r="A380" s="4">
        <v>5988.0</v>
      </c>
      <c r="B380" s="21" t="str">
        <f>VLOOKUP(A380,'5.Product popularity'!A:B,2,False)</f>
        <v>Vegetables</v>
      </c>
      <c r="C380" s="21">
        <v>35.0</v>
      </c>
      <c r="D380" s="6"/>
    </row>
    <row r="381">
      <c r="A381" s="4">
        <v>5988.0</v>
      </c>
      <c r="B381" s="21" t="str">
        <f>VLOOKUP(A381,'5.Product popularity'!A:B,2,False)</f>
        <v>Vegetables</v>
      </c>
      <c r="C381" s="21">
        <v>23.0</v>
      </c>
      <c r="D381" s="6"/>
    </row>
    <row r="382">
      <c r="A382" s="4">
        <v>8875.0</v>
      </c>
      <c r="B382" s="21" t="str">
        <f>VLOOKUP(A382,'5.Product popularity'!A:B,2,False)</f>
        <v>Meat</v>
      </c>
      <c r="C382" s="21">
        <v>5.0</v>
      </c>
      <c r="D382" s="6"/>
    </row>
    <row r="383">
      <c r="A383" s="4">
        <v>1270.0</v>
      </c>
      <c r="B383" s="21" t="str">
        <f>VLOOKUP(A383,'5.Product popularity'!A:B,2,False)</f>
        <v>Beverages</v>
      </c>
      <c r="C383" s="21">
        <v>31.0</v>
      </c>
      <c r="D383" s="6"/>
    </row>
    <row r="384">
      <c r="A384" s="4">
        <v>2103.0</v>
      </c>
      <c r="B384" s="21" t="str">
        <f>VLOOKUP(A384,'5.Product popularity'!A:B,2,False)</f>
        <v>Cereal</v>
      </c>
      <c r="C384" s="21">
        <v>40.0</v>
      </c>
      <c r="D384" s="6"/>
    </row>
    <row r="385">
      <c r="A385" s="4">
        <v>2455.0</v>
      </c>
      <c r="B385" s="21" t="str">
        <f>VLOOKUP(A385,'5.Product popularity'!A:B,2,False)</f>
        <v>Clothes</v>
      </c>
      <c r="C385" s="21">
        <v>19.0</v>
      </c>
      <c r="D385" s="6"/>
    </row>
    <row r="386">
      <c r="A386" s="4">
        <v>8969.0</v>
      </c>
      <c r="B386" s="21" t="str">
        <f>VLOOKUP(A386,'5.Product popularity'!A:B,2,False)</f>
        <v>Snacks</v>
      </c>
      <c r="C386" s="21">
        <v>32.0</v>
      </c>
      <c r="D386" s="6"/>
    </row>
    <row r="387">
      <c r="A387" s="4">
        <v>5988.0</v>
      </c>
      <c r="B387" s="21" t="str">
        <f>VLOOKUP(A387,'5.Product popularity'!A:B,2,False)</f>
        <v>Vegetables</v>
      </c>
      <c r="C387" s="21">
        <v>43.0</v>
      </c>
      <c r="D387" s="6"/>
    </row>
    <row r="388">
      <c r="A388" s="4">
        <v>4594.0</v>
      </c>
      <c r="B388" s="21" t="str">
        <f>VLOOKUP(A388,'5.Product popularity'!A:B,2,False)</f>
        <v>Fruits</v>
      </c>
      <c r="C388" s="21">
        <v>47.0</v>
      </c>
      <c r="D388" s="6"/>
    </row>
    <row r="389">
      <c r="A389" s="4">
        <v>8681.0</v>
      </c>
      <c r="B389" s="21" t="str">
        <f>VLOOKUP(A389,'5.Product popularity'!A:B,2,False)</f>
        <v>Office Supplies</v>
      </c>
      <c r="C389" s="21">
        <v>6.0</v>
      </c>
      <c r="D389" s="6"/>
    </row>
    <row r="390">
      <c r="A390" s="4">
        <v>3127.0</v>
      </c>
      <c r="B390" s="21" t="str">
        <f>VLOOKUP(A390,'5.Product popularity'!A:B,2,False)</f>
        <v>Personal Care</v>
      </c>
      <c r="C390" s="21">
        <v>31.0</v>
      </c>
      <c r="D390" s="6"/>
    </row>
    <row r="391">
      <c r="A391" s="4">
        <v>8293.0</v>
      </c>
      <c r="B391" s="21" t="str">
        <f>VLOOKUP(A391,'5.Product popularity'!A:B,2,False)</f>
        <v>Cosmetics</v>
      </c>
      <c r="C391" s="21">
        <v>3.0</v>
      </c>
      <c r="D391" s="6"/>
    </row>
    <row r="392">
      <c r="A392" s="4">
        <v>8875.0</v>
      </c>
      <c r="B392" s="21" t="str">
        <f>VLOOKUP(A392,'5.Product popularity'!A:B,2,False)</f>
        <v>Meat</v>
      </c>
      <c r="C392" s="21">
        <v>19.0</v>
      </c>
      <c r="D392" s="6"/>
    </row>
    <row r="393">
      <c r="A393" s="4">
        <v>2455.0</v>
      </c>
      <c r="B393" s="21" t="str">
        <f>VLOOKUP(A393,'5.Product popularity'!A:B,2,False)</f>
        <v>Clothes</v>
      </c>
      <c r="C393" s="21">
        <v>12.0</v>
      </c>
      <c r="D393" s="6"/>
    </row>
    <row r="394">
      <c r="A394" s="4">
        <v>8681.0</v>
      </c>
      <c r="B394" s="21" t="str">
        <f>VLOOKUP(A394,'5.Product popularity'!A:B,2,False)</f>
        <v>Office Supplies</v>
      </c>
      <c r="C394" s="21">
        <v>36.0</v>
      </c>
      <c r="D394" s="6"/>
    </row>
    <row r="395">
      <c r="A395" s="4">
        <v>7940.0</v>
      </c>
      <c r="B395" s="21" t="str">
        <f>VLOOKUP(A395,'5.Product popularity'!A:B,2,False)</f>
        <v>Household</v>
      </c>
      <c r="C395" s="21">
        <v>44.0</v>
      </c>
      <c r="D395" s="6"/>
    </row>
    <row r="396">
      <c r="A396" s="4">
        <v>8681.0</v>
      </c>
      <c r="B396" s="21" t="str">
        <f>VLOOKUP(A396,'5.Product popularity'!A:B,2,False)</f>
        <v>Office Supplies</v>
      </c>
      <c r="C396" s="21">
        <v>25.0</v>
      </c>
      <c r="D396" s="6"/>
    </row>
    <row r="397">
      <c r="A397" s="4">
        <v>4594.0</v>
      </c>
      <c r="B397" s="21" t="str">
        <f>VLOOKUP(A397,'5.Product popularity'!A:B,2,False)</f>
        <v>Fruits</v>
      </c>
      <c r="C397" s="21">
        <v>44.0</v>
      </c>
      <c r="D397" s="6"/>
    </row>
    <row r="398">
      <c r="A398" s="4">
        <v>8681.0</v>
      </c>
      <c r="B398" s="21" t="str">
        <f>VLOOKUP(A398,'5.Product popularity'!A:B,2,False)</f>
        <v>Office Supplies</v>
      </c>
      <c r="C398" s="21">
        <v>31.0</v>
      </c>
      <c r="D398" s="6"/>
    </row>
    <row r="399">
      <c r="A399" s="4">
        <v>8969.0</v>
      </c>
      <c r="B399" s="21" t="str">
        <f>VLOOKUP(A399,'5.Product popularity'!A:B,2,False)</f>
        <v>Snacks</v>
      </c>
      <c r="C399" s="21">
        <v>42.0</v>
      </c>
      <c r="D399" s="6"/>
    </row>
    <row r="400">
      <c r="A400" s="4">
        <v>2103.0</v>
      </c>
      <c r="B400" s="21" t="str">
        <f>VLOOKUP(A400,'5.Product popularity'!A:B,2,False)</f>
        <v>Cereal</v>
      </c>
      <c r="C400" s="21">
        <v>37.0</v>
      </c>
      <c r="D400" s="6"/>
    </row>
    <row r="401">
      <c r="A401" s="4">
        <v>5988.0</v>
      </c>
      <c r="B401" s="21" t="str">
        <f>VLOOKUP(A401,'5.Product popularity'!A:B,2,False)</f>
        <v>Vegetables</v>
      </c>
      <c r="C401" s="21">
        <v>1.0</v>
      </c>
      <c r="D401" s="6"/>
    </row>
    <row r="402">
      <c r="A402" s="4">
        <v>8875.0</v>
      </c>
      <c r="B402" s="21" t="str">
        <f>VLOOKUP(A402,'5.Product popularity'!A:B,2,False)</f>
        <v>Meat</v>
      </c>
      <c r="C402" s="21">
        <v>15.0</v>
      </c>
      <c r="D402" s="6"/>
    </row>
    <row r="403">
      <c r="A403" s="4">
        <v>3127.0</v>
      </c>
      <c r="B403" s="21" t="str">
        <f>VLOOKUP(A403,'5.Product popularity'!A:B,2,False)</f>
        <v>Personal Care</v>
      </c>
      <c r="C403" s="21">
        <v>14.0</v>
      </c>
      <c r="D403" s="6"/>
    </row>
    <row r="404">
      <c r="A404" s="4">
        <v>4594.0</v>
      </c>
      <c r="B404" s="21" t="str">
        <f>VLOOKUP(A404,'5.Product popularity'!A:B,2,False)</f>
        <v>Fruits</v>
      </c>
      <c r="C404" s="21">
        <v>48.0</v>
      </c>
      <c r="D404" s="6"/>
    </row>
    <row r="405">
      <c r="A405" s="4">
        <v>4594.0</v>
      </c>
      <c r="B405" s="21" t="str">
        <f>VLOOKUP(A405,'5.Product popularity'!A:B,2,False)</f>
        <v>Fruits</v>
      </c>
      <c r="C405" s="21">
        <v>6.0</v>
      </c>
      <c r="D405" s="6"/>
    </row>
    <row r="406">
      <c r="A406" s="4">
        <v>8875.0</v>
      </c>
      <c r="B406" s="21" t="str">
        <f>VLOOKUP(A406,'5.Product popularity'!A:B,2,False)</f>
        <v>Meat</v>
      </c>
      <c r="C406" s="21">
        <v>25.0</v>
      </c>
      <c r="D406" s="6"/>
    </row>
    <row r="407">
      <c r="A407" s="4">
        <v>2455.0</v>
      </c>
      <c r="B407" s="21" t="str">
        <f>VLOOKUP(A407,'5.Product popularity'!A:B,2,False)</f>
        <v>Clothes</v>
      </c>
      <c r="C407" s="21">
        <v>11.0</v>
      </c>
      <c r="D407" s="6"/>
    </row>
    <row r="408">
      <c r="A408" s="4">
        <v>8293.0</v>
      </c>
      <c r="B408" s="21" t="str">
        <f>VLOOKUP(A408,'5.Product popularity'!A:B,2,False)</f>
        <v>Cosmetics</v>
      </c>
      <c r="C408" s="21">
        <v>40.0</v>
      </c>
      <c r="D408" s="6"/>
    </row>
    <row r="409">
      <c r="A409" s="4">
        <v>3127.0</v>
      </c>
      <c r="B409" s="21" t="str">
        <f>VLOOKUP(A409,'5.Product popularity'!A:B,2,False)</f>
        <v>Personal Care</v>
      </c>
      <c r="C409" s="21">
        <v>26.0</v>
      </c>
      <c r="D409" s="6"/>
    </row>
    <row r="410">
      <c r="A410" s="4">
        <v>2103.0</v>
      </c>
      <c r="B410" s="21" t="str">
        <f>VLOOKUP(A410,'5.Product popularity'!A:B,2,False)</f>
        <v>Cereal</v>
      </c>
      <c r="C410" s="21">
        <v>11.0</v>
      </c>
      <c r="D410" s="6"/>
    </row>
    <row r="411">
      <c r="A411" s="4">
        <v>2103.0</v>
      </c>
      <c r="B411" s="21" t="str">
        <f>VLOOKUP(A411,'5.Product popularity'!A:B,2,False)</f>
        <v>Cereal</v>
      </c>
      <c r="C411" s="21">
        <v>48.0</v>
      </c>
      <c r="D411" s="6"/>
    </row>
    <row r="412">
      <c r="A412" s="4">
        <v>8681.0</v>
      </c>
      <c r="B412" s="21" t="str">
        <f>VLOOKUP(A412,'5.Product popularity'!A:B,2,False)</f>
        <v>Office Supplies</v>
      </c>
      <c r="C412" s="21">
        <v>23.0</v>
      </c>
      <c r="D412" s="6"/>
    </row>
    <row r="413">
      <c r="A413" s="4">
        <v>3127.0</v>
      </c>
      <c r="B413" s="21" t="str">
        <f>VLOOKUP(A413,'5.Product popularity'!A:B,2,False)</f>
        <v>Personal Care</v>
      </c>
      <c r="C413" s="21">
        <v>42.0</v>
      </c>
      <c r="D413" s="6"/>
    </row>
    <row r="414">
      <c r="A414" s="4">
        <v>8875.0</v>
      </c>
      <c r="B414" s="21" t="str">
        <f>VLOOKUP(A414,'5.Product popularity'!A:B,2,False)</f>
        <v>Meat</v>
      </c>
      <c r="C414" s="21">
        <v>18.0</v>
      </c>
      <c r="D414" s="6"/>
    </row>
    <row r="415">
      <c r="A415" s="4">
        <v>2455.0</v>
      </c>
      <c r="B415" s="21" t="str">
        <f>VLOOKUP(A415,'5.Product popularity'!A:B,2,False)</f>
        <v>Clothes</v>
      </c>
      <c r="C415" s="21">
        <v>29.0</v>
      </c>
      <c r="D415" s="6"/>
    </row>
    <row r="416">
      <c r="A416" s="4">
        <v>7331.0</v>
      </c>
      <c r="B416" s="21" t="str">
        <f>VLOOKUP(A416,'5.Product popularity'!A:B,2,False)</f>
        <v>Baby Food</v>
      </c>
      <c r="C416" s="21">
        <v>36.0</v>
      </c>
      <c r="D416" s="6"/>
    </row>
    <row r="417">
      <c r="A417" s="4">
        <v>7331.0</v>
      </c>
      <c r="B417" s="21" t="str">
        <f>VLOOKUP(A417,'5.Product popularity'!A:B,2,False)</f>
        <v>Baby Food</v>
      </c>
      <c r="C417" s="21">
        <v>34.0</v>
      </c>
      <c r="D417" s="6"/>
    </row>
    <row r="418">
      <c r="A418" s="4">
        <v>2103.0</v>
      </c>
      <c r="B418" s="21" t="str">
        <f>VLOOKUP(A418,'5.Product popularity'!A:B,2,False)</f>
        <v>Cereal</v>
      </c>
      <c r="C418" s="21">
        <v>32.0</v>
      </c>
      <c r="D418" s="6"/>
    </row>
    <row r="419">
      <c r="A419" s="4">
        <v>8969.0</v>
      </c>
      <c r="B419" s="21" t="str">
        <f>VLOOKUP(A419,'5.Product popularity'!A:B,2,False)</f>
        <v>Snacks</v>
      </c>
      <c r="C419" s="21">
        <v>47.0</v>
      </c>
      <c r="D419" s="6"/>
    </row>
    <row r="420">
      <c r="A420" s="4">
        <v>8969.0</v>
      </c>
      <c r="B420" s="21" t="str">
        <f>VLOOKUP(A420,'5.Product popularity'!A:B,2,False)</f>
        <v>Snacks</v>
      </c>
      <c r="C420" s="21">
        <v>44.0</v>
      </c>
      <c r="D420" s="6"/>
    </row>
    <row r="421">
      <c r="A421" s="4">
        <v>7331.0</v>
      </c>
      <c r="B421" s="21" t="str">
        <f>VLOOKUP(A421,'5.Product popularity'!A:B,2,False)</f>
        <v>Baby Food</v>
      </c>
      <c r="C421" s="21">
        <v>41.0</v>
      </c>
      <c r="D421" s="6"/>
    </row>
    <row r="422">
      <c r="A422" s="4">
        <v>2103.0</v>
      </c>
      <c r="B422" s="21" t="str">
        <f>VLOOKUP(A422,'5.Product popularity'!A:B,2,False)</f>
        <v>Cereal</v>
      </c>
      <c r="C422" s="21">
        <v>11.0</v>
      </c>
      <c r="D422" s="6"/>
    </row>
    <row r="423">
      <c r="A423" s="4">
        <v>4594.0</v>
      </c>
      <c r="B423" s="21" t="str">
        <f>VLOOKUP(A423,'5.Product popularity'!A:B,2,False)</f>
        <v>Fruits</v>
      </c>
      <c r="C423" s="21">
        <v>28.0</v>
      </c>
      <c r="D423" s="6"/>
    </row>
    <row r="424">
      <c r="A424" s="4">
        <v>8875.0</v>
      </c>
      <c r="B424" s="21" t="str">
        <f>VLOOKUP(A424,'5.Product popularity'!A:B,2,False)</f>
        <v>Meat</v>
      </c>
      <c r="C424" s="21">
        <v>34.0</v>
      </c>
      <c r="D424" s="6"/>
    </row>
    <row r="425">
      <c r="A425" s="4">
        <v>4594.0</v>
      </c>
      <c r="B425" s="21" t="str">
        <f>VLOOKUP(A425,'5.Product popularity'!A:B,2,False)</f>
        <v>Fruits</v>
      </c>
      <c r="C425" s="21">
        <v>44.0</v>
      </c>
      <c r="D425" s="6"/>
    </row>
    <row r="426">
      <c r="A426" s="4">
        <v>8875.0</v>
      </c>
      <c r="B426" s="21" t="str">
        <f>VLOOKUP(A426,'5.Product popularity'!A:B,2,False)</f>
        <v>Meat</v>
      </c>
      <c r="C426" s="21">
        <v>23.0</v>
      </c>
      <c r="D426" s="6"/>
    </row>
    <row r="427">
      <c r="A427" s="4">
        <v>8875.0</v>
      </c>
      <c r="B427" s="21" t="str">
        <f>VLOOKUP(A427,'5.Product popularity'!A:B,2,False)</f>
        <v>Meat</v>
      </c>
      <c r="C427" s="21">
        <v>32.0</v>
      </c>
      <c r="D427" s="6"/>
    </row>
    <row r="428">
      <c r="A428" s="4">
        <v>4594.0</v>
      </c>
      <c r="B428" s="21" t="str">
        <f>VLOOKUP(A428,'5.Product popularity'!A:B,2,False)</f>
        <v>Fruits</v>
      </c>
      <c r="C428" s="21">
        <v>41.0</v>
      </c>
      <c r="D428" s="6"/>
    </row>
    <row r="429">
      <c r="A429" s="4">
        <v>3127.0</v>
      </c>
      <c r="B429" s="21" t="str">
        <f>VLOOKUP(A429,'5.Product popularity'!A:B,2,False)</f>
        <v>Personal Care</v>
      </c>
      <c r="C429" s="21">
        <v>34.0</v>
      </c>
      <c r="D429" s="6"/>
    </row>
    <row r="430">
      <c r="A430" s="4">
        <v>8875.0</v>
      </c>
      <c r="B430" s="21" t="str">
        <f>VLOOKUP(A430,'5.Product popularity'!A:B,2,False)</f>
        <v>Meat</v>
      </c>
      <c r="C430" s="21">
        <v>36.0</v>
      </c>
      <c r="D430" s="6"/>
    </row>
    <row r="431">
      <c r="A431" s="4">
        <v>5988.0</v>
      </c>
      <c r="B431" s="21" t="str">
        <f>VLOOKUP(A431,'5.Product popularity'!A:B,2,False)</f>
        <v>Vegetables</v>
      </c>
      <c r="C431" s="21">
        <v>34.0</v>
      </c>
      <c r="D431" s="6"/>
    </row>
    <row r="432">
      <c r="A432" s="4">
        <v>3127.0</v>
      </c>
      <c r="B432" s="21" t="str">
        <f>VLOOKUP(A432,'5.Product popularity'!A:B,2,False)</f>
        <v>Personal Care</v>
      </c>
      <c r="C432" s="21">
        <v>7.0</v>
      </c>
      <c r="D432" s="6"/>
    </row>
    <row r="433">
      <c r="A433" s="4">
        <v>4594.0</v>
      </c>
      <c r="B433" s="21" t="str">
        <f>VLOOKUP(A433,'5.Product popularity'!A:B,2,False)</f>
        <v>Fruits</v>
      </c>
      <c r="C433" s="21">
        <v>20.0</v>
      </c>
      <c r="D433" s="6"/>
    </row>
    <row r="434">
      <c r="A434" s="4">
        <v>8875.0</v>
      </c>
      <c r="B434" s="21" t="str">
        <f>VLOOKUP(A434,'5.Product popularity'!A:B,2,False)</f>
        <v>Meat</v>
      </c>
      <c r="C434" s="21">
        <v>21.0</v>
      </c>
      <c r="D434" s="6"/>
    </row>
    <row r="435">
      <c r="A435" s="4">
        <v>8969.0</v>
      </c>
      <c r="B435" s="21" t="str">
        <f>VLOOKUP(A435,'5.Product popularity'!A:B,2,False)</f>
        <v>Snacks</v>
      </c>
      <c r="C435" s="21">
        <v>12.0</v>
      </c>
      <c r="D435" s="6"/>
    </row>
    <row r="436">
      <c r="A436" s="4">
        <v>2103.0</v>
      </c>
      <c r="B436" s="21" t="str">
        <f>VLOOKUP(A436,'5.Product popularity'!A:B,2,False)</f>
        <v>Cereal</v>
      </c>
      <c r="C436" s="21">
        <v>25.0</v>
      </c>
      <c r="D436" s="6"/>
    </row>
    <row r="437">
      <c r="A437" s="4">
        <v>2103.0</v>
      </c>
      <c r="B437" s="21" t="str">
        <f>VLOOKUP(A437,'5.Product popularity'!A:B,2,False)</f>
        <v>Cereal</v>
      </c>
      <c r="C437" s="21">
        <v>30.0</v>
      </c>
      <c r="D437" s="6"/>
    </row>
    <row r="438">
      <c r="A438" s="4">
        <v>8969.0</v>
      </c>
      <c r="B438" s="21" t="str">
        <f>VLOOKUP(A438,'5.Product popularity'!A:B,2,False)</f>
        <v>Snacks</v>
      </c>
      <c r="C438" s="21">
        <v>49.0</v>
      </c>
      <c r="D438" s="6"/>
    </row>
    <row r="439">
      <c r="A439" s="4">
        <v>2103.0</v>
      </c>
      <c r="B439" s="21" t="str">
        <f>VLOOKUP(A439,'5.Product popularity'!A:B,2,False)</f>
        <v>Cereal</v>
      </c>
      <c r="C439" s="21">
        <v>44.0</v>
      </c>
      <c r="D439" s="6"/>
    </row>
    <row r="440">
      <c r="A440" s="4">
        <v>5988.0</v>
      </c>
      <c r="B440" s="21" t="str">
        <f>VLOOKUP(A440,'5.Product popularity'!A:B,2,False)</f>
        <v>Vegetables</v>
      </c>
      <c r="C440" s="21">
        <v>27.0</v>
      </c>
      <c r="D440" s="6"/>
    </row>
    <row r="441">
      <c r="A441" s="4">
        <v>8681.0</v>
      </c>
      <c r="B441" s="21" t="str">
        <f>VLOOKUP(A441,'5.Product popularity'!A:B,2,False)</f>
        <v>Office Supplies</v>
      </c>
      <c r="C441" s="21">
        <v>38.0</v>
      </c>
      <c r="D441" s="6"/>
    </row>
    <row r="442">
      <c r="A442" s="4">
        <v>2455.0</v>
      </c>
      <c r="B442" s="21" t="str">
        <f>VLOOKUP(A442,'5.Product popularity'!A:B,2,False)</f>
        <v>Clothes</v>
      </c>
      <c r="C442" s="21">
        <v>25.0</v>
      </c>
      <c r="D442" s="6"/>
    </row>
    <row r="443">
      <c r="A443" s="4">
        <v>3127.0</v>
      </c>
      <c r="B443" s="21" t="str">
        <f>VLOOKUP(A443,'5.Product popularity'!A:B,2,False)</f>
        <v>Personal Care</v>
      </c>
      <c r="C443" s="21">
        <v>33.0</v>
      </c>
      <c r="D443" s="6"/>
    </row>
    <row r="444">
      <c r="A444" s="4">
        <v>7331.0</v>
      </c>
      <c r="B444" s="21" t="str">
        <f>VLOOKUP(A444,'5.Product popularity'!A:B,2,False)</f>
        <v>Baby Food</v>
      </c>
      <c r="C444" s="21">
        <v>40.0</v>
      </c>
      <c r="D444" s="6"/>
    </row>
    <row r="445">
      <c r="A445" s="4">
        <v>8681.0</v>
      </c>
      <c r="B445" s="21" t="str">
        <f>VLOOKUP(A445,'5.Product popularity'!A:B,2,False)</f>
        <v>Office Supplies</v>
      </c>
      <c r="C445" s="21">
        <v>35.0</v>
      </c>
      <c r="D445" s="6"/>
    </row>
    <row r="446">
      <c r="A446" s="4">
        <v>2455.0</v>
      </c>
      <c r="B446" s="21" t="str">
        <f>VLOOKUP(A446,'5.Product popularity'!A:B,2,False)</f>
        <v>Clothes</v>
      </c>
      <c r="C446" s="21">
        <v>25.0</v>
      </c>
      <c r="D446" s="6"/>
    </row>
    <row r="447">
      <c r="A447" s="4">
        <v>8293.0</v>
      </c>
      <c r="B447" s="21" t="str">
        <f>VLOOKUP(A447,'5.Product popularity'!A:B,2,False)</f>
        <v>Cosmetics</v>
      </c>
      <c r="C447" s="21">
        <v>21.0</v>
      </c>
      <c r="D447" s="6"/>
    </row>
    <row r="448">
      <c r="A448" s="4">
        <v>2103.0</v>
      </c>
      <c r="B448" s="21" t="str">
        <f>VLOOKUP(A448,'5.Product popularity'!A:B,2,False)</f>
        <v>Cereal</v>
      </c>
      <c r="C448" s="21">
        <v>11.0</v>
      </c>
      <c r="D448" s="6"/>
    </row>
    <row r="449">
      <c r="A449" s="4">
        <v>7331.0</v>
      </c>
      <c r="B449" s="21" t="str">
        <f>VLOOKUP(A449,'5.Product popularity'!A:B,2,False)</f>
        <v>Baby Food</v>
      </c>
      <c r="C449" s="21">
        <v>24.0</v>
      </c>
      <c r="D449" s="6"/>
    </row>
    <row r="450">
      <c r="A450" s="4">
        <v>8681.0</v>
      </c>
      <c r="B450" s="21" t="str">
        <f>VLOOKUP(A450,'5.Product popularity'!A:B,2,False)</f>
        <v>Office Supplies</v>
      </c>
      <c r="C450" s="21">
        <v>20.0</v>
      </c>
      <c r="D450" s="6"/>
    </row>
    <row r="451">
      <c r="A451" s="4">
        <v>5988.0</v>
      </c>
      <c r="B451" s="21" t="str">
        <f>VLOOKUP(A451,'5.Product popularity'!A:B,2,False)</f>
        <v>Vegetables</v>
      </c>
      <c r="C451" s="21">
        <v>0.0</v>
      </c>
      <c r="D451" s="6"/>
    </row>
    <row r="452">
      <c r="A452" s="4">
        <v>7331.0</v>
      </c>
      <c r="B452" s="21" t="str">
        <f>VLOOKUP(A452,'5.Product popularity'!A:B,2,False)</f>
        <v>Baby Food</v>
      </c>
      <c r="C452" s="21">
        <v>15.0</v>
      </c>
      <c r="D452" s="6"/>
    </row>
    <row r="453">
      <c r="A453" s="4">
        <v>7331.0</v>
      </c>
      <c r="B453" s="21" t="str">
        <f>VLOOKUP(A453,'5.Product popularity'!A:B,2,False)</f>
        <v>Baby Food</v>
      </c>
      <c r="C453" s="21">
        <v>47.0</v>
      </c>
      <c r="D453" s="6"/>
    </row>
    <row r="454">
      <c r="A454" s="4">
        <v>8875.0</v>
      </c>
      <c r="B454" s="21" t="str">
        <f>VLOOKUP(A454,'5.Product popularity'!A:B,2,False)</f>
        <v>Meat</v>
      </c>
      <c r="C454" s="21">
        <v>4.0</v>
      </c>
      <c r="D454" s="6"/>
    </row>
    <row r="455">
      <c r="A455" s="4">
        <v>1270.0</v>
      </c>
      <c r="B455" s="21" t="str">
        <f>VLOOKUP(A455,'5.Product popularity'!A:B,2,False)</f>
        <v>Beverages</v>
      </c>
      <c r="C455" s="21">
        <v>24.0</v>
      </c>
      <c r="D455" s="6"/>
    </row>
    <row r="456">
      <c r="A456" s="4">
        <v>8875.0</v>
      </c>
      <c r="B456" s="21" t="str">
        <f>VLOOKUP(A456,'5.Product popularity'!A:B,2,False)</f>
        <v>Meat</v>
      </c>
      <c r="C456" s="21">
        <v>10.0</v>
      </c>
      <c r="D456" s="6"/>
    </row>
    <row r="457">
      <c r="A457" s="4">
        <v>2103.0</v>
      </c>
      <c r="B457" s="21" t="str">
        <f>VLOOKUP(A457,'5.Product popularity'!A:B,2,False)</f>
        <v>Cereal</v>
      </c>
      <c r="C457" s="21">
        <v>19.0</v>
      </c>
      <c r="D457" s="6"/>
    </row>
    <row r="458">
      <c r="A458" s="4">
        <v>8875.0</v>
      </c>
      <c r="B458" s="21" t="str">
        <f>VLOOKUP(A458,'5.Product popularity'!A:B,2,False)</f>
        <v>Meat</v>
      </c>
      <c r="C458" s="21">
        <v>14.0</v>
      </c>
      <c r="D458" s="6"/>
    </row>
    <row r="459">
      <c r="A459" s="4">
        <v>3127.0</v>
      </c>
      <c r="B459" s="21" t="str">
        <f>VLOOKUP(A459,'5.Product popularity'!A:B,2,False)</f>
        <v>Personal Care</v>
      </c>
      <c r="C459" s="21">
        <v>2.0</v>
      </c>
      <c r="D459" s="6"/>
    </row>
    <row r="460">
      <c r="A460" s="4">
        <v>7940.0</v>
      </c>
      <c r="B460" s="21" t="str">
        <f>VLOOKUP(A460,'5.Product popularity'!A:B,2,False)</f>
        <v>Household</v>
      </c>
      <c r="C460" s="21">
        <v>42.0</v>
      </c>
      <c r="D460" s="6"/>
    </row>
    <row r="461">
      <c r="A461" s="4">
        <v>3127.0</v>
      </c>
      <c r="B461" s="21" t="str">
        <f>VLOOKUP(A461,'5.Product popularity'!A:B,2,False)</f>
        <v>Personal Care</v>
      </c>
      <c r="C461" s="21">
        <v>2.0</v>
      </c>
      <c r="D461" s="6"/>
    </row>
    <row r="462">
      <c r="A462" s="4">
        <v>3127.0</v>
      </c>
      <c r="B462" s="21" t="str">
        <f>VLOOKUP(A462,'5.Product popularity'!A:B,2,False)</f>
        <v>Personal Care</v>
      </c>
      <c r="C462" s="21">
        <v>8.0</v>
      </c>
      <c r="D462" s="6"/>
    </row>
    <row r="463">
      <c r="A463" s="4">
        <v>7940.0</v>
      </c>
      <c r="B463" s="21" t="str">
        <f>VLOOKUP(A463,'5.Product popularity'!A:B,2,False)</f>
        <v>Household</v>
      </c>
      <c r="C463" s="21">
        <v>15.0</v>
      </c>
      <c r="D463" s="6"/>
    </row>
    <row r="464">
      <c r="A464" s="4">
        <v>2103.0</v>
      </c>
      <c r="B464" s="21" t="str">
        <f>VLOOKUP(A464,'5.Product popularity'!A:B,2,False)</f>
        <v>Cereal</v>
      </c>
      <c r="C464" s="21">
        <v>1.0</v>
      </c>
      <c r="D464" s="6"/>
    </row>
    <row r="465">
      <c r="A465" s="4">
        <v>7331.0</v>
      </c>
      <c r="B465" s="21" t="str">
        <f>VLOOKUP(A465,'5.Product popularity'!A:B,2,False)</f>
        <v>Baby Food</v>
      </c>
      <c r="C465" s="21">
        <v>32.0</v>
      </c>
      <c r="D465" s="6"/>
    </row>
    <row r="466">
      <c r="A466" s="4">
        <v>1270.0</v>
      </c>
      <c r="B466" s="21" t="str">
        <f>VLOOKUP(A466,'5.Product popularity'!A:B,2,False)</f>
        <v>Beverages</v>
      </c>
      <c r="C466" s="21">
        <v>36.0</v>
      </c>
      <c r="D466" s="6"/>
    </row>
    <row r="467">
      <c r="A467" s="4">
        <v>2455.0</v>
      </c>
      <c r="B467" s="21" t="str">
        <f>VLOOKUP(A467,'5.Product popularity'!A:B,2,False)</f>
        <v>Clothes</v>
      </c>
      <c r="C467" s="21">
        <v>6.0</v>
      </c>
      <c r="D467" s="6"/>
    </row>
    <row r="468">
      <c r="A468" s="4">
        <v>2103.0</v>
      </c>
      <c r="B468" s="21" t="str">
        <f>VLOOKUP(A468,'5.Product popularity'!A:B,2,False)</f>
        <v>Cereal</v>
      </c>
      <c r="C468" s="21">
        <v>7.0</v>
      </c>
      <c r="D468" s="6"/>
    </row>
    <row r="469">
      <c r="A469" s="4">
        <v>2103.0</v>
      </c>
      <c r="B469" s="21" t="str">
        <f>VLOOKUP(A469,'5.Product popularity'!A:B,2,False)</f>
        <v>Cereal</v>
      </c>
      <c r="C469" s="21">
        <v>48.0</v>
      </c>
      <c r="D469" s="6"/>
    </row>
    <row r="470">
      <c r="A470" s="4">
        <v>7331.0</v>
      </c>
      <c r="B470" s="21" t="str">
        <f>VLOOKUP(A470,'5.Product popularity'!A:B,2,False)</f>
        <v>Baby Food</v>
      </c>
      <c r="C470" s="21">
        <v>39.0</v>
      </c>
      <c r="D470" s="6"/>
    </row>
    <row r="471">
      <c r="A471" s="4">
        <v>4594.0</v>
      </c>
      <c r="B471" s="21" t="str">
        <f>VLOOKUP(A471,'5.Product popularity'!A:B,2,False)</f>
        <v>Fruits</v>
      </c>
      <c r="C471" s="21">
        <v>46.0</v>
      </c>
      <c r="D471" s="6"/>
    </row>
    <row r="472">
      <c r="A472" s="4">
        <v>4594.0</v>
      </c>
      <c r="B472" s="21" t="str">
        <f>VLOOKUP(A472,'5.Product popularity'!A:B,2,False)</f>
        <v>Fruits</v>
      </c>
      <c r="C472" s="21">
        <v>18.0</v>
      </c>
      <c r="D472" s="6"/>
    </row>
    <row r="473">
      <c r="A473" s="4">
        <v>8681.0</v>
      </c>
      <c r="B473" s="21" t="str">
        <f>VLOOKUP(A473,'5.Product popularity'!A:B,2,False)</f>
        <v>Office Supplies</v>
      </c>
      <c r="C473" s="21">
        <v>37.0</v>
      </c>
      <c r="D473" s="6"/>
    </row>
    <row r="474">
      <c r="A474" s="4">
        <v>4594.0</v>
      </c>
      <c r="B474" s="21" t="str">
        <f>VLOOKUP(A474,'5.Product popularity'!A:B,2,False)</f>
        <v>Fruits</v>
      </c>
      <c r="C474" s="21">
        <v>6.0</v>
      </c>
      <c r="D474" s="6"/>
    </row>
    <row r="475">
      <c r="A475" s="4">
        <v>2103.0</v>
      </c>
      <c r="B475" s="21" t="str">
        <f>VLOOKUP(A475,'5.Product popularity'!A:B,2,False)</f>
        <v>Cereal</v>
      </c>
      <c r="C475" s="21">
        <v>3.0</v>
      </c>
      <c r="D475" s="6"/>
    </row>
    <row r="476">
      <c r="A476" s="4">
        <v>8293.0</v>
      </c>
      <c r="B476" s="21" t="str">
        <f>VLOOKUP(A476,'5.Product popularity'!A:B,2,False)</f>
        <v>Cosmetics</v>
      </c>
      <c r="C476" s="21">
        <v>35.0</v>
      </c>
      <c r="D476" s="6"/>
    </row>
    <row r="477">
      <c r="A477" s="4">
        <v>2103.0</v>
      </c>
      <c r="B477" s="21" t="str">
        <f>VLOOKUP(A477,'5.Product popularity'!A:B,2,False)</f>
        <v>Cereal</v>
      </c>
      <c r="C477" s="21">
        <v>39.0</v>
      </c>
      <c r="D477" s="6"/>
    </row>
    <row r="478">
      <c r="A478" s="4">
        <v>3127.0</v>
      </c>
      <c r="B478" s="21" t="str">
        <f>VLOOKUP(A478,'5.Product popularity'!A:B,2,False)</f>
        <v>Personal Care</v>
      </c>
      <c r="C478" s="21">
        <v>31.0</v>
      </c>
      <c r="D478" s="6"/>
    </row>
    <row r="479">
      <c r="A479" s="4">
        <v>1270.0</v>
      </c>
      <c r="B479" s="21" t="str">
        <f>VLOOKUP(A479,'5.Product popularity'!A:B,2,False)</f>
        <v>Beverages</v>
      </c>
      <c r="C479" s="21">
        <v>5.0</v>
      </c>
      <c r="D479" s="6"/>
    </row>
    <row r="480">
      <c r="A480" s="4">
        <v>4594.0</v>
      </c>
      <c r="B480" s="21" t="str">
        <f>VLOOKUP(A480,'5.Product popularity'!A:B,2,False)</f>
        <v>Fruits</v>
      </c>
      <c r="C480" s="21">
        <v>16.0</v>
      </c>
      <c r="D480" s="6"/>
    </row>
    <row r="481">
      <c r="A481" s="4">
        <v>8875.0</v>
      </c>
      <c r="B481" s="21" t="str">
        <f>VLOOKUP(A481,'5.Product popularity'!A:B,2,False)</f>
        <v>Meat</v>
      </c>
      <c r="C481" s="21">
        <v>14.0</v>
      </c>
      <c r="D481" s="6"/>
    </row>
    <row r="482">
      <c r="A482" s="4">
        <v>4594.0</v>
      </c>
      <c r="B482" s="21" t="str">
        <f>VLOOKUP(A482,'5.Product popularity'!A:B,2,False)</f>
        <v>Fruits</v>
      </c>
      <c r="C482" s="21">
        <v>22.0</v>
      </c>
      <c r="D482" s="6"/>
    </row>
    <row r="483">
      <c r="A483" s="4">
        <v>2103.0</v>
      </c>
      <c r="B483" s="21" t="str">
        <f>VLOOKUP(A483,'5.Product popularity'!A:B,2,False)</f>
        <v>Cereal</v>
      </c>
      <c r="C483" s="21">
        <v>47.0</v>
      </c>
      <c r="D483" s="6"/>
    </row>
    <row r="484">
      <c r="A484" s="4">
        <v>3127.0</v>
      </c>
      <c r="B484" s="21" t="str">
        <f>VLOOKUP(A484,'5.Product popularity'!A:B,2,False)</f>
        <v>Personal Care</v>
      </c>
      <c r="C484" s="21">
        <v>29.0</v>
      </c>
      <c r="D484" s="6"/>
    </row>
    <row r="485">
      <c r="A485" s="4">
        <v>7940.0</v>
      </c>
      <c r="B485" s="21" t="str">
        <f>VLOOKUP(A485,'5.Product popularity'!A:B,2,False)</f>
        <v>Household</v>
      </c>
      <c r="C485" s="21">
        <v>19.0</v>
      </c>
      <c r="D485" s="6"/>
    </row>
    <row r="486">
      <c r="A486" s="4">
        <v>1270.0</v>
      </c>
      <c r="B486" s="21" t="str">
        <f>VLOOKUP(A486,'5.Product popularity'!A:B,2,False)</f>
        <v>Beverages</v>
      </c>
      <c r="C486" s="21">
        <v>4.0</v>
      </c>
      <c r="D486" s="6"/>
    </row>
    <row r="487">
      <c r="A487" s="4">
        <v>7940.0</v>
      </c>
      <c r="B487" s="21" t="str">
        <f>VLOOKUP(A487,'5.Product popularity'!A:B,2,False)</f>
        <v>Household</v>
      </c>
      <c r="C487" s="21">
        <v>43.0</v>
      </c>
      <c r="D487" s="6"/>
    </row>
    <row r="488">
      <c r="A488" s="4">
        <v>3127.0</v>
      </c>
      <c r="B488" s="21" t="str">
        <f>VLOOKUP(A488,'5.Product popularity'!A:B,2,False)</f>
        <v>Personal Care</v>
      </c>
      <c r="C488" s="21">
        <v>28.0</v>
      </c>
      <c r="D488" s="6"/>
    </row>
    <row r="489">
      <c r="A489" s="4">
        <v>8293.0</v>
      </c>
      <c r="B489" s="21" t="str">
        <f>VLOOKUP(A489,'5.Product popularity'!A:B,2,False)</f>
        <v>Cosmetics</v>
      </c>
      <c r="C489" s="21">
        <v>8.0</v>
      </c>
      <c r="D489" s="6"/>
    </row>
    <row r="490">
      <c r="A490" s="4">
        <v>5988.0</v>
      </c>
      <c r="B490" s="21" t="str">
        <f>VLOOKUP(A490,'5.Product popularity'!A:B,2,False)</f>
        <v>Vegetables</v>
      </c>
      <c r="C490" s="21">
        <v>31.0</v>
      </c>
      <c r="D490" s="6"/>
    </row>
    <row r="491">
      <c r="A491" s="4">
        <v>5988.0</v>
      </c>
      <c r="B491" s="21" t="str">
        <f>VLOOKUP(A491,'5.Product popularity'!A:B,2,False)</f>
        <v>Vegetables</v>
      </c>
      <c r="C491" s="21">
        <v>4.0</v>
      </c>
      <c r="D491" s="6"/>
    </row>
    <row r="492">
      <c r="A492" s="4">
        <v>8969.0</v>
      </c>
      <c r="B492" s="21" t="str">
        <f>VLOOKUP(A492,'5.Product popularity'!A:B,2,False)</f>
        <v>Snacks</v>
      </c>
      <c r="C492" s="21">
        <v>14.0</v>
      </c>
      <c r="D492" s="6"/>
    </row>
    <row r="493">
      <c r="A493" s="4">
        <v>8875.0</v>
      </c>
      <c r="B493" s="21" t="str">
        <f>VLOOKUP(A493,'5.Product popularity'!A:B,2,False)</f>
        <v>Meat</v>
      </c>
      <c r="C493" s="21">
        <v>25.0</v>
      </c>
      <c r="D493" s="6"/>
    </row>
    <row r="494">
      <c r="A494" s="4">
        <v>8681.0</v>
      </c>
      <c r="B494" s="21" t="str">
        <f>VLOOKUP(A494,'5.Product popularity'!A:B,2,False)</f>
        <v>Office Supplies</v>
      </c>
      <c r="C494" s="21">
        <v>28.0</v>
      </c>
      <c r="D494" s="6"/>
    </row>
    <row r="495">
      <c r="A495" s="4">
        <v>7331.0</v>
      </c>
      <c r="B495" s="21" t="str">
        <f>VLOOKUP(A495,'5.Product popularity'!A:B,2,False)</f>
        <v>Baby Food</v>
      </c>
      <c r="C495" s="21">
        <v>47.0</v>
      </c>
      <c r="D495" s="6"/>
    </row>
    <row r="496">
      <c r="A496" s="4">
        <v>8293.0</v>
      </c>
      <c r="B496" s="21" t="str">
        <f>VLOOKUP(A496,'5.Product popularity'!A:B,2,False)</f>
        <v>Cosmetics</v>
      </c>
      <c r="C496" s="21">
        <v>47.0</v>
      </c>
      <c r="D496" s="6"/>
    </row>
    <row r="497">
      <c r="A497" s="4">
        <v>8681.0</v>
      </c>
      <c r="B497" s="21" t="str">
        <f>VLOOKUP(A497,'5.Product popularity'!A:B,2,False)</f>
        <v>Office Supplies</v>
      </c>
      <c r="C497" s="21">
        <v>37.0</v>
      </c>
      <c r="D497" s="6"/>
    </row>
    <row r="498">
      <c r="A498" s="4">
        <v>7331.0</v>
      </c>
      <c r="B498" s="21" t="str">
        <f>VLOOKUP(A498,'5.Product popularity'!A:B,2,False)</f>
        <v>Baby Food</v>
      </c>
      <c r="C498" s="21">
        <v>50.0</v>
      </c>
      <c r="D498" s="6"/>
    </row>
    <row r="499">
      <c r="A499" s="4">
        <v>7331.0</v>
      </c>
      <c r="B499" s="21" t="str">
        <f>VLOOKUP(A499,'5.Product popularity'!A:B,2,False)</f>
        <v>Baby Food</v>
      </c>
      <c r="C499" s="21">
        <v>9.0</v>
      </c>
      <c r="D499" s="6"/>
    </row>
    <row r="500">
      <c r="A500" s="4">
        <v>8969.0</v>
      </c>
      <c r="B500" s="21" t="str">
        <f>VLOOKUP(A500,'5.Product popularity'!A:B,2,False)</f>
        <v>Snacks</v>
      </c>
      <c r="C500" s="21">
        <v>9.0</v>
      </c>
      <c r="D500" s="6"/>
    </row>
    <row r="501">
      <c r="A501" s="4">
        <v>3127.0</v>
      </c>
      <c r="B501" s="21" t="str">
        <f>VLOOKUP(A501,'5.Product popularity'!A:B,2,False)</f>
        <v>Personal Care</v>
      </c>
      <c r="C501" s="21">
        <v>17.0</v>
      </c>
      <c r="D501" s="6"/>
    </row>
    <row r="502">
      <c r="A502" s="4">
        <v>8681.0</v>
      </c>
      <c r="B502" s="21" t="str">
        <f>VLOOKUP(A502,'5.Product popularity'!A:B,2,False)</f>
        <v>Office Supplies</v>
      </c>
      <c r="C502" s="21">
        <v>43.0</v>
      </c>
      <c r="D502" s="6"/>
    </row>
    <row r="503">
      <c r="A503" s="4">
        <v>1270.0</v>
      </c>
      <c r="B503" s="21" t="str">
        <f>VLOOKUP(A503,'5.Product popularity'!A:B,2,False)</f>
        <v>Beverages</v>
      </c>
      <c r="C503" s="21">
        <v>22.0</v>
      </c>
      <c r="D503" s="6"/>
    </row>
    <row r="504">
      <c r="A504" s="4">
        <v>8293.0</v>
      </c>
      <c r="B504" s="21" t="str">
        <f>VLOOKUP(A504,'5.Product popularity'!A:B,2,False)</f>
        <v>Cosmetics</v>
      </c>
      <c r="C504" s="21">
        <v>47.0</v>
      </c>
      <c r="D504" s="6"/>
    </row>
    <row r="505">
      <c r="A505" s="4">
        <v>4594.0</v>
      </c>
      <c r="B505" s="21" t="str">
        <f>VLOOKUP(A505,'5.Product popularity'!A:B,2,False)</f>
        <v>Fruits</v>
      </c>
      <c r="C505" s="21">
        <v>36.0</v>
      </c>
      <c r="D505" s="6"/>
    </row>
    <row r="506">
      <c r="A506" s="4">
        <v>7331.0</v>
      </c>
      <c r="B506" s="21" t="str">
        <f>VLOOKUP(A506,'5.Product popularity'!A:B,2,False)</f>
        <v>Baby Food</v>
      </c>
      <c r="C506" s="21">
        <v>9.0</v>
      </c>
      <c r="D506" s="6"/>
    </row>
    <row r="507">
      <c r="A507" s="4">
        <v>8681.0</v>
      </c>
      <c r="B507" s="21" t="str">
        <f>VLOOKUP(A507,'5.Product popularity'!A:B,2,False)</f>
        <v>Office Supplies</v>
      </c>
      <c r="C507" s="21">
        <v>32.0</v>
      </c>
      <c r="D507" s="6"/>
    </row>
    <row r="508">
      <c r="A508" s="4">
        <v>5988.0</v>
      </c>
      <c r="B508" s="21" t="str">
        <f>VLOOKUP(A508,'5.Product popularity'!A:B,2,False)</f>
        <v>Vegetables</v>
      </c>
      <c r="C508" s="21">
        <v>43.0</v>
      </c>
      <c r="D508" s="6"/>
    </row>
    <row r="509">
      <c r="A509" s="4">
        <v>2455.0</v>
      </c>
      <c r="B509" s="21" t="str">
        <f>VLOOKUP(A509,'5.Product popularity'!A:B,2,False)</f>
        <v>Clothes</v>
      </c>
      <c r="C509" s="21">
        <v>48.0</v>
      </c>
      <c r="D509" s="6"/>
    </row>
    <row r="510">
      <c r="A510" s="4">
        <v>4594.0</v>
      </c>
      <c r="B510" s="21" t="str">
        <f>VLOOKUP(A510,'5.Product popularity'!A:B,2,False)</f>
        <v>Fruits</v>
      </c>
      <c r="C510" s="21">
        <v>43.0</v>
      </c>
      <c r="D510" s="6"/>
    </row>
    <row r="511">
      <c r="A511" s="4">
        <v>4594.0</v>
      </c>
      <c r="B511" s="21" t="str">
        <f>VLOOKUP(A511,'5.Product popularity'!A:B,2,False)</f>
        <v>Fruits</v>
      </c>
      <c r="C511" s="21">
        <v>2.0</v>
      </c>
      <c r="D511" s="6"/>
    </row>
    <row r="512">
      <c r="A512" s="4">
        <v>8293.0</v>
      </c>
      <c r="B512" s="21" t="str">
        <f>VLOOKUP(A512,'5.Product popularity'!A:B,2,False)</f>
        <v>Cosmetics</v>
      </c>
      <c r="C512" s="21">
        <v>43.0</v>
      </c>
      <c r="D512" s="6"/>
    </row>
    <row r="513">
      <c r="A513" s="4">
        <v>8293.0</v>
      </c>
      <c r="B513" s="21" t="str">
        <f>VLOOKUP(A513,'5.Product popularity'!A:B,2,False)</f>
        <v>Cosmetics</v>
      </c>
      <c r="C513" s="21">
        <v>43.0</v>
      </c>
      <c r="D513" s="6"/>
    </row>
    <row r="514">
      <c r="A514" s="4">
        <v>5988.0</v>
      </c>
      <c r="B514" s="21" t="str">
        <f>VLOOKUP(A514,'5.Product popularity'!A:B,2,False)</f>
        <v>Vegetables</v>
      </c>
      <c r="C514" s="21">
        <v>33.0</v>
      </c>
      <c r="D514" s="6"/>
    </row>
    <row r="515">
      <c r="A515" s="4">
        <v>7331.0</v>
      </c>
      <c r="B515" s="21" t="str">
        <f>VLOOKUP(A515,'5.Product popularity'!A:B,2,False)</f>
        <v>Baby Food</v>
      </c>
      <c r="C515" s="21">
        <v>36.0</v>
      </c>
      <c r="D515" s="6"/>
    </row>
    <row r="516">
      <c r="A516" s="4">
        <v>1270.0</v>
      </c>
      <c r="B516" s="21" t="str">
        <f>VLOOKUP(A516,'5.Product popularity'!A:B,2,False)</f>
        <v>Beverages</v>
      </c>
      <c r="C516" s="21">
        <v>32.0</v>
      </c>
      <c r="D516" s="6"/>
    </row>
    <row r="517">
      <c r="A517" s="4">
        <v>2455.0</v>
      </c>
      <c r="B517" s="21" t="str">
        <f>VLOOKUP(A517,'5.Product popularity'!A:B,2,False)</f>
        <v>Clothes</v>
      </c>
      <c r="C517" s="21">
        <v>10.0</v>
      </c>
      <c r="D517" s="6"/>
    </row>
    <row r="518">
      <c r="A518" s="4">
        <v>1270.0</v>
      </c>
      <c r="B518" s="21" t="str">
        <f>VLOOKUP(A518,'5.Product popularity'!A:B,2,False)</f>
        <v>Beverages</v>
      </c>
      <c r="C518" s="21">
        <v>32.0</v>
      </c>
      <c r="D518" s="6"/>
    </row>
    <row r="519">
      <c r="A519" s="4">
        <v>7940.0</v>
      </c>
      <c r="B519" s="21" t="str">
        <f>VLOOKUP(A519,'5.Product popularity'!A:B,2,False)</f>
        <v>Household</v>
      </c>
      <c r="C519" s="21">
        <v>46.0</v>
      </c>
      <c r="D519" s="6"/>
    </row>
    <row r="520">
      <c r="A520" s="4">
        <v>8293.0</v>
      </c>
      <c r="B520" s="21" t="str">
        <f>VLOOKUP(A520,'5.Product popularity'!A:B,2,False)</f>
        <v>Cosmetics</v>
      </c>
      <c r="C520" s="21">
        <v>7.0</v>
      </c>
      <c r="D520" s="6"/>
    </row>
    <row r="521">
      <c r="A521" s="4">
        <v>2103.0</v>
      </c>
      <c r="B521" s="21" t="str">
        <f>VLOOKUP(A521,'5.Product popularity'!A:B,2,False)</f>
        <v>Cereal</v>
      </c>
      <c r="C521" s="21">
        <v>33.0</v>
      </c>
      <c r="D521" s="6"/>
    </row>
    <row r="522">
      <c r="A522" s="4">
        <v>8681.0</v>
      </c>
      <c r="B522" s="21" t="str">
        <f>VLOOKUP(A522,'5.Product popularity'!A:B,2,False)</f>
        <v>Office Supplies</v>
      </c>
      <c r="C522" s="21">
        <v>26.0</v>
      </c>
      <c r="D522" s="6"/>
    </row>
    <row r="523">
      <c r="A523" s="4">
        <v>4594.0</v>
      </c>
      <c r="B523" s="21" t="str">
        <f>VLOOKUP(A523,'5.Product popularity'!A:B,2,False)</f>
        <v>Fruits</v>
      </c>
      <c r="C523" s="21">
        <v>5.0</v>
      </c>
      <c r="D523" s="6"/>
    </row>
    <row r="524">
      <c r="A524" s="4">
        <v>8969.0</v>
      </c>
      <c r="B524" s="21" t="str">
        <f>VLOOKUP(A524,'5.Product popularity'!A:B,2,False)</f>
        <v>Snacks</v>
      </c>
      <c r="C524" s="21">
        <v>44.0</v>
      </c>
      <c r="D524" s="6"/>
    </row>
    <row r="525">
      <c r="A525" s="4">
        <v>8681.0</v>
      </c>
      <c r="B525" s="21" t="str">
        <f>VLOOKUP(A525,'5.Product popularity'!A:B,2,False)</f>
        <v>Office Supplies</v>
      </c>
      <c r="C525" s="21">
        <v>44.0</v>
      </c>
      <c r="D525" s="6"/>
    </row>
    <row r="526">
      <c r="A526" s="4">
        <v>1270.0</v>
      </c>
      <c r="B526" s="21" t="str">
        <f>VLOOKUP(A526,'5.Product popularity'!A:B,2,False)</f>
        <v>Beverages</v>
      </c>
      <c r="C526" s="21">
        <v>8.0</v>
      </c>
      <c r="D526" s="6"/>
    </row>
    <row r="527">
      <c r="A527" s="4">
        <v>8681.0</v>
      </c>
      <c r="B527" s="21" t="str">
        <f>VLOOKUP(A527,'5.Product popularity'!A:B,2,False)</f>
        <v>Office Supplies</v>
      </c>
      <c r="C527" s="21">
        <v>21.0</v>
      </c>
      <c r="D527" s="6"/>
    </row>
    <row r="528">
      <c r="A528" s="4">
        <v>3127.0</v>
      </c>
      <c r="B528" s="21" t="str">
        <f>VLOOKUP(A528,'5.Product popularity'!A:B,2,False)</f>
        <v>Personal Care</v>
      </c>
      <c r="C528" s="21">
        <v>42.0</v>
      </c>
      <c r="D528" s="6"/>
    </row>
    <row r="529">
      <c r="A529" s="4">
        <v>2455.0</v>
      </c>
      <c r="B529" s="21" t="str">
        <f>VLOOKUP(A529,'5.Product popularity'!A:B,2,False)</f>
        <v>Clothes</v>
      </c>
      <c r="C529" s="21">
        <v>38.0</v>
      </c>
      <c r="D529" s="6"/>
    </row>
    <row r="530">
      <c r="A530" s="4">
        <v>3127.0</v>
      </c>
      <c r="B530" s="21" t="str">
        <f>VLOOKUP(A530,'5.Product popularity'!A:B,2,False)</f>
        <v>Personal Care</v>
      </c>
      <c r="C530" s="21">
        <v>45.0</v>
      </c>
      <c r="D530" s="6"/>
    </row>
    <row r="531">
      <c r="A531" s="4">
        <v>8875.0</v>
      </c>
      <c r="B531" s="21" t="str">
        <f>VLOOKUP(A531,'5.Product popularity'!A:B,2,False)</f>
        <v>Meat</v>
      </c>
      <c r="C531" s="21">
        <v>6.0</v>
      </c>
      <c r="D531" s="6"/>
    </row>
    <row r="532">
      <c r="A532" s="4">
        <v>7331.0</v>
      </c>
      <c r="B532" s="21" t="str">
        <f>VLOOKUP(A532,'5.Product popularity'!A:B,2,False)</f>
        <v>Baby Food</v>
      </c>
      <c r="C532" s="21">
        <v>6.0</v>
      </c>
      <c r="D532" s="6"/>
    </row>
    <row r="533">
      <c r="A533" s="4">
        <v>4594.0</v>
      </c>
      <c r="B533" s="21" t="str">
        <f>VLOOKUP(A533,'5.Product popularity'!A:B,2,False)</f>
        <v>Fruits</v>
      </c>
      <c r="C533" s="21">
        <v>3.0</v>
      </c>
      <c r="D533" s="6"/>
    </row>
    <row r="534">
      <c r="A534" s="4">
        <v>8875.0</v>
      </c>
      <c r="B534" s="21" t="str">
        <f>VLOOKUP(A534,'5.Product popularity'!A:B,2,False)</f>
        <v>Meat</v>
      </c>
      <c r="C534" s="21">
        <v>7.0</v>
      </c>
      <c r="D534" s="6"/>
    </row>
    <row r="535">
      <c r="A535" s="4">
        <v>5988.0</v>
      </c>
      <c r="B535" s="21" t="str">
        <f>VLOOKUP(A535,'5.Product popularity'!A:B,2,False)</f>
        <v>Vegetables</v>
      </c>
      <c r="C535" s="21">
        <v>13.0</v>
      </c>
      <c r="D535" s="6"/>
    </row>
    <row r="536">
      <c r="A536" s="4">
        <v>8969.0</v>
      </c>
      <c r="B536" s="21" t="str">
        <f>VLOOKUP(A536,'5.Product popularity'!A:B,2,False)</f>
        <v>Snacks</v>
      </c>
      <c r="C536" s="21">
        <v>19.0</v>
      </c>
      <c r="D536" s="6"/>
    </row>
    <row r="537">
      <c r="A537" s="4">
        <v>7331.0</v>
      </c>
      <c r="B537" s="21" t="str">
        <f>VLOOKUP(A537,'5.Product popularity'!A:B,2,False)</f>
        <v>Baby Food</v>
      </c>
      <c r="C537" s="21">
        <v>10.0</v>
      </c>
      <c r="D537" s="6"/>
    </row>
    <row r="538">
      <c r="A538" s="4">
        <v>7331.0</v>
      </c>
      <c r="B538" s="21" t="str">
        <f>VLOOKUP(A538,'5.Product popularity'!A:B,2,False)</f>
        <v>Baby Food</v>
      </c>
      <c r="C538" s="21">
        <v>28.0</v>
      </c>
      <c r="D538" s="6"/>
    </row>
    <row r="539">
      <c r="A539" s="4">
        <v>8293.0</v>
      </c>
      <c r="B539" s="21" t="str">
        <f>VLOOKUP(A539,'5.Product popularity'!A:B,2,False)</f>
        <v>Cosmetics</v>
      </c>
      <c r="C539" s="21">
        <v>21.0</v>
      </c>
      <c r="D539" s="6"/>
    </row>
    <row r="540">
      <c r="A540" s="4">
        <v>8293.0</v>
      </c>
      <c r="B540" s="21" t="str">
        <f>VLOOKUP(A540,'5.Product popularity'!A:B,2,False)</f>
        <v>Cosmetics</v>
      </c>
      <c r="C540" s="21">
        <v>41.0</v>
      </c>
      <c r="D540" s="6"/>
    </row>
    <row r="541">
      <c r="A541" s="4">
        <v>2455.0</v>
      </c>
      <c r="B541" s="21" t="str">
        <f>VLOOKUP(A541,'5.Product popularity'!A:B,2,False)</f>
        <v>Clothes</v>
      </c>
      <c r="C541" s="21">
        <v>27.0</v>
      </c>
      <c r="D541" s="6"/>
    </row>
    <row r="542">
      <c r="A542" s="4">
        <v>8293.0</v>
      </c>
      <c r="B542" s="21" t="str">
        <f>VLOOKUP(A542,'5.Product popularity'!A:B,2,False)</f>
        <v>Cosmetics</v>
      </c>
      <c r="C542" s="21">
        <v>48.0</v>
      </c>
      <c r="D542" s="6"/>
    </row>
    <row r="543">
      <c r="A543" s="4">
        <v>8293.0</v>
      </c>
      <c r="B543" s="21" t="str">
        <f>VLOOKUP(A543,'5.Product popularity'!A:B,2,False)</f>
        <v>Cosmetics</v>
      </c>
      <c r="C543" s="21">
        <v>10.0</v>
      </c>
      <c r="D543" s="6"/>
    </row>
    <row r="544">
      <c r="A544" s="4">
        <v>7940.0</v>
      </c>
      <c r="B544" s="21" t="str">
        <f>VLOOKUP(A544,'5.Product popularity'!A:B,2,False)</f>
        <v>Household</v>
      </c>
      <c r="C544" s="21">
        <v>13.0</v>
      </c>
      <c r="D544" s="6"/>
    </row>
    <row r="545">
      <c r="A545" s="4">
        <v>8681.0</v>
      </c>
      <c r="B545" s="21" t="str">
        <f>VLOOKUP(A545,'5.Product popularity'!A:B,2,False)</f>
        <v>Office Supplies</v>
      </c>
      <c r="C545" s="21">
        <v>44.0</v>
      </c>
      <c r="D545" s="6"/>
    </row>
    <row r="546">
      <c r="A546" s="4">
        <v>4594.0</v>
      </c>
      <c r="B546" s="21" t="str">
        <f>VLOOKUP(A546,'5.Product popularity'!A:B,2,False)</f>
        <v>Fruits</v>
      </c>
      <c r="C546" s="21">
        <v>17.0</v>
      </c>
      <c r="D546" s="6"/>
    </row>
    <row r="547">
      <c r="A547" s="4">
        <v>4594.0</v>
      </c>
      <c r="B547" s="21" t="str">
        <f>VLOOKUP(A547,'5.Product popularity'!A:B,2,False)</f>
        <v>Fruits</v>
      </c>
      <c r="C547" s="21">
        <v>28.0</v>
      </c>
      <c r="D547" s="6"/>
    </row>
    <row r="548">
      <c r="A548" s="4">
        <v>7331.0</v>
      </c>
      <c r="B548" s="21" t="str">
        <f>VLOOKUP(A548,'5.Product popularity'!A:B,2,False)</f>
        <v>Baby Food</v>
      </c>
      <c r="C548" s="21">
        <v>7.0</v>
      </c>
      <c r="D548" s="6"/>
    </row>
    <row r="549">
      <c r="A549" s="4">
        <v>2455.0</v>
      </c>
      <c r="B549" s="21" t="str">
        <f>VLOOKUP(A549,'5.Product popularity'!A:B,2,False)</f>
        <v>Clothes</v>
      </c>
      <c r="C549" s="21">
        <v>1.0</v>
      </c>
      <c r="D549" s="6"/>
    </row>
    <row r="550">
      <c r="A550" s="4">
        <v>8681.0</v>
      </c>
      <c r="B550" s="21" t="str">
        <f>VLOOKUP(A550,'5.Product popularity'!A:B,2,False)</f>
        <v>Office Supplies</v>
      </c>
      <c r="C550" s="21">
        <v>26.0</v>
      </c>
      <c r="D550" s="6"/>
    </row>
    <row r="551">
      <c r="A551" s="4">
        <v>3127.0</v>
      </c>
      <c r="B551" s="21" t="str">
        <f>VLOOKUP(A551,'5.Product popularity'!A:B,2,False)</f>
        <v>Personal Care</v>
      </c>
      <c r="C551" s="21">
        <v>50.0</v>
      </c>
      <c r="D551" s="6"/>
    </row>
    <row r="552">
      <c r="A552" s="4">
        <v>3127.0</v>
      </c>
      <c r="B552" s="21" t="str">
        <f>VLOOKUP(A552,'5.Product popularity'!A:B,2,False)</f>
        <v>Personal Care</v>
      </c>
      <c r="C552" s="21">
        <v>9.0</v>
      </c>
      <c r="D552" s="6"/>
    </row>
    <row r="553">
      <c r="A553" s="4">
        <v>1270.0</v>
      </c>
      <c r="B553" s="21" t="str">
        <f>VLOOKUP(A553,'5.Product popularity'!A:B,2,False)</f>
        <v>Beverages</v>
      </c>
      <c r="C553" s="21">
        <v>14.0</v>
      </c>
      <c r="D553" s="6"/>
    </row>
    <row r="554">
      <c r="A554" s="4">
        <v>3127.0</v>
      </c>
      <c r="B554" s="21" t="str">
        <f>VLOOKUP(A554,'5.Product popularity'!A:B,2,False)</f>
        <v>Personal Care</v>
      </c>
      <c r="C554" s="21">
        <v>39.0</v>
      </c>
      <c r="D554" s="6"/>
    </row>
    <row r="555">
      <c r="A555" s="4">
        <v>3127.0</v>
      </c>
      <c r="B555" s="21" t="str">
        <f>VLOOKUP(A555,'5.Product popularity'!A:B,2,False)</f>
        <v>Personal Care</v>
      </c>
      <c r="C555" s="21">
        <v>36.0</v>
      </c>
      <c r="D555" s="6"/>
    </row>
    <row r="556">
      <c r="A556" s="4">
        <v>1270.0</v>
      </c>
      <c r="B556" s="21" t="str">
        <f>VLOOKUP(A556,'5.Product popularity'!A:B,2,False)</f>
        <v>Beverages</v>
      </c>
      <c r="C556" s="21">
        <v>39.0</v>
      </c>
      <c r="D556" s="6"/>
    </row>
    <row r="557">
      <c r="A557" s="4">
        <v>7940.0</v>
      </c>
      <c r="B557" s="21" t="str">
        <f>VLOOKUP(A557,'5.Product popularity'!A:B,2,False)</f>
        <v>Household</v>
      </c>
      <c r="C557" s="21">
        <v>28.0</v>
      </c>
      <c r="D557" s="6"/>
    </row>
    <row r="558">
      <c r="A558" s="4">
        <v>7331.0</v>
      </c>
      <c r="B558" s="21" t="str">
        <f>VLOOKUP(A558,'5.Product popularity'!A:B,2,False)</f>
        <v>Baby Food</v>
      </c>
      <c r="C558" s="21">
        <v>22.0</v>
      </c>
      <c r="D558" s="6"/>
    </row>
    <row r="559">
      <c r="A559" s="4">
        <v>3127.0</v>
      </c>
      <c r="B559" s="21" t="str">
        <f>VLOOKUP(A559,'5.Product popularity'!A:B,2,False)</f>
        <v>Personal Care</v>
      </c>
      <c r="C559" s="21">
        <v>32.0</v>
      </c>
      <c r="D559" s="6"/>
    </row>
    <row r="560">
      <c r="A560" s="4">
        <v>4594.0</v>
      </c>
      <c r="B560" s="21" t="str">
        <f>VLOOKUP(A560,'5.Product popularity'!A:B,2,False)</f>
        <v>Fruits</v>
      </c>
      <c r="C560" s="21">
        <v>20.0</v>
      </c>
      <c r="D560" s="6"/>
    </row>
    <row r="561">
      <c r="A561" s="4">
        <v>1270.0</v>
      </c>
      <c r="B561" s="21" t="str">
        <f>VLOOKUP(A561,'5.Product popularity'!A:B,2,False)</f>
        <v>Beverages</v>
      </c>
      <c r="C561" s="21">
        <v>23.0</v>
      </c>
      <c r="D561" s="6"/>
    </row>
    <row r="562">
      <c r="A562" s="4">
        <v>7331.0</v>
      </c>
      <c r="B562" s="21" t="str">
        <f>VLOOKUP(A562,'5.Product popularity'!A:B,2,False)</f>
        <v>Baby Food</v>
      </c>
      <c r="C562" s="21">
        <v>10.0</v>
      </c>
      <c r="D562" s="6"/>
    </row>
    <row r="563">
      <c r="A563" s="4">
        <v>3127.0</v>
      </c>
      <c r="B563" s="21" t="str">
        <f>VLOOKUP(A563,'5.Product popularity'!A:B,2,False)</f>
        <v>Personal Care</v>
      </c>
      <c r="C563" s="21">
        <v>30.0</v>
      </c>
      <c r="D563" s="6"/>
    </row>
    <row r="564">
      <c r="A564" s="4">
        <v>8681.0</v>
      </c>
      <c r="B564" s="21" t="str">
        <f>VLOOKUP(A564,'5.Product popularity'!A:B,2,False)</f>
        <v>Office Supplies</v>
      </c>
      <c r="C564" s="21">
        <v>20.0</v>
      </c>
      <c r="D564" s="6"/>
    </row>
    <row r="565">
      <c r="A565" s="4">
        <v>8293.0</v>
      </c>
      <c r="B565" s="21" t="str">
        <f>VLOOKUP(A565,'5.Product popularity'!A:B,2,False)</f>
        <v>Cosmetics</v>
      </c>
      <c r="C565" s="21">
        <v>16.0</v>
      </c>
      <c r="D565" s="6"/>
    </row>
    <row r="566">
      <c r="A566" s="4">
        <v>8969.0</v>
      </c>
      <c r="B566" s="21" t="str">
        <f>VLOOKUP(A566,'5.Product popularity'!A:B,2,False)</f>
        <v>Snacks</v>
      </c>
      <c r="C566" s="21">
        <v>1.0</v>
      </c>
      <c r="D566" s="6"/>
    </row>
    <row r="567">
      <c r="A567" s="4">
        <v>5988.0</v>
      </c>
      <c r="B567" s="21" t="str">
        <f>VLOOKUP(A567,'5.Product popularity'!A:B,2,False)</f>
        <v>Vegetables</v>
      </c>
      <c r="C567" s="21">
        <v>25.0</v>
      </c>
      <c r="D567" s="6"/>
    </row>
    <row r="568">
      <c r="A568" s="4">
        <v>5988.0</v>
      </c>
      <c r="B568" s="21" t="str">
        <f>VLOOKUP(A568,'5.Product popularity'!A:B,2,False)</f>
        <v>Vegetables</v>
      </c>
      <c r="C568" s="21">
        <v>44.0</v>
      </c>
      <c r="D568" s="6"/>
    </row>
    <row r="569">
      <c r="A569" s="4">
        <v>5988.0</v>
      </c>
      <c r="B569" s="21" t="str">
        <f>VLOOKUP(A569,'5.Product popularity'!A:B,2,False)</f>
        <v>Vegetables</v>
      </c>
      <c r="C569" s="21">
        <v>14.0</v>
      </c>
      <c r="D569" s="6"/>
    </row>
    <row r="570">
      <c r="A570" s="4">
        <v>3127.0</v>
      </c>
      <c r="B570" s="21" t="str">
        <f>VLOOKUP(A570,'5.Product popularity'!A:B,2,False)</f>
        <v>Personal Care</v>
      </c>
      <c r="C570" s="21">
        <v>6.0</v>
      </c>
      <c r="D570" s="6"/>
    </row>
    <row r="571">
      <c r="A571" s="4">
        <v>2103.0</v>
      </c>
      <c r="B571" s="21" t="str">
        <f>VLOOKUP(A571,'5.Product popularity'!A:B,2,False)</f>
        <v>Cereal</v>
      </c>
      <c r="C571" s="21">
        <v>49.0</v>
      </c>
      <c r="D571" s="6"/>
    </row>
    <row r="572">
      <c r="A572" s="4">
        <v>5988.0</v>
      </c>
      <c r="B572" s="21" t="str">
        <f>VLOOKUP(A572,'5.Product popularity'!A:B,2,False)</f>
        <v>Vegetables</v>
      </c>
      <c r="C572" s="21">
        <v>33.0</v>
      </c>
      <c r="D572" s="6"/>
    </row>
    <row r="573">
      <c r="A573" s="4">
        <v>2455.0</v>
      </c>
      <c r="B573" s="21" t="str">
        <f>VLOOKUP(A573,'5.Product popularity'!A:B,2,False)</f>
        <v>Clothes</v>
      </c>
      <c r="C573" s="21">
        <v>24.0</v>
      </c>
      <c r="D573" s="6"/>
    </row>
    <row r="574">
      <c r="A574" s="4">
        <v>8969.0</v>
      </c>
      <c r="B574" s="21" t="str">
        <f>VLOOKUP(A574,'5.Product popularity'!A:B,2,False)</f>
        <v>Snacks</v>
      </c>
      <c r="C574" s="21">
        <v>48.0</v>
      </c>
      <c r="D574" s="6"/>
    </row>
    <row r="575">
      <c r="A575" s="4">
        <v>8875.0</v>
      </c>
      <c r="B575" s="21" t="str">
        <f>VLOOKUP(A575,'5.Product popularity'!A:B,2,False)</f>
        <v>Meat</v>
      </c>
      <c r="C575" s="21">
        <v>41.0</v>
      </c>
      <c r="D575" s="6"/>
    </row>
    <row r="576">
      <c r="A576" s="4">
        <v>3127.0</v>
      </c>
      <c r="B576" s="21" t="str">
        <f>VLOOKUP(A576,'5.Product popularity'!A:B,2,False)</f>
        <v>Personal Care</v>
      </c>
      <c r="C576" s="21">
        <v>4.0</v>
      </c>
      <c r="D576" s="6"/>
    </row>
    <row r="577">
      <c r="A577" s="4">
        <v>8969.0</v>
      </c>
      <c r="B577" s="21" t="str">
        <f>VLOOKUP(A577,'5.Product popularity'!A:B,2,False)</f>
        <v>Snacks</v>
      </c>
      <c r="C577" s="21">
        <v>18.0</v>
      </c>
      <c r="D577" s="6"/>
    </row>
    <row r="578">
      <c r="A578" s="4">
        <v>3127.0</v>
      </c>
      <c r="B578" s="21" t="str">
        <f>VLOOKUP(A578,'5.Product popularity'!A:B,2,False)</f>
        <v>Personal Care</v>
      </c>
      <c r="C578" s="21">
        <v>31.0</v>
      </c>
      <c r="D578" s="6"/>
    </row>
    <row r="579">
      <c r="A579" s="4">
        <v>7331.0</v>
      </c>
      <c r="B579" s="21" t="str">
        <f>VLOOKUP(A579,'5.Product popularity'!A:B,2,False)</f>
        <v>Baby Food</v>
      </c>
      <c r="C579" s="21">
        <v>27.0</v>
      </c>
      <c r="D579" s="6"/>
    </row>
    <row r="580">
      <c r="A580" s="4">
        <v>2455.0</v>
      </c>
      <c r="B580" s="21" t="str">
        <f>VLOOKUP(A580,'5.Product popularity'!A:B,2,False)</f>
        <v>Clothes</v>
      </c>
      <c r="C580" s="21">
        <v>23.0</v>
      </c>
      <c r="D580" s="6"/>
    </row>
    <row r="581">
      <c r="A581" s="4">
        <v>5988.0</v>
      </c>
      <c r="B581" s="21" t="str">
        <f>VLOOKUP(A581,'5.Product popularity'!A:B,2,False)</f>
        <v>Vegetables</v>
      </c>
      <c r="C581" s="21">
        <v>15.0</v>
      </c>
      <c r="D581" s="6"/>
    </row>
    <row r="582">
      <c r="A582" s="4">
        <v>7331.0</v>
      </c>
      <c r="B582" s="21" t="str">
        <f>VLOOKUP(A582,'5.Product popularity'!A:B,2,False)</f>
        <v>Baby Food</v>
      </c>
      <c r="C582" s="21">
        <v>21.0</v>
      </c>
      <c r="D582" s="6"/>
    </row>
    <row r="583">
      <c r="A583" s="4">
        <v>8969.0</v>
      </c>
      <c r="B583" s="21" t="str">
        <f>VLOOKUP(A583,'5.Product popularity'!A:B,2,False)</f>
        <v>Snacks</v>
      </c>
      <c r="C583" s="21">
        <v>34.0</v>
      </c>
      <c r="D583" s="6"/>
    </row>
    <row r="584">
      <c r="A584" s="4">
        <v>7331.0</v>
      </c>
      <c r="B584" s="21" t="str">
        <f>VLOOKUP(A584,'5.Product popularity'!A:B,2,False)</f>
        <v>Baby Food</v>
      </c>
      <c r="C584" s="21">
        <v>13.0</v>
      </c>
      <c r="D584" s="6"/>
    </row>
    <row r="585">
      <c r="A585" s="4">
        <v>3127.0</v>
      </c>
      <c r="B585" s="21" t="str">
        <f>VLOOKUP(A585,'5.Product popularity'!A:B,2,False)</f>
        <v>Personal Care</v>
      </c>
      <c r="C585" s="21">
        <v>49.0</v>
      </c>
      <c r="D585" s="6"/>
    </row>
    <row r="586">
      <c r="A586" s="4">
        <v>2455.0</v>
      </c>
      <c r="B586" s="21" t="str">
        <f>VLOOKUP(A586,'5.Product popularity'!A:B,2,False)</f>
        <v>Clothes</v>
      </c>
      <c r="C586" s="21">
        <v>16.0</v>
      </c>
      <c r="D586" s="6"/>
    </row>
    <row r="587">
      <c r="A587" s="4">
        <v>5988.0</v>
      </c>
      <c r="B587" s="21" t="str">
        <f>VLOOKUP(A587,'5.Product popularity'!A:B,2,False)</f>
        <v>Vegetables</v>
      </c>
      <c r="C587" s="21">
        <v>1.0</v>
      </c>
      <c r="D587" s="6"/>
    </row>
    <row r="588">
      <c r="A588" s="4">
        <v>4594.0</v>
      </c>
      <c r="B588" s="21" t="str">
        <f>VLOOKUP(A588,'5.Product popularity'!A:B,2,False)</f>
        <v>Fruits</v>
      </c>
      <c r="C588" s="21">
        <v>48.0</v>
      </c>
      <c r="D588" s="6"/>
    </row>
    <row r="589">
      <c r="A589" s="4">
        <v>7940.0</v>
      </c>
      <c r="B589" s="21" t="str">
        <f>VLOOKUP(A589,'5.Product popularity'!A:B,2,False)</f>
        <v>Household</v>
      </c>
      <c r="C589" s="21">
        <v>8.0</v>
      </c>
      <c r="D589" s="6"/>
    </row>
    <row r="590">
      <c r="A590" s="4">
        <v>2455.0</v>
      </c>
      <c r="B590" s="21" t="str">
        <f>VLOOKUP(A590,'5.Product popularity'!A:B,2,False)</f>
        <v>Clothes</v>
      </c>
      <c r="C590" s="21">
        <v>21.0</v>
      </c>
      <c r="D590" s="6"/>
    </row>
    <row r="591">
      <c r="A591" s="4">
        <v>7940.0</v>
      </c>
      <c r="B591" s="21" t="str">
        <f>VLOOKUP(A591,'5.Product popularity'!A:B,2,False)</f>
        <v>Household</v>
      </c>
      <c r="C591" s="21">
        <v>32.0</v>
      </c>
      <c r="D591" s="6"/>
    </row>
    <row r="592">
      <c r="A592" s="4">
        <v>4594.0</v>
      </c>
      <c r="B592" s="21" t="str">
        <f>VLOOKUP(A592,'5.Product popularity'!A:B,2,False)</f>
        <v>Fruits</v>
      </c>
      <c r="C592" s="21">
        <v>9.0</v>
      </c>
      <c r="D592" s="6"/>
    </row>
    <row r="593">
      <c r="A593" s="4">
        <v>2103.0</v>
      </c>
      <c r="B593" s="21" t="str">
        <f>VLOOKUP(A593,'5.Product popularity'!A:B,2,False)</f>
        <v>Cereal</v>
      </c>
      <c r="C593" s="21">
        <v>35.0</v>
      </c>
      <c r="D593" s="6"/>
    </row>
    <row r="594">
      <c r="A594" s="4">
        <v>8875.0</v>
      </c>
      <c r="B594" s="21" t="str">
        <f>VLOOKUP(A594,'5.Product popularity'!A:B,2,False)</f>
        <v>Meat</v>
      </c>
      <c r="C594" s="21">
        <v>50.0</v>
      </c>
      <c r="D594" s="6"/>
    </row>
    <row r="595">
      <c r="A595" s="4">
        <v>7331.0</v>
      </c>
      <c r="B595" s="21" t="str">
        <f>VLOOKUP(A595,'5.Product popularity'!A:B,2,False)</f>
        <v>Baby Food</v>
      </c>
      <c r="C595" s="21">
        <v>24.0</v>
      </c>
      <c r="D595" s="6"/>
    </row>
    <row r="596">
      <c r="A596" s="4">
        <v>2455.0</v>
      </c>
      <c r="B596" s="21" t="str">
        <f>VLOOKUP(A596,'5.Product popularity'!A:B,2,False)</f>
        <v>Clothes</v>
      </c>
      <c r="C596" s="21">
        <v>15.0</v>
      </c>
      <c r="D596" s="6"/>
    </row>
    <row r="597">
      <c r="A597" s="4">
        <v>8681.0</v>
      </c>
      <c r="B597" s="21" t="str">
        <f>VLOOKUP(A597,'5.Product popularity'!A:B,2,False)</f>
        <v>Office Supplies</v>
      </c>
      <c r="C597" s="21">
        <v>40.0</v>
      </c>
      <c r="D597" s="6"/>
    </row>
    <row r="598">
      <c r="A598" s="4">
        <v>8681.0</v>
      </c>
      <c r="B598" s="21" t="str">
        <f>VLOOKUP(A598,'5.Product popularity'!A:B,2,False)</f>
        <v>Office Supplies</v>
      </c>
      <c r="C598" s="21">
        <v>17.0</v>
      </c>
      <c r="D598" s="6"/>
    </row>
    <row r="599">
      <c r="A599" s="4">
        <v>1270.0</v>
      </c>
      <c r="B599" s="21" t="str">
        <f>VLOOKUP(A599,'5.Product popularity'!A:B,2,False)</f>
        <v>Beverages</v>
      </c>
      <c r="C599" s="21">
        <v>19.0</v>
      </c>
      <c r="D599" s="6"/>
    </row>
    <row r="600">
      <c r="A600" s="4">
        <v>7331.0</v>
      </c>
      <c r="B600" s="21" t="str">
        <f>VLOOKUP(A600,'5.Product popularity'!A:B,2,False)</f>
        <v>Baby Food</v>
      </c>
      <c r="C600" s="21">
        <v>32.0</v>
      </c>
      <c r="D600" s="6"/>
    </row>
    <row r="601">
      <c r="A601" s="4">
        <v>1270.0</v>
      </c>
      <c r="B601" s="21" t="str">
        <f>VLOOKUP(A601,'5.Product popularity'!A:B,2,False)</f>
        <v>Beverages</v>
      </c>
      <c r="C601" s="21">
        <v>13.0</v>
      </c>
      <c r="D601" s="6"/>
    </row>
    <row r="602">
      <c r="A602" s="4">
        <v>1270.0</v>
      </c>
      <c r="B602" s="21" t="str">
        <f>VLOOKUP(A602,'5.Product popularity'!A:B,2,False)</f>
        <v>Beverages</v>
      </c>
      <c r="C602" s="21">
        <v>28.0</v>
      </c>
      <c r="D602" s="6"/>
    </row>
    <row r="603">
      <c r="A603" s="4">
        <v>8681.0</v>
      </c>
      <c r="B603" s="21" t="str">
        <f>VLOOKUP(A603,'5.Product popularity'!A:B,2,False)</f>
        <v>Office Supplies</v>
      </c>
      <c r="C603" s="21">
        <v>4.0</v>
      </c>
      <c r="D603" s="6"/>
    </row>
    <row r="604">
      <c r="A604" s="4">
        <v>1270.0</v>
      </c>
      <c r="B604" s="21" t="str">
        <f>VLOOKUP(A604,'5.Product popularity'!A:B,2,False)</f>
        <v>Beverages</v>
      </c>
      <c r="C604" s="21">
        <v>17.0</v>
      </c>
      <c r="D604" s="6"/>
    </row>
    <row r="605">
      <c r="A605" s="4">
        <v>3127.0</v>
      </c>
      <c r="B605" s="21" t="str">
        <f>VLOOKUP(A605,'5.Product popularity'!A:B,2,False)</f>
        <v>Personal Care</v>
      </c>
      <c r="C605" s="21">
        <v>32.0</v>
      </c>
      <c r="D605" s="6"/>
    </row>
    <row r="606">
      <c r="A606" s="4">
        <v>3127.0</v>
      </c>
      <c r="B606" s="21" t="str">
        <f>VLOOKUP(A606,'5.Product popularity'!A:B,2,False)</f>
        <v>Personal Care</v>
      </c>
      <c r="C606" s="21">
        <v>15.0</v>
      </c>
      <c r="D606" s="6"/>
    </row>
    <row r="607">
      <c r="A607" s="4">
        <v>8681.0</v>
      </c>
      <c r="B607" s="21" t="str">
        <f>VLOOKUP(A607,'5.Product popularity'!A:B,2,False)</f>
        <v>Office Supplies</v>
      </c>
      <c r="C607" s="21">
        <v>42.0</v>
      </c>
      <c r="D607" s="6"/>
    </row>
    <row r="608">
      <c r="A608" s="4">
        <v>2455.0</v>
      </c>
      <c r="B608" s="21" t="str">
        <f>VLOOKUP(A608,'5.Product popularity'!A:B,2,False)</f>
        <v>Clothes</v>
      </c>
      <c r="C608" s="21">
        <v>18.0</v>
      </c>
      <c r="D608" s="6"/>
    </row>
    <row r="609">
      <c r="A609" s="4">
        <v>8293.0</v>
      </c>
      <c r="B609" s="21" t="str">
        <f>VLOOKUP(A609,'5.Product popularity'!A:B,2,False)</f>
        <v>Cosmetics</v>
      </c>
      <c r="C609" s="21">
        <v>41.0</v>
      </c>
      <c r="D609" s="6"/>
    </row>
    <row r="610">
      <c r="A610" s="4">
        <v>8681.0</v>
      </c>
      <c r="B610" s="21" t="str">
        <f>VLOOKUP(A610,'5.Product popularity'!A:B,2,False)</f>
        <v>Office Supplies</v>
      </c>
      <c r="C610" s="21">
        <v>27.0</v>
      </c>
      <c r="D610" s="6"/>
    </row>
    <row r="611">
      <c r="A611" s="4">
        <v>2103.0</v>
      </c>
      <c r="B611" s="21" t="str">
        <f>VLOOKUP(A611,'5.Product popularity'!A:B,2,False)</f>
        <v>Cereal</v>
      </c>
      <c r="C611" s="21">
        <v>14.0</v>
      </c>
      <c r="D611" s="6"/>
    </row>
    <row r="612">
      <c r="A612" s="4">
        <v>1270.0</v>
      </c>
      <c r="B612" s="21" t="str">
        <f>VLOOKUP(A612,'5.Product popularity'!A:B,2,False)</f>
        <v>Beverages</v>
      </c>
      <c r="C612" s="21">
        <v>14.0</v>
      </c>
      <c r="D612" s="6"/>
    </row>
    <row r="613">
      <c r="A613" s="4">
        <v>5988.0</v>
      </c>
      <c r="B613" s="21" t="str">
        <f>VLOOKUP(A613,'5.Product popularity'!A:B,2,False)</f>
        <v>Vegetables</v>
      </c>
      <c r="C613" s="21">
        <v>39.0</v>
      </c>
      <c r="D613" s="6"/>
    </row>
    <row r="614">
      <c r="A614" s="4">
        <v>8969.0</v>
      </c>
      <c r="B614" s="21" t="str">
        <f>VLOOKUP(A614,'5.Product popularity'!A:B,2,False)</f>
        <v>Snacks</v>
      </c>
      <c r="C614" s="21">
        <v>27.0</v>
      </c>
      <c r="D614" s="6"/>
    </row>
    <row r="615">
      <c r="A615" s="4">
        <v>8969.0</v>
      </c>
      <c r="B615" s="21" t="str">
        <f>VLOOKUP(A615,'5.Product popularity'!A:B,2,False)</f>
        <v>Snacks</v>
      </c>
      <c r="C615" s="21">
        <v>6.0</v>
      </c>
      <c r="D615" s="6"/>
    </row>
    <row r="616">
      <c r="A616" s="4">
        <v>7940.0</v>
      </c>
      <c r="B616" s="21" t="str">
        <f>VLOOKUP(A616,'5.Product popularity'!A:B,2,False)</f>
        <v>Household</v>
      </c>
      <c r="C616" s="21">
        <v>8.0</v>
      </c>
      <c r="D616" s="6"/>
    </row>
    <row r="617">
      <c r="A617" s="4">
        <v>3127.0</v>
      </c>
      <c r="B617" s="21" t="str">
        <f>VLOOKUP(A617,'5.Product popularity'!A:B,2,False)</f>
        <v>Personal Care</v>
      </c>
      <c r="C617" s="21">
        <v>21.0</v>
      </c>
      <c r="D617" s="6"/>
    </row>
    <row r="618">
      <c r="A618" s="4">
        <v>8293.0</v>
      </c>
      <c r="B618" s="21" t="str">
        <f>VLOOKUP(A618,'5.Product popularity'!A:B,2,False)</f>
        <v>Cosmetics</v>
      </c>
      <c r="C618" s="21">
        <v>23.0</v>
      </c>
      <c r="D618" s="6"/>
    </row>
    <row r="619">
      <c r="A619" s="4">
        <v>8875.0</v>
      </c>
      <c r="B619" s="21" t="str">
        <f>VLOOKUP(A619,'5.Product popularity'!A:B,2,False)</f>
        <v>Meat</v>
      </c>
      <c r="C619" s="21">
        <v>35.0</v>
      </c>
      <c r="D619" s="6"/>
    </row>
    <row r="620">
      <c r="A620" s="4">
        <v>8875.0</v>
      </c>
      <c r="B620" s="21" t="str">
        <f>VLOOKUP(A620,'5.Product popularity'!A:B,2,False)</f>
        <v>Meat</v>
      </c>
      <c r="C620" s="21">
        <v>3.0</v>
      </c>
      <c r="D620" s="6"/>
    </row>
    <row r="621">
      <c r="A621" s="4">
        <v>8875.0</v>
      </c>
      <c r="B621" s="21" t="str">
        <f>VLOOKUP(A621,'5.Product popularity'!A:B,2,False)</f>
        <v>Meat</v>
      </c>
      <c r="C621" s="21">
        <v>3.0</v>
      </c>
      <c r="D621" s="6"/>
    </row>
    <row r="622">
      <c r="A622" s="4">
        <v>1270.0</v>
      </c>
      <c r="B622" s="21" t="str">
        <f>VLOOKUP(A622,'5.Product popularity'!A:B,2,False)</f>
        <v>Beverages</v>
      </c>
      <c r="C622" s="21">
        <v>26.0</v>
      </c>
      <c r="D622" s="6"/>
    </row>
    <row r="623">
      <c r="A623" s="4">
        <v>7940.0</v>
      </c>
      <c r="B623" s="21" t="str">
        <f>VLOOKUP(A623,'5.Product popularity'!A:B,2,False)</f>
        <v>Household</v>
      </c>
      <c r="C623" s="21">
        <v>7.0</v>
      </c>
      <c r="D623" s="6"/>
    </row>
    <row r="624">
      <c r="A624" s="4">
        <v>4594.0</v>
      </c>
      <c r="B624" s="21" t="str">
        <f>VLOOKUP(A624,'5.Product popularity'!A:B,2,False)</f>
        <v>Fruits</v>
      </c>
      <c r="C624" s="21">
        <v>8.0</v>
      </c>
      <c r="D624" s="6"/>
    </row>
    <row r="625">
      <c r="A625" s="4">
        <v>3127.0</v>
      </c>
      <c r="B625" s="21" t="str">
        <f>VLOOKUP(A625,'5.Product popularity'!A:B,2,False)</f>
        <v>Personal Care</v>
      </c>
      <c r="C625" s="21">
        <v>45.0</v>
      </c>
      <c r="D625" s="6"/>
    </row>
    <row r="626">
      <c r="A626" s="4">
        <v>7331.0</v>
      </c>
      <c r="B626" s="21" t="str">
        <f>VLOOKUP(A626,'5.Product popularity'!A:B,2,False)</f>
        <v>Baby Food</v>
      </c>
      <c r="C626" s="21">
        <v>32.0</v>
      </c>
      <c r="D626" s="6"/>
    </row>
    <row r="627">
      <c r="A627" s="4">
        <v>3127.0</v>
      </c>
      <c r="B627" s="21" t="str">
        <f>VLOOKUP(A627,'5.Product popularity'!A:B,2,False)</f>
        <v>Personal Care</v>
      </c>
      <c r="C627" s="21">
        <v>4.0</v>
      </c>
      <c r="D627" s="6"/>
    </row>
    <row r="628">
      <c r="A628" s="4">
        <v>8969.0</v>
      </c>
      <c r="B628" s="21" t="str">
        <f>VLOOKUP(A628,'5.Product popularity'!A:B,2,False)</f>
        <v>Snacks</v>
      </c>
      <c r="C628" s="21">
        <v>28.0</v>
      </c>
      <c r="D628" s="6"/>
    </row>
    <row r="629">
      <c r="A629" s="4">
        <v>8969.0</v>
      </c>
      <c r="B629" s="21" t="str">
        <f>VLOOKUP(A629,'5.Product popularity'!A:B,2,False)</f>
        <v>Snacks</v>
      </c>
      <c r="C629" s="21">
        <v>25.0</v>
      </c>
      <c r="D629" s="6"/>
    </row>
    <row r="630">
      <c r="A630" s="4">
        <v>4594.0</v>
      </c>
      <c r="B630" s="21" t="str">
        <f>VLOOKUP(A630,'5.Product popularity'!A:B,2,False)</f>
        <v>Fruits</v>
      </c>
      <c r="C630" s="21">
        <v>11.0</v>
      </c>
      <c r="D630" s="6"/>
    </row>
    <row r="631">
      <c r="A631" s="4">
        <v>7940.0</v>
      </c>
      <c r="B631" s="21" t="str">
        <f>VLOOKUP(A631,'5.Product popularity'!A:B,2,False)</f>
        <v>Household</v>
      </c>
      <c r="C631" s="21">
        <v>31.0</v>
      </c>
      <c r="D631" s="6"/>
    </row>
    <row r="632">
      <c r="A632" s="4">
        <v>8681.0</v>
      </c>
      <c r="B632" s="21" t="str">
        <f>VLOOKUP(A632,'5.Product popularity'!A:B,2,False)</f>
        <v>Office Supplies</v>
      </c>
      <c r="C632" s="21">
        <v>44.0</v>
      </c>
      <c r="D632" s="6"/>
    </row>
    <row r="633">
      <c r="A633" s="4">
        <v>2103.0</v>
      </c>
      <c r="B633" s="21" t="str">
        <f>VLOOKUP(A633,'5.Product popularity'!A:B,2,False)</f>
        <v>Cereal</v>
      </c>
      <c r="C633" s="21">
        <v>28.0</v>
      </c>
      <c r="D633" s="6"/>
    </row>
    <row r="634">
      <c r="A634" s="4">
        <v>5988.0</v>
      </c>
      <c r="B634" s="21" t="str">
        <f>VLOOKUP(A634,'5.Product popularity'!A:B,2,False)</f>
        <v>Vegetables</v>
      </c>
      <c r="C634" s="21">
        <v>12.0</v>
      </c>
      <c r="D634" s="6"/>
    </row>
    <row r="635">
      <c r="A635" s="4">
        <v>8293.0</v>
      </c>
      <c r="B635" s="21" t="str">
        <f>VLOOKUP(A635,'5.Product popularity'!A:B,2,False)</f>
        <v>Cosmetics</v>
      </c>
      <c r="C635" s="21">
        <v>0.0</v>
      </c>
      <c r="D635" s="6"/>
    </row>
    <row r="636">
      <c r="A636" s="4">
        <v>4594.0</v>
      </c>
      <c r="B636" s="21" t="str">
        <f>VLOOKUP(A636,'5.Product popularity'!A:B,2,False)</f>
        <v>Fruits</v>
      </c>
      <c r="C636" s="21">
        <v>46.0</v>
      </c>
      <c r="D636" s="6"/>
    </row>
    <row r="637">
      <c r="A637" s="4">
        <v>1270.0</v>
      </c>
      <c r="B637" s="21" t="str">
        <f>VLOOKUP(A637,'5.Product popularity'!A:B,2,False)</f>
        <v>Beverages</v>
      </c>
      <c r="C637" s="21">
        <v>17.0</v>
      </c>
      <c r="D637" s="6"/>
    </row>
    <row r="638">
      <c r="A638" s="4">
        <v>7940.0</v>
      </c>
      <c r="B638" s="21" t="str">
        <f>VLOOKUP(A638,'5.Product popularity'!A:B,2,False)</f>
        <v>Household</v>
      </c>
      <c r="C638" s="21">
        <v>7.0</v>
      </c>
      <c r="D638" s="6"/>
    </row>
    <row r="639">
      <c r="A639" s="4">
        <v>7331.0</v>
      </c>
      <c r="B639" s="21" t="str">
        <f>VLOOKUP(A639,'5.Product popularity'!A:B,2,False)</f>
        <v>Baby Food</v>
      </c>
      <c r="C639" s="21">
        <v>29.0</v>
      </c>
      <c r="D639" s="6"/>
    </row>
    <row r="640">
      <c r="A640" s="4">
        <v>3127.0</v>
      </c>
      <c r="B640" s="21" t="str">
        <f>VLOOKUP(A640,'5.Product popularity'!A:B,2,False)</f>
        <v>Personal Care</v>
      </c>
      <c r="C640" s="21">
        <v>7.0</v>
      </c>
      <c r="D640" s="6"/>
    </row>
    <row r="641">
      <c r="A641" s="4">
        <v>8875.0</v>
      </c>
      <c r="B641" s="21" t="str">
        <f>VLOOKUP(A641,'5.Product popularity'!A:B,2,False)</f>
        <v>Meat</v>
      </c>
      <c r="C641" s="21">
        <v>5.0</v>
      </c>
      <c r="D641" s="6"/>
    </row>
    <row r="642">
      <c r="A642" s="4">
        <v>2455.0</v>
      </c>
      <c r="B642" s="21" t="str">
        <f>VLOOKUP(A642,'5.Product popularity'!A:B,2,False)</f>
        <v>Clothes</v>
      </c>
      <c r="C642" s="21">
        <v>4.0</v>
      </c>
      <c r="D642" s="6"/>
    </row>
    <row r="643">
      <c r="A643" s="4">
        <v>7331.0</v>
      </c>
      <c r="B643" s="21" t="str">
        <f>VLOOKUP(A643,'5.Product popularity'!A:B,2,False)</f>
        <v>Baby Food</v>
      </c>
      <c r="C643" s="21">
        <v>20.0</v>
      </c>
      <c r="D643" s="6"/>
    </row>
    <row r="644">
      <c r="A644" s="4">
        <v>7940.0</v>
      </c>
      <c r="B644" s="21" t="str">
        <f>VLOOKUP(A644,'5.Product popularity'!A:B,2,False)</f>
        <v>Household</v>
      </c>
      <c r="C644" s="21">
        <v>45.0</v>
      </c>
      <c r="D644" s="6"/>
    </row>
    <row r="645">
      <c r="A645" s="4">
        <v>7331.0</v>
      </c>
      <c r="B645" s="21" t="str">
        <f>VLOOKUP(A645,'5.Product popularity'!A:B,2,False)</f>
        <v>Baby Food</v>
      </c>
      <c r="C645" s="21">
        <v>40.0</v>
      </c>
      <c r="D645" s="6"/>
    </row>
    <row r="646">
      <c r="A646" s="4">
        <v>8875.0</v>
      </c>
      <c r="B646" s="21" t="str">
        <f>VLOOKUP(A646,'5.Product popularity'!A:B,2,False)</f>
        <v>Meat</v>
      </c>
      <c r="C646" s="21">
        <v>2.0</v>
      </c>
      <c r="D646" s="6"/>
    </row>
    <row r="647">
      <c r="A647" s="4">
        <v>7331.0</v>
      </c>
      <c r="B647" s="21" t="str">
        <f>VLOOKUP(A647,'5.Product popularity'!A:B,2,False)</f>
        <v>Baby Food</v>
      </c>
      <c r="C647" s="21">
        <v>37.0</v>
      </c>
      <c r="D647" s="6"/>
    </row>
    <row r="648">
      <c r="A648" s="4">
        <v>5988.0</v>
      </c>
      <c r="B648" s="21" t="str">
        <f>VLOOKUP(A648,'5.Product popularity'!A:B,2,False)</f>
        <v>Vegetables</v>
      </c>
      <c r="C648" s="21">
        <v>9.0</v>
      </c>
      <c r="D648" s="6"/>
    </row>
    <row r="649">
      <c r="A649" s="4">
        <v>2103.0</v>
      </c>
      <c r="B649" s="21" t="str">
        <f>VLOOKUP(A649,'5.Product popularity'!A:B,2,False)</f>
        <v>Cereal</v>
      </c>
      <c r="C649" s="21">
        <v>10.0</v>
      </c>
      <c r="D649" s="6"/>
    </row>
    <row r="650">
      <c r="A650" s="4">
        <v>5988.0</v>
      </c>
      <c r="B650" s="21" t="str">
        <f>VLOOKUP(A650,'5.Product popularity'!A:B,2,False)</f>
        <v>Vegetables</v>
      </c>
      <c r="C650" s="21">
        <v>10.0</v>
      </c>
      <c r="D650" s="6"/>
    </row>
    <row r="651">
      <c r="A651" s="4">
        <v>5988.0</v>
      </c>
      <c r="B651" s="21" t="str">
        <f>VLOOKUP(A651,'5.Product popularity'!A:B,2,False)</f>
        <v>Vegetables</v>
      </c>
      <c r="C651" s="21">
        <v>48.0</v>
      </c>
      <c r="D651" s="6"/>
    </row>
    <row r="652">
      <c r="A652" s="4">
        <v>2103.0</v>
      </c>
      <c r="B652" s="21" t="str">
        <f>VLOOKUP(A652,'5.Product popularity'!A:B,2,False)</f>
        <v>Cereal</v>
      </c>
      <c r="C652" s="21">
        <v>39.0</v>
      </c>
      <c r="D652" s="6"/>
    </row>
    <row r="653">
      <c r="A653" s="4">
        <v>4594.0</v>
      </c>
      <c r="B653" s="21" t="str">
        <f>VLOOKUP(A653,'5.Product popularity'!A:B,2,False)</f>
        <v>Fruits</v>
      </c>
      <c r="C653" s="21">
        <v>50.0</v>
      </c>
      <c r="D653" s="6"/>
    </row>
    <row r="654">
      <c r="A654" s="4">
        <v>8681.0</v>
      </c>
      <c r="B654" s="21" t="str">
        <f>VLOOKUP(A654,'5.Product popularity'!A:B,2,False)</f>
        <v>Office Supplies</v>
      </c>
      <c r="C654" s="21">
        <v>27.0</v>
      </c>
      <c r="D654" s="6"/>
    </row>
    <row r="655">
      <c r="A655" s="4">
        <v>3127.0</v>
      </c>
      <c r="B655" s="21" t="str">
        <f>VLOOKUP(A655,'5.Product popularity'!A:B,2,False)</f>
        <v>Personal Care</v>
      </c>
      <c r="C655" s="21">
        <v>44.0</v>
      </c>
      <c r="D655" s="6"/>
    </row>
    <row r="656">
      <c r="A656" s="4">
        <v>3127.0</v>
      </c>
      <c r="B656" s="21" t="str">
        <f>VLOOKUP(A656,'5.Product popularity'!A:B,2,False)</f>
        <v>Personal Care</v>
      </c>
      <c r="C656" s="21">
        <v>7.0</v>
      </c>
      <c r="D656" s="6"/>
    </row>
    <row r="657">
      <c r="A657" s="4">
        <v>5988.0</v>
      </c>
      <c r="B657" s="21" t="str">
        <f>VLOOKUP(A657,'5.Product popularity'!A:B,2,False)</f>
        <v>Vegetables</v>
      </c>
      <c r="C657" s="21">
        <v>43.0</v>
      </c>
      <c r="D657" s="6"/>
    </row>
    <row r="658">
      <c r="A658" s="4">
        <v>2455.0</v>
      </c>
      <c r="B658" s="21" t="str">
        <f>VLOOKUP(A658,'5.Product popularity'!A:B,2,False)</f>
        <v>Clothes</v>
      </c>
      <c r="C658" s="21">
        <v>40.0</v>
      </c>
      <c r="D658" s="6"/>
    </row>
    <row r="659">
      <c r="A659" s="4">
        <v>8681.0</v>
      </c>
      <c r="B659" s="21" t="str">
        <f>VLOOKUP(A659,'5.Product popularity'!A:B,2,False)</f>
        <v>Office Supplies</v>
      </c>
      <c r="C659" s="21">
        <v>34.0</v>
      </c>
      <c r="D659" s="6"/>
    </row>
    <row r="660">
      <c r="A660" s="4">
        <v>2455.0</v>
      </c>
      <c r="B660" s="21" t="str">
        <f>VLOOKUP(A660,'5.Product popularity'!A:B,2,False)</f>
        <v>Clothes</v>
      </c>
      <c r="C660" s="21">
        <v>41.0</v>
      </c>
      <c r="D660" s="6"/>
    </row>
    <row r="661">
      <c r="A661" s="4">
        <v>3127.0</v>
      </c>
      <c r="B661" s="21" t="str">
        <f>VLOOKUP(A661,'5.Product popularity'!A:B,2,False)</f>
        <v>Personal Care</v>
      </c>
      <c r="C661" s="21">
        <v>5.0</v>
      </c>
      <c r="D661" s="6"/>
    </row>
    <row r="662">
      <c r="A662" s="4">
        <v>5988.0</v>
      </c>
      <c r="B662" s="21" t="str">
        <f>VLOOKUP(A662,'5.Product popularity'!A:B,2,False)</f>
        <v>Vegetables</v>
      </c>
      <c r="C662" s="21">
        <v>9.0</v>
      </c>
      <c r="D662" s="6"/>
    </row>
    <row r="663">
      <c r="A663" s="4">
        <v>8293.0</v>
      </c>
      <c r="B663" s="21" t="str">
        <f>VLOOKUP(A663,'5.Product popularity'!A:B,2,False)</f>
        <v>Cosmetics</v>
      </c>
      <c r="C663" s="21">
        <v>43.0</v>
      </c>
      <c r="D663" s="6"/>
    </row>
    <row r="664">
      <c r="A664" s="4">
        <v>8681.0</v>
      </c>
      <c r="B664" s="21" t="str">
        <f>VLOOKUP(A664,'5.Product popularity'!A:B,2,False)</f>
        <v>Office Supplies</v>
      </c>
      <c r="C664" s="21">
        <v>45.0</v>
      </c>
      <c r="D664" s="6"/>
    </row>
    <row r="665">
      <c r="A665" s="4">
        <v>7940.0</v>
      </c>
      <c r="B665" s="21" t="str">
        <f>VLOOKUP(A665,'5.Product popularity'!A:B,2,False)</f>
        <v>Household</v>
      </c>
      <c r="C665" s="21">
        <v>32.0</v>
      </c>
      <c r="D665" s="6"/>
    </row>
    <row r="666">
      <c r="A666" s="4">
        <v>2455.0</v>
      </c>
      <c r="B666" s="21" t="str">
        <f>VLOOKUP(A666,'5.Product popularity'!A:B,2,False)</f>
        <v>Clothes</v>
      </c>
      <c r="C666" s="21">
        <v>44.0</v>
      </c>
      <c r="D666" s="6"/>
    </row>
    <row r="667">
      <c r="A667" s="4">
        <v>2455.0</v>
      </c>
      <c r="B667" s="21" t="str">
        <f>VLOOKUP(A667,'5.Product popularity'!A:B,2,False)</f>
        <v>Clothes</v>
      </c>
      <c r="C667" s="21">
        <v>12.0</v>
      </c>
      <c r="D667" s="6"/>
    </row>
    <row r="668">
      <c r="A668" s="4">
        <v>7940.0</v>
      </c>
      <c r="B668" s="21" t="str">
        <f>VLOOKUP(A668,'5.Product popularity'!A:B,2,False)</f>
        <v>Household</v>
      </c>
      <c r="C668" s="21">
        <v>11.0</v>
      </c>
      <c r="D668" s="6"/>
    </row>
    <row r="669">
      <c r="A669" s="4">
        <v>1270.0</v>
      </c>
      <c r="B669" s="21" t="str">
        <f>VLOOKUP(A669,'5.Product popularity'!A:B,2,False)</f>
        <v>Beverages</v>
      </c>
      <c r="C669" s="21">
        <v>19.0</v>
      </c>
      <c r="D669" s="6"/>
    </row>
    <row r="670">
      <c r="A670" s="4">
        <v>8875.0</v>
      </c>
      <c r="B670" s="21" t="str">
        <f>VLOOKUP(A670,'5.Product popularity'!A:B,2,False)</f>
        <v>Meat</v>
      </c>
      <c r="C670" s="21">
        <v>30.0</v>
      </c>
      <c r="D670" s="6"/>
    </row>
    <row r="671">
      <c r="A671" s="4">
        <v>8293.0</v>
      </c>
      <c r="B671" s="21" t="str">
        <f>VLOOKUP(A671,'5.Product popularity'!A:B,2,False)</f>
        <v>Cosmetics</v>
      </c>
      <c r="C671" s="21">
        <v>22.0</v>
      </c>
      <c r="D671" s="6"/>
    </row>
    <row r="672">
      <c r="A672" s="4">
        <v>4594.0</v>
      </c>
      <c r="B672" s="21" t="str">
        <f>VLOOKUP(A672,'5.Product popularity'!A:B,2,False)</f>
        <v>Fruits</v>
      </c>
      <c r="C672" s="21">
        <v>17.0</v>
      </c>
      <c r="D672" s="6"/>
    </row>
    <row r="673">
      <c r="A673" s="4">
        <v>2103.0</v>
      </c>
      <c r="B673" s="21" t="str">
        <f>VLOOKUP(A673,'5.Product popularity'!A:B,2,False)</f>
        <v>Cereal</v>
      </c>
      <c r="C673" s="21">
        <v>31.0</v>
      </c>
      <c r="D673" s="6"/>
    </row>
    <row r="674">
      <c r="A674" s="4">
        <v>1270.0</v>
      </c>
      <c r="B674" s="21" t="str">
        <f>VLOOKUP(A674,'5.Product popularity'!A:B,2,False)</f>
        <v>Beverages</v>
      </c>
      <c r="C674" s="21">
        <v>16.0</v>
      </c>
      <c r="D674" s="6"/>
    </row>
    <row r="675">
      <c r="A675" s="4">
        <v>8875.0</v>
      </c>
      <c r="B675" s="21" t="str">
        <f>VLOOKUP(A675,'5.Product popularity'!A:B,2,False)</f>
        <v>Meat</v>
      </c>
      <c r="C675" s="21">
        <v>34.0</v>
      </c>
      <c r="D675" s="6"/>
    </row>
    <row r="676">
      <c r="A676" s="4">
        <v>4594.0</v>
      </c>
      <c r="B676" s="21" t="str">
        <f>VLOOKUP(A676,'5.Product popularity'!A:B,2,False)</f>
        <v>Fruits</v>
      </c>
      <c r="C676" s="21">
        <v>10.0</v>
      </c>
      <c r="D676" s="6"/>
    </row>
    <row r="677">
      <c r="A677" s="4">
        <v>8681.0</v>
      </c>
      <c r="B677" s="21" t="str">
        <f>VLOOKUP(A677,'5.Product popularity'!A:B,2,False)</f>
        <v>Office Supplies</v>
      </c>
      <c r="C677" s="21">
        <v>49.0</v>
      </c>
      <c r="D677" s="6"/>
    </row>
    <row r="678">
      <c r="A678" s="4">
        <v>8681.0</v>
      </c>
      <c r="B678" s="21" t="str">
        <f>VLOOKUP(A678,'5.Product popularity'!A:B,2,False)</f>
        <v>Office Supplies</v>
      </c>
      <c r="C678" s="21">
        <v>24.0</v>
      </c>
      <c r="D678" s="6"/>
    </row>
    <row r="679">
      <c r="A679" s="4">
        <v>7331.0</v>
      </c>
      <c r="B679" s="21" t="str">
        <f>VLOOKUP(A679,'5.Product popularity'!A:B,2,False)</f>
        <v>Baby Food</v>
      </c>
      <c r="C679" s="21">
        <v>48.0</v>
      </c>
      <c r="D679" s="6"/>
    </row>
    <row r="680">
      <c r="A680" s="4">
        <v>3127.0</v>
      </c>
      <c r="B680" s="21" t="str">
        <f>VLOOKUP(A680,'5.Product popularity'!A:B,2,False)</f>
        <v>Personal Care</v>
      </c>
      <c r="C680" s="21">
        <v>5.0</v>
      </c>
      <c r="D680" s="6"/>
    </row>
    <row r="681">
      <c r="A681" s="4">
        <v>8875.0</v>
      </c>
      <c r="B681" s="21" t="str">
        <f>VLOOKUP(A681,'5.Product popularity'!A:B,2,False)</f>
        <v>Meat</v>
      </c>
      <c r="C681" s="21">
        <v>0.0</v>
      </c>
      <c r="D681" s="6"/>
    </row>
    <row r="682">
      <c r="A682" s="4">
        <v>4594.0</v>
      </c>
      <c r="B682" s="21" t="str">
        <f>VLOOKUP(A682,'5.Product popularity'!A:B,2,False)</f>
        <v>Fruits</v>
      </c>
      <c r="C682" s="21">
        <v>32.0</v>
      </c>
      <c r="D682" s="6"/>
    </row>
    <row r="683">
      <c r="A683" s="4">
        <v>2455.0</v>
      </c>
      <c r="B683" s="21" t="str">
        <f>VLOOKUP(A683,'5.Product popularity'!A:B,2,False)</f>
        <v>Clothes</v>
      </c>
      <c r="C683" s="21">
        <v>36.0</v>
      </c>
      <c r="D683" s="6"/>
    </row>
    <row r="684">
      <c r="A684" s="4">
        <v>8681.0</v>
      </c>
      <c r="B684" s="21" t="str">
        <f>VLOOKUP(A684,'5.Product popularity'!A:B,2,False)</f>
        <v>Office Supplies</v>
      </c>
      <c r="C684" s="21">
        <v>38.0</v>
      </c>
      <c r="D684" s="6"/>
    </row>
    <row r="685">
      <c r="A685" s="4">
        <v>2103.0</v>
      </c>
      <c r="B685" s="21" t="str">
        <f>VLOOKUP(A685,'5.Product popularity'!A:B,2,False)</f>
        <v>Cereal</v>
      </c>
      <c r="C685" s="21">
        <v>34.0</v>
      </c>
      <c r="D685" s="6"/>
    </row>
    <row r="686">
      <c r="A686" s="4">
        <v>8293.0</v>
      </c>
      <c r="B686" s="21" t="str">
        <f>VLOOKUP(A686,'5.Product popularity'!A:B,2,False)</f>
        <v>Cosmetics</v>
      </c>
      <c r="C686" s="21">
        <v>24.0</v>
      </c>
      <c r="D686" s="6"/>
    </row>
    <row r="687">
      <c r="A687" s="4">
        <v>4594.0</v>
      </c>
      <c r="B687" s="21" t="str">
        <f>VLOOKUP(A687,'5.Product popularity'!A:B,2,False)</f>
        <v>Fruits</v>
      </c>
      <c r="C687" s="21">
        <v>24.0</v>
      </c>
      <c r="D687" s="6"/>
    </row>
    <row r="688">
      <c r="A688" s="4">
        <v>8969.0</v>
      </c>
      <c r="B688" s="21" t="str">
        <f>VLOOKUP(A688,'5.Product popularity'!A:B,2,False)</f>
        <v>Snacks</v>
      </c>
      <c r="C688" s="21">
        <v>45.0</v>
      </c>
      <c r="D688" s="6"/>
    </row>
    <row r="689">
      <c r="A689" s="4">
        <v>7940.0</v>
      </c>
      <c r="B689" s="21" t="str">
        <f>VLOOKUP(A689,'5.Product popularity'!A:B,2,False)</f>
        <v>Household</v>
      </c>
      <c r="C689" s="21">
        <v>26.0</v>
      </c>
      <c r="D689" s="6"/>
    </row>
    <row r="690">
      <c r="A690" s="4">
        <v>8875.0</v>
      </c>
      <c r="B690" s="21" t="str">
        <f>VLOOKUP(A690,'5.Product popularity'!A:B,2,False)</f>
        <v>Meat</v>
      </c>
      <c r="C690" s="21">
        <v>39.0</v>
      </c>
      <c r="D690" s="6"/>
    </row>
    <row r="691">
      <c r="A691" s="4">
        <v>2455.0</v>
      </c>
      <c r="B691" s="21" t="str">
        <f>VLOOKUP(A691,'5.Product popularity'!A:B,2,False)</f>
        <v>Clothes</v>
      </c>
      <c r="C691" s="21">
        <v>12.0</v>
      </c>
      <c r="D691" s="6"/>
    </row>
    <row r="692">
      <c r="A692" s="4">
        <v>4594.0</v>
      </c>
      <c r="B692" s="21" t="str">
        <f>VLOOKUP(A692,'5.Product popularity'!A:B,2,False)</f>
        <v>Fruits</v>
      </c>
      <c r="C692" s="21">
        <v>38.0</v>
      </c>
      <c r="D692" s="6"/>
    </row>
    <row r="693">
      <c r="A693" s="4">
        <v>8969.0</v>
      </c>
      <c r="B693" s="21" t="str">
        <f>VLOOKUP(A693,'5.Product popularity'!A:B,2,False)</f>
        <v>Snacks</v>
      </c>
      <c r="C693" s="21">
        <v>16.0</v>
      </c>
      <c r="D693" s="6"/>
    </row>
    <row r="694">
      <c r="A694" s="4">
        <v>3127.0</v>
      </c>
      <c r="B694" s="21" t="str">
        <f>VLOOKUP(A694,'5.Product popularity'!A:B,2,False)</f>
        <v>Personal Care</v>
      </c>
      <c r="C694" s="21">
        <v>4.0</v>
      </c>
      <c r="D694" s="6"/>
    </row>
    <row r="695">
      <c r="A695" s="4">
        <v>8681.0</v>
      </c>
      <c r="B695" s="21" t="str">
        <f>VLOOKUP(A695,'5.Product popularity'!A:B,2,False)</f>
        <v>Office Supplies</v>
      </c>
      <c r="C695" s="21">
        <v>32.0</v>
      </c>
      <c r="D695" s="6"/>
    </row>
    <row r="696">
      <c r="A696" s="4">
        <v>8969.0</v>
      </c>
      <c r="B696" s="21" t="str">
        <f>VLOOKUP(A696,'5.Product popularity'!A:B,2,False)</f>
        <v>Snacks</v>
      </c>
      <c r="C696" s="21">
        <v>45.0</v>
      </c>
      <c r="D696" s="6"/>
    </row>
    <row r="697">
      <c r="A697" s="4">
        <v>3127.0</v>
      </c>
      <c r="B697" s="21" t="str">
        <f>VLOOKUP(A697,'5.Product popularity'!A:B,2,False)</f>
        <v>Personal Care</v>
      </c>
      <c r="C697" s="21">
        <v>14.0</v>
      </c>
      <c r="D697" s="6"/>
    </row>
    <row r="698">
      <c r="A698" s="4">
        <v>4594.0</v>
      </c>
      <c r="B698" s="21" t="str">
        <f>VLOOKUP(A698,'5.Product popularity'!A:B,2,False)</f>
        <v>Fruits</v>
      </c>
      <c r="C698" s="21">
        <v>26.0</v>
      </c>
      <c r="D698" s="6"/>
    </row>
    <row r="699">
      <c r="A699" s="4">
        <v>2103.0</v>
      </c>
      <c r="B699" s="21" t="str">
        <f>VLOOKUP(A699,'5.Product popularity'!A:B,2,False)</f>
        <v>Cereal</v>
      </c>
      <c r="C699" s="21">
        <v>6.0</v>
      </c>
      <c r="D699" s="6"/>
    </row>
    <row r="700">
      <c r="A700" s="4">
        <v>5988.0</v>
      </c>
      <c r="B700" s="21" t="str">
        <f>VLOOKUP(A700,'5.Product popularity'!A:B,2,False)</f>
        <v>Vegetables</v>
      </c>
      <c r="C700" s="21">
        <v>48.0</v>
      </c>
      <c r="D700" s="6"/>
    </row>
    <row r="701">
      <c r="A701" s="4">
        <v>5988.0</v>
      </c>
      <c r="B701" s="21" t="str">
        <f>VLOOKUP(A701,'5.Product popularity'!A:B,2,False)</f>
        <v>Vegetables</v>
      </c>
      <c r="C701" s="21">
        <v>47.0</v>
      </c>
      <c r="D701" s="6"/>
    </row>
    <row r="702">
      <c r="A702" s="4">
        <v>8293.0</v>
      </c>
      <c r="B702" s="21" t="str">
        <f>VLOOKUP(A702,'5.Product popularity'!A:B,2,False)</f>
        <v>Cosmetics</v>
      </c>
      <c r="C702" s="21">
        <v>29.0</v>
      </c>
      <c r="D702" s="6"/>
    </row>
    <row r="703">
      <c r="A703" s="4">
        <v>7940.0</v>
      </c>
      <c r="B703" s="21" t="str">
        <f>VLOOKUP(A703,'5.Product popularity'!A:B,2,False)</f>
        <v>Household</v>
      </c>
      <c r="C703" s="21">
        <v>24.0</v>
      </c>
      <c r="D703" s="6"/>
    </row>
    <row r="704">
      <c r="A704" s="4">
        <v>2455.0</v>
      </c>
      <c r="B704" s="21" t="str">
        <f>VLOOKUP(A704,'5.Product popularity'!A:B,2,False)</f>
        <v>Clothes</v>
      </c>
      <c r="C704" s="21">
        <v>16.0</v>
      </c>
      <c r="D704" s="6"/>
    </row>
    <row r="705">
      <c r="A705" s="4">
        <v>8969.0</v>
      </c>
      <c r="B705" s="21" t="str">
        <f>VLOOKUP(A705,'5.Product popularity'!A:B,2,False)</f>
        <v>Snacks</v>
      </c>
      <c r="C705" s="21">
        <v>37.0</v>
      </c>
      <c r="D705" s="6"/>
    </row>
    <row r="706">
      <c r="A706" s="4">
        <v>8293.0</v>
      </c>
      <c r="B706" s="21" t="str">
        <f>VLOOKUP(A706,'5.Product popularity'!A:B,2,False)</f>
        <v>Cosmetics</v>
      </c>
      <c r="C706" s="21">
        <v>32.0</v>
      </c>
      <c r="D706" s="6"/>
    </row>
    <row r="707">
      <c r="A707" s="4">
        <v>8969.0</v>
      </c>
      <c r="B707" s="21" t="str">
        <f>VLOOKUP(A707,'5.Product popularity'!A:B,2,False)</f>
        <v>Snacks</v>
      </c>
      <c r="C707" s="21">
        <v>13.0</v>
      </c>
      <c r="D707" s="6"/>
    </row>
    <row r="708">
      <c r="A708" s="4">
        <v>8969.0</v>
      </c>
      <c r="B708" s="21" t="str">
        <f>VLOOKUP(A708,'5.Product popularity'!A:B,2,False)</f>
        <v>Snacks</v>
      </c>
      <c r="C708" s="21">
        <v>28.0</v>
      </c>
      <c r="D708" s="6"/>
    </row>
    <row r="709">
      <c r="A709" s="4">
        <v>7331.0</v>
      </c>
      <c r="B709" s="21" t="str">
        <f>VLOOKUP(A709,'5.Product popularity'!A:B,2,False)</f>
        <v>Baby Food</v>
      </c>
      <c r="C709" s="21">
        <v>33.0</v>
      </c>
      <c r="D709" s="6"/>
    </row>
    <row r="710">
      <c r="A710" s="4">
        <v>1270.0</v>
      </c>
      <c r="B710" s="21" t="str">
        <f>VLOOKUP(A710,'5.Product popularity'!A:B,2,False)</f>
        <v>Beverages</v>
      </c>
      <c r="C710" s="21">
        <v>15.0</v>
      </c>
      <c r="D710" s="6"/>
    </row>
    <row r="711">
      <c r="A711" s="4">
        <v>7940.0</v>
      </c>
      <c r="B711" s="21" t="str">
        <f>VLOOKUP(A711,'5.Product popularity'!A:B,2,False)</f>
        <v>Household</v>
      </c>
      <c r="C711" s="21">
        <v>22.0</v>
      </c>
      <c r="D711" s="6"/>
    </row>
    <row r="712">
      <c r="A712" s="4">
        <v>4594.0</v>
      </c>
      <c r="B712" s="21" t="str">
        <f>VLOOKUP(A712,'5.Product popularity'!A:B,2,False)</f>
        <v>Fruits</v>
      </c>
      <c r="C712" s="21">
        <v>11.0</v>
      </c>
      <c r="D712" s="6"/>
    </row>
    <row r="713">
      <c r="A713" s="4">
        <v>7331.0</v>
      </c>
      <c r="B713" s="21" t="str">
        <f>VLOOKUP(A713,'5.Product popularity'!A:B,2,False)</f>
        <v>Baby Food</v>
      </c>
      <c r="C713" s="21">
        <v>12.0</v>
      </c>
      <c r="D713" s="6"/>
    </row>
    <row r="714">
      <c r="A714" s="4">
        <v>8293.0</v>
      </c>
      <c r="B714" s="21" t="str">
        <f>VLOOKUP(A714,'5.Product popularity'!A:B,2,False)</f>
        <v>Cosmetics</v>
      </c>
      <c r="C714" s="21">
        <v>27.0</v>
      </c>
      <c r="D714" s="6"/>
    </row>
    <row r="715">
      <c r="A715" s="4">
        <v>1270.0</v>
      </c>
      <c r="B715" s="21" t="str">
        <f>VLOOKUP(A715,'5.Product popularity'!A:B,2,False)</f>
        <v>Beverages</v>
      </c>
      <c r="C715" s="21">
        <v>7.0</v>
      </c>
      <c r="D715" s="6"/>
    </row>
    <row r="716">
      <c r="A716" s="4">
        <v>2455.0</v>
      </c>
      <c r="B716" s="21" t="str">
        <f>VLOOKUP(A716,'5.Product popularity'!A:B,2,False)</f>
        <v>Clothes</v>
      </c>
      <c r="C716" s="21">
        <v>43.0</v>
      </c>
      <c r="D716" s="6"/>
    </row>
    <row r="717">
      <c r="A717" s="4">
        <v>3127.0</v>
      </c>
      <c r="B717" s="21" t="str">
        <f>VLOOKUP(A717,'5.Product popularity'!A:B,2,False)</f>
        <v>Personal Care</v>
      </c>
      <c r="C717" s="21">
        <v>30.0</v>
      </c>
      <c r="D717" s="6"/>
    </row>
    <row r="718">
      <c r="A718" s="4">
        <v>7331.0</v>
      </c>
      <c r="B718" s="21" t="str">
        <f>VLOOKUP(A718,'5.Product popularity'!A:B,2,False)</f>
        <v>Baby Food</v>
      </c>
      <c r="C718" s="21">
        <v>2.0</v>
      </c>
      <c r="D718" s="6"/>
    </row>
    <row r="719">
      <c r="A719" s="4">
        <v>8969.0</v>
      </c>
      <c r="B719" s="21" t="str">
        <f>VLOOKUP(A719,'5.Product popularity'!A:B,2,False)</f>
        <v>Snacks</v>
      </c>
      <c r="C719" s="21">
        <v>44.0</v>
      </c>
      <c r="D719" s="6"/>
    </row>
    <row r="720">
      <c r="A720" s="4">
        <v>8875.0</v>
      </c>
      <c r="B720" s="21" t="str">
        <f>VLOOKUP(A720,'5.Product popularity'!A:B,2,False)</f>
        <v>Meat</v>
      </c>
      <c r="C720" s="21">
        <v>17.0</v>
      </c>
      <c r="D720" s="6"/>
    </row>
    <row r="721">
      <c r="A721" s="4">
        <v>1270.0</v>
      </c>
      <c r="B721" s="21" t="str">
        <f>VLOOKUP(A721,'5.Product popularity'!A:B,2,False)</f>
        <v>Beverages</v>
      </c>
      <c r="C721" s="21">
        <v>5.0</v>
      </c>
      <c r="D721" s="6"/>
    </row>
    <row r="722">
      <c r="A722" s="4">
        <v>7940.0</v>
      </c>
      <c r="B722" s="21" t="str">
        <f>VLOOKUP(A722,'5.Product popularity'!A:B,2,False)</f>
        <v>Household</v>
      </c>
      <c r="C722" s="21">
        <v>34.0</v>
      </c>
      <c r="D722" s="6"/>
    </row>
    <row r="723">
      <c r="A723" s="4">
        <v>8681.0</v>
      </c>
      <c r="B723" s="21" t="str">
        <f>VLOOKUP(A723,'5.Product popularity'!A:B,2,False)</f>
        <v>Office Supplies</v>
      </c>
      <c r="C723" s="21">
        <v>16.0</v>
      </c>
      <c r="D723" s="6"/>
    </row>
    <row r="724">
      <c r="A724" s="4">
        <v>1270.0</v>
      </c>
      <c r="B724" s="21" t="str">
        <f>VLOOKUP(A724,'5.Product popularity'!A:B,2,False)</f>
        <v>Beverages</v>
      </c>
      <c r="C724" s="21">
        <v>45.0</v>
      </c>
      <c r="D724" s="6"/>
    </row>
    <row r="725">
      <c r="A725" s="4">
        <v>4594.0</v>
      </c>
      <c r="B725" s="21" t="str">
        <f>VLOOKUP(A725,'5.Product popularity'!A:B,2,False)</f>
        <v>Fruits</v>
      </c>
      <c r="C725" s="21">
        <v>7.0</v>
      </c>
      <c r="D725" s="6"/>
    </row>
    <row r="726">
      <c r="A726" s="4">
        <v>8681.0</v>
      </c>
      <c r="B726" s="21" t="str">
        <f>VLOOKUP(A726,'5.Product popularity'!A:B,2,False)</f>
        <v>Office Supplies</v>
      </c>
      <c r="C726" s="21">
        <v>5.0</v>
      </c>
      <c r="D726" s="6"/>
    </row>
    <row r="727">
      <c r="A727" s="4">
        <v>5988.0</v>
      </c>
      <c r="B727" s="21" t="str">
        <f>VLOOKUP(A727,'5.Product popularity'!A:B,2,False)</f>
        <v>Vegetables</v>
      </c>
      <c r="C727" s="21">
        <v>2.0</v>
      </c>
      <c r="D727" s="6"/>
    </row>
    <row r="728">
      <c r="A728" s="4">
        <v>8875.0</v>
      </c>
      <c r="B728" s="21" t="str">
        <f>VLOOKUP(A728,'5.Product popularity'!A:B,2,False)</f>
        <v>Meat</v>
      </c>
      <c r="C728" s="21">
        <v>39.0</v>
      </c>
      <c r="D728" s="6"/>
    </row>
    <row r="729">
      <c r="A729" s="4">
        <v>2455.0</v>
      </c>
      <c r="B729" s="21" t="str">
        <f>VLOOKUP(A729,'5.Product popularity'!A:B,2,False)</f>
        <v>Clothes</v>
      </c>
      <c r="C729" s="21">
        <v>46.0</v>
      </c>
      <c r="D729" s="6"/>
    </row>
    <row r="730">
      <c r="A730" s="4">
        <v>8681.0</v>
      </c>
      <c r="B730" s="21" t="str">
        <f>VLOOKUP(A730,'5.Product popularity'!A:B,2,False)</f>
        <v>Office Supplies</v>
      </c>
      <c r="C730" s="21">
        <v>45.0</v>
      </c>
      <c r="D730" s="6"/>
    </row>
    <row r="731">
      <c r="A731" s="4">
        <v>7940.0</v>
      </c>
      <c r="B731" s="21" t="str">
        <f>VLOOKUP(A731,'5.Product popularity'!A:B,2,False)</f>
        <v>Household</v>
      </c>
      <c r="C731" s="21">
        <v>7.0</v>
      </c>
      <c r="D731" s="6"/>
    </row>
    <row r="732">
      <c r="A732" s="4">
        <v>1270.0</v>
      </c>
      <c r="B732" s="21" t="str">
        <f>VLOOKUP(A732,'5.Product popularity'!A:B,2,False)</f>
        <v>Beverages</v>
      </c>
      <c r="C732" s="21">
        <v>25.0</v>
      </c>
      <c r="D732" s="6"/>
    </row>
    <row r="733">
      <c r="A733" s="4">
        <v>1270.0</v>
      </c>
      <c r="B733" s="21" t="str">
        <f>VLOOKUP(A733,'5.Product popularity'!A:B,2,False)</f>
        <v>Beverages</v>
      </c>
      <c r="C733" s="21">
        <v>40.0</v>
      </c>
      <c r="D733" s="6"/>
    </row>
    <row r="734">
      <c r="A734" s="4">
        <v>2103.0</v>
      </c>
      <c r="B734" s="21" t="str">
        <f>VLOOKUP(A734,'5.Product popularity'!A:B,2,False)</f>
        <v>Cereal</v>
      </c>
      <c r="C734" s="21">
        <v>17.0</v>
      </c>
      <c r="D734" s="6"/>
    </row>
    <row r="735">
      <c r="A735" s="4">
        <v>8875.0</v>
      </c>
      <c r="B735" s="21" t="str">
        <f>VLOOKUP(A735,'5.Product popularity'!A:B,2,False)</f>
        <v>Meat</v>
      </c>
      <c r="C735" s="21">
        <v>16.0</v>
      </c>
      <c r="D735" s="6"/>
    </row>
    <row r="736">
      <c r="A736" s="4">
        <v>5988.0</v>
      </c>
      <c r="B736" s="21" t="str">
        <f>VLOOKUP(A736,'5.Product popularity'!A:B,2,False)</f>
        <v>Vegetables</v>
      </c>
      <c r="C736" s="21">
        <v>13.0</v>
      </c>
      <c r="D736" s="6"/>
    </row>
    <row r="737">
      <c r="A737" s="4">
        <v>2103.0</v>
      </c>
      <c r="B737" s="21" t="str">
        <f>VLOOKUP(A737,'5.Product popularity'!A:B,2,False)</f>
        <v>Cereal</v>
      </c>
      <c r="C737" s="21">
        <v>44.0</v>
      </c>
      <c r="D737" s="6"/>
    </row>
    <row r="738">
      <c r="A738" s="4">
        <v>2455.0</v>
      </c>
      <c r="B738" s="21" t="str">
        <f>VLOOKUP(A738,'5.Product popularity'!A:B,2,False)</f>
        <v>Clothes</v>
      </c>
      <c r="C738" s="21">
        <v>33.0</v>
      </c>
      <c r="D738" s="6"/>
    </row>
    <row r="739">
      <c r="A739" s="4">
        <v>4594.0</v>
      </c>
      <c r="B739" s="21" t="str">
        <f>VLOOKUP(A739,'5.Product popularity'!A:B,2,False)</f>
        <v>Fruits</v>
      </c>
      <c r="C739" s="21">
        <v>8.0</v>
      </c>
      <c r="D739" s="6"/>
    </row>
    <row r="740">
      <c r="A740" s="4">
        <v>4594.0</v>
      </c>
      <c r="B740" s="21" t="str">
        <f>VLOOKUP(A740,'5.Product popularity'!A:B,2,False)</f>
        <v>Fruits</v>
      </c>
      <c r="C740" s="21">
        <v>27.0</v>
      </c>
      <c r="D740" s="6"/>
    </row>
    <row r="741">
      <c r="A741" s="4">
        <v>1270.0</v>
      </c>
      <c r="B741" s="21" t="str">
        <f>VLOOKUP(A741,'5.Product popularity'!A:B,2,False)</f>
        <v>Beverages</v>
      </c>
      <c r="C741" s="21">
        <v>16.0</v>
      </c>
      <c r="D741" s="6"/>
    </row>
    <row r="742">
      <c r="A742" s="4">
        <v>7331.0</v>
      </c>
      <c r="B742" s="21" t="str">
        <f>VLOOKUP(A742,'5.Product popularity'!A:B,2,False)</f>
        <v>Baby Food</v>
      </c>
      <c r="C742" s="21">
        <v>16.0</v>
      </c>
      <c r="D742" s="6"/>
    </row>
    <row r="743">
      <c r="A743" s="4">
        <v>8681.0</v>
      </c>
      <c r="B743" s="21" t="str">
        <f>VLOOKUP(A743,'5.Product popularity'!A:B,2,False)</f>
        <v>Office Supplies</v>
      </c>
      <c r="C743" s="21">
        <v>17.0</v>
      </c>
      <c r="D743" s="6"/>
    </row>
    <row r="744">
      <c r="A744" s="4">
        <v>8293.0</v>
      </c>
      <c r="B744" s="21" t="str">
        <f>VLOOKUP(A744,'5.Product popularity'!A:B,2,False)</f>
        <v>Cosmetics</v>
      </c>
      <c r="C744" s="21">
        <v>40.0</v>
      </c>
      <c r="D744" s="6"/>
    </row>
    <row r="745">
      <c r="A745" s="4">
        <v>3127.0</v>
      </c>
      <c r="B745" s="21" t="str">
        <f>VLOOKUP(A745,'5.Product popularity'!A:B,2,False)</f>
        <v>Personal Care</v>
      </c>
      <c r="C745" s="21">
        <v>28.0</v>
      </c>
      <c r="D745" s="6"/>
    </row>
    <row r="746">
      <c r="A746" s="4">
        <v>7331.0</v>
      </c>
      <c r="B746" s="21" t="str">
        <f>VLOOKUP(A746,'5.Product popularity'!A:B,2,False)</f>
        <v>Baby Food</v>
      </c>
      <c r="C746" s="21">
        <v>13.0</v>
      </c>
      <c r="D746" s="6"/>
    </row>
    <row r="747">
      <c r="A747" s="4">
        <v>8293.0</v>
      </c>
      <c r="B747" s="21" t="str">
        <f>VLOOKUP(A747,'5.Product popularity'!A:B,2,False)</f>
        <v>Cosmetics</v>
      </c>
      <c r="C747" s="21">
        <v>5.0</v>
      </c>
      <c r="D747" s="6"/>
    </row>
    <row r="748">
      <c r="A748" s="4">
        <v>7331.0</v>
      </c>
      <c r="B748" s="21" t="str">
        <f>VLOOKUP(A748,'5.Product popularity'!A:B,2,False)</f>
        <v>Baby Food</v>
      </c>
      <c r="C748" s="21">
        <v>38.0</v>
      </c>
      <c r="D748" s="6"/>
    </row>
    <row r="749">
      <c r="A749" s="4">
        <v>7331.0</v>
      </c>
      <c r="B749" s="21" t="str">
        <f>VLOOKUP(A749,'5.Product popularity'!A:B,2,False)</f>
        <v>Baby Food</v>
      </c>
      <c r="C749" s="21">
        <v>25.0</v>
      </c>
      <c r="D749" s="6"/>
    </row>
    <row r="750">
      <c r="A750" s="4">
        <v>8293.0</v>
      </c>
      <c r="B750" s="21" t="str">
        <f>VLOOKUP(A750,'5.Product popularity'!A:B,2,False)</f>
        <v>Cosmetics</v>
      </c>
      <c r="C750" s="21">
        <v>23.0</v>
      </c>
      <c r="D750" s="6"/>
    </row>
    <row r="751">
      <c r="A751" s="4">
        <v>8969.0</v>
      </c>
      <c r="B751" s="21" t="str">
        <f>VLOOKUP(A751,'5.Product popularity'!A:B,2,False)</f>
        <v>Snacks</v>
      </c>
      <c r="C751" s="21">
        <v>18.0</v>
      </c>
      <c r="D751" s="6"/>
    </row>
    <row r="752">
      <c r="A752" s="4">
        <v>7331.0</v>
      </c>
      <c r="B752" s="21" t="str">
        <f>VLOOKUP(A752,'5.Product popularity'!A:B,2,False)</f>
        <v>Baby Food</v>
      </c>
      <c r="C752" s="21">
        <v>48.0</v>
      </c>
      <c r="D752" s="6"/>
    </row>
    <row r="753">
      <c r="A753" s="4">
        <v>8875.0</v>
      </c>
      <c r="B753" s="21" t="str">
        <f>VLOOKUP(A753,'5.Product popularity'!A:B,2,False)</f>
        <v>Meat</v>
      </c>
      <c r="C753" s="21">
        <v>33.0</v>
      </c>
      <c r="D753" s="6"/>
    </row>
    <row r="754">
      <c r="A754" s="4">
        <v>1270.0</v>
      </c>
      <c r="B754" s="21" t="str">
        <f>VLOOKUP(A754,'5.Product popularity'!A:B,2,False)</f>
        <v>Beverages</v>
      </c>
      <c r="C754" s="21">
        <v>6.0</v>
      </c>
      <c r="D754" s="6"/>
    </row>
    <row r="755">
      <c r="A755" s="4">
        <v>3127.0</v>
      </c>
      <c r="B755" s="21" t="str">
        <f>VLOOKUP(A755,'5.Product popularity'!A:B,2,False)</f>
        <v>Personal Care</v>
      </c>
      <c r="C755" s="21">
        <v>8.0</v>
      </c>
      <c r="D755" s="6"/>
    </row>
    <row r="756">
      <c r="A756" s="4">
        <v>3127.0</v>
      </c>
      <c r="B756" s="21" t="str">
        <f>VLOOKUP(A756,'5.Product popularity'!A:B,2,False)</f>
        <v>Personal Care</v>
      </c>
      <c r="C756" s="21">
        <v>0.0</v>
      </c>
      <c r="D756" s="6"/>
    </row>
    <row r="757">
      <c r="A757" s="4">
        <v>2103.0</v>
      </c>
      <c r="B757" s="21" t="str">
        <f>VLOOKUP(A757,'5.Product popularity'!A:B,2,False)</f>
        <v>Cereal</v>
      </c>
      <c r="C757" s="21">
        <v>35.0</v>
      </c>
      <c r="D757" s="6"/>
    </row>
    <row r="758">
      <c r="A758" s="4">
        <v>4594.0</v>
      </c>
      <c r="B758" s="21" t="str">
        <f>VLOOKUP(A758,'5.Product popularity'!A:B,2,False)</f>
        <v>Fruits</v>
      </c>
      <c r="C758" s="21">
        <v>35.0</v>
      </c>
      <c r="D758" s="6"/>
    </row>
    <row r="759">
      <c r="A759" s="4">
        <v>8293.0</v>
      </c>
      <c r="B759" s="21" t="str">
        <f>VLOOKUP(A759,'5.Product popularity'!A:B,2,False)</f>
        <v>Cosmetics</v>
      </c>
      <c r="C759" s="21">
        <v>31.0</v>
      </c>
      <c r="D759" s="6"/>
    </row>
    <row r="760">
      <c r="A760" s="4">
        <v>8681.0</v>
      </c>
      <c r="B760" s="21" t="str">
        <f>VLOOKUP(A760,'5.Product popularity'!A:B,2,False)</f>
        <v>Office Supplies</v>
      </c>
      <c r="C760" s="21">
        <v>34.0</v>
      </c>
      <c r="D760" s="6"/>
    </row>
    <row r="761">
      <c r="A761" s="4">
        <v>8875.0</v>
      </c>
      <c r="B761" s="21" t="str">
        <f>VLOOKUP(A761,'5.Product popularity'!A:B,2,False)</f>
        <v>Meat</v>
      </c>
      <c r="C761" s="21">
        <v>15.0</v>
      </c>
      <c r="D761" s="6"/>
    </row>
    <row r="762">
      <c r="A762" s="4">
        <v>5988.0</v>
      </c>
      <c r="B762" s="21" t="str">
        <f>VLOOKUP(A762,'5.Product popularity'!A:B,2,False)</f>
        <v>Vegetables</v>
      </c>
      <c r="C762" s="21">
        <v>1.0</v>
      </c>
      <c r="D762" s="6"/>
    </row>
    <row r="763">
      <c r="A763" s="4">
        <v>8293.0</v>
      </c>
      <c r="B763" s="21" t="str">
        <f>VLOOKUP(A763,'5.Product popularity'!A:B,2,False)</f>
        <v>Cosmetics</v>
      </c>
      <c r="C763" s="21">
        <v>29.0</v>
      </c>
      <c r="D763" s="6"/>
    </row>
    <row r="764">
      <c r="A764" s="4">
        <v>4594.0</v>
      </c>
      <c r="B764" s="21" t="str">
        <f>VLOOKUP(A764,'5.Product popularity'!A:B,2,False)</f>
        <v>Fruits</v>
      </c>
      <c r="C764" s="21">
        <v>23.0</v>
      </c>
      <c r="D764" s="6"/>
    </row>
    <row r="765">
      <c r="A765" s="4">
        <v>7940.0</v>
      </c>
      <c r="B765" s="21" t="str">
        <f>VLOOKUP(A765,'5.Product popularity'!A:B,2,False)</f>
        <v>Household</v>
      </c>
      <c r="C765" s="21">
        <v>4.0</v>
      </c>
      <c r="D765" s="6"/>
    </row>
    <row r="766">
      <c r="A766" s="4">
        <v>5988.0</v>
      </c>
      <c r="B766" s="21" t="str">
        <f>VLOOKUP(A766,'5.Product popularity'!A:B,2,False)</f>
        <v>Vegetables</v>
      </c>
      <c r="C766" s="21">
        <v>30.0</v>
      </c>
      <c r="D766" s="6"/>
    </row>
    <row r="767">
      <c r="A767" s="4">
        <v>8875.0</v>
      </c>
      <c r="B767" s="21" t="str">
        <f>VLOOKUP(A767,'5.Product popularity'!A:B,2,False)</f>
        <v>Meat</v>
      </c>
      <c r="C767" s="21">
        <v>42.0</v>
      </c>
      <c r="D767" s="6"/>
    </row>
    <row r="768">
      <c r="A768" s="4">
        <v>8969.0</v>
      </c>
      <c r="B768" s="21" t="str">
        <f>VLOOKUP(A768,'5.Product popularity'!A:B,2,False)</f>
        <v>Snacks</v>
      </c>
      <c r="C768" s="21">
        <v>1.0</v>
      </c>
      <c r="D768" s="6"/>
    </row>
    <row r="769">
      <c r="A769" s="4">
        <v>1270.0</v>
      </c>
      <c r="B769" s="21" t="str">
        <f>VLOOKUP(A769,'5.Product popularity'!A:B,2,False)</f>
        <v>Beverages</v>
      </c>
      <c r="C769" s="21">
        <v>23.0</v>
      </c>
      <c r="D769" s="6"/>
    </row>
    <row r="770">
      <c r="A770" s="4">
        <v>8293.0</v>
      </c>
      <c r="B770" s="21" t="str">
        <f>VLOOKUP(A770,'5.Product popularity'!A:B,2,False)</f>
        <v>Cosmetics</v>
      </c>
      <c r="C770" s="21">
        <v>18.0</v>
      </c>
      <c r="D770" s="6"/>
    </row>
    <row r="771">
      <c r="A771" s="4">
        <v>7940.0</v>
      </c>
      <c r="B771" s="21" t="str">
        <f>VLOOKUP(A771,'5.Product popularity'!A:B,2,False)</f>
        <v>Household</v>
      </c>
      <c r="C771" s="21">
        <v>5.0</v>
      </c>
      <c r="D771" s="6"/>
    </row>
    <row r="772">
      <c r="A772" s="4">
        <v>8875.0</v>
      </c>
      <c r="B772" s="21" t="str">
        <f>VLOOKUP(A772,'5.Product popularity'!A:B,2,False)</f>
        <v>Meat</v>
      </c>
      <c r="C772" s="21">
        <v>33.0</v>
      </c>
      <c r="D772" s="6"/>
    </row>
    <row r="773">
      <c r="A773" s="4">
        <v>3127.0</v>
      </c>
      <c r="B773" s="21" t="str">
        <f>VLOOKUP(A773,'5.Product popularity'!A:B,2,False)</f>
        <v>Personal Care</v>
      </c>
      <c r="C773" s="21">
        <v>26.0</v>
      </c>
      <c r="D773" s="6"/>
    </row>
    <row r="774">
      <c r="A774" s="4">
        <v>5988.0</v>
      </c>
      <c r="B774" s="21" t="str">
        <f>VLOOKUP(A774,'5.Product popularity'!A:B,2,False)</f>
        <v>Vegetables</v>
      </c>
      <c r="C774" s="21">
        <v>15.0</v>
      </c>
      <c r="D774" s="6"/>
    </row>
    <row r="775">
      <c r="A775" s="4">
        <v>3127.0</v>
      </c>
      <c r="B775" s="21" t="str">
        <f>VLOOKUP(A775,'5.Product popularity'!A:B,2,False)</f>
        <v>Personal Care</v>
      </c>
      <c r="C775" s="21">
        <v>40.0</v>
      </c>
      <c r="D775" s="6"/>
    </row>
    <row r="776">
      <c r="A776" s="4">
        <v>8293.0</v>
      </c>
      <c r="B776" s="21" t="str">
        <f>VLOOKUP(A776,'5.Product popularity'!A:B,2,False)</f>
        <v>Cosmetics</v>
      </c>
      <c r="C776" s="21">
        <v>39.0</v>
      </c>
      <c r="D776" s="6"/>
    </row>
    <row r="777">
      <c r="A777" s="4">
        <v>2455.0</v>
      </c>
      <c r="B777" s="21" t="str">
        <f>VLOOKUP(A777,'5.Product popularity'!A:B,2,False)</f>
        <v>Clothes</v>
      </c>
      <c r="C777" s="21">
        <v>9.0</v>
      </c>
      <c r="D777" s="6"/>
    </row>
    <row r="778">
      <c r="A778" s="4">
        <v>5988.0</v>
      </c>
      <c r="B778" s="21" t="str">
        <f>VLOOKUP(A778,'5.Product popularity'!A:B,2,False)</f>
        <v>Vegetables</v>
      </c>
      <c r="C778" s="21">
        <v>34.0</v>
      </c>
      <c r="D778" s="6"/>
    </row>
    <row r="779">
      <c r="A779" s="4">
        <v>8681.0</v>
      </c>
      <c r="B779" s="21" t="str">
        <f>VLOOKUP(A779,'5.Product popularity'!A:B,2,False)</f>
        <v>Office Supplies</v>
      </c>
      <c r="C779" s="21">
        <v>35.0</v>
      </c>
      <c r="D779" s="6"/>
    </row>
    <row r="780">
      <c r="A780" s="4">
        <v>1270.0</v>
      </c>
      <c r="B780" s="21" t="str">
        <f>VLOOKUP(A780,'5.Product popularity'!A:B,2,False)</f>
        <v>Beverages</v>
      </c>
      <c r="C780" s="21">
        <v>9.0</v>
      </c>
      <c r="D780" s="6"/>
    </row>
    <row r="781">
      <c r="A781" s="4">
        <v>2103.0</v>
      </c>
      <c r="B781" s="21" t="str">
        <f>VLOOKUP(A781,'5.Product popularity'!A:B,2,False)</f>
        <v>Cereal</v>
      </c>
      <c r="C781" s="21">
        <v>48.0</v>
      </c>
      <c r="D781" s="6"/>
    </row>
    <row r="782">
      <c r="A782" s="4">
        <v>2455.0</v>
      </c>
      <c r="B782" s="21" t="str">
        <f>VLOOKUP(A782,'5.Product popularity'!A:B,2,False)</f>
        <v>Clothes</v>
      </c>
      <c r="C782" s="21">
        <v>9.0</v>
      </c>
      <c r="D782" s="6"/>
    </row>
    <row r="783">
      <c r="A783" s="4">
        <v>7940.0</v>
      </c>
      <c r="B783" s="21" t="str">
        <f>VLOOKUP(A783,'5.Product popularity'!A:B,2,False)</f>
        <v>Household</v>
      </c>
      <c r="C783" s="21">
        <v>47.0</v>
      </c>
      <c r="D783" s="6"/>
    </row>
    <row r="784">
      <c r="A784" s="4">
        <v>2455.0</v>
      </c>
      <c r="B784" s="21" t="str">
        <f>VLOOKUP(A784,'5.Product popularity'!A:B,2,False)</f>
        <v>Clothes</v>
      </c>
      <c r="C784" s="21">
        <v>31.0</v>
      </c>
      <c r="D784" s="6"/>
    </row>
    <row r="785">
      <c r="A785" s="4">
        <v>1270.0</v>
      </c>
      <c r="B785" s="21" t="str">
        <f>VLOOKUP(A785,'5.Product popularity'!A:B,2,False)</f>
        <v>Beverages</v>
      </c>
      <c r="C785" s="21">
        <v>27.0</v>
      </c>
      <c r="D785" s="6"/>
    </row>
    <row r="786">
      <c r="A786" s="4">
        <v>2455.0</v>
      </c>
      <c r="B786" s="21" t="str">
        <f>VLOOKUP(A786,'5.Product popularity'!A:B,2,False)</f>
        <v>Clothes</v>
      </c>
      <c r="C786" s="21">
        <v>0.0</v>
      </c>
      <c r="D786" s="6"/>
    </row>
    <row r="787">
      <c r="A787" s="4">
        <v>1270.0</v>
      </c>
      <c r="B787" s="21" t="str">
        <f>VLOOKUP(A787,'5.Product popularity'!A:B,2,False)</f>
        <v>Beverages</v>
      </c>
      <c r="C787" s="21">
        <v>29.0</v>
      </c>
      <c r="D787" s="6"/>
    </row>
    <row r="788">
      <c r="A788" s="4">
        <v>8681.0</v>
      </c>
      <c r="B788" s="21" t="str">
        <f>VLOOKUP(A788,'5.Product popularity'!A:B,2,False)</f>
        <v>Office Supplies</v>
      </c>
      <c r="C788" s="21">
        <v>50.0</v>
      </c>
      <c r="D788" s="6"/>
    </row>
    <row r="789">
      <c r="A789" s="4">
        <v>3127.0</v>
      </c>
      <c r="B789" s="21" t="str">
        <f>VLOOKUP(A789,'5.Product popularity'!A:B,2,False)</f>
        <v>Personal Care</v>
      </c>
      <c r="C789" s="21">
        <v>0.0</v>
      </c>
      <c r="D789" s="6"/>
    </row>
    <row r="790">
      <c r="A790" s="4">
        <v>2103.0</v>
      </c>
      <c r="B790" s="21" t="str">
        <f>VLOOKUP(A790,'5.Product popularity'!A:B,2,False)</f>
        <v>Cereal</v>
      </c>
      <c r="C790" s="21">
        <v>25.0</v>
      </c>
      <c r="D790" s="6"/>
    </row>
    <row r="791">
      <c r="A791" s="4">
        <v>4594.0</v>
      </c>
      <c r="B791" s="21" t="str">
        <f>VLOOKUP(A791,'5.Product popularity'!A:B,2,False)</f>
        <v>Fruits</v>
      </c>
      <c r="C791" s="21">
        <v>42.0</v>
      </c>
      <c r="D791" s="6"/>
    </row>
    <row r="792">
      <c r="A792" s="4">
        <v>8293.0</v>
      </c>
      <c r="B792" s="21" t="str">
        <f>VLOOKUP(A792,'5.Product popularity'!A:B,2,False)</f>
        <v>Cosmetics</v>
      </c>
      <c r="C792" s="21">
        <v>3.0</v>
      </c>
      <c r="D792" s="6"/>
    </row>
    <row r="793">
      <c r="A793" s="4">
        <v>8293.0</v>
      </c>
      <c r="B793" s="21" t="str">
        <f>VLOOKUP(A793,'5.Product popularity'!A:B,2,False)</f>
        <v>Cosmetics</v>
      </c>
      <c r="C793" s="21">
        <v>38.0</v>
      </c>
      <c r="D793" s="6"/>
    </row>
    <row r="794">
      <c r="A794" s="4">
        <v>8293.0</v>
      </c>
      <c r="B794" s="21" t="str">
        <f>VLOOKUP(A794,'5.Product popularity'!A:B,2,False)</f>
        <v>Cosmetics</v>
      </c>
      <c r="C794" s="21">
        <v>30.0</v>
      </c>
      <c r="D794" s="6"/>
    </row>
    <row r="795">
      <c r="A795" s="4">
        <v>2455.0</v>
      </c>
      <c r="B795" s="21" t="str">
        <f>VLOOKUP(A795,'5.Product popularity'!A:B,2,False)</f>
        <v>Clothes</v>
      </c>
      <c r="C795" s="21">
        <v>21.0</v>
      </c>
      <c r="D795" s="6"/>
    </row>
    <row r="796">
      <c r="A796" s="4">
        <v>4594.0</v>
      </c>
      <c r="B796" s="21" t="str">
        <f>VLOOKUP(A796,'5.Product popularity'!A:B,2,False)</f>
        <v>Fruits</v>
      </c>
      <c r="C796" s="21">
        <v>9.0</v>
      </c>
      <c r="D796" s="6"/>
    </row>
    <row r="797">
      <c r="A797" s="4">
        <v>5988.0</v>
      </c>
      <c r="B797" s="21" t="str">
        <f>VLOOKUP(A797,'5.Product popularity'!A:B,2,False)</f>
        <v>Vegetables</v>
      </c>
      <c r="C797" s="21">
        <v>49.0</v>
      </c>
      <c r="D797" s="6"/>
    </row>
    <row r="798">
      <c r="A798" s="4">
        <v>7331.0</v>
      </c>
      <c r="B798" s="21" t="str">
        <f>VLOOKUP(A798,'5.Product popularity'!A:B,2,False)</f>
        <v>Baby Food</v>
      </c>
      <c r="C798" s="21">
        <v>35.0</v>
      </c>
      <c r="D798" s="6"/>
    </row>
    <row r="799">
      <c r="A799" s="4">
        <v>7940.0</v>
      </c>
      <c r="B799" s="21" t="str">
        <f>VLOOKUP(A799,'5.Product popularity'!A:B,2,False)</f>
        <v>Household</v>
      </c>
      <c r="C799" s="21">
        <v>6.0</v>
      </c>
      <c r="D799" s="6"/>
    </row>
    <row r="800">
      <c r="A800" s="4">
        <v>2455.0</v>
      </c>
      <c r="B800" s="21" t="str">
        <f>VLOOKUP(A800,'5.Product popularity'!A:B,2,False)</f>
        <v>Clothes</v>
      </c>
      <c r="C800" s="21">
        <v>15.0</v>
      </c>
      <c r="D800" s="6"/>
    </row>
    <row r="801">
      <c r="A801" s="4">
        <v>7940.0</v>
      </c>
      <c r="B801" s="21" t="str">
        <f>VLOOKUP(A801,'5.Product popularity'!A:B,2,False)</f>
        <v>Household</v>
      </c>
      <c r="C801" s="21">
        <v>17.0</v>
      </c>
      <c r="D801" s="6"/>
    </row>
    <row r="802">
      <c r="A802" s="4">
        <v>3127.0</v>
      </c>
      <c r="B802" s="21" t="str">
        <f>VLOOKUP(A802,'5.Product popularity'!A:B,2,False)</f>
        <v>Personal Care</v>
      </c>
      <c r="C802" s="21">
        <v>46.0</v>
      </c>
      <c r="D802" s="6"/>
    </row>
    <row r="803">
      <c r="A803" s="4">
        <v>8293.0</v>
      </c>
      <c r="B803" s="21" t="str">
        <f>VLOOKUP(A803,'5.Product popularity'!A:B,2,False)</f>
        <v>Cosmetics</v>
      </c>
      <c r="C803" s="21">
        <v>46.0</v>
      </c>
      <c r="D803" s="6"/>
    </row>
    <row r="804">
      <c r="A804" s="4">
        <v>7331.0</v>
      </c>
      <c r="B804" s="21" t="str">
        <f>VLOOKUP(A804,'5.Product popularity'!A:B,2,False)</f>
        <v>Baby Food</v>
      </c>
      <c r="C804" s="21">
        <v>29.0</v>
      </c>
      <c r="D804" s="6"/>
    </row>
    <row r="805">
      <c r="A805" s="4">
        <v>2455.0</v>
      </c>
      <c r="B805" s="21" t="str">
        <f>VLOOKUP(A805,'5.Product popularity'!A:B,2,False)</f>
        <v>Clothes</v>
      </c>
      <c r="C805" s="21">
        <v>48.0</v>
      </c>
      <c r="D805" s="6"/>
    </row>
    <row r="806">
      <c r="A806" s="4">
        <v>7331.0</v>
      </c>
      <c r="B806" s="21" t="str">
        <f>VLOOKUP(A806,'5.Product popularity'!A:B,2,False)</f>
        <v>Baby Food</v>
      </c>
      <c r="C806" s="21">
        <v>20.0</v>
      </c>
      <c r="D806" s="6"/>
    </row>
    <row r="807">
      <c r="A807" s="4">
        <v>8681.0</v>
      </c>
      <c r="B807" s="21" t="str">
        <f>VLOOKUP(A807,'5.Product popularity'!A:B,2,False)</f>
        <v>Office Supplies</v>
      </c>
      <c r="C807" s="21">
        <v>1.0</v>
      </c>
      <c r="D807" s="6"/>
    </row>
    <row r="808">
      <c r="A808" s="4">
        <v>7940.0</v>
      </c>
      <c r="B808" s="21" t="str">
        <f>VLOOKUP(A808,'5.Product popularity'!A:B,2,False)</f>
        <v>Household</v>
      </c>
      <c r="C808" s="21">
        <v>18.0</v>
      </c>
      <c r="D808" s="6"/>
    </row>
    <row r="809">
      <c r="A809" s="4">
        <v>5988.0</v>
      </c>
      <c r="B809" s="21" t="str">
        <f>VLOOKUP(A809,'5.Product popularity'!A:B,2,False)</f>
        <v>Vegetables</v>
      </c>
      <c r="C809" s="21">
        <v>46.0</v>
      </c>
      <c r="D809" s="6"/>
    </row>
    <row r="810">
      <c r="A810" s="4">
        <v>2103.0</v>
      </c>
      <c r="B810" s="21" t="str">
        <f>VLOOKUP(A810,'5.Product popularity'!A:B,2,False)</f>
        <v>Cereal</v>
      </c>
      <c r="C810" s="21">
        <v>36.0</v>
      </c>
      <c r="D810" s="6"/>
    </row>
    <row r="811">
      <c r="A811" s="4">
        <v>3127.0</v>
      </c>
      <c r="B811" s="21" t="str">
        <f>VLOOKUP(A811,'5.Product popularity'!A:B,2,False)</f>
        <v>Personal Care</v>
      </c>
      <c r="C811" s="21">
        <v>30.0</v>
      </c>
      <c r="D811" s="6"/>
    </row>
    <row r="812">
      <c r="A812" s="4">
        <v>4594.0</v>
      </c>
      <c r="B812" s="21" t="str">
        <f>VLOOKUP(A812,'5.Product popularity'!A:B,2,False)</f>
        <v>Fruits</v>
      </c>
      <c r="C812" s="21">
        <v>39.0</v>
      </c>
      <c r="D812" s="6"/>
    </row>
    <row r="813">
      <c r="A813" s="4">
        <v>8681.0</v>
      </c>
      <c r="B813" s="21" t="str">
        <f>VLOOKUP(A813,'5.Product popularity'!A:B,2,False)</f>
        <v>Office Supplies</v>
      </c>
      <c r="C813" s="21">
        <v>7.0</v>
      </c>
      <c r="D813" s="6"/>
    </row>
    <row r="814">
      <c r="A814" s="4">
        <v>7940.0</v>
      </c>
      <c r="B814" s="21" t="str">
        <f>VLOOKUP(A814,'5.Product popularity'!A:B,2,False)</f>
        <v>Household</v>
      </c>
      <c r="C814" s="21">
        <v>14.0</v>
      </c>
      <c r="D814" s="6"/>
    </row>
    <row r="815">
      <c r="A815" s="4">
        <v>8875.0</v>
      </c>
      <c r="B815" s="21" t="str">
        <f>VLOOKUP(A815,'5.Product popularity'!A:B,2,False)</f>
        <v>Meat</v>
      </c>
      <c r="C815" s="21">
        <v>42.0</v>
      </c>
      <c r="D815" s="6"/>
    </row>
    <row r="816">
      <c r="A816" s="4">
        <v>3127.0</v>
      </c>
      <c r="B816" s="21" t="str">
        <f>VLOOKUP(A816,'5.Product popularity'!A:B,2,False)</f>
        <v>Personal Care</v>
      </c>
      <c r="C816" s="21">
        <v>2.0</v>
      </c>
      <c r="D816" s="6"/>
    </row>
    <row r="817">
      <c r="A817" s="4">
        <v>3127.0</v>
      </c>
      <c r="B817" s="21" t="str">
        <f>VLOOKUP(A817,'5.Product popularity'!A:B,2,False)</f>
        <v>Personal Care</v>
      </c>
      <c r="C817" s="21">
        <v>26.0</v>
      </c>
      <c r="D817" s="6"/>
    </row>
    <row r="818">
      <c r="A818" s="4">
        <v>2455.0</v>
      </c>
      <c r="B818" s="21" t="str">
        <f>VLOOKUP(A818,'5.Product popularity'!A:B,2,False)</f>
        <v>Clothes</v>
      </c>
      <c r="C818" s="21">
        <v>41.0</v>
      </c>
      <c r="D818" s="6"/>
    </row>
    <row r="819">
      <c r="A819" s="4">
        <v>3127.0</v>
      </c>
      <c r="B819" s="21" t="str">
        <f>VLOOKUP(A819,'5.Product popularity'!A:B,2,False)</f>
        <v>Personal Care</v>
      </c>
      <c r="C819" s="21">
        <v>15.0</v>
      </c>
      <c r="D819" s="6"/>
    </row>
    <row r="820">
      <c r="A820" s="4">
        <v>1270.0</v>
      </c>
      <c r="B820" s="21" t="str">
        <f>VLOOKUP(A820,'5.Product popularity'!A:B,2,False)</f>
        <v>Beverages</v>
      </c>
      <c r="C820" s="21">
        <v>16.0</v>
      </c>
      <c r="D820" s="6"/>
    </row>
    <row r="821">
      <c r="A821" s="4">
        <v>7331.0</v>
      </c>
      <c r="B821" s="21" t="str">
        <f>VLOOKUP(A821,'5.Product popularity'!A:B,2,False)</f>
        <v>Baby Food</v>
      </c>
      <c r="C821" s="21">
        <v>36.0</v>
      </c>
      <c r="D821" s="6"/>
    </row>
    <row r="822">
      <c r="A822" s="4">
        <v>1270.0</v>
      </c>
      <c r="B822" s="21" t="str">
        <f>VLOOKUP(A822,'5.Product popularity'!A:B,2,False)</f>
        <v>Beverages</v>
      </c>
      <c r="C822" s="21">
        <v>43.0</v>
      </c>
      <c r="D822" s="6"/>
    </row>
    <row r="823">
      <c r="A823" s="4">
        <v>5988.0</v>
      </c>
      <c r="B823" s="21" t="str">
        <f>VLOOKUP(A823,'5.Product popularity'!A:B,2,False)</f>
        <v>Vegetables</v>
      </c>
      <c r="C823" s="21">
        <v>20.0</v>
      </c>
      <c r="D823" s="6"/>
    </row>
    <row r="824">
      <c r="A824" s="4">
        <v>7940.0</v>
      </c>
      <c r="B824" s="21" t="str">
        <f>VLOOKUP(A824,'5.Product popularity'!A:B,2,False)</f>
        <v>Household</v>
      </c>
      <c r="C824" s="21">
        <v>15.0</v>
      </c>
      <c r="D824" s="6"/>
    </row>
    <row r="825">
      <c r="A825" s="4">
        <v>7331.0</v>
      </c>
      <c r="B825" s="21" t="str">
        <f>VLOOKUP(A825,'5.Product popularity'!A:B,2,False)</f>
        <v>Baby Food</v>
      </c>
      <c r="C825" s="21">
        <v>5.0</v>
      </c>
      <c r="D825" s="6"/>
    </row>
    <row r="826">
      <c r="A826" s="4">
        <v>8681.0</v>
      </c>
      <c r="B826" s="21" t="str">
        <f>VLOOKUP(A826,'5.Product popularity'!A:B,2,False)</f>
        <v>Office Supplies</v>
      </c>
      <c r="C826" s="21">
        <v>23.0</v>
      </c>
      <c r="D826" s="6"/>
    </row>
    <row r="827">
      <c r="A827" s="4">
        <v>2455.0</v>
      </c>
      <c r="B827" s="21" t="str">
        <f>VLOOKUP(A827,'5.Product popularity'!A:B,2,False)</f>
        <v>Clothes</v>
      </c>
      <c r="C827" s="21">
        <v>28.0</v>
      </c>
      <c r="D827" s="6"/>
    </row>
    <row r="828">
      <c r="A828" s="4">
        <v>8875.0</v>
      </c>
      <c r="B828" s="21" t="str">
        <f>VLOOKUP(A828,'5.Product popularity'!A:B,2,False)</f>
        <v>Meat</v>
      </c>
      <c r="C828" s="21">
        <v>26.0</v>
      </c>
      <c r="D828" s="6"/>
    </row>
    <row r="829">
      <c r="A829" s="4">
        <v>2455.0</v>
      </c>
      <c r="B829" s="21" t="str">
        <f>VLOOKUP(A829,'5.Product popularity'!A:B,2,False)</f>
        <v>Clothes</v>
      </c>
      <c r="C829" s="21">
        <v>38.0</v>
      </c>
      <c r="D829" s="6"/>
    </row>
    <row r="830">
      <c r="A830" s="4">
        <v>1270.0</v>
      </c>
      <c r="B830" s="21" t="str">
        <f>VLOOKUP(A830,'5.Product popularity'!A:B,2,False)</f>
        <v>Beverages</v>
      </c>
      <c r="C830" s="21">
        <v>43.0</v>
      </c>
      <c r="D830" s="6"/>
    </row>
    <row r="831">
      <c r="A831" s="4">
        <v>8681.0</v>
      </c>
      <c r="B831" s="21" t="str">
        <f>VLOOKUP(A831,'5.Product popularity'!A:B,2,False)</f>
        <v>Office Supplies</v>
      </c>
      <c r="C831" s="21">
        <v>49.0</v>
      </c>
      <c r="D831" s="6"/>
    </row>
    <row r="832">
      <c r="A832" s="4">
        <v>1270.0</v>
      </c>
      <c r="B832" s="21" t="str">
        <f>VLOOKUP(A832,'5.Product popularity'!A:B,2,False)</f>
        <v>Beverages</v>
      </c>
      <c r="C832" s="21">
        <v>34.0</v>
      </c>
      <c r="D832" s="6"/>
    </row>
    <row r="833">
      <c r="A833" s="4">
        <v>3127.0</v>
      </c>
      <c r="B833" s="21" t="str">
        <f>VLOOKUP(A833,'5.Product popularity'!A:B,2,False)</f>
        <v>Personal Care</v>
      </c>
      <c r="C833" s="21">
        <v>11.0</v>
      </c>
      <c r="D833" s="6"/>
    </row>
    <row r="834">
      <c r="A834" s="4">
        <v>1270.0</v>
      </c>
      <c r="B834" s="21" t="str">
        <f>VLOOKUP(A834,'5.Product popularity'!A:B,2,False)</f>
        <v>Beverages</v>
      </c>
      <c r="C834" s="21">
        <v>34.0</v>
      </c>
      <c r="D834" s="6"/>
    </row>
    <row r="835">
      <c r="A835" s="4">
        <v>7940.0</v>
      </c>
      <c r="B835" s="21" t="str">
        <f>VLOOKUP(A835,'5.Product popularity'!A:B,2,False)</f>
        <v>Household</v>
      </c>
      <c r="C835" s="21">
        <v>32.0</v>
      </c>
      <c r="D835" s="6"/>
    </row>
    <row r="836">
      <c r="A836" s="4">
        <v>2103.0</v>
      </c>
      <c r="B836" s="21" t="str">
        <f>VLOOKUP(A836,'5.Product popularity'!A:B,2,False)</f>
        <v>Cereal</v>
      </c>
      <c r="C836" s="21">
        <v>10.0</v>
      </c>
      <c r="D836" s="6"/>
    </row>
    <row r="837">
      <c r="A837" s="4">
        <v>8969.0</v>
      </c>
      <c r="B837" s="21" t="str">
        <f>VLOOKUP(A837,'5.Product popularity'!A:B,2,False)</f>
        <v>Snacks</v>
      </c>
      <c r="C837" s="21">
        <v>23.0</v>
      </c>
      <c r="D837" s="6"/>
    </row>
    <row r="838">
      <c r="A838" s="4">
        <v>7940.0</v>
      </c>
      <c r="B838" s="21" t="str">
        <f>VLOOKUP(A838,'5.Product popularity'!A:B,2,False)</f>
        <v>Household</v>
      </c>
      <c r="C838" s="21">
        <v>30.0</v>
      </c>
      <c r="D838" s="6"/>
    </row>
    <row r="839">
      <c r="A839" s="4">
        <v>1270.0</v>
      </c>
      <c r="B839" s="21" t="str">
        <f>VLOOKUP(A839,'5.Product popularity'!A:B,2,False)</f>
        <v>Beverages</v>
      </c>
      <c r="C839" s="21">
        <v>47.0</v>
      </c>
      <c r="D839" s="6"/>
    </row>
    <row r="840">
      <c r="A840" s="4">
        <v>8681.0</v>
      </c>
      <c r="B840" s="21" t="str">
        <f>VLOOKUP(A840,'5.Product popularity'!A:B,2,False)</f>
        <v>Office Supplies</v>
      </c>
      <c r="C840" s="21">
        <v>44.0</v>
      </c>
      <c r="D840" s="6"/>
    </row>
    <row r="841">
      <c r="A841" s="4">
        <v>8293.0</v>
      </c>
      <c r="B841" s="21" t="str">
        <f>VLOOKUP(A841,'5.Product popularity'!A:B,2,False)</f>
        <v>Cosmetics</v>
      </c>
      <c r="C841" s="21">
        <v>50.0</v>
      </c>
      <c r="D841" s="6"/>
    </row>
    <row r="842">
      <c r="A842" s="4">
        <v>7331.0</v>
      </c>
      <c r="B842" s="21" t="str">
        <f>VLOOKUP(A842,'5.Product popularity'!A:B,2,False)</f>
        <v>Baby Food</v>
      </c>
      <c r="C842" s="21">
        <v>21.0</v>
      </c>
      <c r="D842" s="6"/>
    </row>
    <row r="843">
      <c r="A843" s="4">
        <v>4594.0</v>
      </c>
      <c r="B843" s="21" t="str">
        <f>VLOOKUP(A843,'5.Product popularity'!A:B,2,False)</f>
        <v>Fruits</v>
      </c>
      <c r="C843" s="21">
        <v>17.0</v>
      </c>
      <c r="D843" s="6"/>
    </row>
    <row r="844">
      <c r="A844" s="4">
        <v>7940.0</v>
      </c>
      <c r="B844" s="21" t="str">
        <f>VLOOKUP(A844,'5.Product popularity'!A:B,2,False)</f>
        <v>Household</v>
      </c>
      <c r="C844" s="21">
        <v>37.0</v>
      </c>
      <c r="D844" s="6"/>
    </row>
    <row r="845">
      <c r="A845" s="4">
        <v>8969.0</v>
      </c>
      <c r="B845" s="21" t="str">
        <f>VLOOKUP(A845,'5.Product popularity'!A:B,2,False)</f>
        <v>Snacks</v>
      </c>
      <c r="C845" s="21">
        <v>3.0</v>
      </c>
      <c r="D845" s="6"/>
    </row>
    <row r="846">
      <c r="A846" s="4">
        <v>5988.0</v>
      </c>
      <c r="B846" s="21" t="str">
        <f>VLOOKUP(A846,'5.Product popularity'!A:B,2,False)</f>
        <v>Vegetables</v>
      </c>
      <c r="C846" s="21">
        <v>40.0</v>
      </c>
      <c r="D846" s="6"/>
    </row>
    <row r="847">
      <c r="A847" s="4">
        <v>2103.0</v>
      </c>
      <c r="B847" s="21" t="str">
        <f>VLOOKUP(A847,'5.Product popularity'!A:B,2,False)</f>
        <v>Cereal</v>
      </c>
      <c r="C847" s="21">
        <v>31.0</v>
      </c>
      <c r="D847" s="6"/>
    </row>
    <row r="848">
      <c r="A848" s="4">
        <v>8293.0</v>
      </c>
      <c r="B848" s="21" t="str">
        <f>VLOOKUP(A848,'5.Product popularity'!A:B,2,False)</f>
        <v>Cosmetics</v>
      </c>
      <c r="C848" s="21">
        <v>24.0</v>
      </c>
      <c r="D848" s="6"/>
    </row>
    <row r="849">
      <c r="A849" s="4">
        <v>2103.0</v>
      </c>
      <c r="B849" s="21" t="str">
        <f>VLOOKUP(A849,'5.Product popularity'!A:B,2,False)</f>
        <v>Cereal</v>
      </c>
      <c r="C849" s="21">
        <v>20.0</v>
      </c>
      <c r="D849" s="6"/>
    </row>
    <row r="850">
      <c r="A850" s="4">
        <v>2455.0</v>
      </c>
      <c r="B850" s="21" t="str">
        <f>VLOOKUP(A850,'5.Product popularity'!A:B,2,False)</f>
        <v>Clothes</v>
      </c>
      <c r="C850" s="21">
        <v>3.0</v>
      </c>
      <c r="D850" s="6"/>
    </row>
    <row r="851">
      <c r="A851" s="4">
        <v>3127.0</v>
      </c>
      <c r="B851" s="21" t="str">
        <f>VLOOKUP(A851,'5.Product popularity'!A:B,2,False)</f>
        <v>Personal Care</v>
      </c>
      <c r="C851" s="21">
        <v>9.0</v>
      </c>
      <c r="D851" s="6"/>
    </row>
    <row r="852">
      <c r="A852" s="4">
        <v>3127.0</v>
      </c>
      <c r="B852" s="21" t="str">
        <f>VLOOKUP(A852,'5.Product popularity'!A:B,2,False)</f>
        <v>Personal Care</v>
      </c>
      <c r="C852" s="21">
        <v>1.0</v>
      </c>
      <c r="D852" s="6"/>
    </row>
    <row r="853">
      <c r="A853" s="4">
        <v>4594.0</v>
      </c>
      <c r="B853" s="21" t="str">
        <f>VLOOKUP(A853,'5.Product popularity'!A:B,2,False)</f>
        <v>Fruits</v>
      </c>
      <c r="C853" s="21">
        <v>25.0</v>
      </c>
      <c r="D853" s="6"/>
    </row>
    <row r="854">
      <c r="A854" s="4">
        <v>2103.0</v>
      </c>
      <c r="B854" s="21" t="str">
        <f>VLOOKUP(A854,'5.Product popularity'!A:B,2,False)</f>
        <v>Cereal</v>
      </c>
      <c r="C854" s="21">
        <v>31.0</v>
      </c>
      <c r="D854" s="6"/>
    </row>
    <row r="855">
      <c r="A855" s="4">
        <v>8875.0</v>
      </c>
      <c r="B855" s="21" t="str">
        <f>VLOOKUP(A855,'5.Product popularity'!A:B,2,False)</f>
        <v>Meat</v>
      </c>
      <c r="C855" s="21">
        <v>19.0</v>
      </c>
      <c r="D855" s="6"/>
    </row>
    <row r="856">
      <c r="A856" s="4">
        <v>2455.0</v>
      </c>
      <c r="B856" s="21" t="str">
        <f>VLOOKUP(A856,'5.Product popularity'!A:B,2,False)</f>
        <v>Clothes</v>
      </c>
      <c r="C856" s="21">
        <v>2.0</v>
      </c>
      <c r="D856" s="6"/>
    </row>
    <row r="857">
      <c r="A857" s="4">
        <v>8293.0</v>
      </c>
      <c r="B857" s="21" t="str">
        <f>VLOOKUP(A857,'5.Product popularity'!A:B,2,False)</f>
        <v>Cosmetics</v>
      </c>
      <c r="C857" s="21">
        <v>29.0</v>
      </c>
      <c r="D857" s="6"/>
    </row>
    <row r="858">
      <c r="A858" s="4">
        <v>8969.0</v>
      </c>
      <c r="B858" s="21" t="str">
        <f>VLOOKUP(A858,'5.Product popularity'!A:B,2,False)</f>
        <v>Snacks</v>
      </c>
      <c r="C858" s="21">
        <v>44.0</v>
      </c>
      <c r="D858" s="6"/>
    </row>
    <row r="859">
      <c r="A859" s="4">
        <v>4594.0</v>
      </c>
      <c r="B859" s="21" t="str">
        <f>VLOOKUP(A859,'5.Product popularity'!A:B,2,False)</f>
        <v>Fruits</v>
      </c>
      <c r="C859" s="21">
        <v>13.0</v>
      </c>
      <c r="D859" s="6"/>
    </row>
    <row r="860">
      <c r="A860" s="4">
        <v>8293.0</v>
      </c>
      <c r="B860" s="21" t="str">
        <f>VLOOKUP(A860,'5.Product popularity'!A:B,2,False)</f>
        <v>Cosmetics</v>
      </c>
      <c r="C860" s="21">
        <v>37.0</v>
      </c>
      <c r="D860" s="6"/>
    </row>
    <row r="861">
      <c r="A861" s="4">
        <v>8969.0</v>
      </c>
      <c r="B861" s="21" t="str">
        <f>VLOOKUP(A861,'5.Product popularity'!A:B,2,False)</f>
        <v>Snacks</v>
      </c>
      <c r="C861" s="21">
        <v>49.0</v>
      </c>
      <c r="D861" s="6"/>
    </row>
    <row r="862">
      <c r="A862" s="4">
        <v>8681.0</v>
      </c>
      <c r="B862" s="21" t="str">
        <f>VLOOKUP(A862,'5.Product popularity'!A:B,2,False)</f>
        <v>Office Supplies</v>
      </c>
      <c r="C862" s="21">
        <v>32.0</v>
      </c>
      <c r="D862" s="6"/>
    </row>
    <row r="863">
      <c r="A863" s="4">
        <v>8875.0</v>
      </c>
      <c r="B863" s="21" t="str">
        <f>VLOOKUP(A863,'5.Product popularity'!A:B,2,False)</f>
        <v>Meat</v>
      </c>
      <c r="C863" s="21">
        <v>11.0</v>
      </c>
      <c r="D863" s="6"/>
    </row>
    <row r="864">
      <c r="A864" s="4">
        <v>8875.0</v>
      </c>
      <c r="B864" s="21" t="str">
        <f>VLOOKUP(A864,'5.Product popularity'!A:B,2,False)</f>
        <v>Meat</v>
      </c>
      <c r="C864" s="21">
        <v>17.0</v>
      </c>
      <c r="D864" s="6"/>
    </row>
    <row r="865">
      <c r="A865" s="4">
        <v>4594.0</v>
      </c>
      <c r="B865" s="21" t="str">
        <f>VLOOKUP(A865,'5.Product popularity'!A:B,2,False)</f>
        <v>Fruits</v>
      </c>
      <c r="C865" s="21">
        <v>4.0</v>
      </c>
      <c r="D865" s="6"/>
    </row>
    <row r="866">
      <c r="A866" s="4">
        <v>2455.0</v>
      </c>
      <c r="B866" s="21" t="str">
        <f>VLOOKUP(A866,'5.Product popularity'!A:B,2,False)</f>
        <v>Clothes</v>
      </c>
      <c r="C866" s="21">
        <v>35.0</v>
      </c>
      <c r="D866" s="6"/>
    </row>
    <row r="867">
      <c r="A867" s="4">
        <v>7940.0</v>
      </c>
      <c r="B867" s="21" t="str">
        <f>VLOOKUP(A867,'5.Product popularity'!A:B,2,False)</f>
        <v>Household</v>
      </c>
      <c r="C867" s="21">
        <v>34.0</v>
      </c>
      <c r="D867" s="6"/>
    </row>
    <row r="868">
      <c r="A868" s="4">
        <v>8681.0</v>
      </c>
      <c r="B868" s="21" t="str">
        <f>VLOOKUP(A868,'5.Product popularity'!A:B,2,False)</f>
        <v>Office Supplies</v>
      </c>
      <c r="C868" s="21">
        <v>6.0</v>
      </c>
      <c r="D868" s="6"/>
    </row>
    <row r="869">
      <c r="A869" s="4">
        <v>2103.0</v>
      </c>
      <c r="B869" s="21" t="str">
        <f>VLOOKUP(A869,'5.Product popularity'!A:B,2,False)</f>
        <v>Cereal</v>
      </c>
      <c r="C869" s="21">
        <v>50.0</v>
      </c>
      <c r="D869" s="6"/>
    </row>
    <row r="870">
      <c r="A870" s="4">
        <v>8681.0</v>
      </c>
      <c r="B870" s="21" t="str">
        <f>VLOOKUP(A870,'5.Product popularity'!A:B,2,False)</f>
        <v>Office Supplies</v>
      </c>
      <c r="C870" s="21">
        <v>32.0</v>
      </c>
      <c r="D870" s="6"/>
    </row>
    <row r="871">
      <c r="A871" s="4">
        <v>7940.0</v>
      </c>
      <c r="B871" s="21" t="str">
        <f>VLOOKUP(A871,'5.Product popularity'!A:B,2,False)</f>
        <v>Household</v>
      </c>
      <c r="C871" s="21">
        <v>28.0</v>
      </c>
      <c r="D871" s="6"/>
    </row>
    <row r="872">
      <c r="A872" s="4">
        <v>8293.0</v>
      </c>
      <c r="B872" s="21" t="str">
        <f>VLOOKUP(A872,'5.Product popularity'!A:B,2,False)</f>
        <v>Cosmetics</v>
      </c>
      <c r="C872" s="21">
        <v>44.0</v>
      </c>
      <c r="D872" s="6"/>
    </row>
    <row r="873">
      <c r="A873" s="4">
        <v>7940.0</v>
      </c>
      <c r="B873" s="21" t="str">
        <f>VLOOKUP(A873,'5.Product popularity'!A:B,2,False)</f>
        <v>Household</v>
      </c>
      <c r="C873" s="21">
        <v>17.0</v>
      </c>
      <c r="D873" s="6"/>
    </row>
    <row r="874">
      <c r="A874" s="4">
        <v>2103.0</v>
      </c>
      <c r="B874" s="21" t="str">
        <f>VLOOKUP(A874,'5.Product popularity'!A:B,2,False)</f>
        <v>Cereal</v>
      </c>
      <c r="C874" s="21">
        <v>38.0</v>
      </c>
      <c r="D874" s="6"/>
    </row>
    <row r="875">
      <c r="A875" s="4">
        <v>3127.0</v>
      </c>
      <c r="B875" s="21" t="str">
        <f>VLOOKUP(A875,'5.Product popularity'!A:B,2,False)</f>
        <v>Personal Care</v>
      </c>
      <c r="C875" s="21">
        <v>20.0</v>
      </c>
      <c r="D875" s="6"/>
    </row>
    <row r="876">
      <c r="A876" s="4">
        <v>2103.0</v>
      </c>
      <c r="B876" s="21" t="str">
        <f>VLOOKUP(A876,'5.Product popularity'!A:B,2,False)</f>
        <v>Cereal</v>
      </c>
      <c r="C876" s="21">
        <v>26.0</v>
      </c>
      <c r="D876" s="6"/>
    </row>
    <row r="877">
      <c r="A877" s="4">
        <v>2103.0</v>
      </c>
      <c r="B877" s="21" t="str">
        <f>VLOOKUP(A877,'5.Product popularity'!A:B,2,False)</f>
        <v>Cereal</v>
      </c>
      <c r="C877" s="21">
        <v>31.0</v>
      </c>
      <c r="D877" s="6"/>
    </row>
    <row r="878">
      <c r="A878" s="4">
        <v>5988.0</v>
      </c>
      <c r="B878" s="21" t="str">
        <f>VLOOKUP(A878,'5.Product popularity'!A:B,2,False)</f>
        <v>Vegetables</v>
      </c>
      <c r="C878" s="21">
        <v>9.0</v>
      </c>
      <c r="D878" s="6"/>
    </row>
    <row r="879">
      <c r="A879" s="4">
        <v>2103.0</v>
      </c>
      <c r="B879" s="21" t="str">
        <f>VLOOKUP(A879,'5.Product popularity'!A:B,2,False)</f>
        <v>Cereal</v>
      </c>
      <c r="C879" s="21">
        <v>44.0</v>
      </c>
      <c r="D879" s="6"/>
    </row>
    <row r="880">
      <c r="A880" s="4">
        <v>5988.0</v>
      </c>
      <c r="B880" s="21" t="str">
        <f>VLOOKUP(A880,'5.Product popularity'!A:B,2,False)</f>
        <v>Vegetables</v>
      </c>
      <c r="C880" s="21">
        <v>45.0</v>
      </c>
      <c r="D880" s="6"/>
    </row>
    <row r="881">
      <c r="A881" s="4">
        <v>8875.0</v>
      </c>
      <c r="B881" s="21" t="str">
        <f>VLOOKUP(A881,'5.Product popularity'!A:B,2,False)</f>
        <v>Meat</v>
      </c>
      <c r="C881" s="21">
        <v>22.0</v>
      </c>
      <c r="D881" s="6"/>
    </row>
    <row r="882">
      <c r="A882" s="4">
        <v>7331.0</v>
      </c>
      <c r="B882" s="21" t="str">
        <f>VLOOKUP(A882,'5.Product popularity'!A:B,2,False)</f>
        <v>Baby Food</v>
      </c>
      <c r="C882" s="21">
        <v>48.0</v>
      </c>
      <c r="D882" s="6"/>
    </row>
    <row r="883">
      <c r="A883" s="4">
        <v>2103.0</v>
      </c>
      <c r="B883" s="21" t="str">
        <f>VLOOKUP(A883,'5.Product popularity'!A:B,2,False)</f>
        <v>Cereal</v>
      </c>
      <c r="C883" s="21">
        <v>40.0</v>
      </c>
      <c r="D883" s="6"/>
    </row>
    <row r="884">
      <c r="A884" s="4">
        <v>7331.0</v>
      </c>
      <c r="B884" s="21" t="str">
        <f>VLOOKUP(A884,'5.Product popularity'!A:B,2,False)</f>
        <v>Baby Food</v>
      </c>
      <c r="C884" s="21">
        <v>21.0</v>
      </c>
      <c r="D884" s="6"/>
    </row>
    <row r="885">
      <c r="A885" s="4">
        <v>1270.0</v>
      </c>
      <c r="B885" s="21" t="str">
        <f>VLOOKUP(A885,'5.Product popularity'!A:B,2,False)</f>
        <v>Beverages</v>
      </c>
      <c r="C885" s="21">
        <v>25.0</v>
      </c>
      <c r="D885" s="6"/>
    </row>
    <row r="886">
      <c r="A886" s="4">
        <v>1270.0</v>
      </c>
      <c r="B886" s="21" t="str">
        <f>VLOOKUP(A886,'5.Product popularity'!A:B,2,False)</f>
        <v>Beverages</v>
      </c>
      <c r="C886" s="21">
        <v>17.0</v>
      </c>
      <c r="D886" s="6"/>
    </row>
    <row r="887">
      <c r="A887" s="4">
        <v>1270.0</v>
      </c>
      <c r="B887" s="21" t="str">
        <f>VLOOKUP(A887,'5.Product popularity'!A:B,2,False)</f>
        <v>Beverages</v>
      </c>
      <c r="C887" s="21">
        <v>13.0</v>
      </c>
      <c r="D887" s="6"/>
    </row>
    <row r="888">
      <c r="A888" s="4">
        <v>7940.0</v>
      </c>
      <c r="B888" s="21" t="str">
        <f>VLOOKUP(A888,'5.Product popularity'!A:B,2,False)</f>
        <v>Household</v>
      </c>
      <c r="C888" s="21">
        <v>8.0</v>
      </c>
      <c r="D888" s="6"/>
    </row>
    <row r="889">
      <c r="A889" s="4">
        <v>5988.0</v>
      </c>
      <c r="B889" s="21" t="str">
        <f>VLOOKUP(A889,'5.Product popularity'!A:B,2,False)</f>
        <v>Vegetables</v>
      </c>
      <c r="C889" s="21">
        <v>29.0</v>
      </c>
      <c r="D889" s="6"/>
    </row>
    <row r="890">
      <c r="A890" s="4">
        <v>2455.0</v>
      </c>
      <c r="B890" s="21" t="str">
        <f>VLOOKUP(A890,'5.Product popularity'!A:B,2,False)</f>
        <v>Clothes</v>
      </c>
      <c r="C890" s="21">
        <v>14.0</v>
      </c>
      <c r="D890" s="6"/>
    </row>
    <row r="891">
      <c r="A891" s="4">
        <v>8293.0</v>
      </c>
      <c r="B891" s="21" t="str">
        <f>VLOOKUP(A891,'5.Product popularity'!A:B,2,False)</f>
        <v>Cosmetics</v>
      </c>
      <c r="C891" s="21">
        <v>29.0</v>
      </c>
      <c r="D891" s="6"/>
    </row>
    <row r="892">
      <c r="A892" s="4">
        <v>2103.0</v>
      </c>
      <c r="B892" s="21" t="str">
        <f>VLOOKUP(A892,'5.Product popularity'!A:B,2,False)</f>
        <v>Cereal</v>
      </c>
      <c r="C892" s="21">
        <v>19.0</v>
      </c>
      <c r="D892" s="6"/>
    </row>
    <row r="893">
      <c r="A893" s="4">
        <v>8969.0</v>
      </c>
      <c r="B893" s="21" t="str">
        <f>VLOOKUP(A893,'5.Product popularity'!A:B,2,False)</f>
        <v>Snacks</v>
      </c>
      <c r="C893" s="21">
        <v>25.0</v>
      </c>
      <c r="D893" s="6"/>
    </row>
    <row r="894">
      <c r="A894" s="4">
        <v>1270.0</v>
      </c>
      <c r="B894" s="21" t="str">
        <f>VLOOKUP(A894,'5.Product popularity'!A:B,2,False)</f>
        <v>Beverages</v>
      </c>
      <c r="C894" s="21">
        <v>3.0</v>
      </c>
      <c r="D894" s="6"/>
    </row>
    <row r="895">
      <c r="A895" s="4">
        <v>7940.0</v>
      </c>
      <c r="B895" s="21" t="str">
        <f>VLOOKUP(A895,'5.Product popularity'!A:B,2,False)</f>
        <v>Household</v>
      </c>
      <c r="C895" s="21">
        <v>14.0</v>
      </c>
      <c r="D895" s="6"/>
    </row>
    <row r="896">
      <c r="A896" s="4">
        <v>8969.0</v>
      </c>
      <c r="B896" s="21" t="str">
        <f>VLOOKUP(A896,'5.Product popularity'!A:B,2,False)</f>
        <v>Snacks</v>
      </c>
      <c r="C896" s="21">
        <v>7.0</v>
      </c>
      <c r="D896" s="6"/>
    </row>
    <row r="897">
      <c r="A897" s="4">
        <v>8969.0</v>
      </c>
      <c r="B897" s="21" t="str">
        <f>VLOOKUP(A897,'5.Product popularity'!A:B,2,False)</f>
        <v>Snacks</v>
      </c>
      <c r="C897" s="21">
        <v>36.0</v>
      </c>
      <c r="D897" s="6"/>
    </row>
    <row r="898">
      <c r="A898" s="4">
        <v>7331.0</v>
      </c>
      <c r="B898" s="21" t="str">
        <f>VLOOKUP(A898,'5.Product popularity'!A:B,2,False)</f>
        <v>Baby Food</v>
      </c>
      <c r="C898" s="21">
        <v>36.0</v>
      </c>
      <c r="D898" s="6"/>
    </row>
    <row r="899">
      <c r="A899" s="4">
        <v>8681.0</v>
      </c>
      <c r="B899" s="21" t="str">
        <f>VLOOKUP(A899,'5.Product popularity'!A:B,2,False)</f>
        <v>Office Supplies</v>
      </c>
      <c r="C899" s="21">
        <v>31.0</v>
      </c>
      <c r="D899" s="6"/>
    </row>
    <row r="900">
      <c r="A900" s="4">
        <v>7940.0</v>
      </c>
      <c r="B900" s="21" t="str">
        <f>VLOOKUP(A900,'5.Product popularity'!A:B,2,False)</f>
        <v>Household</v>
      </c>
      <c r="C900" s="21">
        <v>16.0</v>
      </c>
      <c r="D900" s="6"/>
    </row>
    <row r="901">
      <c r="A901" s="4">
        <v>8293.0</v>
      </c>
      <c r="B901" s="21" t="str">
        <f>VLOOKUP(A901,'5.Product popularity'!A:B,2,False)</f>
        <v>Cosmetics</v>
      </c>
      <c r="C901" s="21">
        <v>27.0</v>
      </c>
      <c r="D901" s="6"/>
    </row>
    <row r="902">
      <c r="A902" s="4">
        <v>7331.0</v>
      </c>
      <c r="B902" s="21" t="str">
        <f>VLOOKUP(A902,'5.Product popularity'!A:B,2,False)</f>
        <v>Baby Food</v>
      </c>
      <c r="C902" s="21">
        <v>16.0</v>
      </c>
      <c r="D902" s="6"/>
    </row>
    <row r="903">
      <c r="A903" s="4">
        <v>8681.0</v>
      </c>
      <c r="B903" s="21" t="str">
        <f>VLOOKUP(A903,'5.Product popularity'!A:B,2,False)</f>
        <v>Office Supplies</v>
      </c>
      <c r="C903" s="21">
        <v>15.0</v>
      </c>
      <c r="D903" s="6"/>
    </row>
    <row r="904">
      <c r="A904" s="4">
        <v>1270.0</v>
      </c>
      <c r="B904" s="21" t="str">
        <f>VLOOKUP(A904,'5.Product popularity'!A:B,2,False)</f>
        <v>Beverages</v>
      </c>
      <c r="C904" s="21">
        <v>8.0</v>
      </c>
      <c r="D904" s="6"/>
    </row>
    <row r="905">
      <c r="A905" s="4">
        <v>8969.0</v>
      </c>
      <c r="B905" s="21" t="str">
        <f>VLOOKUP(A905,'5.Product popularity'!A:B,2,False)</f>
        <v>Snacks</v>
      </c>
      <c r="C905" s="21">
        <v>12.0</v>
      </c>
      <c r="D905" s="6"/>
    </row>
    <row r="906">
      <c r="A906" s="4">
        <v>2103.0</v>
      </c>
      <c r="B906" s="21" t="str">
        <f>VLOOKUP(A906,'5.Product popularity'!A:B,2,False)</f>
        <v>Cereal</v>
      </c>
      <c r="C906" s="21">
        <v>39.0</v>
      </c>
      <c r="D906" s="6"/>
    </row>
    <row r="907">
      <c r="A907" s="4">
        <v>8293.0</v>
      </c>
      <c r="B907" s="21" t="str">
        <f>VLOOKUP(A907,'5.Product popularity'!A:B,2,False)</f>
        <v>Cosmetics</v>
      </c>
      <c r="C907" s="21">
        <v>17.0</v>
      </c>
      <c r="D907" s="6"/>
    </row>
    <row r="908">
      <c r="A908" s="4">
        <v>2103.0</v>
      </c>
      <c r="B908" s="21" t="str">
        <f>VLOOKUP(A908,'5.Product popularity'!A:B,2,False)</f>
        <v>Cereal</v>
      </c>
      <c r="C908" s="21">
        <v>31.0</v>
      </c>
      <c r="D908" s="6"/>
    </row>
    <row r="909">
      <c r="A909" s="4">
        <v>7940.0</v>
      </c>
      <c r="B909" s="21" t="str">
        <f>VLOOKUP(A909,'5.Product popularity'!A:B,2,False)</f>
        <v>Household</v>
      </c>
      <c r="C909" s="21">
        <v>4.0</v>
      </c>
      <c r="D909" s="6"/>
    </row>
    <row r="910">
      <c r="A910" s="4">
        <v>8875.0</v>
      </c>
      <c r="B910" s="21" t="str">
        <f>VLOOKUP(A910,'5.Product popularity'!A:B,2,False)</f>
        <v>Meat</v>
      </c>
      <c r="C910" s="21">
        <v>19.0</v>
      </c>
      <c r="D910" s="6"/>
    </row>
    <row r="911">
      <c r="A911" s="4">
        <v>3127.0</v>
      </c>
      <c r="B911" s="21" t="str">
        <f>VLOOKUP(A911,'5.Product popularity'!A:B,2,False)</f>
        <v>Personal Care</v>
      </c>
      <c r="C911" s="21">
        <v>1.0</v>
      </c>
      <c r="D911" s="6"/>
    </row>
    <row r="912">
      <c r="A912" s="4">
        <v>8875.0</v>
      </c>
      <c r="B912" s="21" t="str">
        <f>VLOOKUP(A912,'5.Product popularity'!A:B,2,False)</f>
        <v>Meat</v>
      </c>
      <c r="C912" s="21">
        <v>45.0</v>
      </c>
      <c r="D912" s="6"/>
    </row>
    <row r="913">
      <c r="A913" s="4">
        <v>2455.0</v>
      </c>
      <c r="B913" s="21" t="str">
        <f>VLOOKUP(A913,'5.Product popularity'!A:B,2,False)</f>
        <v>Clothes</v>
      </c>
      <c r="C913" s="21">
        <v>48.0</v>
      </c>
      <c r="D913" s="6"/>
    </row>
    <row r="914">
      <c r="A914" s="4">
        <v>8681.0</v>
      </c>
      <c r="B914" s="21" t="str">
        <f>VLOOKUP(A914,'5.Product popularity'!A:B,2,False)</f>
        <v>Office Supplies</v>
      </c>
      <c r="C914" s="21">
        <v>42.0</v>
      </c>
      <c r="D914" s="6"/>
    </row>
    <row r="915">
      <c r="A915" s="4">
        <v>8681.0</v>
      </c>
      <c r="B915" s="21" t="str">
        <f>VLOOKUP(A915,'5.Product popularity'!A:B,2,False)</f>
        <v>Office Supplies</v>
      </c>
      <c r="C915" s="21">
        <v>17.0</v>
      </c>
      <c r="D915" s="6"/>
    </row>
    <row r="916">
      <c r="A916" s="4">
        <v>2103.0</v>
      </c>
      <c r="B916" s="21" t="str">
        <f>VLOOKUP(A916,'5.Product popularity'!A:B,2,False)</f>
        <v>Cereal</v>
      </c>
      <c r="C916" s="21">
        <v>24.0</v>
      </c>
      <c r="D916" s="6"/>
    </row>
    <row r="917">
      <c r="A917" s="4">
        <v>7331.0</v>
      </c>
      <c r="B917" s="21" t="str">
        <f>VLOOKUP(A917,'5.Product popularity'!A:B,2,False)</f>
        <v>Baby Food</v>
      </c>
      <c r="C917" s="21">
        <v>50.0</v>
      </c>
      <c r="D917" s="6"/>
    </row>
    <row r="918">
      <c r="A918" s="4">
        <v>8875.0</v>
      </c>
      <c r="B918" s="21" t="str">
        <f>VLOOKUP(A918,'5.Product popularity'!A:B,2,False)</f>
        <v>Meat</v>
      </c>
      <c r="C918" s="21">
        <v>45.0</v>
      </c>
      <c r="D918" s="6"/>
    </row>
    <row r="919">
      <c r="A919" s="4">
        <v>7331.0</v>
      </c>
      <c r="B919" s="21" t="str">
        <f>VLOOKUP(A919,'5.Product popularity'!A:B,2,False)</f>
        <v>Baby Food</v>
      </c>
      <c r="C919" s="21">
        <v>36.0</v>
      </c>
      <c r="D919" s="6"/>
    </row>
    <row r="920">
      <c r="A920" s="4">
        <v>3127.0</v>
      </c>
      <c r="B920" s="21" t="str">
        <f>VLOOKUP(A920,'5.Product popularity'!A:B,2,False)</f>
        <v>Personal Care</v>
      </c>
      <c r="C920" s="21">
        <v>13.0</v>
      </c>
      <c r="D920" s="6"/>
    </row>
    <row r="921">
      <c r="A921" s="4">
        <v>8681.0</v>
      </c>
      <c r="B921" s="21" t="str">
        <f>VLOOKUP(A921,'5.Product popularity'!A:B,2,False)</f>
        <v>Office Supplies</v>
      </c>
      <c r="C921" s="21">
        <v>33.0</v>
      </c>
      <c r="D921" s="6"/>
    </row>
    <row r="922">
      <c r="A922" s="4">
        <v>8875.0</v>
      </c>
      <c r="B922" s="21" t="str">
        <f>VLOOKUP(A922,'5.Product popularity'!A:B,2,False)</f>
        <v>Meat</v>
      </c>
      <c r="C922" s="21">
        <v>42.0</v>
      </c>
      <c r="D922" s="6"/>
    </row>
    <row r="923">
      <c r="A923" s="4">
        <v>3127.0</v>
      </c>
      <c r="B923" s="21" t="str">
        <f>VLOOKUP(A923,'5.Product popularity'!A:B,2,False)</f>
        <v>Personal Care</v>
      </c>
      <c r="C923" s="21">
        <v>3.0</v>
      </c>
      <c r="D923" s="6"/>
    </row>
    <row r="924">
      <c r="A924" s="4">
        <v>1270.0</v>
      </c>
      <c r="B924" s="21" t="str">
        <f>VLOOKUP(A924,'5.Product popularity'!A:B,2,False)</f>
        <v>Beverages</v>
      </c>
      <c r="C924" s="21">
        <v>12.0</v>
      </c>
      <c r="D924" s="6"/>
    </row>
    <row r="925">
      <c r="A925" s="4">
        <v>3127.0</v>
      </c>
      <c r="B925" s="21" t="str">
        <f>VLOOKUP(A925,'5.Product popularity'!A:B,2,False)</f>
        <v>Personal Care</v>
      </c>
      <c r="C925" s="21">
        <v>7.0</v>
      </c>
      <c r="D925" s="6"/>
    </row>
    <row r="926">
      <c r="A926" s="4">
        <v>2103.0</v>
      </c>
      <c r="B926" s="21" t="str">
        <f>VLOOKUP(A926,'5.Product popularity'!A:B,2,False)</f>
        <v>Cereal</v>
      </c>
      <c r="C926" s="21">
        <v>35.0</v>
      </c>
      <c r="D926" s="6"/>
    </row>
    <row r="927">
      <c r="A927" s="4">
        <v>8293.0</v>
      </c>
      <c r="B927" s="21" t="str">
        <f>VLOOKUP(A927,'5.Product popularity'!A:B,2,False)</f>
        <v>Cosmetics</v>
      </c>
      <c r="C927" s="21">
        <v>12.0</v>
      </c>
      <c r="D927" s="6"/>
    </row>
    <row r="928">
      <c r="A928" s="4">
        <v>8969.0</v>
      </c>
      <c r="B928" s="21" t="str">
        <f>VLOOKUP(A928,'5.Product popularity'!A:B,2,False)</f>
        <v>Snacks</v>
      </c>
      <c r="C928" s="21">
        <v>46.0</v>
      </c>
      <c r="D928" s="6"/>
    </row>
    <row r="929">
      <c r="A929" s="4">
        <v>7331.0</v>
      </c>
      <c r="B929" s="21" t="str">
        <f>VLOOKUP(A929,'5.Product popularity'!A:B,2,False)</f>
        <v>Baby Food</v>
      </c>
      <c r="C929" s="21">
        <v>12.0</v>
      </c>
      <c r="D929" s="6"/>
    </row>
    <row r="930">
      <c r="A930" s="4">
        <v>3127.0</v>
      </c>
      <c r="B930" s="21" t="str">
        <f>VLOOKUP(A930,'5.Product popularity'!A:B,2,False)</f>
        <v>Personal Care</v>
      </c>
      <c r="C930" s="21">
        <v>46.0</v>
      </c>
      <c r="D930" s="6"/>
    </row>
    <row r="931">
      <c r="A931" s="4">
        <v>4594.0</v>
      </c>
      <c r="B931" s="21" t="str">
        <f>VLOOKUP(A931,'5.Product popularity'!A:B,2,False)</f>
        <v>Fruits</v>
      </c>
      <c r="C931" s="21">
        <v>37.0</v>
      </c>
      <c r="D931" s="6"/>
    </row>
    <row r="932">
      <c r="A932" s="4">
        <v>2455.0</v>
      </c>
      <c r="B932" s="21" t="str">
        <f>VLOOKUP(A932,'5.Product popularity'!A:B,2,False)</f>
        <v>Clothes</v>
      </c>
      <c r="C932" s="21">
        <v>4.0</v>
      </c>
      <c r="D932" s="6"/>
    </row>
    <row r="933">
      <c r="A933" s="4">
        <v>8875.0</v>
      </c>
      <c r="B933" s="21" t="str">
        <f>VLOOKUP(A933,'5.Product popularity'!A:B,2,False)</f>
        <v>Meat</v>
      </c>
      <c r="C933" s="21">
        <v>26.0</v>
      </c>
      <c r="D933" s="6"/>
    </row>
    <row r="934">
      <c r="A934" s="4">
        <v>2103.0</v>
      </c>
      <c r="B934" s="21" t="str">
        <f>VLOOKUP(A934,'5.Product popularity'!A:B,2,False)</f>
        <v>Cereal</v>
      </c>
      <c r="C934" s="21">
        <v>18.0</v>
      </c>
      <c r="D934" s="6"/>
    </row>
    <row r="935">
      <c r="A935" s="4">
        <v>5988.0</v>
      </c>
      <c r="B935" s="21" t="str">
        <f>VLOOKUP(A935,'5.Product popularity'!A:B,2,False)</f>
        <v>Vegetables</v>
      </c>
      <c r="C935" s="21">
        <v>12.0</v>
      </c>
      <c r="D935" s="6"/>
    </row>
    <row r="936">
      <c r="A936" s="4">
        <v>8875.0</v>
      </c>
      <c r="B936" s="21" t="str">
        <f>VLOOKUP(A936,'5.Product popularity'!A:B,2,False)</f>
        <v>Meat</v>
      </c>
      <c r="C936" s="21">
        <v>35.0</v>
      </c>
      <c r="D936" s="6"/>
    </row>
    <row r="937">
      <c r="A937" s="4">
        <v>8969.0</v>
      </c>
      <c r="B937" s="21" t="str">
        <f>VLOOKUP(A937,'5.Product popularity'!A:B,2,False)</f>
        <v>Snacks</v>
      </c>
      <c r="C937" s="21">
        <v>7.0</v>
      </c>
      <c r="D937" s="6"/>
    </row>
    <row r="938">
      <c r="A938" s="4">
        <v>4594.0</v>
      </c>
      <c r="B938" s="21" t="str">
        <f>VLOOKUP(A938,'5.Product popularity'!A:B,2,False)</f>
        <v>Fruits</v>
      </c>
      <c r="C938" s="21">
        <v>22.0</v>
      </c>
      <c r="D938" s="6"/>
    </row>
    <row r="939">
      <c r="A939" s="4">
        <v>8875.0</v>
      </c>
      <c r="B939" s="21" t="str">
        <f>VLOOKUP(A939,'5.Product popularity'!A:B,2,False)</f>
        <v>Meat</v>
      </c>
      <c r="C939" s="21">
        <v>41.0</v>
      </c>
      <c r="D939" s="6"/>
    </row>
    <row r="940">
      <c r="A940" s="4">
        <v>7331.0</v>
      </c>
      <c r="B940" s="21" t="str">
        <f>VLOOKUP(A940,'5.Product popularity'!A:B,2,False)</f>
        <v>Baby Food</v>
      </c>
      <c r="C940" s="21">
        <v>21.0</v>
      </c>
      <c r="D940" s="6"/>
    </row>
    <row r="941">
      <c r="A941" s="4">
        <v>2455.0</v>
      </c>
      <c r="B941" s="21" t="str">
        <f>VLOOKUP(A941,'5.Product popularity'!A:B,2,False)</f>
        <v>Clothes</v>
      </c>
      <c r="C941" s="21">
        <v>48.0</v>
      </c>
      <c r="D941" s="6"/>
    </row>
    <row r="942">
      <c r="A942" s="4">
        <v>8875.0</v>
      </c>
      <c r="B942" s="21" t="str">
        <f>VLOOKUP(A942,'5.Product popularity'!A:B,2,False)</f>
        <v>Meat</v>
      </c>
      <c r="C942" s="21">
        <v>48.0</v>
      </c>
      <c r="D942" s="6"/>
    </row>
    <row r="943">
      <c r="A943" s="4">
        <v>8969.0</v>
      </c>
      <c r="B943" s="21" t="str">
        <f>VLOOKUP(A943,'5.Product popularity'!A:B,2,False)</f>
        <v>Snacks</v>
      </c>
      <c r="C943" s="21">
        <v>28.0</v>
      </c>
      <c r="D943" s="6"/>
    </row>
    <row r="944">
      <c r="A944" s="4">
        <v>7940.0</v>
      </c>
      <c r="B944" s="21" t="str">
        <f>VLOOKUP(A944,'5.Product popularity'!A:B,2,False)</f>
        <v>Household</v>
      </c>
      <c r="C944" s="21">
        <v>32.0</v>
      </c>
      <c r="D944" s="6"/>
    </row>
    <row r="945">
      <c r="A945" s="4">
        <v>2103.0</v>
      </c>
      <c r="B945" s="21" t="str">
        <f>VLOOKUP(A945,'5.Product popularity'!A:B,2,False)</f>
        <v>Cereal</v>
      </c>
      <c r="C945" s="21">
        <v>18.0</v>
      </c>
      <c r="D945" s="6"/>
    </row>
    <row r="946">
      <c r="A946" s="4">
        <v>3127.0</v>
      </c>
      <c r="B946" s="21" t="str">
        <f>VLOOKUP(A946,'5.Product popularity'!A:B,2,False)</f>
        <v>Personal Care</v>
      </c>
      <c r="C946" s="21">
        <v>18.0</v>
      </c>
      <c r="D946" s="6"/>
    </row>
    <row r="947">
      <c r="A947" s="4">
        <v>1270.0</v>
      </c>
      <c r="B947" s="21" t="str">
        <f>VLOOKUP(A947,'5.Product popularity'!A:B,2,False)</f>
        <v>Beverages</v>
      </c>
      <c r="C947" s="21">
        <v>8.0</v>
      </c>
      <c r="D947" s="6"/>
    </row>
    <row r="948">
      <c r="A948" s="4">
        <v>8969.0</v>
      </c>
      <c r="B948" s="21" t="str">
        <f>VLOOKUP(A948,'5.Product popularity'!A:B,2,False)</f>
        <v>Snacks</v>
      </c>
      <c r="C948" s="21">
        <v>45.0</v>
      </c>
      <c r="D948" s="6"/>
    </row>
    <row r="949">
      <c r="A949" s="4">
        <v>4594.0</v>
      </c>
      <c r="B949" s="21" t="str">
        <f>VLOOKUP(A949,'5.Product popularity'!A:B,2,False)</f>
        <v>Fruits</v>
      </c>
      <c r="C949" s="21">
        <v>46.0</v>
      </c>
      <c r="D949" s="6"/>
    </row>
    <row r="950">
      <c r="A950" s="4">
        <v>1270.0</v>
      </c>
      <c r="B950" s="21" t="str">
        <f>VLOOKUP(A950,'5.Product popularity'!A:B,2,False)</f>
        <v>Beverages</v>
      </c>
      <c r="C950" s="21">
        <v>31.0</v>
      </c>
      <c r="D950" s="6"/>
    </row>
    <row r="951">
      <c r="A951" s="4">
        <v>3127.0</v>
      </c>
      <c r="B951" s="21" t="str">
        <f>VLOOKUP(A951,'5.Product popularity'!A:B,2,False)</f>
        <v>Personal Care</v>
      </c>
      <c r="C951" s="21">
        <v>3.0</v>
      </c>
      <c r="D951" s="6"/>
    </row>
    <row r="952">
      <c r="A952" s="4">
        <v>8875.0</v>
      </c>
      <c r="B952" s="21" t="str">
        <f>VLOOKUP(A952,'5.Product popularity'!A:B,2,False)</f>
        <v>Meat</v>
      </c>
      <c r="C952" s="21">
        <v>3.0</v>
      </c>
      <c r="D952" s="6"/>
    </row>
    <row r="953">
      <c r="A953" s="4">
        <v>8293.0</v>
      </c>
      <c r="B953" s="21" t="str">
        <f>VLOOKUP(A953,'5.Product popularity'!A:B,2,False)</f>
        <v>Cosmetics</v>
      </c>
      <c r="C953" s="21">
        <v>41.0</v>
      </c>
      <c r="D953" s="6"/>
    </row>
    <row r="954">
      <c r="A954" s="4">
        <v>2455.0</v>
      </c>
      <c r="B954" s="21" t="str">
        <f>VLOOKUP(A954,'5.Product popularity'!A:B,2,False)</f>
        <v>Clothes</v>
      </c>
      <c r="C954" s="21">
        <v>0.0</v>
      </c>
      <c r="D954" s="6"/>
    </row>
    <row r="955">
      <c r="A955" s="4">
        <v>7331.0</v>
      </c>
      <c r="B955" s="21" t="str">
        <f>VLOOKUP(A955,'5.Product popularity'!A:B,2,False)</f>
        <v>Baby Food</v>
      </c>
      <c r="C955" s="21">
        <v>30.0</v>
      </c>
      <c r="D955" s="6"/>
    </row>
    <row r="956">
      <c r="A956" s="4">
        <v>1270.0</v>
      </c>
      <c r="B956" s="21" t="str">
        <f>VLOOKUP(A956,'5.Product popularity'!A:B,2,False)</f>
        <v>Beverages</v>
      </c>
      <c r="C956" s="21">
        <v>50.0</v>
      </c>
      <c r="D956" s="6"/>
    </row>
    <row r="957">
      <c r="A957" s="4">
        <v>8969.0</v>
      </c>
      <c r="B957" s="21" t="str">
        <f>VLOOKUP(A957,'5.Product popularity'!A:B,2,False)</f>
        <v>Snacks</v>
      </c>
      <c r="C957" s="21">
        <v>37.0</v>
      </c>
      <c r="D957" s="6"/>
    </row>
    <row r="958">
      <c r="A958" s="4">
        <v>7940.0</v>
      </c>
      <c r="B958" s="21" t="str">
        <f>VLOOKUP(A958,'5.Product popularity'!A:B,2,False)</f>
        <v>Household</v>
      </c>
      <c r="C958" s="21">
        <v>41.0</v>
      </c>
      <c r="D958" s="6"/>
    </row>
    <row r="959">
      <c r="A959" s="4">
        <v>8969.0</v>
      </c>
      <c r="B959" s="21" t="str">
        <f>VLOOKUP(A959,'5.Product popularity'!A:B,2,False)</f>
        <v>Snacks</v>
      </c>
      <c r="C959" s="21">
        <v>4.0</v>
      </c>
      <c r="D959" s="6"/>
    </row>
    <row r="960">
      <c r="A960" s="4">
        <v>2455.0</v>
      </c>
      <c r="B960" s="21" t="str">
        <f>VLOOKUP(A960,'5.Product popularity'!A:B,2,False)</f>
        <v>Clothes</v>
      </c>
      <c r="C960" s="21">
        <v>35.0</v>
      </c>
      <c r="D960" s="6"/>
    </row>
    <row r="961">
      <c r="A961" s="4">
        <v>5988.0</v>
      </c>
      <c r="B961" s="21" t="str">
        <f>VLOOKUP(A961,'5.Product popularity'!A:B,2,False)</f>
        <v>Vegetables</v>
      </c>
      <c r="C961" s="21">
        <v>45.0</v>
      </c>
      <c r="D961" s="6"/>
    </row>
    <row r="962">
      <c r="A962" s="4">
        <v>8681.0</v>
      </c>
      <c r="B962" s="21" t="str">
        <f>VLOOKUP(A962,'5.Product popularity'!A:B,2,False)</f>
        <v>Office Supplies</v>
      </c>
      <c r="C962" s="21">
        <v>11.0</v>
      </c>
      <c r="D962" s="6"/>
    </row>
    <row r="963">
      <c r="A963" s="4">
        <v>2103.0</v>
      </c>
      <c r="B963" s="21" t="str">
        <f>VLOOKUP(A963,'5.Product popularity'!A:B,2,False)</f>
        <v>Cereal</v>
      </c>
      <c r="C963" s="21">
        <v>45.0</v>
      </c>
      <c r="D963" s="6"/>
    </row>
    <row r="964">
      <c r="A964" s="4">
        <v>8681.0</v>
      </c>
      <c r="B964" s="21" t="str">
        <f>VLOOKUP(A964,'5.Product popularity'!A:B,2,False)</f>
        <v>Office Supplies</v>
      </c>
      <c r="C964" s="21">
        <v>7.0</v>
      </c>
      <c r="D964" s="6"/>
    </row>
    <row r="965">
      <c r="A965" s="4">
        <v>2455.0</v>
      </c>
      <c r="B965" s="21" t="str">
        <f>VLOOKUP(A965,'5.Product popularity'!A:B,2,False)</f>
        <v>Clothes</v>
      </c>
      <c r="C965" s="21">
        <v>49.0</v>
      </c>
      <c r="D965" s="6"/>
    </row>
    <row r="966">
      <c r="A966" s="4">
        <v>3127.0</v>
      </c>
      <c r="B966" s="21" t="str">
        <f>VLOOKUP(A966,'5.Product popularity'!A:B,2,False)</f>
        <v>Personal Care</v>
      </c>
      <c r="C966" s="21">
        <v>24.0</v>
      </c>
      <c r="D966" s="6"/>
    </row>
    <row r="967">
      <c r="A967" s="4">
        <v>7331.0</v>
      </c>
      <c r="B967" s="21" t="str">
        <f>VLOOKUP(A967,'5.Product popularity'!A:B,2,False)</f>
        <v>Baby Food</v>
      </c>
      <c r="C967" s="21">
        <v>9.0</v>
      </c>
      <c r="D967" s="6"/>
    </row>
    <row r="968">
      <c r="A968" s="4">
        <v>3127.0</v>
      </c>
      <c r="B968" s="21" t="str">
        <f>VLOOKUP(A968,'5.Product popularity'!A:B,2,False)</f>
        <v>Personal Care</v>
      </c>
      <c r="C968" s="21">
        <v>34.0</v>
      </c>
      <c r="D968" s="6"/>
    </row>
    <row r="969">
      <c r="A969" s="4">
        <v>8293.0</v>
      </c>
      <c r="B969" s="21" t="str">
        <f>VLOOKUP(A969,'5.Product popularity'!A:B,2,False)</f>
        <v>Cosmetics</v>
      </c>
      <c r="C969" s="21">
        <v>38.0</v>
      </c>
      <c r="D969" s="6"/>
    </row>
    <row r="970">
      <c r="A970" s="4">
        <v>8681.0</v>
      </c>
      <c r="B970" s="21" t="str">
        <f>VLOOKUP(A970,'5.Product popularity'!A:B,2,False)</f>
        <v>Office Supplies</v>
      </c>
      <c r="C970" s="21">
        <v>22.0</v>
      </c>
      <c r="D970" s="6"/>
    </row>
    <row r="971">
      <c r="A971" s="4">
        <v>1270.0</v>
      </c>
      <c r="B971" s="21" t="str">
        <f>VLOOKUP(A971,'5.Product popularity'!A:B,2,False)</f>
        <v>Beverages</v>
      </c>
      <c r="C971" s="21">
        <v>20.0</v>
      </c>
      <c r="D971" s="6"/>
    </row>
    <row r="972">
      <c r="A972" s="4">
        <v>1270.0</v>
      </c>
      <c r="B972" s="21" t="str">
        <f>VLOOKUP(A972,'5.Product popularity'!A:B,2,False)</f>
        <v>Beverages</v>
      </c>
      <c r="C972" s="21">
        <v>41.0</v>
      </c>
      <c r="D972" s="6"/>
    </row>
    <row r="973">
      <c r="A973" s="4">
        <v>7940.0</v>
      </c>
      <c r="B973" s="21" t="str">
        <f>VLOOKUP(A973,'5.Product popularity'!A:B,2,False)</f>
        <v>Household</v>
      </c>
      <c r="C973" s="21">
        <v>38.0</v>
      </c>
      <c r="D973" s="6"/>
    </row>
    <row r="974">
      <c r="A974" s="4">
        <v>4594.0</v>
      </c>
      <c r="B974" s="21" t="str">
        <f>VLOOKUP(A974,'5.Product popularity'!A:B,2,False)</f>
        <v>Fruits</v>
      </c>
      <c r="C974" s="21">
        <v>18.0</v>
      </c>
      <c r="D974" s="6"/>
    </row>
    <row r="975">
      <c r="A975" s="4">
        <v>8681.0</v>
      </c>
      <c r="B975" s="21" t="str">
        <f>VLOOKUP(A975,'5.Product popularity'!A:B,2,False)</f>
        <v>Office Supplies</v>
      </c>
      <c r="C975" s="21">
        <v>16.0</v>
      </c>
      <c r="D975" s="6"/>
    </row>
    <row r="976">
      <c r="A976" s="4">
        <v>3127.0</v>
      </c>
      <c r="B976" s="21" t="str">
        <f>VLOOKUP(A976,'5.Product popularity'!A:B,2,False)</f>
        <v>Personal Care</v>
      </c>
      <c r="C976" s="21">
        <v>11.0</v>
      </c>
      <c r="D976" s="6"/>
    </row>
    <row r="977">
      <c r="A977" s="4">
        <v>8875.0</v>
      </c>
      <c r="B977" s="21" t="str">
        <f>VLOOKUP(A977,'5.Product popularity'!A:B,2,False)</f>
        <v>Meat</v>
      </c>
      <c r="C977" s="21">
        <v>42.0</v>
      </c>
      <c r="D977" s="6"/>
    </row>
    <row r="978">
      <c r="A978" s="4">
        <v>8293.0</v>
      </c>
      <c r="B978" s="21" t="str">
        <f>VLOOKUP(A978,'5.Product popularity'!A:B,2,False)</f>
        <v>Cosmetics</v>
      </c>
      <c r="C978" s="21">
        <v>1.0</v>
      </c>
      <c r="D978" s="6"/>
    </row>
    <row r="979">
      <c r="A979" s="4">
        <v>2455.0</v>
      </c>
      <c r="B979" s="21" t="str">
        <f>VLOOKUP(A979,'5.Product popularity'!A:B,2,False)</f>
        <v>Clothes</v>
      </c>
      <c r="C979" s="21">
        <v>46.0</v>
      </c>
      <c r="D979" s="6"/>
    </row>
    <row r="980">
      <c r="A980" s="4">
        <v>1270.0</v>
      </c>
      <c r="B980" s="21" t="str">
        <f>VLOOKUP(A980,'5.Product popularity'!A:B,2,False)</f>
        <v>Beverages</v>
      </c>
      <c r="C980" s="21">
        <v>38.0</v>
      </c>
      <c r="D980" s="6"/>
    </row>
    <row r="981">
      <c r="A981" s="4">
        <v>8969.0</v>
      </c>
      <c r="B981" s="21" t="str">
        <f>VLOOKUP(A981,'5.Product popularity'!A:B,2,False)</f>
        <v>Snacks</v>
      </c>
      <c r="C981" s="21">
        <v>34.0</v>
      </c>
      <c r="D981" s="6"/>
    </row>
    <row r="982">
      <c r="A982" s="4">
        <v>8969.0</v>
      </c>
      <c r="B982" s="21" t="str">
        <f>VLOOKUP(A982,'5.Product popularity'!A:B,2,False)</f>
        <v>Snacks</v>
      </c>
      <c r="C982" s="21">
        <v>12.0</v>
      </c>
      <c r="D982" s="6"/>
    </row>
    <row r="983">
      <c r="A983" s="4">
        <v>2103.0</v>
      </c>
      <c r="B983" s="21" t="str">
        <f>VLOOKUP(A983,'5.Product popularity'!A:B,2,False)</f>
        <v>Cereal</v>
      </c>
      <c r="C983" s="21">
        <v>35.0</v>
      </c>
      <c r="D983" s="6"/>
    </row>
    <row r="984">
      <c r="A984" s="4">
        <v>7331.0</v>
      </c>
      <c r="B984" s="21" t="str">
        <f>VLOOKUP(A984,'5.Product popularity'!A:B,2,False)</f>
        <v>Baby Food</v>
      </c>
      <c r="C984" s="21">
        <v>2.0</v>
      </c>
      <c r="D984" s="6"/>
    </row>
    <row r="985">
      <c r="A985" s="4">
        <v>2103.0</v>
      </c>
      <c r="B985" s="21" t="str">
        <f>VLOOKUP(A985,'5.Product popularity'!A:B,2,False)</f>
        <v>Cereal</v>
      </c>
      <c r="C985" s="21">
        <v>19.0</v>
      </c>
      <c r="D985" s="6"/>
    </row>
    <row r="986">
      <c r="A986" s="4">
        <v>2455.0</v>
      </c>
      <c r="B986" s="21" t="str">
        <f>VLOOKUP(A986,'5.Product popularity'!A:B,2,False)</f>
        <v>Clothes</v>
      </c>
      <c r="C986" s="21">
        <v>12.0</v>
      </c>
      <c r="D986" s="6"/>
    </row>
    <row r="987">
      <c r="A987" s="4">
        <v>8875.0</v>
      </c>
      <c r="B987" s="21" t="str">
        <f>VLOOKUP(A987,'5.Product popularity'!A:B,2,False)</f>
        <v>Meat</v>
      </c>
      <c r="C987" s="21">
        <v>49.0</v>
      </c>
      <c r="D987" s="6"/>
    </row>
    <row r="988">
      <c r="A988" s="4">
        <v>3127.0</v>
      </c>
      <c r="B988" s="21" t="str">
        <f>VLOOKUP(A988,'5.Product popularity'!A:B,2,False)</f>
        <v>Personal Care</v>
      </c>
      <c r="C988" s="21">
        <v>21.0</v>
      </c>
      <c r="D988" s="6"/>
    </row>
    <row r="989">
      <c r="A989" s="4">
        <v>8969.0</v>
      </c>
      <c r="B989" s="21" t="str">
        <f>VLOOKUP(A989,'5.Product popularity'!A:B,2,False)</f>
        <v>Snacks</v>
      </c>
      <c r="C989" s="21">
        <v>31.0</v>
      </c>
      <c r="D989" s="6"/>
    </row>
    <row r="990">
      <c r="A990" s="4">
        <v>8293.0</v>
      </c>
      <c r="B990" s="21" t="str">
        <f>VLOOKUP(A990,'5.Product popularity'!A:B,2,False)</f>
        <v>Cosmetics</v>
      </c>
      <c r="C990" s="21">
        <v>3.0</v>
      </c>
      <c r="D990" s="6"/>
    </row>
    <row r="991">
      <c r="A991" s="4">
        <v>3127.0</v>
      </c>
      <c r="B991" s="21" t="str">
        <f>VLOOKUP(A991,'5.Product popularity'!A:B,2,False)</f>
        <v>Personal Care</v>
      </c>
      <c r="C991" s="21">
        <v>9.0</v>
      </c>
      <c r="D991" s="6"/>
    </row>
    <row r="992">
      <c r="A992" s="4">
        <v>8681.0</v>
      </c>
      <c r="B992" s="21" t="str">
        <f>VLOOKUP(A992,'5.Product popularity'!A:B,2,False)</f>
        <v>Office Supplies</v>
      </c>
      <c r="C992" s="21">
        <v>47.0</v>
      </c>
      <c r="D992" s="6"/>
    </row>
    <row r="993">
      <c r="A993" s="4">
        <v>8293.0</v>
      </c>
      <c r="B993" s="21" t="str">
        <f>VLOOKUP(A993,'5.Product popularity'!A:B,2,False)</f>
        <v>Cosmetics</v>
      </c>
      <c r="C993" s="21">
        <v>2.0</v>
      </c>
      <c r="D993" s="6"/>
    </row>
    <row r="994">
      <c r="A994" s="4">
        <v>3127.0</v>
      </c>
      <c r="B994" s="21" t="str">
        <f>VLOOKUP(A994,'5.Product popularity'!A:B,2,False)</f>
        <v>Personal Care</v>
      </c>
      <c r="C994" s="21">
        <v>5.0</v>
      </c>
      <c r="D994" s="6"/>
    </row>
    <row r="995">
      <c r="A995" s="4">
        <v>5988.0</v>
      </c>
      <c r="B995" s="21" t="str">
        <f>VLOOKUP(A995,'5.Product popularity'!A:B,2,False)</f>
        <v>Vegetables</v>
      </c>
      <c r="C995" s="21">
        <v>44.0</v>
      </c>
      <c r="D995" s="6"/>
    </row>
    <row r="996">
      <c r="A996" s="4">
        <v>5988.0</v>
      </c>
      <c r="B996" s="21" t="str">
        <f>VLOOKUP(A996,'5.Product popularity'!A:B,2,False)</f>
        <v>Vegetables</v>
      </c>
      <c r="C996" s="21">
        <v>21.0</v>
      </c>
      <c r="D996" s="6"/>
    </row>
    <row r="997">
      <c r="A997" s="4">
        <v>5988.0</v>
      </c>
      <c r="B997" s="21" t="str">
        <f>VLOOKUP(A997,'5.Product popularity'!A:B,2,False)</f>
        <v>Vegetables</v>
      </c>
      <c r="C997" s="21">
        <v>44.0</v>
      </c>
      <c r="D997" s="6"/>
    </row>
    <row r="998">
      <c r="A998" s="4">
        <v>7331.0</v>
      </c>
      <c r="B998" s="21" t="str">
        <f>VLOOKUP(A998,'5.Product popularity'!A:B,2,False)</f>
        <v>Baby Food</v>
      </c>
      <c r="C998" s="21">
        <v>8.0</v>
      </c>
      <c r="D998" s="6"/>
    </row>
    <row r="999">
      <c r="A999" s="4">
        <v>3127.0</v>
      </c>
      <c r="B999" s="21" t="str">
        <f>VLOOKUP(A999,'5.Product popularity'!A:B,2,False)</f>
        <v>Personal Care</v>
      </c>
      <c r="C999" s="21">
        <v>39.0</v>
      </c>
      <c r="D999" s="6"/>
    </row>
    <row r="1000">
      <c r="A1000" s="4">
        <v>8293.0</v>
      </c>
      <c r="B1000" s="21" t="str">
        <f>VLOOKUP(A1000,'5.Product popularity'!A:B,2,False)</f>
        <v>Cosmetics</v>
      </c>
      <c r="C1000" s="21">
        <v>28.0</v>
      </c>
      <c r="D1000" s="6"/>
    </row>
    <row r="1001">
      <c r="A1001" s="4">
        <v>8875.0</v>
      </c>
      <c r="B1001" s="21" t="str">
        <f>VLOOKUP(A1001,'5.Product popularity'!A:B,2,False)</f>
        <v>Meat</v>
      </c>
      <c r="C1001" s="21">
        <v>43.0</v>
      </c>
      <c r="D1001" s="6"/>
    </row>
    <row r="1002">
      <c r="A1002" s="4">
        <v>2455.0</v>
      </c>
      <c r="B1002" s="21" t="str">
        <f>VLOOKUP(A1002,'5.Product popularity'!A:B,2,False)</f>
        <v>Clothes</v>
      </c>
      <c r="C1002" s="21">
        <v>9.0</v>
      </c>
      <c r="D1002" s="6"/>
    </row>
    <row r="1003">
      <c r="A1003" s="4">
        <v>8969.0</v>
      </c>
      <c r="B1003" s="21" t="str">
        <f>VLOOKUP(A1003,'5.Product popularity'!A:B,2,False)</f>
        <v>Snacks</v>
      </c>
      <c r="C1003" s="21">
        <v>19.0</v>
      </c>
      <c r="D1003" s="6"/>
    </row>
    <row r="1004">
      <c r="A1004" s="4">
        <v>5988.0</v>
      </c>
      <c r="B1004" s="21" t="str">
        <f>VLOOKUP(A1004,'5.Product popularity'!A:B,2,False)</f>
        <v>Vegetables</v>
      </c>
      <c r="C1004" s="21">
        <v>29.0</v>
      </c>
      <c r="D1004" s="6"/>
    </row>
    <row r="1005">
      <c r="A1005" s="4">
        <v>2103.0</v>
      </c>
      <c r="B1005" s="21" t="str">
        <f>VLOOKUP(A1005,'5.Product popularity'!A:B,2,False)</f>
        <v>Cereal</v>
      </c>
      <c r="C1005" s="21">
        <v>0.0</v>
      </c>
      <c r="D1005" s="6"/>
    </row>
    <row r="1006">
      <c r="A1006" s="4">
        <v>2103.0</v>
      </c>
      <c r="B1006" s="21" t="str">
        <f>VLOOKUP(A1006,'5.Product popularity'!A:B,2,False)</f>
        <v>Cereal</v>
      </c>
      <c r="C1006" s="21">
        <v>15.0</v>
      </c>
      <c r="D1006" s="6"/>
    </row>
    <row r="1007">
      <c r="A1007" s="4">
        <v>5988.0</v>
      </c>
      <c r="B1007" s="21" t="str">
        <f>VLOOKUP(A1007,'5.Product popularity'!A:B,2,False)</f>
        <v>Vegetables</v>
      </c>
      <c r="C1007" s="21">
        <v>31.0</v>
      </c>
      <c r="D1007" s="6"/>
    </row>
    <row r="1008">
      <c r="A1008" s="4">
        <v>7331.0</v>
      </c>
      <c r="B1008" s="21" t="str">
        <f>VLOOKUP(A1008,'5.Product popularity'!A:B,2,False)</f>
        <v>Baby Food</v>
      </c>
      <c r="C1008" s="21">
        <v>40.0</v>
      </c>
      <c r="D1008" s="6"/>
    </row>
    <row r="1009">
      <c r="A1009" s="4">
        <v>2103.0</v>
      </c>
      <c r="B1009" s="21" t="str">
        <f>VLOOKUP(A1009,'5.Product popularity'!A:B,2,False)</f>
        <v>Cereal</v>
      </c>
      <c r="C1009" s="21">
        <v>22.0</v>
      </c>
      <c r="D1009" s="6"/>
    </row>
    <row r="1010">
      <c r="A1010" s="4">
        <v>1270.0</v>
      </c>
      <c r="B1010" s="21" t="str">
        <f>VLOOKUP(A1010,'5.Product popularity'!A:B,2,False)</f>
        <v>Beverages</v>
      </c>
      <c r="C1010" s="21">
        <v>20.0</v>
      </c>
      <c r="D1010" s="6"/>
    </row>
    <row r="1011">
      <c r="A1011" s="4">
        <v>8875.0</v>
      </c>
      <c r="B1011" s="21" t="str">
        <f>VLOOKUP(A1011,'5.Product popularity'!A:B,2,False)</f>
        <v>Meat</v>
      </c>
      <c r="C1011" s="21">
        <v>43.0</v>
      </c>
      <c r="D1011" s="6"/>
    </row>
    <row r="1012">
      <c r="A1012" s="4">
        <v>3127.0</v>
      </c>
      <c r="B1012" s="21" t="str">
        <f>VLOOKUP(A1012,'5.Product popularity'!A:B,2,False)</f>
        <v>Personal Care</v>
      </c>
      <c r="C1012" s="21">
        <v>2.0</v>
      </c>
      <c r="D1012" s="6"/>
    </row>
    <row r="1013">
      <c r="A1013" s="4">
        <v>7331.0</v>
      </c>
      <c r="B1013" s="21" t="str">
        <f>VLOOKUP(A1013,'5.Product popularity'!A:B,2,False)</f>
        <v>Baby Food</v>
      </c>
      <c r="C1013" s="21">
        <v>13.0</v>
      </c>
      <c r="D1013" s="6"/>
    </row>
    <row r="1014">
      <c r="A1014" s="4">
        <v>4594.0</v>
      </c>
      <c r="B1014" s="21" t="str">
        <f>VLOOKUP(A1014,'5.Product popularity'!A:B,2,False)</f>
        <v>Fruits</v>
      </c>
      <c r="C1014" s="21">
        <v>17.0</v>
      </c>
      <c r="D1014" s="6"/>
    </row>
    <row r="1015">
      <c r="A1015" s="4">
        <v>8969.0</v>
      </c>
      <c r="B1015" s="21" t="str">
        <f>VLOOKUP(A1015,'5.Product popularity'!A:B,2,False)</f>
        <v>Snacks</v>
      </c>
      <c r="C1015" s="21">
        <v>13.0</v>
      </c>
      <c r="D1015" s="6"/>
    </row>
    <row r="1016">
      <c r="A1016" s="4">
        <v>4594.0</v>
      </c>
      <c r="B1016" s="21" t="str">
        <f>VLOOKUP(A1016,'5.Product popularity'!A:B,2,False)</f>
        <v>Fruits</v>
      </c>
      <c r="C1016" s="21">
        <v>25.0</v>
      </c>
      <c r="D1016" s="6"/>
    </row>
    <row r="1017">
      <c r="A1017" s="4">
        <v>1270.0</v>
      </c>
      <c r="B1017" s="21" t="str">
        <f>VLOOKUP(A1017,'5.Product popularity'!A:B,2,False)</f>
        <v>Beverages</v>
      </c>
      <c r="C1017" s="21">
        <v>0.0</v>
      </c>
      <c r="D1017" s="6"/>
    </row>
    <row r="1018">
      <c r="A1018" s="4">
        <v>7940.0</v>
      </c>
      <c r="B1018" s="21" t="str">
        <f>VLOOKUP(A1018,'5.Product popularity'!A:B,2,False)</f>
        <v>Household</v>
      </c>
      <c r="C1018" s="21">
        <v>0.0</v>
      </c>
      <c r="D1018" s="6"/>
    </row>
    <row r="1019">
      <c r="A1019" s="4">
        <v>8681.0</v>
      </c>
      <c r="B1019" s="21" t="str">
        <f>VLOOKUP(A1019,'5.Product popularity'!A:B,2,False)</f>
        <v>Office Supplies</v>
      </c>
      <c r="C1019" s="21">
        <v>38.0</v>
      </c>
      <c r="D1019" s="6"/>
    </row>
    <row r="1020">
      <c r="A1020" s="4">
        <v>7940.0</v>
      </c>
      <c r="B1020" s="21" t="str">
        <f>VLOOKUP(A1020,'5.Product popularity'!A:B,2,False)</f>
        <v>Household</v>
      </c>
      <c r="C1020" s="21">
        <v>13.0</v>
      </c>
      <c r="D1020" s="6"/>
    </row>
    <row r="1021">
      <c r="A1021" s="4">
        <v>4594.0</v>
      </c>
      <c r="B1021" s="21" t="str">
        <f>VLOOKUP(A1021,'5.Product popularity'!A:B,2,False)</f>
        <v>Fruits</v>
      </c>
      <c r="C1021" s="21">
        <v>12.0</v>
      </c>
      <c r="D1021" s="6"/>
    </row>
    <row r="1022">
      <c r="A1022" s="4">
        <v>8681.0</v>
      </c>
      <c r="B1022" s="21" t="str">
        <f>VLOOKUP(A1022,'5.Product popularity'!A:B,2,False)</f>
        <v>Office Supplies</v>
      </c>
      <c r="C1022" s="21">
        <v>30.0</v>
      </c>
      <c r="D1022" s="6"/>
    </row>
    <row r="1023">
      <c r="A1023" s="4">
        <v>8681.0</v>
      </c>
      <c r="B1023" s="21" t="str">
        <f>VLOOKUP(A1023,'5.Product popularity'!A:B,2,False)</f>
        <v>Office Supplies</v>
      </c>
      <c r="C1023" s="21">
        <v>21.0</v>
      </c>
      <c r="D1023" s="6"/>
    </row>
    <row r="1024">
      <c r="A1024" s="4">
        <v>2455.0</v>
      </c>
      <c r="B1024" s="21" t="str">
        <f>VLOOKUP(A1024,'5.Product popularity'!A:B,2,False)</f>
        <v>Clothes</v>
      </c>
      <c r="C1024" s="21">
        <v>31.0</v>
      </c>
      <c r="D1024" s="6"/>
    </row>
    <row r="1025">
      <c r="A1025" s="4">
        <v>2103.0</v>
      </c>
      <c r="B1025" s="21" t="str">
        <f>VLOOKUP(A1025,'5.Product popularity'!A:B,2,False)</f>
        <v>Cereal</v>
      </c>
      <c r="C1025" s="21">
        <v>0.0</v>
      </c>
      <c r="D1025" s="6"/>
    </row>
    <row r="1026">
      <c r="A1026" s="4">
        <v>1270.0</v>
      </c>
      <c r="B1026" s="21" t="str">
        <f>VLOOKUP(A1026,'5.Product popularity'!A:B,2,False)</f>
        <v>Beverages</v>
      </c>
      <c r="C1026" s="21">
        <v>38.0</v>
      </c>
      <c r="D1026" s="6"/>
    </row>
    <row r="1027">
      <c r="A1027" s="4">
        <v>8681.0</v>
      </c>
      <c r="B1027" s="21" t="str">
        <f>VLOOKUP(A1027,'5.Product popularity'!A:B,2,False)</f>
        <v>Office Supplies</v>
      </c>
      <c r="C1027" s="21">
        <v>31.0</v>
      </c>
      <c r="D1027" s="6"/>
    </row>
    <row r="1028">
      <c r="A1028" s="4">
        <v>8969.0</v>
      </c>
      <c r="B1028" s="21" t="str">
        <f>VLOOKUP(A1028,'5.Product popularity'!A:B,2,False)</f>
        <v>Snacks</v>
      </c>
      <c r="C1028" s="21">
        <v>39.0</v>
      </c>
      <c r="D1028" s="6"/>
    </row>
    <row r="1029">
      <c r="A1029" s="4">
        <v>7940.0</v>
      </c>
      <c r="B1029" s="21" t="str">
        <f>VLOOKUP(A1029,'5.Product popularity'!A:B,2,False)</f>
        <v>Household</v>
      </c>
      <c r="C1029" s="21">
        <v>17.0</v>
      </c>
      <c r="D1029" s="6"/>
    </row>
    <row r="1030">
      <c r="A1030" s="4">
        <v>5988.0</v>
      </c>
      <c r="B1030" s="21" t="str">
        <f>VLOOKUP(A1030,'5.Product popularity'!A:B,2,False)</f>
        <v>Vegetables</v>
      </c>
      <c r="C1030" s="21">
        <v>5.0</v>
      </c>
      <c r="D1030" s="6"/>
    </row>
    <row r="1031">
      <c r="A1031" s="4">
        <v>7331.0</v>
      </c>
      <c r="B1031" s="21" t="str">
        <f>VLOOKUP(A1031,'5.Product popularity'!A:B,2,False)</f>
        <v>Baby Food</v>
      </c>
      <c r="C1031" s="21">
        <v>26.0</v>
      </c>
      <c r="D1031" s="6"/>
    </row>
    <row r="1032">
      <c r="A1032" s="4">
        <v>1270.0</v>
      </c>
      <c r="B1032" s="21" t="str">
        <f>VLOOKUP(A1032,'5.Product popularity'!A:B,2,False)</f>
        <v>Beverages</v>
      </c>
      <c r="C1032" s="21">
        <v>48.0</v>
      </c>
      <c r="D1032" s="6"/>
    </row>
    <row r="1033">
      <c r="A1033" s="4">
        <v>8293.0</v>
      </c>
      <c r="B1033" s="21" t="str">
        <f>VLOOKUP(A1033,'5.Product popularity'!A:B,2,False)</f>
        <v>Cosmetics</v>
      </c>
      <c r="C1033" s="21">
        <v>28.0</v>
      </c>
      <c r="D1033" s="6"/>
    </row>
    <row r="1034">
      <c r="A1034" s="4">
        <v>8875.0</v>
      </c>
      <c r="B1034" s="21" t="str">
        <f>VLOOKUP(A1034,'5.Product popularity'!A:B,2,False)</f>
        <v>Meat</v>
      </c>
      <c r="C1034" s="21">
        <v>8.0</v>
      </c>
      <c r="D1034" s="6"/>
    </row>
    <row r="1035">
      <c r="A1035" s="4">
        <v>5988.0</v>
      </c>
      <c r="B1035" s="21" t="str">
        <f>VLOOKUP(A1035,'5.Product popularity'!A:B,2,False)</f>
        <v>Vegetables</v>
      </c>
      <c r="C1035" s="21">
        <v>8.0</v>
      </c>
      <c r="D1035" s="6"/>
    </row>
    <row r="1036">
      <c r="A1036" s="4">
        <v>2455.0</v>
      </c>
      <c r="B1036" s="21" t="str">
        <f>VLOOKUP(A1036,'5.Product popularity'!A:B,2,False)</f>
        <v>Clothes</v>
      </c>
      <c r="C1036" s="21">
        <v>19.0</v>
      </c>
      <c r="D1036" s="6"/>
    </row>
    <row r="1037">
      <c r="A1037" s="4">
        <v>1270.0</v>
      </c>
      <c r="B1037" s="21" t="str">
        <f>VLOOKUP(A1037,'5.Product popularity'!A:B,2,False)</f>
        <v>Beverages</v>
      </c>
      <c r="C1037" s="21">
        <v>50.0</v>
      </c>
      <c r="D1037" s="6"/>
    </row>
    <row r="1038">
      <c r="A1038" s="4">
        <v>8681.0</v>
      </c>
      <c r="B1038" s="21" t="str">
        <f>VLOOKUP(A1038,'5.Product popularity'!A:B,2,False)</f>
        <v>Office Supplies</v>
      </c>
      <c r="C1038" s="21">
        <v>40.0</v>
      </c>
      <c r="D1038" s="6"/>
    </row>
    <row r="1039">
      <c r="A1039" s="4">
        <v>1270.0</v>
      </c>
      <c r="B1039" s="21" t="str">
        <f>VLOOKUP(A1039,'5.Product popularity'!A:B,2,False)</f>
        <v>Beverages</v>
      </c>
      <c r="C1039" s="21">
        <v>19.0</v>
      </c>
      <c r="D1039" s="6"/>
    </row>
    <row r="1040">
      <c r="A1040" s="4">
        <v>2103.0</v>
      </c>
      <c r="B1040" s="21" t="str">
        <f>VLOOKUP(A1040,'5.Product popularity'!A:B,2,False)</f>
        <v>Cereal</v>
      </c>
      <c r="C1040" s="21">
        <v>24.0</v>
      </c>
      <c r="D1040" s="6"/>
    </row>
    <row r="1041">
      <c r="A1041" s="4">
        <v>8875.0</v>
      </c>
      <c r="B1041" s="21" t="str">
        <f>VLOOKUP(A1041,'5.Product popularity'!A:B,2,False)</f>
        <v>Meat</v>
      </c>
      <c r="C1041" s="21">
        <v>11.0</v>
      </c>
      <c r="D1041" s="6"/>
    </row>
    <row r="1042">
      <c r="A1042" s="4">
        <v>2455.0</v>
      </c>
      <c r="B1042" s="21" t="str">
        <f>VLOOKUP(A1042,'5.Product popularity'!A:B,2,False)</f>
        <v>Clothes</v>
      </c>
      <c r="C1042" s="21">
        <v>40.0</v>
      </c>
      <c r="D1042" s="6"/>
    </row>
    <row r="1043">
      <c r="A1043" s="4">
        <v>5988.0</v>
      </c>
      <c r="B1043" s="21" t="str">
        <f>VLOOKUP(A1043,'5.Product popularity'!A:B,2,False)</f>
        <v>Vegetables</v>
      </c>
      <c r="C1043" s="21">
        <v>3.0</v>
      </c>
      <c r="D1043" s="6"/>
    </row>
    <row r="1044">
      <c r="A1044" s="4">
        <v>1270.0</v>
      </c>
      <c r="B1044" s="21" t="str">
        <f>VLOOKUP(A1044,'5.Product popularity'!A:B,2,False)</f>
        <v>Beverages</v>
      </c>
      <c r="C1044" s="21">
        <v>18.0</v>
      </c>
      <c r="D1044" s="6"/>
    </row>
    <row r="1045">
      <c r="A1045" s="4">
        <v>7331.0</v>
      </c>
      <c r="B1045" s="21" t="str">
        <f>VLOOKUP(A1045,'5.Product popularity'!A:B,2,False)</f>
        <v>Baby Food</v>
      </c>
      <c r="C1045" s="21">
        <v>21.0</v>
      </c>
      <c r="D1045" s="6"/>
    </row>
    <row r="1046">
      <c r="A1046" s="4">
        <v>8681.0</v>
      </c>
      <c r="B1046" s="21" t="str">
        <f>VLOOKUP(A1046,'5.Product popularity'!A:B,2,False)</f>
        <v>Office Supplies</v>
      </c>
      <c r="C1046" s="21">
        <v>11.0</v>
      </c>
      <c r="D1046" s="6"/>
    </row>
    <row r="1047">
      <c r="A1047" s="4">
        <v>4594.0</v>
      </c>
      <c r="B1047" s="21" t="str">
        <f>VLOOKUP(A1047,'5.Product popularity'!A:B,2,False)</f>
        <v>Fruits</v>
      </c>
      <c r="C1047" s="21">
        <v>14.0</v>
      </c>
      <c r="D1047" s="6"/>
    </row>
    <row r="1048">
      <c r="A1048" s="4">
        <v>5988.0</v>
      </c>
      <c r="B1048" s="21" t="str">
        <f>VLOOKUP(A1048,'5.Product popularity'!A:B,2,False)</f>
        <v>Vegetables</v>
      </c>
      <c r="C1048" s="21">
        <v>10.0</v>
      </c>
      <c r="D1048" s="6"/>
    </row>
    <row r="1049">
      <c r="A1049" s="4">
        <v>8969.0</v>
      </c>
      <c r="B1049" s="21" t="str">
        <f>VLOOKUP(A1049,'5.Product popularity'!A:B,2,False)</f>
        <v>Snacks</v>
      </c>
      <c r="C1049" s="21">
        <v>12.0</v>
      </c>
      <c r="D1049" s="6"/>
    </row>
    <row r="1050">
      <c r="A1050" s="4">
        <v>5988.0</v>
      </c>
      <c r="B1050" s="21" t="str">
        <f>VLOOKUP(A1050,'5.Product popularity'!A:B,2,False)</f>
        <v>Vegetables</v>
      </c>
      <c r="C1050" s="21">
        <v>12.0</v>
      </c>
      <c r="D1050" s="6"/>
    </row>
    <row r="1051">
      <c r="A1051" s="4">
        <v>1270.0</v>
      </c>
      <c r="B1051" s="21" t="str">
        <f>VLOOKUP(A1051,'5.Product popularity'!A:B,2,False)</f>
        <v>Beverages</v>
      </c>
      <c r="C1051" s="21">
        <v>0.0</v>
      </c>
      <c r="D1051" s="6"/>
    </row>
    <row r="1052">
      <c r="A1052" s="4">
        <v>5988.0</v>
      </c>
      <c r="B1052" s="21" t="str">
        <f>VLOOKUP(A1052,'5.Product popularity'!A:B,2,False)</f>
        <v>Vegetables</v>
      </c>
      <c r="C1052" s="21">
        <v>44.0</v>
      </c>
      <c r="D1052" s="6"/>
    </row>
    <row r="1053">
      <c r="A1053" s="4">
        <v>5988.0</v>
      </c>
      <c r="B1053" s="21" t="str">
        <f>VLOOKUP(A1053,'5.Product popularity'!A:B,2,False)</f>
        <v>Vegetables</v>
      </c>
      <c r="C1053" s="21">
        <v>1.0</v>
      </c>
      <c r="D1053" s="6"/>
    </row>
    <row r="1054">
      <c r="A1054" s="4">
        <v>8681.0</v>
      </c>
      <c r="B1054" s="21" t="str">
        <f>VLOOKUP(A1054,'5.Product popularity'!A:B,2,False)</f>
        <v>Office Supplies</v>
      </c>
      <c r="C1054" s="21">
        <v>34.0</v>
      </c>
      <c r="D1054" s="6"/>
    </row>
    <row r="1055">
      <c r="A1055" s="4">
        <v>8293.0</v>
      </c>
      <c r="B1055" s="21" t="str">
        <f>VLOOKUP(A1055,'5.Product popularity'!A:B,2,False)</f>
        <v>Cosmetics</v>
      </c>
      <c r="C1055" s="21">
        <v>41.0</v>
      </c>
      <c r="D1055" s="6"/>
    </row>
    <row r="1056">
      <c r="A1056" s="4">
        <v>8293.0</v>
      </c>
      <c r="B1056" s="21" t="str">
        <f>VLOOKUP(A1056,'5.Product popularity'!A:B,2,False)</f>
        <v>Cosmetics</v>
      </c>
      <c r="C1056" s="21">
        <v>14.0</v>
      </c>
      <c r="D1056" s="6"/>
    </row>
    <row r="1057">
      <c r="A1057" s="4">
        <v>8681.0</v>
      </c>
      <c r="B1057" s="21" t="str">
        <f>VLOOKUP(A1057,'5.Product popularity'!A:B,2,False)</f>
        <v>Office Supplies</v>
      </c>
      <c r="C1057" s="21">
        <v>19.0</v>
      </c>
      <c r="D1057" s="6"/>
    </row>
    <row r="1058">
      <c r="A1058" s="4">
        <v>2103.0</v>
      </c>
      <c r="B1058" s="21" t="str">
        <f>VLOOKUP(A1058,'5.Product popularity'!A:B,2,False)</f>
        <v>Cereal</v>
      </c>
      <c r="C1058" s="21">
        <v>8.0</v>
      </c>
      <c r="D1058" s="6"/>
    </row>
    <row r="1059">
      <c r="A1059" s="4">
        <v>8681.0</v>
      </c>
      <c r="B1059" s="21" t="str">
        <f>VLOOKUP(A1059,'5.Product popularity'!A:B,2,False)</f>
        <v>Office Supplies</v>
      </c>
      <c r="C1059" s="21">
        <v>41.0</v>
      </c>
      <c r="D1059" s="6"/>
    </row>
    <row r="1060">
      <c r="A1060" s="4">
        <v>8681.0</v>
      </c>
      <c r="B1060" s="21" t="str">
        <f>VLOOKUP(A1060,'5.Product popularity'!A:B,2,False)</f>
        <v>Office Supplies</v>
      </c>
      <c r="C1060" s="21">
        <v>37.0</v>
      </c>
      <c r="D1060" s="6"/>
    </row>
    <row r="1061">
      <c r="A1061" s="4">
        <v>2455.0</v>
      </c>
      <c r="B1061" s="21" t="str">
        <f>VLOOKUP(A1061,'5.Product popularity'!A:B,2,False)</f>
        <v>Clothes</v>
      </c>
      <c r="C1061" s="21">
        <v>7.0</v>
      </c>
      <c r="D1061" s="6"/>
    </row>
    <row r="1062">
      <c r="A1062" s="4">
        <v>1270.0</v>
      </c>
      <c r="B1062" s="21" t="str">
        <f>VLOOKUP(A1062,'5.Product popularity'!A:B,2,False)</f>
        <v>Beverages</v>
      </c>
      <c r="C1062" s="21">
        <v>3.0</v>
      </c>
      <c r="D1062" s="6"/>
    </row>
    <row r="1063">
      <c r="A1063" s="4">
        <v>8969.0</v>
      </c>
      <c r="B1063" s="21" t="str">
        <f>VLOOKUP(A1063,'5.Product popularity'!A:B,2,False)</f>
        <v>Snacks</v>
      </c>
      <c r="C1063" s="21">
        <v>49.0</v>
      </c>
      <c r="D1063" s="6"/>
    </row>
    <row r="1064">
      <c r="A1064" s="4">
        <v>8293.0</v>
      </c>
      <c r="B1064" s="21" t="str">
        <f>VLOOKUP(A1064,'5.Product popularity'!A:B,2,False)</f>
        <v>Cosmetics</v>
      </c>
      <c r="C1064" s="21">
        <v>15.0</v>
      </c>
      <c r="D1064" s="6"/>
    </row>
    <row r="1065">
      <c r="A1065" s="4">
        <v>4594.0</v>
      </c>
      <c r="B1065" s="21" t="str">
        <f>VLOOKUP(A1065,'5.Product popularity'!A:B,2,False)</f>
        <v>Fruits</v>
      </c>
      <c r="C1065" s="21">
        <v>15.0</v>
      </c>
      <c r="D1065" s="6"/>
    </row>
    <row r="1066">
      <c r="A1066" s="4">
        <v>1270.0</v>
      </c>
      <c r="B1066" s="21" t="str">
        <f>VLOOKUP(A1066,'5.Product popularity'!A:B,2,False)</f>
        <v>Beverages</v>
      </c>
      <c r="C1066" s="21">
        <v>33.0</v>
      </c>
      <c r="D1066" s="6"/>
    </row>
    <row r="1067">
      <c r="A1067" s="4">
        <v>1270.0</v>
      </c>
      <c r="B1067" s="21" t="str">
        <f>VLOOKUP(A1067,'5.Product popularity'!A:B,2,False)</f>
        <v>Beverages</v>
      </c>
      <c r="C1067" s="21">
        <v>47.0</v>
      </c>
      <c r="D1067" s="6"/>
    </row>
    <row r="1068">
      <c r="A1068" s="4">
        <v>1270.0</v>
      </c>
      <c r="B1068" s="21" t="str">
        <f>VLOOKUP(A1068,'5.Product popularity'!A:B,2,False)</f>
        <v>Beverages</v>
      </c>
      <c r="C1068" s="21">
        <v>23.0</v>
      </c>
      <c r="D1068" s="6"/>
    </row>
    <row r="1069">
      <c r="A1069" s="4">
        <v>8969.0</v>
      </c>
      <c r="B1069" s="21" t="str">
        <f>VLOOKUP(A1069,'5.Product popularity'!A:B,2,False)</f>
        <v>Snacks</v>
      </c>
      <c r="C1069" s="21">
        <v>40.0</v>
      </c>
      <c r="D1069" s="6"/>
    </row>
    <row r="1070">
      <c r="A1070" s="4">
        <v>8293.0</v>
      </c>
      <c r="B1070" s="21" t="str">
        <f>VLOOKUP(A1070,'5.Product popularity'!A:B,2,False)</f>
        <v>Cosmetics</v>
      </c>
      <c r="C1070" s="21">
        <v>48.0</v>
      </c>
      <c r="D1070" s="6"/>
    </row>
    <row r="1071">
      <c r="A1071" s="4">
        <v>7940.0</v>
      </c>
      <c r="B1071" s="21" t="str">
        <f>VLOOKUP(A1071,'5.Product popularity'!A:B,2,False)</f>
        <v>Household</v>
      </c>
      <c r="C1071" s="21">
        <v>50.0</v>
      </c>
      <c r="D1071" s="6"/>
    </row>
    <row r="1072">
      <c r="A1072" s="4">
        <v>8681.0</v>
      </c>
      <c r="B1072" s="21" t="str">
        <f>VLOOKUP(A1072,'5.Product popularity'!A:B,2,False)</f>
        <v>Office Supplies</v>
      </c>
      <c r="C1072" s="21">
        <v>17.0</v>
      </c>
      <c r="D1072" s="6"/>
    </row>
    <row r="1073">
      <c r="A1073" s="4">
        <v>5988.0</v>
      </c>
      <c r="B1073" s="21" t="str">
        <f>VLOOKUP(A1073,'5.Product popularity'!A:B,2,False)</f>
        <v>Vegetables</v>
      </c>
      <c r="C1073" s="21">
        <v>38.0</v>
      </c>
      <c r="D1073" s="6"/>
    </row>
    <row r="1074">
      <c r="A1074" s="4">
        <v>8969.0</v>
      </c>
      <c r="B1074" s="21" t="str">
        <f>VLOOKUP(A1074,'5.Product popularity'!A:B,2,False)</f>
        <v>Snacks</v>
      </c>
      <c r="C1074" s="21">
        <v>9.0</v>
      </c>
      <c r="D1074" s="6"/>
    </row>
    <row r="1075">
      <c r="A1075" s="4">
        <v>1270.0</v>
      </c>
      <c r="B1075" s="21" t="str">
        <f>VLOOKUP(A1075,'5.Product popularity'!A:B,2,False)</f>
        <v>Beverages</v>
      </c>
      <c r="C1075" s="21">
        <v>24.0</v>
      </c>
      <c r="D1075" s="6"/>
    </row>
    <row r="1076">
      <c r="A1076" s="4">
        <v>8681.0</v>
      </c>
      <c r="B1076" s="21" t="str">
        <f>VLOOKUP(A1076,'5.Product popularity'!A:B,2,False)</f>
        <v>Office Supplies</v>
      </c>
      <c r="C1076" s="21">
        <v>14.0</v>
      </c>
      <c r="D1076" s="6"/>
    </row>
    <row r="1077">
      <c r="A1077" s="4">
        <v>7940.0</v>
      </c>
      <c r="B1077" s="21" t="str">
        <f>VLOOKUP(A1077,'5.Product popularity'!A:B,2,False)</f>
        <v>Household</v>
      </c>
      <c r="C1077" s="21">
        <v>31.0</v>
      </c>
      <c r="D1077" s="6"/>
    </row>
    <row r="1078">
      <c r="A1078" s="4">
        <v>8969.0</v>
      </c>
      <c r="B1078" s="21" t="str">
        <f>VLOOKUP(A1078,'5.Product popularity'!A:B,2,False)</f>
        <v>Snacks</v>
      </c>
      <c r="C1078" s="21">
        <v>37.0</v>
      </c>
      <c r="D1078" s="6"/>
    </row>
    <row r="1079">
      <c r="A1079" s="4">
        <v>8293.0</v>
      </c>
      <c r="B1079" s="21" t="str">
        <f>VLOOKUP(A1079,'5.Product popularity'!A:B,2,False)</f>
        <v>Cosmetics</v>
      </c>
      <c r="C1079" s="21">
        <v>47.0</v>
      </c>
      <c r="D1079" s="6"/>
    </row>
    <row r="1080">
      <c r="A1080" s="4">
        <v>8875.0</v>
      </c>
      <c r="B1080" s="21" t="str">
        <f>VLOOKUP(A1080,'5.Product popularity'!A:B,2,False)</f>
        <v>Meat</v>
      </c>
      <c r="C1080" s="21">
        <v>21.0</v>
      </c>
      <c r="D1080" s="6"/>
    </row>
    <row r="1081">
      <c r="A1081" s="4">
        <v>3127.0</v>
      </c>
      <c r="B1081" s="21" t="str">
        <f>VLOOKUP(A1081,'5.Product popularity'!A:B,2,False)</f>
        <v>Personal Care</v>
      </c>
      <c r="C1081" s="21">
        <v>46.0</v>
      </c>
      <c r="D1081" s="6"/>
    </row>
    <row r="1082">
      <c r="A1082" s="4">
        <v>7331.0</v>
      </c>
      <c r="B1082" s="21" t="str">
        <f>VLOOKUP(A1082,'5.Product popularity'!A:B,2,False)</f>
        <v>Baby Food</v>
      </c>
      <c r="C1082" s="21">
        <v>12.0</v>
      </c>
      <c r="D1082" s="6"/>
    </row>
    <row r="1083">
      <c r="A1083" s="4">
        <v>5988.0</v>
      </c>
      <c r="B1083" s="21" t="str">
        <f>VLOOKUP(A1083,'5.Product popularity'!A:B,2,False)</f>
        <v>Vegetables</v>
      </c>
      <c r="C1083" s="21">
        <v>34.0</v>
      </c>
      <c r="D1083" s="6"/>
    </row>
    <row r="1084">
      <c r="A1084" s="4">
        <v>2455.0</v>
      </c>
      <c r="B1084" s="21" t="str">
        <f>VLOOKUP(A1084,'5.Product popularity'!A:B,2,False)</f>
        <v>Clothes</v>
      </c>
      <c r="C1084" s="21">
        <v>11.0</v>
      </c>
      <c r="D1084" s="6"/>
    </row>
    <row r="1085">
      <c r="A1085" s="4">
        <v>7331.0</v>
      </c>
      <c r="B1085" s="21" t="str">
        <f>VLOOKUP(A1085,'5.Product popularity'!A:B,2,False)</f>
        <v>Baby Food</v>
      </c>
      <c r="C1085" s="21">
        <v>35.0</v>
      </c>
      <c r="D1085" s="6"/>
    </row>
    <row r="1086">
      <c r="A1086" s="4">
        <v>7331.0</v>
      </c>
      <c r="B1086" s="21" t="str">
        <f>VLOOKUP(A1086,'5.Product popularity'!A:B,2,False)</f>
        <v>Baby Food</v>
      </c>
      <c r="C1086" s="21">
        <v>40.0</v>
      </c>
      <c r="D1086" s="6"/>
    </row>
    <row r="1087">
      <c r="A1087" s="4">
        <v>8293.0</v>
      </c>
      <c r="B1087" s="21" t="str">
        <f>VLOOKUP(A1087,'5.Product popularity'!A:B,2,False)</f>
        <v>Cosmetics</v>
      </c>
      <c r="C1087" s="21">
        <v>8.0</v>
      </c>
      <c r="D1087" s="6"/>
    </row>
    <row r="1088">
      <c r="A1088" s="4">
        <v>4594.0</v>
      </c>
      <c r="B1088" s="21" t="str">
        <f>VLOOKUP(A1088,'5.Product popularity'!A:B,2,False)</f>
        <v>Fruits</v>
      </c>
      <c r="C1088" s="21">
        <v>29.0</v>
      </c>
      <c r="D1088" s="6"/>
    </row>
    <row r="1089">
      <c r="A1089" s="4">
        <v>2455.0</v>
      </c>
      <c r="B1089" s="21" t="str">
        <f>VLOOKUP(A1089,'5.Product popularity'!A:B,2,False)</f>
        <v>Clothes</v>
      </c>
      <c r="C1089" s="21">
        <v>4.0</v>
      </c>
      <c r="D1089" s="6"/>
    </row>
    <row r="1090">
      <c r="A1090" s="4">
        <v>3127.0</v>
      </c>
      <c r="B1090" s="21" t="str">
        <f>VLOOKUP(A1090,'5.Product popularity'!A:B,2,False)</f>
        <v>Personal Care</v>
      </c>
      <c r="C1090" s="21">
        <v>21.0</v>
      </c>
      <c r="D1090" s="6"/>
    </row>
    <row r="1091">
      <c r="A1091" s="4">
        <v>1270.0</v>
      </c>
      <c r="B1091" s="21" t="str">
        <f>VLOOKUP(A1091,'5.Product popularity'!A:B,2,False)</f>
        <v>Beverages</v>
      </c>
      <c r="C1091" s="21">
        <v>24.0</v>
      </c>
      <c r="D1091" s="6"/>
    </row>
    <row r="1092">
      <c r="A1092" s="4">
        <v>4594.0</v>
      </c>
      <c r="B1092" s="21" t="str">
        <f>VLOOKUP(A1092,'5.Product popularity'!A:B,2,False)</f>
        <v>Fruits</v>
      </c>
      <c r="C1092" s="21">
        <v>49.0</v>
      </c>
      <c r="D1092" s="6"/>
    </row>
    <row r="1093">
      <c r="A1093" s="4">
        <v>4594.0</v>
      </c>
      <c r="B1093" s="21" t="str">
        <f>VLOOKUP(A1093,'5.Product popularity'!A:B,2,False)</f>
        <v>Fruits</v>
      </c>
      <c r="C1093" s="21">
        <v>25.0</v>
      </c>
      <c r="D1093" s="6"/>
    </row>
    <row r="1094">
      <c r="A1094" s="4">
        <v>3127.0</v>
      </c>
      <c r="B1094" s="21" t="str">
        <f>VLOOKUP(A1094,'5.Product popularity'!A:B,2,False)</f>
        <v>Personal Care</v>
      </c>
      <c r="C1094" s="21">
        <v>16.0</v>
      </c>
      <c r="D1094" s="6"/>
    </row>
    <row r="1095">
      <c r="A1095" s="4">
        <v>8681.0</v>
      </c>
      <c r="B1095" s="21" t="str">
        <f>VLOOKUP(A1095,'5.Product popularity'!A:B,2,False)</f>
        <v>Office Supplies</v>
      </c>
      <c r="C1095" s="21">
        <v>25.0</v>
      </c>
      <c r="D1095" s="6"/>
    </row>
    <row r="1096">
      <c r="A1096" s="4">
        <v>8293.0</v>
      </c>
      <c r="B1096" s="21" t="str">
        <f>VLOOKUP(A1096,'5.Product popularity'!A:B,2,False)</f>
        <v>Cosmetics</v>
      </c>
      <c r="C1096" s="21">
        <v>9.0</v>
      </c>
      <c r="D1096" s="6"/>
    </row>
    <row r="1097">
      <c r="A1097" s="4">
        <v>2455.0</v>
      </c>
      <c r="B1097" s="21" t="str">
        <f>VLOOKUP(A1097,'5.Product popularity'!A:B,2,False)</f>
        <v>Clothes</v>
      </c>
      <c r="C1097" s="21">
        <v>2.0</v>
      </c>
      <c r="D1097" s="6"/>
    </row>
    <row r="1098">
      <c r="A1098" s="4">
        <v>8875.0</v>
      </c>
      <c r="B1098" s="21" t="str">
        <f>VLOOKUP(A1098,'5.Product popularity'!A:B,2,False)</f>
        <v>Meat</v>
      </c>
      <c r="C1098" s="21">
        <v>10.0</v>
      </c>
      <c r="D1098" s="6"/>
    </row>
    <row r="1099">
      <c r="A1099" s="4">
        <v>2103.0</v>
      </c>
      <c r="B1099" s="21" t="str">
        <f>VLOOKUP(A1099,'5.Product popularity'!A:B,2,False)</f>
        <v>Cereal</v>
      </c>
      <c r="C1099" s="21">
        <v>33.0</v>
      </c>
      <c r="D1099" s="6"/>
    </row>
    <row r="1100">
      <c r="A1100" s="4">
        <v>5988.0</v>
      </c>
      <c r="B1100" s="21" t="str">
        <f>VLOOKUP(A1100,'5.Product popularity'!A:B,2,False)</f>
        <v>Vegetables</v>
      </c>
      <c r="C1100" s="21">
        <v>37.0</v>
      </c>
      <c r="D1100" s="6"/>
    </row>
    <row r="1101">
      <c r="A1101" s="4">
        <v>3127.0</v>
      </c>
      <c r="B1101" s="21" t="str">
        <f>VLOOKUP(A1101,'5.Product popularity'!A:B,2,False)</f>
        <v>Personal Care</v>
      </c>
      <c r="C1101" s="21">
        <v>28.0</v>
      </c>
      <c r="D1101" s="6"/>
    </row>
    <row r="1102">
      <c r="A1102" s="4">
        <v>7940.0</v>
      </c>
      <c r="B1102" s="21" t="str">
        <f>VLOOKUP(A1102,'5.Product popularity'!A:B,2,False)</f>
        <v>Household</v>
      </c>
      <c r="C1102" s="21">
        <v>9.0</v>
      </c>
      <c r="D1102" s="6"/>
    </row>
    <row r="1103">
      <c r="A1103" s="4">
        <v>4594.0</v>
      </c>
      <c r="B1103" s="21" t="str">
        <f>VLOOKUP(A1103,'5.Product popularity'!A:B,2,False)</f>
        <v>Fruits</v>
      </c>
      <c r="C1103" s="21">
        <v>22.0</v>
      </c>
      <c r="D1103" s="6"/>
    </row>
    <row r="1104">
      <c r="A1104" s="4">
        <v>4594.0</v>
      </c>
      <c r="B1104" s="21" t="str">
        <f>VLOOKUP(A1104,'5.Product popularity'!A:B,2,False)</f>
        <v>Fruits</v>
      </c>
      <c r="C1104" s="21">
        <v>21.0</v>
      </c>
      <c r="D1104" s="6"/>
    </row>
    <row r="1105">
      <c r="A1105" s="4">
        <v>1270.0</v>
      </c>
      <c r="B1105" s="21" t="str">
        <f>VLOOKUP(A1105,'5.Product popularity'!A:B,2,False)</f>
        <v>Beverages</v>
      </c>
      <c r="C1105" s="21">
        <v>34.0</v>
      </c>
      <c r="D1105" s="6"/>
    </row>
    <row r="1106">
      <c r="A1106" s="4">
        <v>7940.0</v>
      </c>
      <c r="B1106" s="21" t="str">
        <f>VLOOKUP(A1106,'5.Product popularity'!A:B,2,False)</f>
        <v>Household</v>
      </c>
      <c r="C1106" s="21">
        <v>7.0</v>
      </c>
      <c r="D1106" s="6"/>
    </row>
    <row r="1107">
      <c r="A1107" s="4">
        <v>8875.0</v>
      </c>
      <c r="B1107" s="21" t="str">
        <f>VLOOKUP(A1107,'5.Product popularity'!A:B,2,False)</f>
        <v>Meat</v>
      </c>
      <c r="C1107" s="21">
        <v>39.0</v>
      </c>
      <c r="D1107" s="6"/>
    </row>
    <row r="1108">
      <c r="A1108" s="4">
        <v>5988.0</v>
      </c>
      <c r="B1108" s="21" t="str">
        <f>VLOOKUP(A1108,'5.Product popularity'!A:B,2,False)</f>
        <v>Vegetables</v>
      </c>
      <c r="C1108" s="21">
        <v>36.0</v>
      </c>
      <c r="D1108" s="6"/>
    </row>
    <row r="1109">
      <c r="A1109" s="4">
        <v>8293.0</v>
      </c>
      <c r="B1109" s="21" t="str">
        <f>VLOOKUP(A1109,'5.Product popularity'!A:B,2,False)</f>
        <v>Cosmetics</v>
      </c>
      <c r="C1109" s="21">
        <v>41.0</v>
      </c>
      <c r="D1109" s="6"/>
    </row>
    <row r="1110">
      <c r="A1110" s="4">
        <v>2103.0</v>
      </c>
      <c r="B1110" s="21" t="str">
        <f>VLOOKUP(A1110,'5.Product popularity'!A:B,2,False)</f>
        <v>Cereal</v>
      </c>
      <c r="C1110" s="21">
        <v>26.0</v>
      </c>
      <c r="D1110" s="6"/>
    </row>
    <row r="1111">
      <c r="A1111" s="4">
        <v>5988.0</v>
      </c>
      <c r="B1111" s="21" t="str">
        <f>VLOOKUP(A1111,'5.Product popularity'!A:B,2,False)</f>
        <v>Vegetables</v>
      </c>
      <c r="C1111" s="21">
        <v>32.0</v>
      </c>
      <c r="D1111" s="6"/>
    </row>
    <row r="1112">
      <c r="A1112" s="4">
        <v>8875.0</v>
      </c>
      <c r="B1112" s="21" t="str">
        <f>VLOOKUP(A1112,'5.Product popularity'!A:B,2,False)</f>
        <v>Meat</v>
      </c>
      <c r="C1112" s="21">
        <v>19.0</v>
      </c>
      <c r="D1112" s="6"/>
    </row>
    <row r="1113">
      <c r="A1113" s="4">
        <v>4594.0</v>
      </c>
      <c r="B1113" s="21" t="str">
        <f>VLOOKUP(A1113,'5.Product popularity'!A:B,2,False)</f>
        <v>Fruits</v>
      </c>
      <c r="C1113" s="21">
        <v>41.0</v>
      </c>
      <c r="D1113" s="6"/>
    </row>
    <row r="1114">
      <c r="A1114" s="4">
        <v>5988.0</v>
      </c>
      <c r="B1114" s="21" t="str">
        <f>VLOOKUP(A1114,'5.Product popularity'!A:B,2,False)</f>
        <v>Vegetables</v>
      </c>
      <c r="C1114" s="21">
        <v>50.0</v>
      </c>
      <c r="D1114" s="6"/>
    </row>
    <row r="1115">
      <c r="A1115" s="4">
        <v>7940.0</v>
      </c>
      <c r="B1115" s="21" t="str">
        <f>VLOOKUP(A1115,'5.Product popularity'!A:B,2,False)</f>
        <v>Household</v>
      </c>
      <c r="C1115" s="21">
        <v>12.0</v>
      </c>
      <c r="D1115" s="6"/>
    </row>
    <row r="1116">
      <c r="A1116" s="4">
        <v>8969.0</v>
      </c>
      <c r="B1116" s="21" t="str">
        <f>VLOOKUP(A1116,'5.Product popularity'!A:B,2,False)</f>
        <v>Snacks</v>
      </c>
      <c r="C1116" s="21">
        <v>36.0</v>
      </c>
      <c r="D1116" s="6"/>
    </row>
    <row r="1117">
      <c r="A1117" s="4">
        <v>2455.0</v>
      </c>
      <c r="B1117" s="21" t="str">
        <f>VLOOKUP(A1117,'5.Product popularity'!A:B,2,False)</f>
        <v>Clothes</v>
      </c>
      <c r="C1117" s="21">
        <v>21.0</v>
      </c>
      <c r="D1117" s="6"/>
    </row>
    <row r="1118">
      <c r="A1118" s="4">
        <v>5988.0</v>
      </c>
      <c r="B1118" s="21" t="str">
        <f>VLOOKUP(A1118,'5.Product popularity'!A:B,2,False)</f>
        <v>Vegetables</v>
      </c>
      <c r="C1118" s="21">
        <v>17.0</v>
      </c>
      <c r="D1118" s="6"/>
    </row>
    <row r="1119">
      <c r="A1119" s="4">
        <v>8293.0</v>
      </c>
      <c r="B1119" s="21" t="str">
        <f>VLOOKUP(A1119,'5.Product popularity'!A:B,2,False)</f>
        <v>Cosmetics</v>
      </c>
      <c r="C1119" s="21">
        <v>5.0</v>
      </c>
      <c r="D1119" s="6"/>
    </row>
    <row r="1120">
      <c r="A1120" s="4">
        <v>2103.0</v>
      </c>
      <c r="B1120" s="21" t="str">
        <f>VLOOKUP(A1120,'5.Product popularity'!A:B,2,False)</f>
        <v>Cereal</v>
      </c>
      <c r="C1120" s="21">
        <v>49.0</v>
      </c>
      <c r="D1120" s="6"/>
    </row>
    <row r="1121">
      <c r="A1121" s="4">
        <v>5988.0</v>
      </c>
      <c r="B1121" s="21" t="str">
        <f>VLOOKUP(A1121,'5.Product popularity'!A:B,2,False)</f>
        <v>Vegetables</v>
      </c>
      <c r="C1121" s="21">
        <v>23.0</v>
      </c>
      <c r="D1121" s="6"/>
    </row>
    <row r="1122">
      <c r="A1122" s="4">
        <v>8875.0</v>
      </c>
      <c r="B1122" s="21" t="str">
        <f>VLOOKUP(A1122,'5.Product popularity'!A:B,2,False)</f>
        <v>Meat</v>
      </c>
      <c r="C1122" s="21">
        <v>18.0</v>
      </c>
      <c r="D1122" s="6"/>
    </row>
    <row r="1123">
      <c r="A1123" s="4">
        <v>4594.0</v>
      </c>
      <c r="B1123" s="21" t="str">
        <f>VLOOKUP(A1123,'5.Product popularity'!A:B,2,False)</f>
        <v>Fruits</v>
      </c>
      <c r="C1123" s="21">
        <v>8.0</v>
      </c>
      <c r="D1123" s="6"/>
    </row>
    <row r="1124">
      <c r="A1124" s="4">
        <v>8875.0</v>
      </c>
      <c r="B1124" s="21" t="str">
        <f>VLOOKUP(A1124,'5.Product popularity'!A:B,2,False)</f>
        <v>Meat</v>
      </c>
      <c r="C1124" s="21">
        <v>19.0</v>
      </c>
      <c r="D1124" s="6"/>
    </row>
    <row r="1125">
      <c r="A1125" s="4">
        <v>8875.0</v>
      </c>
      <c r="B1125" s="21" t="str">
        <f>VLOOKUP(A1125,'5.Product popularity'!A:B,2,False)</f>
        <v>Meat</v>
      </c>
      <c r="C1125" s="21">
        <v>30.0</v>
      </c>
      <c r="D1125" s="6"/>
    </row>
    <row r="1126">
      <c r="A1126" s="4">
        <v>8969.0</v>
      </c>
      <c r="B1126" s="21" t="str">
        <f>VLOOKUP(A1126,'5.Product popularity'!A:B,2,False)</f>
        <v>Snacks</v>
      </c>
      <c r="C1126" s="21">
        <v>33.0</v>
      </c>
      <c r="D1126" s="6"/>
    </row>
    <row r="1127">
      <c r="A1127" s="4">
        <v>8681.0</v>
      </c>
      <c r="B1127" s="21" t="str">
        <f>VLOOKUP(A1127,'5.Product popularity'!A:B,2,False)</f>
        <v>Office Supplies</v>
      </c>
      <c r="C1127" s="21">
        <v>36.0</v>
      </c>
      <c r="D1127" s="6"/>
    </row>
    <row r="1128">
      <c r="A1128" s="4">
        <v>1270.0</v>
      </c>
      <c r="B1128" s="21" t="str">
        <f>VLOOKUP(A1128,'5.Product popularity'!A:B,2,False)</f>
        <v>Beverages</v>
      </c>
      <c r="C1128" s="21">
        <v>2.0</v>
      </c>
      <c r="D1128" s="6"/>
    </row>
    <row r="1129">
      <c r="A1129" s="4">
        <v>5988.0</v>
      </c>
      <c r="B1129" s="21" t="str">
        <f>VLOOKUP(A1129,'5.Product popularity'!A:B,2,False)</f>
        <v>Vegetables</v>
      </c>
      <c r="C1129" s="21">
        <v>6.0</v>
      </c>
      <c r="D1129" s="6"/>
    </row>
    <row r="1130">
      <c r="A1130" s="4">
        <v>2455.0</v>
      </c>
      <c r="B1130" s="21" t="str">
        <f>VLOOKUP(A1130,'5.Product popularity'!A:B,2,False)</f>
        <v>Clothes</v>
      </c>
      <c r="C1130" s="21">
        <v>43.0</v>
      </c>
      <c r="D1130" s="6"/>
    </row>
    <row r="1131">
      <c r="A1131" s="4">
        <v>4594.0</v>
      </c>
      <c r="B1131" s="21" t="str">
        <f>VLOOKUP(A1131,'5.Product popularity'!A:B,2,False)</f>
        <v>Fruits</v>
      </c>
      <c r="C1131" s="21">
        <v>47.0</v>
      </c>
      <c r="D1131" s="6"/>
    </row>
    <row r="1132">
      <c r="A1132" s="4">
        <v>2103.0</v>
      </c>
      <c r="B1132" s="21" t="str">
        <f>VLOOKUP(A1132,'5.Product popularity'!A:B,2,False)</f>
        <v>Cereal</v>
      </c>
      <c r="C1132" s="21">
        <v>3.0</v>
      </c>
      <c r="D1132" s="6"/>
    </row>
    <row r="1133">
      <c r="A1133" s="4">
        <v>4594.0</v>
      </c>
      <c r="B1133" s="21" t="str">
        <f>VLOOKUP(A1133,'5.Product popularity'!A:B,2,False)</f>
        <v>Fruits</v>
      </c>
      <c r="C1133" s="21">
        <v>23.0</v>
      </c>
      <c r="D1133" s="6"/>
    </row>
    <row r="1134">
      <c r="A1134" s="4">
        <v>8293.0</v>
      </c>
      <c r="B1134" s="21" t="str">
        <f>VLOOKUP(A1134,'5.Product popularity'!A:B,2,False)</f>
        <v>Cosmetics</v>
      </c>
      <c r="C1134" s="21">
        <v>31.0</v>
      </c>
      <c r="D1134" s="6"/>
    </row>
    <row r="1135">
      <c r="A1135" s="4">
        <v>3127.0</v>
      </c>
      <c r="B1135" s="21" t="str">
        <f>VLOOKUP(A1135,'5.Product popularity'!A:B,2,False)</f>
        <v>Personal Care</v>
      </c>
      <c r="C1135" s="21">
        <v>50.0</v>
      </c>
      <c r="D1135" s="6"/>
    </row>
    <row r="1136">
      <c r="A1136" s="4">
        <v>7331.0</v>
      </c>
      <c r="B1136" s="21" t="str">
        <f>VLOOKUP(A1136,'5.Product popularity'!A:B,2,False)</f>
        <v>Baby Food</v>
      </c>
      <c r="C1136" s="21">
        <v>26.0</v>
      </c>
      <c r="D1136" s="6"/>
    </row>
    <row r="1137">
      <c r="A1137" s="4">
        <v>8875.0</v>
      </c>
      <c r="B1137" s="21" t="str">
        <f>VLOOKUP(A1137,'5.Product popularity'!A:B,2,False)</f>
        <v>Meat</v>
      </c>
      <c r="C1137" s="21">
        <v>48.0</v>
      </c>
      <c r="D1137" s="6"/>
    </row>
    <row r="1138">
      <c r="A1138" s="4">
        <v>4594.0</v>
      </c>
      <c r="B1138" s="21" t="str">
        <f>VLOOKUP(A1138,'5.Product popularity'!A:B,2,False)</f>
        <v>Fruits</v>
      </c>
      <c r="C1138" s="21">
        <v>29.0</v>
      </c>
      <c r="D1138" s="6"/>
    </row>
    <row r="1139">
      <c r="A1139" s="4">
        <v>8969.0</v>
      </c>
      <c r="B1139" s="21" t="str">
        <f>VLOOKUP(A1139,'5.Product popularity'!A:B,2,False)</f>
        <v>Snacks</v>
      </c>
      <c r="C1139" s="21">
        <v>43.0</v>
      </c>
      <c r="D1139" s="6"/>
    </row>
    <row r="1140">
      <c r="A1140" s="4">
        <v>5988.0</v>
      </c>
      <c r="B1140" s="21" t="str">
        <f>VLOOKUP(A1140,'5.Product popularity'!A:B,2,False)</f>
        <v>Vegetables</v>
      </c>
      <c r="C1140" s="21">
        <v>20.0</v>
      </c>
      <c r="D1140" s="6"/>
    </row>
    <row r="1141">
      <c r="A1141" s="4">
        <v>5988.0</v>
      </c>
      <c r="B1141" s="21" t="str">
        <f>VLOOKUP(A1141,'5.Product popularity'!A:B,2,False)</f>
        <v>Vegetables</v>
      </c>
      <c r="C1141" s="21">
        <v>35.0</v>
      </c>
      <c r="D1141" s="6"/>
    </row>
    <row r="1142">
      <c r="A1142" s="4">
        <v>4594.0</v>
      </c>
      <c r="B1142" s="21" t="str">
        <f>VLOOKUP(A1142,'5.Product popularity'!A:B,2,False)</f>
        <v>Fruits</v>
      </c>
      <c r="C1142" s="21">
        <v>26.0</v>
      </c>
      <c r="D1142" s="6"/>
    </row>
    <row r="1143">
      <c r="A1143" s="4">
        <v>8293.0</v>
      </c>
      <c r="B1143" s="21" t="str">
        <f>VLOOKUP(A1143,'5.Product popularity'!A:B,2,False)</f>
        <v>Cosmetics</v>
      </c>
      <c r="C1143" s="21">
        <v>38.0</v>
      </c>
      <c r="D1143" s="6"/>
    </row>
    <row r="1144">
      <c r="A1144" s="4">
        <v>7331.0</v>
      </c>
      <c r="B1144" s="21" t="str">
        <f>VLOOKUP(A1144,'5.Product popularity'!A:B,2,False)</f>
        <v>Baby Food</v>
      </c>
      <c r="C1144" s="21">
        <v>5.0</v>
      </c>
      <c r="D1144" s="6"/>
    </row>
    <row r="1145">
      <c r="A1145" s="4">
        <v>2103.0</v>
      </c>
      <c r="B1145" s="21" t="str">
        <f>VLOOKUP(A1145,'5.Product popularity'!A:B,2,False)</f>
        <v>Cereal</v>
      </c>
      <c r="C1145" s="21">
        <v>36.0</v>
      </c>
      <c r="D1145" s="6"/>
    </row>
    <row r="1146">
      <c r="A1146" s="4">
        <v>8875.0</v>
      </c>
      <c r="B1146" s="21" t="str">
        <f>VLOOKUP(A1146,'5.Product popularity'!A:B,2,False)</f>
        <v>Meat</v>
      </c>
      <c r="C1146" s="21">
        <v>32.0</v>
      </c>
      <c r="D1146" s="6"/>
    </row>
    <row r="1147">
      <c r="A1147" s="4">
        <v>7331.0</v>
      </c>
      <c r="B1147" s="21" t="str">
        <f>VLOOKUP(A1147,'5.Product popularity'!A:B,2,False)</f>
        <v>Baby Food</v>
      </c>
      <c r="C1147" s="21">
        <v>36.0</v>
      </c>
      <c r="D1147" s="6"/>
    </row>
    <row r="1148">
      <c r="A1148" s="4">
        <v>4594.0</v>
      </c>
      <c r="B1148" s="21" t="str">
        <f>VLOOKUP(A1148,'5.Product popularity'!A:B,2,False)</f>
        <v>Fruits</v>
      </c>
      <c r="C1148" s="21">
        <v>27.0</v>
      </c>
      <c r="D1148" s="6"/>
    </row>
    <row r="1149">
      <c r="A1149" s="4">
        <v>7331.0</v>
      </c>
      <c r="B1149" s="21" t="str">
        <f>VLOOKUP(A1149,'5.Product popularity'!A:B,2,False)</f>
        <v>Baby Food</v>
      </c>
      <c r="C1149" s="21">
        <v>22.0</v>
      </c>
      <c r="D1149" s="6"/>
    </row>
    <row r="1150">
      <c r="A1150" s="4">
        <v>8969.0</v>
      </c>
      <c r="B1150" s="21" t="str">
        <f>VLOOKUP(A1150,'5.Product popularity'!A:B,2,False)</f>
        <v>Snacks</v>
      </c>
      <c r="C1150" s="21">
        <v>15.0</v>
      </c>
      <c r="D1150" s="6"/>
    </row>
    <row r="1151">
      <c r="A1151" s="4">
        <v>3127.0</v>
      </c>
      <c r="B1151" s="21" t="str">
        <f>VLOOKUP(A1151,'5.Product popularity'!A:B,2,False)</f>
        <v>Personal Care</v>
      </c>
      <c r="C1151" s="21">
        <v>28.0</v>
      </c>
      <c r="D1151" s="6"/>
    </row>
    <row r="1152">
      <c r="A1152" s="4">
        <v>8293.0</v>
      </c>
      <c r="B1152" s="21" t="str">
        <f>VLOOKUP(A1152,'5.Product popularity'!A:B,2,False)</f>
        <v>Cosmetics</v>
      </c>
      <c r="C1152" s="21">
        <v>47.0</v>
      </c>
      <c r="D1152" s="6"/>
    </row>
    <row r="1153">
      <c r="A1153" s="4">
        <v>7940.0</v>
      </c>
      <c r="B1153" s="21" t="str">
        <f>VLOOKUP(A1153,'5.Product popularity'!A:B,2,False)</f>
        <v>Household</v>
      </c>
      <c r="C1153" s="21">
        <v>46.0</v>
      </c>
      <c r="D1153" s="6"/>
    </row>
    <row r="1154">
      <c r="A1154" s="4">
        <v>8293.0</v>
      </c>
      <c r="B1154" s="21" t="str">
        <f>VLOOKUP(A1154,'5.Product popularity'!A:B,2,False)</f>
        <v>Cosmetics</v>
      </c>
      <c r="C1154" s="21">
        <v>32.0</v>
      </c>
      <c r="D1154" s="6"/>
    </row>
    <row r="1155">
      <c r="A1155" s="4">
        <v>8293.0</v>
      </c>
      <c r="B1155" s="21" t="str">
        <f>VLOOKUP(A1155,'5.Product popularity'!A:B,2,False)</f>
        <v>Cosmetics</v>
      </c>
      <c r="C1155" s="21">
        <v>7.0</v>
      </c>
      <c r="D1155" s="6"/>
    </row>
    <row r="1156">
      <c r="A1156" s="4">
        <v>7940.0</v>
      </c>
      <c r="B1156" s="21" t="str">
        <f>VLOOKUP(A1156,'5.Product popularity'!A:B,2,False)</f>
        <v>Household</v>
      </c>
      <c r="C1156" s="21">
        <v>45.0</v>
      </c>
      <c r="D1156" s="6"/>
    </row>
    <row r="1157">
      <c r="A1157" s="4">
        <v>5988.0</v>
      </c>
      <c r="B1157" s="21" t="str">
        <f>VLOOKUP(A1157,'5.Product popularity'!A:B,2,False)</f>
        <v>Vegetables</v>
      </c>
      <c r="C1157" s="21">
        <v>19.0</v>
      </c>
      <c r="D1157" s="6"/>
    </row>
    <row r="1158">
      <c r="A1158" s="4">
        <v>2103.0</v>
      </c>
      <c r="B1158" s="21" t="str">
        <f>VLOOKUP(A1158,'5.Product popularity'!A:B,2,False)</f>
        <v>Cereal</v>
      </c>
      <c r="C1158" s="21">
        <v>15.0</v>
      </c>
      <c r="D1158" s="6"/>
    </row>
    <row r="1159">
      <c r="A1159" s="4">
        <v>7940.0</v>
      </c>
      <c r="B1159" s="21" t="str">
        <f>VLOOKUP(A1159,'5.Product popularity'!A:B,2,False)</f>
        <v>Household</v>
      </c>
      <c r="C1159" s="21">
        <v>1.0</v>
      </c>
      <c r="D1159" s="6"/>
    </row>
    <row r="1160">
      <c r="A1160" s="4">
        <v>2103.0</v>
      </c>
      <c r="B1160" s="21" t="str">
        <f>VLOOKUP(A1160,'5.Product popularity'!A:B,2,False)</f>
        <v>Cereal</v>
      </c>
      <c r="C1160" s="21">
        <v>37.0</v>
      </c>
      <c r="D1160" s="6"/>
    </row>
    <row r="1161">
      <c r="A1161" s="4">
        <v>3127.0</v>
      </c>
      <c r="B1161" s="21" t="str">
        <f>VLOOKUP(A1161,'5.Product popularity'!A:B,2,False)</f>
        <v>Personal Care</v>
      </c>
      <c r="C1161" s="21">
        <v>8.0</v>
      </c>
      <c r="D1161" s="6"/>
    </row>
    <row r="1162">
      <c r="A1162" s="4">
        <v>8875.0</v>
      </c>
      <c r="B1162" s="21" t="str">
        <f>VLOOKUP(A1162,'5.Product popularity'!A:B,2,False)</f>
        <v>Meat</v>
      </c>
      <c r="C1162" s="21">
        <v>1.0</v>
      </c>
      <c r="D1162" s="6"/>
    </row>
    <row r="1163">
      <c r="A1163" s="4">
        <v>8293.0</v>
      </c>
      <c r="B1163" s="21" t="str">
        <f>VLOOKUP(A1163,'5.Product popularity'!A:B,2,False)</f>
        <v>Cosmetics</v>
      </c>
      <c r="C1163" s="21">
        <v>28.0</v>
      </c>
      <c r="D1163" s="6"/>
    </row>
    <row r="1164">
      <c r="A1164" s="4">
        <v>8969.0</v>
      </c>
      <c r="B1164" s="21" t="str">
        <f>VLOOKUP(A1164,'5.Product popularity'!A:B,2,False)</f>
        <v>Snacks</v>
      </c>
      <c r="C1164" s="21">
        <v>0.0</v>
      </c>
      <c r="D1164" s="6"/>
    </row>
    <row r="1165">
      <c r="A1165" s="4">
        <v>4594.0</v>
      </c>
      <c r="B1165" s="21" t="str">
        <f>VLOOKUP(A1165,'5.Product popularity'!A:B,2,False)</f>
        <v>Fruits</v>
      </c>
      <c r="C1165" s="21">
        <v>3.0</v>
      </c>
      <c r="D1165" s="6"/>
    </row>
    <row r="1166">
      <c r="A1166" s="4">
        <v>7331.0</v>
      </c>
      <c r="B1166" s="21" t="str">
        <f>VLOOKUP(A1166,'5.Product popularity'!A:B,2,False)</f>
        <v>Baby Food</v>
      </c>
      <c r="C1166" s="21">
        <v>44.0</v>
      </c>
      <c r="D1166" s="6"/>
    </row>
    <row r="1167">
      <c r="A1167" s="4">
        <v>5988.0</v>
      </c>
      <c r="B1167" s="21" t="str">
        <f>VLOOKUP(A1167,'5.Product popularity'!A:B,2,False)</f>
        <v>Vegetables</v>
      </c>
      <c r="C1167" s="21">
        <v>13.0</v>
      </c>
      <c r="D1167" s="6"/>
    </row>
    <row r="1168">
      <c r="A1168" s="4">
        <v>4594.0</v>
      </c>
      <c r="B1168" s="21" t="str">
        <f>VLOOKUP(A1168,'5.Product popularity'!A:B,2,False)</f>
        <v>Fruits</v>
      </c>
      <c r="C1168" s="21">
        <v>36.0</v>
      </c>
      <c r="D1168" s="6"/>
    </row>
    <row r="1169">
      <c r="A1169" s="4">
        <v>8875.0</v>
      </c>
      <c r="B1169" s="21" t="str">
        <f>VLOOKUP(A1169,'5.Product popularity'!A:B,2,False)</f>
        <v>Meat</v>
      </c>
      <c r="C1169" s="21">
        <v>20.0</v>
      </c>
      <c r="D1169" s="6"/>
    </row>
    <row r="1170">
      <c r="A1170" s="4">
        <v>8293.0</v>
      </c>
      <c r="B1170" s="21" t="str">
        <f>VLOOKUP(A1170,'5.Product popularity'!A:B,2,False)</f>
        <v>Cosmetics</v>
      </c>
      <c r="C1170" s="21">
        <v>33.0</v>
      </c>
      <c r="D1170" s="6"/>
    </row>
    <row r="1171">
      <c r="A1171" s="4">
        <v>8969.0</v>
      </c>
      <c r="B1171" s="21" t="str">
        <f>VLOOKUP(A1171,'5.Product popularity'!A:B,2,False)</f>
        <v>Snacks</v>
      </c>
      <c r="C1171" s="21">
        <v>24.0</v>
      </c>
      <c r="D1171" s="6"/>
    </row>
    <row r="1172">
      <c r="A1172" s="4">
        <v>8293.0</v>
      </c>
      <c r="B1172" s="21" t="str">
        <f>VLOOKUP(A1172,'5.Product popularity'!A:B,2,False)</f>
        <v>Cosmetics</v>
      </c>
      <c r="C1172" s="21">
        <v>0.0</v>
      </c>
      <c r="D1172" s="6"/>
    </row>
    <row r="1173">
      <c r="A1173" s="4">
        <v>8293.0</v>
      </c>
      <c r="B1173" s="21" t="str">
        <f>VLOOKUP(A1173,'5.Product popularity'!A:B,2,False)</f>
        <v>Cosmetics</v>
      </c>
      <c r="C1173" s="21">
        <v>31.0</v>
      </c>
      <c r="D1173" s="6"/>
    </row>
    <row r="1174">
      <c r="A1174" s="4">
        <v>3127.0</v>
      </c>
      <c r="B1174" s="21" t="str">
        <f>VLOOKUP(A1174,'5.Product popularity'!A:B,2,False)</f>
        <v>Personal Care</v>
      </c>
      <c r="C1174" s="21">
        <v>9.0</v>
      </c>
      <c r="D1174" s="6"/>
    </row>
    <row r="1175">
      <c r="A1175" s="4">
        <v>8293.0</v>
      </c>
      <c r="B1175" s="21" t="str">
        <f>VLOOKUP(A1175,'5.Product popularity'!A:B,2,False)</f>
        <v>Cosmetics</v>
      </c>
      <c r="C1175" s="21">
        <v>7.0</v>
      </c>
      <c r="D1175" s="6"/>
    </row>
    <row r="1176">
      <c r="A1176" s="4">
        <v>8681.0</v>
      </c>
      <c r="B1176" s="21" t="str">
        <f>VLOOKUP(A1176,'5.Product popularity'!A:B,2,False)</f>
        <v>Office Supplies</v>
      </c>
      <c r="C1176" s="21">
        <v>42.0</v>
      </c>
      <c r="D1176" s="6"/>
    </row>
    <row r="1177">
      <c r="A1177" s="4">
        <v>4594.0</v>
      </c>
      <c r="B1177" s="21" t="str">
        <f>VLOOKUP(A1177,'5.Product popularity'!A:B,2,False)</f>
        <v>Fruits</v>
      </c>
      <c r="C1177" s="21">
        <v>6.0</v>
      </c>
      <c r="D1177" s="6"/>
    </row>
    <row r="1178">
      <c r="A1178" s="4">
        <v>2103.0</v>
      </c>
      <c r="B1178" s="21" t="str">
        <f>VLOOKUP(A1178,'5.Product popularity'!A:B,2,False)</f>
        <v>Cereal</v>
      </c>
      <c r="C1178" s="21">
        <v>43.0</v>
      </c>
      <c r="D1178" s="6"/>
    </row>
    <row r="1179">
      <c r="A1179" s="4">
        <v>8875.0</v>
      </c>
      <c r="B1179" s="21" t="str">
        <f>VLOOKUP(A1179,'5.Product popularity'!A:B,2,False)</f>
        <v>Meat</v>
      </c>
      <c r="C1179" s="21">
        <v>0.0</v>
      </c>
      <c r="D1179" s="6"/>
    </row>
    <row r="1180">
      <c r="A1180" s="4">
        <v>3127.0</v>
      </c>
      <c r="B1180" s="21" t="str">
        <f>VLOOKUP(A1180,'5.Product popularity'!A:B,2,False)</f>
        <v>Personal Care</v>
      </c>
      <c r="C1180" s="21">
        <v>4.0</v>
      </c>
      <c r="D1180" s="6"/>
    </row>
    <row r="1181">
      <c r="A1181" s="4">
        <v>5988.0</v>
      </c>
      <c r="B1181" s="21" t="str">
        <f>VLOOKUP(A1181,'5.Product popularity'!A:B,2,False)</f>
        <v>Vegetables</v>
      </c>
      <c r="C1181" s="21">
        <v>40.0</v>
      </c>
      <c r="D1181" s="6"/>
    </row>
    <row r="1182">
      <c r="A1182" s="4">
        <v>4594.0</v>
      </c>
      <c r="B1182" s="21" t="str">
        <f>VLOOKUP(A1182,'5.Product popularity'!A:B,2,False)</f>
        <v>Fruits</v>
      </c>
      <c r="C1182" s="21">
        <v>10.0</v>
      </c>
      <c r="D1182" s="6"/>
    </row>
    <row r="1183">
      <c r="A1183" s="4">
        <v>8969.0</v>
      </c>
      <c r="B1183" s="21" t="str">
        <f>VLOOKUP(A1183,'5.Product popularity'!A:B,2,False)</f>
        <v>Snacks</v>
      </c>
      <c r="C1183" s="21">
        <v>2.0</v>
      </c>
      <c r="D1183" s="6"/>
    </row>
    <row r="1184">
      <c r="A1184" s="4">
        <v>7331.0</v>
      </c>
      <c r="B1184" s="21" t="str">
        <f>VLOOKUP(A1184,'5.Product popularity'!A:B,2,False)</f>
        <v>Baby Food</v>
      </c>
      <c r="C1184" s="21">
        <v>34.0</v>
      </c>
      <c r="D1184" s="6"/>
    </row>
    <row r="1185">
      <c r="A1185" s="4">
        <v>1270.0</v>
      </c>
      <c r="B1185" s="21" t="str">
        <f>VLOOKUP(A1185,'5.Product popularity'!A:B,2,False)</f>
        <v>Beverages</v>
      </c>
      <c r="C1185" s="21">
        <v>6.0</v>
      </c>
      <c r="D1185" s="6"/>
    </row>
    <row r="1186">
      <c r="A1186" s="4">
        <v>8293.0</v>
      </c>
      <c r="B1186" s="21" t="str">
        <f>VLOOKUP(A1186,'5.Product popularity'!A:B,2,False)</f>
        <v>Cosmetics</v>
      </c>
      <c r="C1186" s="21">
        <v>43.0</v>
      </c>
      <c r="D1186" s="6"/>
    </row>
    <row r="1187">
      <c r="A1187" s="4">
        <v>5988.0</v>
      </c>
      <c r="B1187" s="21" t="str">
        <f>VLOOKUP(A1187,'5.Product popularity'!A:B,2,False)</f>
        <v>Vegetables</v>
      </c>
      <c r="C1187" s="21">
        <v>0.0</v>
      </c>
      <c r="D1187" s="6"/>
    </row>
    <row r="1188">
      <c r="A1188" s="4">
        <v>1270.0</v>
      </c>
      <c r="B1188" s="21" t="str">
        <f>VLOOKUP(A1188,'5.Product popularity'!A:B,2,False)</f>
        <v>Beverages</v>
      </c>
      <c r="C1188" s="21">
        <v>42.0</v>
      </c>
      <c r="D1188" s="6"/>
    </row>
    <row r="1189">
      <c r="A1189" s="4">
        <v>7331.0</v>
      </c>
      <c r="B1189" s="21" t="str">
        <f>VLOOKUP(A1189,'5.Product popularity'!A:B,2,False)</f>
        <v>Baby Food</v>
      </c>
      <c r="C1189" s="21">
        <v>45.0</v>
      </c>
      <c r="D1189" s="6"/>
    </row>
    <row r="1190">
      <c r="A1190" s="4">
        <v>7940.0</v>
      </c>
      <c r="B1190" s="21" t="str">
        <f>VLOOKUP(A1190,'5.Product popularity'!A:B,2,False)</f>
        <v>Household</v>
      </c>
      <c r="C1190" s="21">
        <v>33.0</v>
      </c>
      <c r="D1190" s="6"/>
    </row>
    <row r="1191">
      <c r="A1191" s="4">
        <v>8875.0</v>
      </c>
      <c r="B1191" s="21" t="str">
        <f>VLOOKUP(A1191,'5.Product popularity'!A:B,2,False)</f>
        <v>Meat</v>
      </c>
      <c r="C1191" s="21">
        <v>49.0</v>
      </c>
      <c r="D1191" s="6"/>
    </row>
    <row r="1192">
      <c r="A1192" s="4">
        <v>2455.0</v>
      </c>
      <c r="B1192" s="21" t="str">
        <f>VLOOKUP(A1192,'5.Product popularity'!A:B,2,False)</f>
        <v>Clothes</v>
      </c>
      <c r="C1192" s="21">
        <v>34.0</v>
      </c>
      <c r="D1192" s="6"/>
    </row>
    <row r="1193">
      <c r="A1193" s="4">
        <v>7331.0</v>
      </c>
      <c r="B1193" s="21" t="str">
        <f>VLOOKUP(A1193,'5.Product popularity'!A:B,2,False)</f>
        <v>Baby Food</v>
      </c>
      <c r="C1193" s="21">
        <v>22.0</v>
      </c>
      <c r="D1193" s="6"/>
    </row>
    <row r="1194">
      <c r="A1194" s="4">
        <v>8681.0</v>
      </c>
      <c r="B1194" s="21" t="str">
        <f>VLOOKUP(A1194,'5.Product popularity'!A:B,2,False)</f>
        <v>Office Supplies</v>
      </c>
      <c r="C1194" s="21">
        <v>37.0</v>
      </c>
      <c r="D1194" s="6"/>
    </row>
    <row r="1195">
      <c r="A1195" s="4">
        <v>8293.0</v>
      </c>
      <c r="B1195" s="21" t="str">
        <f>VLOOKUP(A1195,'5.Product popularity'!A:B,2,False)</f>
        <v>Cosmetics</v>
      </c>
      <c r="C1195" s="21">
        <v>12.0</v>
      </c>
      <c r="D1195" s="6"/>
    </row>
    <row r="1196">
      <c r="A1196" s="4">
        <v>8681.0</v>
      </c>
      <c r="B1196" s="21" t="str">
        <f>VLOOKUP(A1196,'5.Product popularity'!A:B,2,False)</f>
        <v>Office Supplies</v>
      </c>
      <c r="C1196" s="21">
        <v>31.0</v>
      </c>
      <c r="D1196" s="6"/>
    </row>
    <row r="1197">
      <c r="A1197" s="4">
        <v>8293.0</v>
      </c>
      <c r="B1197" s="21" t="str">
        <f>VLOOKUP(A1197,'5.Product popularity'!A:B,2,False)</f>
        <v>Cosmetics</v>
      </c>
      <c r="C1197" s="21">
        <v>2.0</v>
      </c>
      <c r="D1197" s="6"/>
    </row>
    <row r="1198">
      <c r="A1198" s="4">
        <v>8293.0</v>
      </c>
      <c r="B1198" s="21" t="str">
        <f>VLOOKUP(A1198,'5.Product popularity'!A:B,2,False)</f>
        <v>Cosmetics</v>
      </c>
      <c r="C1198" s="21">
        <v>37.0</v>
      </c>
      <c r="D1198" s="6"/>
    </row>
    <row r="1199">
      <c r="A1199" s="4">
        <v>8875.0</v>
      </c>
      <c r="B1199" s="21" t="str">
        <f>VLOOKUP(A1199,'5.Product popularity'!A:B,2,False)</f>
        <v>Meat</v>
      </c>
      <c r="C1199" s="21">
        <v>14.0</v>
      </c>
      <c r="D1199" s="6"/>
    </row>
    <row r="1200">
      <c r="A1200" s="4">
        <v>8293.0</v>
      </c>
      <c r="B1200" s="21" t="str">
        <f>VLOOKUP(A1200,'5.Product popularity'!A:B,2,False)</f>
        <v>Cosmetics</v>
      </c>
      <c r="C1200" s="21">
        <v>5.0</v>
      </c>
      <c r="D1200" s="6"/>
    </row>
    <row r="1201">
      <c r="A1201" s="4">
        <v>1270.0</v>
      </c>
      <c r="B1201" s="21" t="str">
        <f>VLOOKUP(A1201,'5.Product popularity'!A:B,2,False)</f>
        <v>Beverages</v>
      </c>
      <c r="C1201" s="21">
        <v>42.0</v>
      </c>
      <c r="D1201" s="6"/>
    </row>
    <row r="1202">
      <c r="A1202" s="4">
        <v>2103.0</v>
      </c>
      <c r="B1202" s="21" t="str">
        <f>VLOOKUP(A1202,'5.Product popularity'!A:B,2,False)</f>
        <v>Cereal</v>
      </c>
      <c r="C1202" s="21">
        <v>21.0</v>
      </c>
      <c r="D1202" s="6"/>
    </row>
    <row r="1203">
      <c r="A1203" s="4">
        <v>5988.0</v>
      </c>
      <c r="B1203" s="21" t="str">
        <f>VLOOKUP(A1203,'5.Product popularity'!A:B,2,False)</f>
        <v>Vegetables</v>
      </c>
      <c r="C1203" s="21">
        <v>19.0</v>
      </c>
      <c r="D1203" s="6"/>
    </row>
    <row r="1204">
      <c r="A1204" s="4">
        <v>3127.0</v>
      </c>
      <c r="B1204" s="21" t="str">
        <f>VLOOKUP(A1204,'5.Product popularity'!A:B,2,False)</f>
        <v>Personal Care</v>
      </c>
      <c r="C1204" s="21">
        <v>32.0</v>
      </c>
      <c r="D1204" s="6"/>
    </row>
    <row r="1205">
      <c r="A1205" s="4">
        <v>2103.0</v>
      </c>
      <c r="B1205" s="21" t="str">
        <f>VLOOKUP(A1205,'5.Product popularity'!A:B,2,False)</f>
        <v>Cereal</v>
      </c>
      <c r="C1205" s="21">
        <v>31.0</v>
      </c>
      <c r="D1205" s="6"/>
    </row>
    <row r="1206">
      <c r="A1206" s="4">
        <v>2103.0</v>
      </c>
      <c r="B1206" s="21" t="str">
        <f>VLOOKUP(A1206,'5.Product popularity'!A:B,2,False)</f>
        <v>Cereal</v>
      </c>
      <c r="C1206" s="21">
        <v>37.0</v>
      </c>
      <c r="D1206" s="6"/>
    </row>
    <row r="1207">
      <c r="A1207" s="4">
        <v>8293.0</v>
      </c>
      <c r="B1207" s="21" t="str">
        <f>VLOOKUP(A1207,'5.Product popularity'!A:B,2,False)</f>
        <v>Cosmetics</v>
      </c>
      <c r="C1207" s="21">
        <v>15.0</v>
      </c>
      <c r="D1207" s="6"/>
    </row>
    <row r="1208">
      <c r="A1208" s="4">
        <v>2103.0</v>
      </c>
      <c r="B1208" s="21" t="str">
        <f>VLOOKUP(A1208,'5.Product popularity'!A:B,2,False)</f>
        <v>Cereal</v>
      </c>
      <c r="C1208" s="21">
        <v>29.0</v>
      </c>
      <c r="D1208" s="6"/>
    </row>
    <row r="1209">
      <c r="A1209" s="4">
        <v>8969.0</v>
      </c>
      <c r="B1209" s="21" t="str">
        <f>VLOOKUP(A1209,'5.Product popularity'!A:B,2,False)</f>
        <v>Snacks</v>
      </c>
      <c r="C1209" s="21">
        <v>38.0</v>
      </c>
      <c r="D1209" s="6"/>
    </row>
    <row r="1210">
      <c r="A1210" s="4">
        <v>8681.0</v>
      </c>
      <c r="B1210" s="21" t="str">
        <f>VLOOKUP(A1210,'5.Product popularity'!A:B,2,False)</f>
        <v>Office Supplies</v>
      </c>
      <c r="C1210" s="21">
        <v>24.0</v>
      </c>
      <c r="D1210" s="6"/>
    </row>
    <row r="1211">
      <c r="A1211" s="4">
        <v>2103.0</v>
      </c>
      <c r="B1211" s="21" t="str">
        <f>VLOOKUP(A1211,'5.Product popularity'!A:B,2,False)</f>
        <v>Cereal</v>
      </c>
      <c r="C1211" s="21">
        <v>39.0</v>
      </c>
      <c r="D1211" s="6"/>
    </row>
    <row r="1212">
      <c r="A1212" s="4">
        <v>8681.0</v>
      </c>
      <c r="B1212" s="21" t="str">
        <f>VLOOKUP(A1212,'5.Product popularity'!A:B,2,False)</f>
        <v>Office Supplies</v>
      </c>
      <c r="C1212" s="21">
        <v>40.0</v>
      </c>
      <c r="D1212" s="6"/>
    </row>
    <row r="1213">
      <c r="A1213" s="4">
        <v>1270.0</v>
      </c>
      <c r="B1213" s="21" t="str">
        <f>VLOOKUP(A1213,'5.Product popularity'!A:B,2,False)</f>
        <v>Beverages</v>
      </c>
      <c r="C1213" s="21">
        <v>4.0</v>
      </c>
      <c r="D1213" s="6"/>
    </row>
    <row r="1214">
      <c r="A1214" s="4">
        <v>8875.0</v>
      </c>
      <c r="B1214" s="21" t="str">
        <f>VLOOKUP(A1214,'5.Product popularity'!A:B,2,False)</f>
        <v>Meat</v>
      </c>
      <c r="C1214" s="21">
        <v>26.0</v>
      </c>
      <c r="D1214" s="6"/>
    </row>
    <row r="1215">
      <c r="A1215" s="4">
        <v>7940.0</v>
      </c>
      <c r="B1215" s="21" t="str">
        <f>VLOOKUP(A1215,'5.Product popularity'!A:B,2,False)</f>
        <v>Household</v>
      </c>
      <c r="C1215" s="21">
        <v>47.0</v>
      </c>
      <c r="D1215" s="6"/>
    </row>
    <row r="1216">
      <c r="A1216" s="4">
        <v>2103.0</v>
      </c>
      <c r="B1216" s="21" t="str">
        <f>VLOOKUP(A1216,'5.Product popularity'!A:B,2,False)</f>
        <v>Cereal</v>
      </c>
      <c r="C1216" s="21">
        <v>13.0</v>
      </c>
      <c r="D1216" s="6"/>
    </row>
    <row r="1217">
      <c r="A1217" s="4">
        <v>2455.0</v>
      </c>
      <c r="B1217" s="21" t="str">
        <f>VLOOKUP(A1217,'5.Product popularity'!A:B,2,False)</f>
        <v>Clothes</v>
      </c>
      <c r="C1217" s="21">
        <v>28.0</v>
      </c>
      <c r="D1217" s="6"/>
    </row>
    <row r="1218">
      <c r="A1218" s="4">
        <v>3127.0</v>
      </c>
      <c r="B1218" s="21" t="str">
        <f>VLOOKUP(A1218,'5.Product popularity'!A:B,2,False)</f>
        <v>Personal Care</v>
      </c>
      <c r="C1218" s="21">
        <v>30.0</v>
      </c>
      <c r="D1218" s="6"/>
    </row>
    <row r="1219">
      <c r="A1219" s="4">
        <v>8293.0</v>
      </c>
      <c r="B1219" s="21" t="str">
        <f>VLOOKUP(A1219,'5.Product popularity'!A:B,2,False)</f>
        <v>Cosmetics</v>
      </c>
      <c r="C1219" s="21">
        <v>6.0</v>
      </c>
      <c r="D1219" s="6"/>
    </row>
    <row r="1220">
      <c r="A1220" s="4">
        <v>8875.0</v>
      </c>
      <c r="B1220" s="21" t="str">
        <f>VLOOKUP(A1220,'5.Product popularity'!A:B,2,False)</f>
        <v>Meat</v>
      </c>
      <c r="C1220" s="21">
        <v>6.0</v>
      </c>
      <c r="D1220" s="6"/>
    </row>
    <row r="1221">
      <c r="A1221" s="4">
        <v>2455.0</v>
      </c>
      <c r="B1221" s="21" t="str">
        <f>VLOOKUP(A1221,'5.Product popularity'!A:B,2,False)</f>
        <v>Clothes</v>
      </c>
      <c r="C1221" s="21">
        <v>19.0</v>
      </c>
      <c r="D1221" s="6"/>
    </row>
    <row r="1222">
      <c r="A1222" s="4">
        <v>8681.0</v>
      </c>
      <c r="B1222" s="21" t="str">
        <f>VLOOKUP(A1222,'5.Product popularity'!A:B,2,False)</f>
        <v>Office Supplies</v>
      </c>
      <c r="C1222" s="21">
        <v>41.0</v>
      </c>
      <c r="D1222" s="6"/>
    </row>
    <row r="1223">
      <c r="A1223" s="4">
        <v>7331.0</v>
      </c>
      <c r="B1223" s="21" t="str">
        <f>VLOOKUP(A1223,'5.Product popularity'!A:B,2,False)</f>
        <v>Baby Food</v>
      </c>
      <c r="C1223" s="21">
        <v>38.0</v>
      </c>
      <c r="D1223" s="6"/>
    </row>
    <row r="1224">
      <c r="A1224" s="4">
        <v>1270.0</v>
      </c>
      <c r="B1224" s="21" t="str">
        <f>VLOOKUP(A1224,'5.Product popularity'!A:B,2,False)</f>
        <v>Beverages</v>
      </c>
      <c r="C1224" s="21">
        <v>2.0</v>
      </c>
      <c r="D1224" s="6"/>
    </row>
    <row r="1225">
      <c r="A1225" s="4">
        <v>1270.0</v>
      </c>
      <c r="B1225" s="21" t="str">
        <f>VLOOKUP(A1225,'5.Product popularity'!A:B,2,False)</f>
        <v>Beverages</v>
      </c>
      <c r="C1225" s="21">
        <v>43.0</v>
      </c>
      <c r="D1225" s="6"/>
    </row>
    <row r="1226">
      <c r="A1226" s="4">
        <v>3127.0</v>
      </c>
      <c r="B1226" s="21" t="str">
        <f>VLOOKUP(A1226,'5.Product popularity'!A:B,2,False)</f>
        <v>Personal Care</v>
      </c>
      <c r="C1226" s="21">
        <v>42.0</v>
      </c>
      <c r="D1226" s="6"/>
    </row>
    <row r="1227">
      <c r="A1227" s="4">
        <v>4594.0</v>
      </c>
      <c r="B1227" s="21" t="str">
        <f>VLOOKUP(A1227,'5.Product popularity'!A:B,2,False)</f>
        <v>Fruits</v>
      </c>
      <c r="C1227" s="21">
        <v>25.0</v>
      </c>
      <c r="D1227" s="6"/>
    </row>
    <row r="1228">
      <c r="A1228" s="4">
        <v>1270.0</v>
      </c>
      <c r="B1228" s="21" t="str">
        <f>VLOOKUP(A1228,'5.Product popularity'!A:B,2,False)</f>
        <v>Beverages</v>
      </c>
      <c r="C1228" s="21">
        <v>4.0</v>
      </c>
      <c r="D1228" s="6"/>
    </row>
    <row r="1229">
      <c r="A1229" s="4">
        <v>8969.0</v>
      </c>
      <c r="B1229" s="21" t="str">
        <f>VLOOKUP(A1229,'5.Product popularity'!A:B,2,False)</f>
        <v>Snacks</v>
      </c>
      <c r="C1229" s="21">
        <v>21.0</v>
      </c>
      <c r="D1229" s="6"/>
    </row>
    <row r="1230">
      <c r="A1230" s="4">
        <v>2455.0</v>
      </c>
      <c r="B1230" s="21" t="str">
        <f>VLOOKUP(A1230,'5.Product popularity'!A:B,2,False)</f>
        <v>Clothes</v>
      </c>
      <c r="C1230" s="21">
        <v>11.0</v>
      </c>
      <c r="D1230" s="6"/>
    </row>
    <row r="1231">
      <c r="A1231" s="4">
        <v>2455.0</v>
      </c>
      <c r="B1231" s="21" t="str">
        <f>VLOOKUP(A1231,'5.Product popularity'!A:B,2,False)</f>
        <v>Clothes</v>
      </c>
      <c r="C1231" s="21">
        <v>28.0</v>
      </c>
      <c r="D1231" s="6"/>
    </row>
    <row r="1232">
      <c r="A1232" s="4">
        <v>3127.0</v>
      </c>
      <c r="B1232" s="21" t="str">
        <f>VLOOKUP(A1232,'5.Product popularity'!A:B,2,False)</f>
        <v>Personal Care</v>
      </c>
      <c r="C1232" s="21">
        <v>23.0</v>
      </c>
      <c r="D1232" s="6"/>
    </row>
    <row r="1233">
      <c r="A1233" s="4">
        <v>3127.0</v>
      </c>
      <c r="B1233" s="21" t="str">
        <f>VLOOKUP(A1233,'5.Product popularity'!A:B,2,False)</f>
        <v>Personal Care</v>
      </c>
      <c r="C1233" s="21">
        <v>12.0</v>
      </c>
      <c r="D1233" s="6"/>
    </row>
    <row r="1234">
      <c r="A1234" s="4">
        <v>7940.0</v>
      </c>
      <c r="B1234" s="21" t="str">
        <f>VLOOKUP(A1234,'5.Product popularity'!A:B,2,False)</f>
        <v>Household</v>
      </c>
      <c r="C1234" s="21">
        <v>5.0</v>
      </c>
      <c r="D1234" s="6"/>
    </row>
    <row r="1235">
      <c r="A1235" s="4">
        <v>3127.0</v>
      </c>
      <c r="B1235" s="21" t="str">
        <f>VLOOKUP(A1235,'5.Product popularity'!A:B,2,False)</f>
        <v>Personal Care</v>
      </c>
      <c r="C1235" s="21">
        <v>5.0</v>
      </c>
      <c r="D1235" s="6"/>
    </row>
    <row r="1236">
      <c r="A1236" s="4">
        <v>3127.0</v>
      </c>
      <c r="B1236" s="21" t="str">
        <f>VLOOKUP(A1236,'5.Product popularity'!A:B,2,False)</f>
        <v>Personal Care</v>
      </c>
      <c r="C1236" s="21">
        <v>9.0</v>
      </c>
      <c r="D1236" s="6"/>
    </row>
    <row r="1237">
      <c r="A1237" s="4">
        <v>3127.0</v>
      </c>
      <c r="B1237" s="21" t="str">
        <f>VLOOKUP(A1237,'5.Product popularity'!A:B,2,False)</f>
        <v>Personal Care</v>
      </c>
      <c r="C1237" s="21">
        <v>5.0</v>
      </c>
      <c r="D1237" s="6"/>
    </row>
    <row r="1238">
      <c r="A1238" s="4">
        <v>7331.0</v>
      </c>
      <c r="B1238" s="21" t="str">
        <f>VLOOKUP(A1238,'5.Product popularity'!A:B,2,False)</f>
        <v>Baby Food</v>
      </c>
      <c r="C1238" s="21">
        <v>33.0</v>
      </c>
      <c r="D1238" s="6"/>
    </row>
    <row r="1239">
      <c r="A1239" s="4">
        <v>7940.0</v>
      </c>
      <c r="B1239" s="21" t="str">
        <f>VLOOKUP(A1239,'5.Product popularity'!A:B,2,False)</f>
        <v>Household</v>
      </c>
      <c r="C1239" s="21">
        <v>12.0</v>
      </c>
      <c r="D1239" s="6"/>
    </row>
    <row r="1240">
      <c r="A1240" s="4">
        <v>5988.0</v>
      </c>
      <c r="B1240" s="21" t="str">
        <f>VLOOKUP(A1240,'5.Product popularity'!A:B,2,False)</f>
        <v>Vegetables</v>
      </c>
      <c r="C1240" s="21">
        <v>29.0</v>
      </c>
      <c r="D1240" s="6"/>
    </row>
    <row r="1241">
      <c r="A1241" s="4">
        <v>8681.0</v>
      </c>
      <c r="B1241" s="21" t="str">
        <f>VLOOKUP(A1241,'5.Product popularity'!A:B,2,False)</f>
        <v>Office Supplies</v>
      </c>
      <c r="C1241" s="21">
        <v>13.0</v>
      </c>
      <c r="D1241" s="6"/>
    </row>
    <row r="1242">
      <c r="A1242" s="4">
        <v>8293.0</v>
      </c>
      <c r="B1242" s="21" t="str">
        <f>VLOOKUP(A1242,'5.Product popularity'!A:B,2,False)</f>
        <v>Cosmetics</v>
      </c>
      <c r="C1242" s="21">
        <v>28.0</v>
      </c>
      <c r="D1242" s="6"/>
    </row>
    <row r="1243">
      <c r="A1243" s="4">
        <v>5988.0</v>
      </c>
      <c r="B1243" s="21" t="str">
        <f>VLOOKUP(A1243,'5.Product popularity'!A:B,2,False)</f>
        <v>Vegetables</v>
      </c>
      <c r="C1243" s="21">
        <v>19.0</v>
      </c>
      <c r="D1243" s="6"/>
    </row>
    <row r="1244">
      <c r="A1244" s="4">
        <v>8293.0</v>
      </c>
      <c r="B1244" s="21" t="str">
        <f>VLOOKUP(A1244,'5.Product popularity'!A:B,2,False)</f>
        <v>Cosmetics</v>
      </c>
      <c r="C1244" s="21">
        <v>21.0</v>
      </c>
      <c r="D1244" s="6"/>
    </row>
    <row r="1245">
      <c r="A1245" s="4">
        <v>2455.0</v>
      </c>
      <c r="B1245" s="21" t="str">
        <f>VLOOKUP(A1245,'5.Product popularity'!A:B,2,False)</f>
        <v>Clothes</v>
      </c>
      <c r="C1245" s="21">
        <v>16.0</v>
      </c>
      <c r="D1245" s="6"/>
    </row>
    <row r="1246">
      <c r="A1246" s="4">
        <v>8293.0</v>
      </c>
      <c r="B1246" s="21" t="str">
        <f>VLOOKUP(A1246,'5.Product popularity'!A:B,2,False)</f>
        <v>Cosmetics</v>
      </c>
      <c r="C1246" s="21">
        <v>17.0</v>
      </c>
      <c r="D1246" s="6"/>
    </row>
    <row r="1247">
      <c r="A1247" s="4">
        <v>7331.0</v>
      </c>
      <c r="B1247" s="21" t="str">
        <f>VLOOKUP(A1247,'5.Product popularity'!A:B,2,False)</f>
        <v>Baby Food</v>
      </c>
      <c r="C1247" s="21">
        <v>21.0</v>
      </c>
      <c r="D1247" s="6"/>
    </row>
    <row r="1248">
      <c r="A1248" s="4">
        <v>8293.0</v>
      </c>
      <c r="B1248" s="21" t="str">
        <f>VLOOKUP(A1248,'5.Product popularity'!A:B,2,False)</f>
        <v>Cosmetics</v>
      </c>
      <c r="C1248" s="21">
        <v>46.0</v>
      </c>
      <c r="D1248" s="6"/>
    </row>
    <row r="1249">
      <c r="A1249" s="4">
        <v>2103.0</v>
      </c>
      <c r="B1249" s="21" t="str">
        <f>VLOOKUP(A1249,'5.Product popularity'!A:B,2,False)</f>
        <v>Cereal</v>
      </c>
      <c r="C1249" s="21">
        <v>20.0</v>
      </c>
      <c r="D1249" s="6"/>
    </row>
    <row r="1250">
      <c r="A1250" s="4">
        <v>7940.0</v>
      </c>
      <c r="B1250" s="21" t="str">
        <f>VLOOKUP(A1250,'5.Product popularity'!A:B,2,False)</f>
        <v>Household</v>
      </c>
      <c r="C1250" s="21">
        <v>24.0</v>
      </c>
      <c r="D1250" s="6"/>
    </row>
    <row r="1251">
      <c r="A1251" s="4">
        <v>7331.0</v>
      </c>
      <c r="B1251" s="21" t="str">
        <f>VLOOKUP(A1251,'5.Product popularity'!A:B,2,False)</f>
        <v>Baby Food</v>
      </c>
      <c r="C1251" s="21">
        <v>4.0</v>
      </c>
      <c r="D1251" s="6"/>
    </row>
    <row r="1252">
      <c r="A1252" s="4">
        <v>4594.0</v>
      </c>
      <c r="B1252" s="21" t="str">
        <f>VLOOKUP(A1252,'5.Product popularity'!A:B,2,False)</f>
        <v>Fruits</v>
      </c>
      <c r="C1252" s="21">
        <v>37.0</v>
      </c>
      <c r="D1252" s="6"/>
    </row>
    <row r="1253">
      <c r="A1253" s="4">
        <v>8969.0</v>
      </c>
      <c r="B1253" s="21" t="str">
        <f>VLOOKUP(A1253,'5.Product popularity'!A:B,2,False)</f>
        <v>Snacks</v>
      </c>
      <c r="C1253" s="21">
        <v>29.0</v>
      </c>
      <c r="D1253" s="6"/>
    </row>
    <row r="1254">
      <c r="A1254" s="4">
        <v>7331.0</v>
      </c>
      <c r="B1254" s="21" t="str">
        <f>VLOOKUP(A1254,'5.Product popularity'!A:B,2,False)</f>
        <v>Baby Food</v>
      </c>
      <c r="C1254" s="21">
        <v>46.0</v>
      </c>
      <c r="D1254" s="6"/>
    </row>
    <row r="1255">
      <c r="A1255" s="4">
        <v>7940.0</v>
      </c>
      <c r="B1255" s="21" t="str">
        <f>VLOOKUP(A1255,'5.Product popularity'!A:B,2,False)</f>
        <v>Household</v>
      </c>
      <c r="C1255" s="21">
        <v>43.0</v>
      </c>
      <c r="D1255" s="6"/>
    </row>
    <row r="1256">
      <c r="A1256" s="4">
        <v>1270.0</v>
      </c>
      <c r="B1256" s="21" t="str">
        <f>VLOOKUP(A1256,'5.Product popularity'!A:B,2,False)</f>
        <v>Beverages</v>
      </c>
      <c r="C1256" s="21">
        <v>40.0</v>
      </c>
      <c r="D1256" s="6"/>
    </row>
    <row r="1257">
      <c r="A1257" s="4">
        <v>3127.0</v>
      </c>
      <c r="B1257" s="21" t="str">
        <f>VLOOKUP(A1257,'5.Product popularity'!A:B,2,False)</f>
        <v>Personal Care</v>
      </c>
      <c r="C1257" s="21">
        <v>48.0</v>
      </c>
      <c r="D1257" s="6"/>
    </row>
    <row r="1258">
      <c r="A1258" s="4">
        <v>5988.0</v>
      </c>
      <c r="B1258" s="21" t="str">
        <f>VLOOKUP(A1258,'5.Product popularity'!A:B,2,False)</f>
        <v>Vegetables</v>
      </c>
      <c r="C1258" s="21">
        <v>13.0</v>
      </c>
      <c r="D1258" s="6"/>
    </row>
    <row r="1259">
      <c r="A1259" s="4">
        <v>8681.0</v>
      </c>
      <c r="B1259" s="21" t="str">
        <f>VLOOKUP(A1259,'5.Product popularity'!A:B,2,False)</f>
        <v>Office Supplies</v>
      </c>
      <c r="C1259" s="21">
        <v>33.0</v>
      </c>
      <c r="D1259" s="6"/>
    </row>
    <row r="1260">
      <c r="A1260" s="4">
        <v>8875.0</v>
      </c>
      <c r="B1260" s="21" t="str">
        <f>VLOOKUP(A1260,'5.Product popularity'!A:B,2,False)</f>
        <v>Meat</v>
      </c>
      <c r="C1260" s="21">
        <v>28.0</v>
      </c>
      <c r="D1260" s="6"/>
    </row>
    <row r="1261">
      <c r="A1261" s="4">
        <v>8681.0</v>
      </c>
      <c r="B1261" s="21" t="str">
        <f>VLOOKUP(A1261,'5.Product popularity'!A:B,2,False)</f>
        <v>Office Supplies</v>
      </c>
      <c r="C1261" s="21">
        <v>49.0</v>
      </c>
      <c r="D1261" s="6"/>
    </row>
    <row r="1262">
      <c r="A1262" s="4">
        <v>8875.0</v>
      </c>
      <c r="B1262" s="21" t="str">
        <f>VLOOKUP(A1262,'5.Product popularity'!A:B,2,False)</f>
        <v>Meat</v>
      </c>
      <c r="C1262" s="21">
        <v>50.0</v>
      </c>
      <c r="D1262" s="6"/>
    </row>
    <row r="1263">
      <c r="A1263" s="4">
        <v>1270.0</v>
      </c>
      <c r="B1263" s="21" t="str">
        <f>VLOOKUP(A1263,'5.Product popularity'!A:B,2,False)</f>
        <v>Beverages</v>
      </c>
      <c r="C1263" s="21">
        <v>16.0</v>
      </c>
      <c r="D1263" s="6"/>
    </row>
    <row r="1264">
      <c r="A1264" s="4">
        <v>8969.0</v>
      </c>
      <c r="B1264" s="21" t="str">
        <f>VLOOKUP(A1264,'5.Product popularity'!A:B,2,False)</f>
        <v>Snacks</v>
      </c>
      <c r="C1264" s="21">
        <v>37.0</v>
      </c>
      <c r="D1264" s="6"/>
    </row>
    <row r="1265">
      <c r="A1265" s="4">
        <v>7331.0</v>
      </c>
      <c r="B1265" s="21" t="str">
        <f>VLOOKUP(A1265,'5.Product popularity'!A:B,2,False)</f>
        <v>Baby Food</v>
      </c>
      <c r="C1265" s="21">
        <v>26.0</v>
      </c>
      <c r="D1265" s="6"/>
    </row>
    <row r="1266">
      <c r="A1266" s="4">
        <v>8293.0</v>
      </c>
      <c r="B1266" s="21" t="str">
        <f>VLOOKUP(A1266,'5.Product popularity'!A:B,2,False)</f>
        <v>Cosmetics</v>
      </c>
      <c r="C1266" s="21">
        <v>44.0</v>
      </c>
      <c r="D1266" s="6"/>
    </row>
    <row r="1267">
      <c r="A1267" s="4">
        <v>2455.0</v>
      </c>
      <c r="B1267" s="21" t="str">
        <f>VLOOKUP(A1267,'5.Product popularity'!A:B,2,False)</f>
        <v>Clothes</v>
      </c>
      <c r="C1267" s="21">
        <v>7.0</v>
      </c>
      <c r="D1267" s="6"/>
    </row>
    <row r="1268">
      <c r="A1268" s="4">
        <v>7331.0</v>
      </c>
      <c r="B1268" s="21" t="str">
        <f>VLOOKUP(A1268,'5.Product popularity'!A:B,2,False)</f>
        <v>Baby Food</v>
      </c>
      <c r="C1268" s="21">
        <v>19.0</v>
      </c>
      <c r="D1268" s="6"/>
    </row>
    <row r="1269">
      <c r="A1269" s="4">
        <v>4594.0</v>
      </c>
      <c r="B1269" s="21" t="str">
        <f>VLOOKUP(A1269,'5.Product popularity'!A:B,2,False)</f>
        <v>Fruits</v>
      </c>
      <c r="C1269" s="21">
        <v>35.0</v>
      </c>
      <c r="D1269" s="6"/>
    </row>
    <row r="1270">
      <c r="A1270" s="4">
        <v>8293.0</v>
      </c>
      <c r="B1270" s="21" t="str">
        <f>VLOOKUP(A1270,'5.Product popularity'!A:B,2,False)</f>
        <v>Cosmetics</v>
      </c>
      <c r="C1270" s="21">
        <v>12.0</v>
      </c>
      <c r="D1270" s="6"/>
    </row>
    <row r="1271">
      <c r="A1271" s="4">
        <v>4594.0</v>
      </c>
      <c r="B1271" s="21" t="str">
        <f>VLOOKUP(A1271,'5.Product popularity'!A:B,2,False)</f>
        <v>Fruits</v>
      </c>
      <c r="C1271" s="21">
        <v>38.0</v>
      </c>
      <c r="D1271" s="6"/>
    </row>
    <row r="1272">
      <c r="A1272" s="4">
        <v>4594.0</v>
      </c>
      <c r="B1272" s="21" t="str">
        <f>VLOOKUP(A1272,'5.Product popularity'!A:B,2,False)</f>
        <v>Fruits</v>
      </c>
      <c r="C1272" s="21">
        <v>12.0</v>
      </c>
      <c r="D1272" s="6"/>
    </row>
    <row r="1273">
      <c r="A1273" s="4">
        <v>7331.0</v>
      </c>
      <c r="B1273" s="21" t="str">
        <f>VLOOKUP(A1273,'5.Product popularity'!A:B,2,False)</f>
        <v>Baby Food</v>
      </c>
      <c r="C1273" s="21">
        <v>4.0</v>
      </c>
      <c r="D1273" s="6"/>
    </row>
    <row r="1274">
      <c r="A1274" s="4">
        <v>3127.0</v>
      </c>
      <c r="B1274" s="21" t="str">
        <f>VLOOKUP(A1274,'5.Product popularity'!A:B,2,False)</f>
        <v>Personal Care</v>
      </c>
      <c r="C1274" s="21">
        <v>23.0</v>
      </c>
      <c r="D1274" s="6"/>
    </row>
    <row r="1275">
      <c r="A1275" s="4">
        <v>8681.0</v>
      </c>
      <c r="B1275" s="21" t="str">
        <f>VLOOKUP(A1275,'5.Product popularity'!A:B,2,False)</f>
        <v>Office Supplies</v>
      </c>
      <c r="C1275" s="21">
        <v>25.0</v>
      </c>
      <c r="D1275" s="6"/>
    </row>
    <row r="1276">
      <c r="A1276" s="4">
        <v>7331.0</v>
      </c>
      <c r="B1276" s="21" t="str">
        <f>VLOOKUP(A1276,'5.Product popularity'!A:B,2,False)</f>
        <v>Baby Food</v>
      </c>
      <c r="C1276" s="21">
        <v>20.0</v>
      </c>
      <c r="D1276" s="6"/>
    </row>
    <row r="1277">
      <c r="A1277" s="4">
        <v>1270.0</v>
      </c>
      <c r="B1277" s="21" t="str">
        <f>VLOOKUP(A1277,'5.Product popularity'!A:B,2,False)</f>
        <v>Beverages</v>
      </c>
      <c r="C1277" s="21">
        <v>23.0</v>
      </c>
      <c r="D1277" s="6"/>
    </row>
    <row r="1278">
      <c r="A1278" s="4">
        <v>8681.0</v>
      </c>
      <c r="B1278" s="21" t="str">
        <f>VLOOKUP(A1278,'5.Product popularity'!A:B,2,False)</f>
        <v>Office Supplies</v>
      </c>
      <c r="C1278" s="21">
        <v>17.0</v>
      </c>
      <c r="D1278" s="6"/>
    </row>
    <row r="1279">
      <c r="A1279" s="4">
        <v>8875.0</v>
      </c>
      <c r="B1279" s="21" t="str">
        <f>VLOOKUP(A1279,'5.Product popularity'!A:B,2,False)</f>
        <v>Meat</v>
      </c>
      <c r="C1279" s="21">
        <v>3.0</v>
      </c>
      <c r="D1279" s="6"/>
    </row>
    <row r="1280">
      <c r="A1280" s="4">
        <v>8969.0</v>
      </c>
      <c r="B1280" s="21" t="str">
        <f>VLOOKUP(A1280,'5.Product popularity'!A:B,2,False)</f>
        <v>Snacks</v>
      </c>
      <c r="C1280" s="21">
        <v>24.0</v>
      </c>
      <c r="D1280" s="6"/>
    </row>
    <row r="1281">
      <c r="A1281" s="4">
        <v>1270.0</v>
      </c>
      <c r="B1281" s="21" t="str">
        <f>VLOOKUP(A1281,'5.Product popularity'!A:B,2,False)</f>
        <v>Beverages</v>
      </c>
      <c r="C1281" s="21">
        <v>29.0</v>
      </c>
      <c r="D1281" s="6"/>
    </row>
    <row r="1282">
      <c r="A1282" s="4">
        <v>5988.0</v>
      </c>
      <c r="B1282" s="21" t="str">
        <f>VLOOKUP(A1282,'5.Product popularity'!A:B,2,False)</f>
        <v>Vegetables</v>
      </c>
      <c r="C1282" s="21">
        <v>1.0</v>
      </c>
      <c r="D1282" s="6"/>
    </row>
    <row r="1283">
      <c r="A1283" s="4">
        <v>8681.0</v>
      </c>
      <c r="B1283" s="21" t="str">
        <f>VLOOKUP(A1283,'5.Product popularity'!A:B,2,False)</f>
        <v>Office Supplies</v>
      </c>
      <c r="C1283" s="21">
        <v>12.0</v>
      </c>
      <c r="D1283" s="6"/>
    </row>
    <row r="1284">
      <c r="A1284" s="4">
        <v>3127.0</v>
      </c>
      <c r="B1284" s="21" t="str">
        <f>VLOOKUP(A1284,'5.Product popularity'!A:B,2,False)</f>
        <v>Personal Care</v>
      </c>
      <c r="C1284" s="21">
        <v>34.0</v>
      </c>
      <c r="D1284" s="6"/>
    </row>
    <row r="1285">
      <c r="A1285" s="4">
        <v>3127.0</v>
      </c>
      <c r="B1285" s="21" t="str">
        <f>VLOOKUP(A1285,'5.Product popularity'!A:B,2,False)</f>
        <v>Personal Care</v>
      </c>
      <c r="C1285" s="21">
        <v>32.0</v>
      </c>
      <c r="D1285" s="6"/>
    </row>
    <row r="1286">
      <c r="A1286" s="4">
        <v>2103.0</v>
      </c>
      <c r="B1286" s="21" t="str">
        <f>VLOOKUP(A1286,'5.Product popularity'!A:B,2,False)</f>
        <v>Cereal</v>
      </c>
      <c r="C1286" s="21">
        <v>18.0</v>
      </c>
      <c r="D1286" s="6"/>
    </row>
    <row r="1287">
      <c r="A1287" s="4">
        <v>8969.0</v>
      </c>
      <c r="B1287" s="21" t="str">
        <f>VLOOKUP(A1287,'5.Product popularity'!A:B,2,False)</f>
        <v>Snacks</v>
      </c>
      <c r="C1287" s="21">
        <v>19.0</v>
      </c>
      <c r="D1287" s="6"/>
    </row>
    <row r="1288">
      <c r="A1288" s="4">
        <v>5988.0</v>
      </c>
      <c r="B1288" s="21" t="str">
        <f>VLOOKUP(A1288,'5.Product popularity'!A:B,2,False)</f>
        <v>Vegetables</v>
      </c>
      <c r="C1288" s="21">
        <v>0.0</v>
      </c>
      <c r="D1288" s="6"/>
    </row>
    <row r="1289">
      <c r="A1289" s="4">
        <v>8969.0</v>
      </c>
      <c r="B1289" s="21" t="str">
        <f>VLOOKUP(A1289,'5.Product popularity'!A:B,2,False)</f>
        <v>Snacks</v>
      </c>
      <c r="C1289" s="21">
        <v>46.0</v>
      </c>
      <c r="D1289" s="6"/>
    </row>
    <row r="1290">
      <c r="A1290" s="4">
        <v>2455.0</v>
      </c>
      <c r="B1290" s="21" t="str">
        <f>VLOOKUP(A1290,'5.Product popularity'!A:B,2,False)</f>
        <v>Clothes</v>
      </c>
      <c r="C1290" s="21">
        <v>9.0</v>
      </c>
      <c r="D1290" s="6"/>
    </row>
    <row r="1291">
      <c r="A1291" s="4">
        <v>1270.0</v>
      </c>
      <c r="B1291" s="21" t="str">
        <f>VLOOKUP(A1291,'5.Product popularity'!A:B,2,False)</f>
        <v>Beverages</v>
      </c>
      <c r="C1291" s="21">
        <v>48.0</v>
      </c>
      <c r="D1291" s="6"/>
    </row>
    <row r="1292">
      <c r="A1292" s="4">
        <v>8875.0</v>
      </c>
      <c r="B1292" s="21" t="str">
        <f>VLOOKUP(A1292,'5.Product popularity'!A:B,2,False)</f>
        <v>Meat</v>
      </c>
      <c r="C1292" s="21">
        <v>16.0</v>
      </c>
      <c r="D1292" s="6"/>
    </row>
    <row r="1293">
      <c r="A1293" s="4">
        <v>8293.0</v>
      </c>
      <c r="B1293" s="21" t="str">
        <f>VLOOKUP(A1293,'5.Product popularity'!A:B,2,False)</f>
        <v>Cosmetics</v>
      </c>
      <c r="C1293" s="21">
        <v>18.0</v>
      </c>
      <c r="D1293" s="6"/>
    </row>
    <row r="1294">
      <c r="A1294" s="4">
        <v>2103.0</v>
      </c>
      <c r="B1294" s="21" t="str">
        <f>VLOOKUP(A1294,'5.Product popularity'!A:B,2,False)</f>
        <v>Cereal</v>
      </c>
      <c r="C1294" s="21">
        <v>35.0</v>
      </c>
      <c r="D1294" s="6"/>
    </row>
    <row r="1295">
      <c r="A1295" s="4">
        <v>8681.0</v>
      </c>
      <c r="B1295" s="21" t="str">
        <f>VLOOKUP(A1295,'5.Product popularity'!A:B,2,False)</f>
        <v>Office Supplies</v>
      </c>
      <c r="C1295" s="21">
        <v>4.0</v>
      </c>
      <c r="D1295" s="6"/>
    </row>
    <row r="1296">
      <c r="A1296" s="4">
        <v>7940.0</v>
      </c>
      <c r="B1296" s="21" t="str">
        <f>VLOOKUP(A1296,'5.Product popularity'!A:B,2,False)</f>
        <v>Household</v>
      </c>
      <c r="C1296" s="21">
        <v>19.0</v>
      </c>
      <c r="D1296" s="6"/>
    </row>
    <row r="1297">
      <c r="A1297" s="4">
        <v>8969.0</v>
      </c>
      <c r="B1297" s="21" t="str">
        <f>VLOOKUP(A1297,'5.Product popularity'!A:B,2,False)</f>
        <v>Snacks</v>
      </c>
      <c r="C1297" s="21">
        <v>25.0</v>
      </c>
      <c r="D1297" s="6"/>
    </row>
    <row r="1298">
      <c r="A1298" s="4">
        <v>4594.0</v>
      </c>
      <c r="B1298" s="21" t="str">
        <f>VLOOKUP(A1298,'5.Product popularity'!A:B,2,False)</f>
        <v>Fruits</v>
      </c>
      <c r="C1298" s="21">
        <v>15.0</v>
      </c>
      <c r="D1298" s="6"/>
    </row>
    <row r="1299">
      <c r="A1299" s="4">
        <v>1270.0</v>
      </c>
      <c r="B1299" s="21" t="str">
        <f>VLOOKUP(A1299,'5.Product popularity'!A:B,2,False)</f>
        <v>Beverages</v>
      </c>
      <c r="C1299" s="21">
        <v>1.0</v>
      </c>
      <c r="D1299" s="6"/>
    </row>
    <row r="1300">
      <c r="A1300" s="4">
        <v>2455.0</v>
      </c>
      <c r="B1300" s="21" t="str">
        <f>VLOOKUP(A1300,'5.Product popularity'!A:B,2,False)</f>
        <v>Clothes</v>
      </c>
      <c r="C1300" s="21">
        <v>9.0</v>
      </c>
      <c r="D1300" s="6"/>
    </row>
    <row r="1301">
      <c r="A1301" s="4">
        <v>1270.0</v>
      </c>
      <c r="B1301" s="21" t="str">
        <f>VLOOKUP(A1301,'5.Product popularity'!A:B,2,False)</f>
        <v>Beverages</v>
      </c>
      <c r="C1301" s="21">
        <v>8.0</v>
      </c>
      <c r="D1301" s="6"/>
    </row>
    <row r="1302">
      <c r="A1302" s="4">
        <v>7331.0</v>
      </c>
      <c r="B1302" s="21" t="str">
        <f>VLOOKUP(A1302,'5.Product popularity'!A:B,2,False)</f>
        <v>Baby Food</v>
      </c>
      <c r="C1302" s="21">
        <v>33.0</v>
      </c>
      <c r="D1302" s="6"/>
    </row>
    <row r="1303">
      <c r="A1303" s="4">
        <v>8681.0</v>
      </c>
      <c r="B1303" s="21" t="str">
        <f>VLOOKUP(A1303,'5.Product popularity'!A:B,2,False)</f>
        <v>Office Supplies</v>
      </c>
      <c r="C1303" s="21">
        <v>17.0</v>
      </c>
      <c r="D1303" s="6"/>
    </row>
    <row r="1304">
      <c r="A1304" s="4">
        <v>3127.0</v>
      </c>
      <c r="B1304" s="21" t="str">
        <f>VLOOKUP(A1304,'5.Product popularity'!A:B,2,False)</f>
        <v>Personal Care</v>
      </c>
      <c r="C1304" s="21">
        <v>20.0</v>
      </c>
      <c r="D1304" s="6"/>
    </row>
    <row r="1305">
      <c r="A1305" s="4">
        <v>8875.0</v>
      </c>
      <c r="B1305" s="21" t="str">
        <f>VLOOKUP(A1305,'5.Product popularity'!A:B,2,False)</f>
        <v>Meat</v>
      </c>
      <c r="C1305" s="21">
        <v>28.0</v>
      </c>
      <c r="D1305" s="6"/>
    </row>
    <row r="1306">
      <c r="A1306" s="4">
        <v>7940.0</v>
      </c>
      <c r="B1306" s="21" t="str">
        <f>VLOOKUP(A1306,'5.Product popularity'!A:B,2,False)</f>
        <v>Household</v>
      </c>
      <c r="C1306" s="21">
        <v>37.0</v>
      </c>
      <c r="D1306" s="6"/>
    </row>
    <row r="1307">
      <c r="A1307" s="4">
        <v>8875.0</v>
      </c>
      <c r="B1307" s="21" t="str">
        <f>VLOOKUP(A1307,'5.Product popularity'!A:B,2,False)</f>
        <v>Meat</v>
      </c>
      <c r="C1307" s="21">
        <v>24.0</v>
      </c>
      <c r="D1307" s="6"/>
    </row>
    <row r="1308">
      <c r="A1308" s="4">
        <v>5988.0</v>
      </c>
      <c r="B1308" s="21" t="str">
        <f>VLOOKUP(A1308,'5.Product popularity'!A:B,2,False)</f>
        <v>Vegetables</v>
      </c>
      <c r="C1308" s="21">
        <v>11.0</v>
      </c>
      <c r="D1308" s="6"/>
    </row>
    <row r="1309">
      <c r="A1309" s="4">
        <v>4594.0</v>
      </c>
      <c r="B1309" s="21" t="str">
        <f>VLOOKUP(A1309,'5.Product popularity'!A:B,2,False)</f>
        <v>Fruits</v>
      </c>
      <c r="C1309" s="21">
        <v>4.0</v>
      </c>
      <c r="D1309" s="6"/>
    </row>
    <row r="1310">
      <c r="A1310" s="4">
        <v>8681.0</v>
      </c>
      <c r="B1310" s="21" t="str">
        <f>VLOOKUP(A1310,'5.Product popularity'!A:B,2,False)</f>
        <v>Office Supplies</v>
      </c>
      <c r="C1310" s="21">
        <v>20.0</v>
      </c>
      <c r="D1310" s="6"/>
    </row>
    <row r="1311">
      <c r="A1311" s="4">
        <v>1270.0</v>
      </c>
      <c r="B1311" s="21" t="str">
        <f>VLOOKUP(A1311,'5.Product popularity'!A:B,2,False)</f>
        <v>Beverages</v>
      </c>
      <c r="C1311" s="21">
        <v>48.0</v>
      </c>
      <c r="D1311" s="6"/>
    </row>
    <row r="1312">
      <c r="A1312" s="4">
        <v>8681.0</v>
      </c>
      <c r="B1312" s="21" t="str">
        <f>VLOOKUP(A1312,'5.Product popularity'!A:B,2,False)</f>
        <v>Office Supplies</v>
      </c>
      <c r="C1312" s="21">
        <v>24.0</v>
      </c>
      <c r="D1312" s="6"/>
    </row>
    <row r="1313">
      <c r="A1313" s="4">
        <v>8969.0</v>
      </c>
      <c r="B1313" s="21" t="str">
        <f>VLOOKUP(A1313,'5.Product popularity'!A:B,2,False)</f>
        <v>Snacks</v>
      </c>
      <c r="C1313" s="21">
        <v>32.0</v>
      </c>
      <c r="D1313" s="6"/>
    </row>
    <row r="1314">
      <c r="A1314" s="4">
        <v>7940.0</v>
      </c>
      <c r="B1314" s="21" t="str">
        <f>VLOOKUP(A1314,'5.Product popularity'!A:B,2,False)</f>
        <v>Household</v>
      </c>
      <c r="C1314" s="21">
        <v>38.0</v>
      </c>
      <c r="D1314" s="6"/>
    </row>
    <row r="1315">
      <c r="A1315" s="4">
        <v>8681.0</v>
      </c>
      <c r="B1315" s="21" t="str">
        <f>VLOOKUP(A1315,'5.Product popularity'!A:B,2,False)</f>
        <v>Office Supplies</v>
      </c>
      <c r="C1315" s="21">
        <v>1.0</v>
      </c>
      <c r="D1315" s="6"/>
    </row>
    <row r="1316">
      <c r="A1316" s="4">
        <v>5988.0</v>
      </c>
      <c r="B1316" s="21" t="str">
        <f>VLOOKUP(A1316,'5.Product popularity'!A:B,2,False)</f>
        <v>Vegetables</v>
      </c>
      <c r="C1316" s="21">
        <v>7.0</v>
      </c>
      <c r="D1316" s="6"/>
    </row>
    <row r="1317">
      <c r="A1317" s="4">
        <v>5988.0</v>
      </c>
      <c r="B1317" s="21" t="str">
        <f>VLOOKUP(A1317,'5.Product popularity'!A:B,2,False)</f>
        <v>Vegetables</v>
      </c>
      <c r="C1317" s="21">
        <v>37.0</v>
      </c>
      <c r="D1317" s="6"/>
    </row>
    <row r="1318">
      <c r="A1318" s="4">
        <v>8293.0</v>
      </c>
      <c r="B1318" s="21" t="str">
        <f>VLOOKUP(A1318,'5.Product popularity'!A:B,2,False)</f>
        <v>Cosmetics</v>
      </c>
      <c r="C1318" s="21">
        <v>12.0</v>
      </c>
      <c r="D1318" s="6"/>
    </row>
    <row r="1319">
      <c r="A1319" s="4">
        <v>8875.0</v>
      </c>
      <c r="B1319" s="21" t="str">
        <f>VLOOKUP(A1319,'5.Product popularity'!A:B,2,False)</f>
        <v>Meat</v>
      </c>
      <c r="C1319" s="21">
        <v>27.0</v>
      </c>
      <c r="D1319" s="6"/>
    </row>
    <row r="1320">
      <c r="A1320" s="4">
        <v>5988.0</v>
      </c>
      <c r="B1320" s="21" t="str">
        <f>VLOOKUP(A1320,'5.Product popularity'!A:B,2,False)</f>
        <v>Vegetables</v>
      </c>
      <c r="C1320" s="21">
        <v>3.0</v>
      </c>
      <c r="D1320" s="6"/>
    </row>
    <row r="1321">
      <c r="A1321" s="4">
        <v>8969.0</v>
      </c>
      <c r="B1321" s="21" t="str">
        <f>VLOOKUP(A1321,'5.Product popularity'!A:B,2,False)</f>
        <v>Snacks</v>
      </c>
      <c r="C1321" s="21">
        <v>19.0</v>
      </c>
      <c r="D1321" s="6"/>
    </row>
    <row r="1322">
      <c r="A1322" s="4">
        <v>8293.0</v>
      </c>
      <c r="B1322" s="21" t="str">
        <f>VLOOKUP(A1322,'5.Product popularity'!A:B,2,False)</f>
        <v>Cosmetics</v>
      </c>
      <c r="C1322" s="21">
        <v>46.0</v>
      </c>
      <c r="D1322" s="6"/>
    </row>
    <row r="1323">
      <c r="A1323" s="4">
        <v>3127.0</v>
      </c>
      <c r="B1323" s="21" t="str">
        <f>VLOOKUP(A1323,'5.Product popularity'!A:B,2,False)</f>
        <v>Personal Care</v>
      </c>
      <c r="C1323" s="21">
        <v>2.0</v>
      </c>
      <c r="D1323" s="6"/>
    </row>
    <row r="1324">
      <c r="A1324" s="4">
        <v>8293.0</v>
      </c>
      <c r="B1324" s="21" t="str">
        <f>VLOOKUP(A1324,'5.Product popularity'!A:B,2,False)</f>
        <v>Cosmetics</v>
      </c>
      <c r="C1324" s="21">
        <v>27.0</v>
      </c>
      <c r="D1324" s="6"/>
    </row>
    <row r="1325">
      <c r="A1325" s="4">
        <v>4594.0</v>
      </c>
      <c r="B1325" s="21" t="str">
        <f>VLOOKUP(A1325,'5.Product popularity'!A:B,2,False)</f>
        <v>Fruits</v>
      </c>
      <c r="C1325" s="21">
        <v>24.0</v>
      </c>
      <c r="D1325" s="6"/>
    </row>
    <row r="1326">
      <c r="A1326" s="4">
        <v>8875.0</v>
      </c>
      <c r="B1326" s="21" t="str">
        <f>VLOOKUP(A1326,'5.Product popularity'!A:B,2,False)</f>
        <v>Meat</v>
      </c>
      <c r="C1326" s="21">
        <v>49.0</v>
      </c>
      <c r="D1326" s="6"/>
    </row>
    <row r="1327">
      <c r="A1327" s="4">
        <v>4594.0</v>
      </c>
      <c r="B1327" s="21" t="str">
        <f>VLOOKUP(A1327,'5.Product popularity'!A:B,2,False)</f>
        <v>Fruits</v>
      </c>
      <c r="C1327" s="21">
        <v>22.0</v>
      </c>
      <c r="D1327" s="6"/>
    </row>
    <row r="1328">
      <c r="A1328" s="4">
        <v>7940.0</v>
      </c>
      <c r="B1328" s="21" t="str">
        <f>VLOOKUP(A1328,'5.Product popularity'!A:B,2,False)</f>
        <v>Household</v>
      </c>
      <c r="C1328" s="21">
        <v>16.0</v>
      </c>
      <c r="D1328" s="6"/>
    </row>
    <row r="1329">
      <c r="A1329" s="4">
        <v>5988.0</v>
      </c>
      <c r="B1329" s="21" t="str">
        <f>VLOOKUP(A1329,'5.Product popularity'!A:B,2,False)</f>
        <v>Vegetables</v>
      </c>
      <c r="C1329" s="21">
        <v>12.0</v>
      </c>
      <c r="D1329" s="6"/>
    </row>
    <row r="1330">
      <c r="A1330" s="4">
        <v>5988.0</v>
      </c>
      <c r="B1330" s="21" t="str">
        <f>VLOOKUP(A1330,'5.Product popularity'!A:B,2,False)</f>
        <v>Vegetables</v>
      </c>
      <c r="C1330" s="21">
        <v>28.0</v>
      </c>
      <c r="D1330" s="6"/>
    </row>
    <row r="1331">
      <c r="A1331" s="4">
        <v>4594.0</v>
      </c>
      <c r="B1331" s="21" t="str">
        <f>VLOOKUP(A1331,'5.Product popularity'!A:B,2,False)</f>
        <v>Fruits</v>
      </c>
      <c r="C1331" s="21">
        <v>27.0</v>
      </c>
      <c r="D1331" s="6"/>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0.5"/>
  </cols>
  <sheetData>
    <row r="1"/>
    <row r="2"/>
    <row r="3"/>
    <row r="4"/>
    <row r="5"/>
    <row r="6"/>
    <row r="7"/>
    <row r="8"/>
    <row r="9"/>
    <row r="10"/>
    <row r="11"/>
    <row r="12"/>
    <row r="13"/>
  </sheetData>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4.38"/>
    <col customWidth="1" min="3" max="3" width="22.63"/>
  </cols>
  <sheetData>
    <row r="1">
      <c r="A1" s="168" t="s">
        <v>349</v>
      </c>
      <c r="B1" s="168" t="s">
        <v>350</v>
      </c>
      <c r="C1" s="168" t="s">
        <v>351</v>
      </c>
    </row>
    <row r="2">
      <c r="A2" s="169" t="s">
        <v>28</v>
      </c>
      <c r="B2" s="170">
        <f>SUMIF(events!M:M,A2,events!N:N)</f>
        <v>3256161</v>
      </c>
      <c r="C2" s="171">
        <f>B2/SUM(events!N:N)</f>
        <v>0.49511885</v>
      </c>
    </row>
    <row r="3">
      <c r="A3" s="169" t="s">
        <v>24</v>
      </c>
      <c r="B3" s="170">
        <f>SUMIF(events!M:M,A3,events!N:N)</f>
        <v>3320363</v>
      </c>
      <c r="C3" s="171">
        <f>B3/SUM(events!N:N)</f>
        <v>0.50488115</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1" t="s">
        <v>352</v>
      </c>
      <c r="B1" s="172" t="s">
        <v>353</v>
      </c>
      <c r="C1" s="172" t="s">
        <v>354</v>
      </c>
      <c r="D1" s="31" t="s">
        <v>8</v>
      </c>
      <c r="E1" s="172" t="s">
        <v>355</v>
      </c>
      <c r="F1" s="172" t="s">
        <v>356</v>
      </c>
      <c r="G1" s="172"/>
      <c r="H1" s="172"/>
      <c r="I1" s="172"/>
      <c r="J1" s="172"/>
      <c r="K1" s="172"/>
      <c r="L1" s="172"/>
      <c r="M1" s="172"/>
      <c r="N1" s="172"/>
      <c r="O1" s="172"/>
      <c r="P1" s="172"/>
      <c r="Q1" s="172"/>
      <c r="R1" s="172"/>
      <c r="S1" s="172"/>
      <c r="T1" s="172"/>
      <c r="U1" s="172"/>
      <c r="V1" s="172"/>
      <c r="W1" s="172"/>
      <c r="X1" s="172"/>
      <c r="Y1" s="172"/>
      <c r="Z1" s="172"/>
      <c r="AA1" s="172"/>
    </row>
    <row r="2">
      <c r="A2" s="32" t="s">
        <v>357</v>
      </c>
      <c r="B2" s="32" t="s">
        <v>358</v>
      </c>
      <c r="C2" s="32" t="s">
        <v>359</v>
      </c>
      <c r="D2" s="32" t="s">
        <v>357</v>
      </c>
      <c r="E2" s="32" t="s">
        <v>36</v>
      </c>
      <c r="F2" s="32" t="s">
        <v>360</v>
      </c>
      <c r="G2" s="32"/>
      <c r="H2" s="32"/>
      <c r="I2" s="32"/>
      <c r="J2" s="32"/>
      <c r="K2" s="32"/>
      <c r="L2" s="32"/>
      <c r="M2" s="32"/>
      <c r="N2" s="32"/>
      <c r="O2" s="32"/>
      <c r="P2" s="32"/>
      <c r="Q2" s="32"/>
      <c r="R2" s="32"/>
      <c r="S2" s="32"/>
      <c r="T2" s="32"/>
      <c r="U2" s="32"/>
      <c r="V2" s="32"/>
      <c r="W2" s="32"/>
      <c r="X2" s="32"/>
      <c r="Y2" s="32"/>
      <c r="Z2" s="32"/>
      <c r="AA2" s="32"/>
    </row>
    <row r="3">
      <c r="A3" s="32" t="s">
        <v>361</v>
      </c>
      <c r="B3" s="32" t="s">
        <v>362</v>
      </c>
      <c r="C3" s="32" t="s">
        <v>363</v>
      </c>
      <c r="D3" s="32" t="s">
        <v>361</v>
      </c>
      <c r="E3" s="32" t="s">
        <v>23</v>
      </c>
      <c r="F3" s="32" t="s">
        <v>364</v>
      </c>
      <c r="G3" s="32"/>
      <c r="H3" s="32"/>
      <c r="I3" s="32"/>
      <c r="J3" s="32"/>
      <c r="K3" s="32"/>
      <c r="L3" s="32"/>
      <c r="M3" s="32"/>
      <c r="N3" s="32"/>
      <c r="O3" s="32"/>
      <c r="P3" s="32"/>
      <c r="Q3" s="32"/>
      <c r="R3" s="32"/>
      <c r="S3" s="32"/>
      <c r="T3" s="32"/>
      <c r="U3" s="32"/>
      <c r="V3" s="32"/>
      <c r="W3" s="32"/>
      <c r="X3" s="32"/>
      <c r="Y3" s="32"/>
      <c r="Z3" s="32"/>
      <c r="AA3" s="32"/>
    </row>
    <row r="4">
      <c r="A4" s="32" t="s">
        <v>22</v>
      </c>
      <c r="B4" s="32" t="s">
        <v>365</v>
      </c>
      <c r="C4" s="32" t="s">
        <v>21</v>
      </c>
      <c r="D4" s="32" t="s">
        <v>22</v>
      </c>
      <c r="E4" s="32" t="s">
        <v>23</v>
      </c>
      <c r="F4" s="32" t="s">
        <v>366</v>
      </c>
      <c r="G4" s="32"/>
      <c r="H4" s="32"/>
      <c r="I4" s="32"/>
      <c r="J4" s="32"/>
      <c r="K4" s="32"/>
      <c r="L4" s="32"/>
      <c r="M4" s="32"/>
      <c r="N4" s="32"/>
      <c r="O4" s="32"/>
      <c r="P4" s="32"/>
      <c r="Q4" s="32"/>
      <c r="R4" s="32"/>
      <c r="S4" s="32"/>
      <c r="T4" s="32"/>
      <c r="U4" s="32"/>
      <c r="V4" s="32"/>
      <c r="W4" s="32"/>
      <c r="X4" s="32"/>
      <c r="Y4" s="32"/>
      <c r="Z4" s="32"/>
      <c r="AA4" s="32"/>
    </row>
    <row r="5">
      <c r="A5" s="32" t="s">
        <v>367</v>
      </c>
      <c r="B5" s="32" t="s">
        <v>368</v>
      </c>
      <c r="C5" s="32" t="s">
        <v>369</v>
      </c>
      <c r="D5" s="32" t="s">
        <v>367</v>
      </c>
      <c r="E5" s="32" t="s">
        <v>370</v>
      </c>
      <c r="F5" s="32" t="s">
        <v>371</v>
      </c>
      <c r="G5" s="32"/>
      <c r="H5" s="32"/>
      <c r="I5" s="32"/>
      <c r="J5" s="32"/>
      <c r="K5" s="32"/>
      <c r="L5" s="32"/>
      <c r="M5" s="32"/>
      <c r="N5" s="32"/>
      <c r="O5" s="32"/>
      <c r="P5" s="32"/>
      <c r="Q5" s="32"/>
      <c r="R5" s="32"/>
      <c r="S5" s="32"/>
      <c r="T5" s="32"/>
      <c r="U5" s="32"/>
      <c r="V5" s="32"/>
      <c r="W5" s="32"/>
      <c r="X5" s="32"/>
      <c r="Y5" s="32"/>
      <c r="Z5" s="32"/>
      <c r="AA5" s="32"/>
    </row>
    <row r="6">
      <c r="A6" s="32" t="s">
        <v>372</v>
      </c>
      <c r="B6" s="32" t="s">
        <v>373</v>
      </c>
      <c r="C6" s="32" t="s">
        <v>374</v>
      </c>
      <c r="D6" s="32" t="s">
        <v>372</v>
      </c>
      <c r="E6" s="32" t="s">
        <v>375</v>
      </c>
      <c r="F6" s="32" t="s">
        <v>376</v>
      </c>
      <c r="G6" s="32"/>
      <c r="H6" s="32"/>
      <c r="I6" s="32"/>
      <c r="J6" s="32"/>
      <c r="K6" s="32"/>
      <c r="L6" s="32"/>
      <c r="M6" s="32"/>
      <c r="N6" s="32"/>
      <c r="O6" s="32"/>
      <c r="P6" s="32"/>
      <c r="Q6" s="32"/>
      <c r="R6" s="32"/>
      <c r="S6" s="32"/>
      <c r="T6" s="32"/>
      <c r="U6" s="32"/>
      <c r="V6" s="32"/>
      <c r="W6" s="32"/>
      <c r="X6" s="32"/>
      <c r="Y6" s="32"/>
      <c r="Z6" s="32"/>
      <c r="AA6" s="32"/>
    </row>
    <row r="7">
      <c r="A7" s="32" t="s">
        <v>33</v>
      </c>
      <c r="B7" s="32" t="s">
        <v>377</v>
      </c>
      <c r="C7" s="32" t="s">
        <v>32</v>
      </c>
      <c r="D7" s="32" t="s">
        <v>33</v>
      </c>
      <c r="E7" s="32" t="s">
        <v>23</v>
      </c>
      <c r="F7" s="32" t="s">
        <v>366</v>
      </c>
      <c r="G7" s="32"/>
      <c r="H7" s="32"/>
      <c r="I7" s="32"/>
      <c r="J7" s="32"/>
      <c r="K7" s="32"/>
      <c r="L7" s="32"/>
      <c r="M7" s="32"/>
      <c r="N7" s="32"/>
      <c r="O7" s="32"/>
      <c r="P7" s="32"/>
      <c r="Q7" s="32"/>
      <c r="R7" s="32"/>
      <c r="S7" s="32"/>
      <c r="T7" s="32"/>
      <c r="U7" s="32"/>
      <c r="V7" s="32"/>
      <c r="W7" s="32"/>
      <c r="X7" s="32"/>
      <c r="Y7" s="32"/>
      <c r="Z7" s="32"/>
      <c r="AA7" s="32"/>
    </row>
    <row r="8">
      <c r="A8" s="32" t="s">
        <v>378</v>
      </c>
      <c r="B8" s="32" t="s">
        <v>379</v>
      </c>
      <c r="C8" s="32" t="s">
        <v>380</v>
      </c>
      <c r="D8" s="32" t="s">
        <v>378</v>
      </c>
      <c r="E8" s="32" t="s">
        <v>370</v>
      </c>
      <c r="F8" s="32" t="s">
        <v>381</v>
      </c>
      <c r="G8" s="32"/>
      <c r="H8" s="32"/>
      <c r="I8" s="32"/>
      <c r="J8" s="32"/>
      <c r="K8" s="32"/>
      <c r="L8" s="32"/>
      <c r="M8" s="32"/>
      <c r="N8" s="32"/>
      <c r="O8" s="32"/>
      <c r="P8" s="32"/>
      <c r="Q8" s="32"/>
      <c r="R8" s="32"/>
      <c r="S8" s="32"/>
      <c r="T8" s="32"/>
      <c r="U8" s="32"/>
      <c r="V8" s="32"/>
      <c r="W8" s="32"/>
      <c r="X8" s="32"/>
      <c r="Y8" s="32"/>
      <c r="Z8" s="32"/>
      <c r="AA8" s="32"/>
    </row>
    <row r="9">
      <c r="A9" s="32" t="s">
        <v>382</v>
      </c>
      <c r="B9" s="32" t="s">
        <v>383</v>
      </c>
      <c r="C9" s="32" t="s">
        <v>384</v>
      </c>
      <c r="D9" s="32" t="s">
        <v>382</v>
      </c>
      <c r="E9" s="32" t="s">
        <v>385</v>
      </c>
      <c r="F9" s="32" t="s">
        <v>386</v>
      </c>
      <c r="G9" s="32"/>
      <c r="H9" s="32"/>
      <c r="I9" s="32"/>
      <c r="J9" s="32"/>
      <c r="K9" s="32"/>
      <c r="L9" s="32"/>
      <c r="M9" s="32"/>
      <c r="N9" s="32"/>
      <c r="O9" s="32"/>
      <c r="P9" s="32"/>
      <c r="Q9" s="32"/>
      <c r="R9" s="32"/>
      <c r="S9" s="32"/>
      <c r="T9" s="32"/>
      <c r="U9" s="32"/>
      <c r="V9" s="32"/>
      <c r="W9" s="32"/>
      <c r="X9" s="32"/>
      <c r="Y9" s="32"/>
      <c r="Z9" s="32"/>
      <c r="AA9" s="32"/>
    </row>
    <row r="10">
      <c r="A10" s="32" t="s">
        <v>387</v>
      </c>
      <c r="B10" s="32" t="s">
        <v>388</v>
      </c>
      <c r="C10" s="32" t="s">
        <v>389</v>
      </c>
      <c r="D10" s="32" t="s">
        <v>387</v>
      </c>
      <c r="E10" s="32"/>
      <c r="F10" s="32"/>
      <c r="G10" s="32"/>
      <c r="H10" s="32"/>
      <c r="I10" s="32"/>
      <c r="J10" s="32"/>
      <c r="K10" s="32"/>
      <c r="L10" s="32"/>
      <c r="M10" s="32"/>
      <c r="N10" s="32"/>
      <c r="O10" s="32"/>
      <c r="P10" s="32"/>
      <c r="Q10" s="32"/>
      <c r="R10" s="32"/>
      <c r="S10" s="32"/>
      <c r="T10" s="32"/>
      <c r="U10" s="32"/>
      <c r="V10" s="32"/>
      <c r="W10" s="32"/>
      <c r="X10" s="32"/>
      <c r="Y10" s="32"/>
      <c r="Z10" s="32"/>
      <c r="AA10" s="32"/>
    </row>
    <row r="11">
      <c r="A11" s="32" t="s">
        <v>390</v>
      </c>
      <c r="B11" s="32" t="s">
        <v>391</v>
      </c>
      <c r="C11" s="32" t="s">
        <v>392</v>
      </c>
      <c r="D11" s="32" t="s">
        <v>390</v>
      </c>
      <c r="E11" s="32" t="s">
        <v>385</v>
      </c>
      <c r="F11" s="32" t="s">
        <v>386</v>
      </c>
      <c r="G11" s="32"/>
      <c r="H11" s="32"/>
      <c r="I11" s="32"/>
      <c r="J11" s="32"/>
      <c r="K11" s="32"/>
      <c r="L11" s="32"/>
      <c r="M11" s="32"/>
      <c r="N11" s="32"/>
      <c r="O11" s="32"/>
      <c r="P11" s="32"/>
      <c r="Q11" s="32"/>
      <c r="R11" s="32"/>
      <c r="S11" s="32"/>
      <c r="T11" s="32"/>
      <c r="U11" s="32"/>
      <c r="V11" s="32"/>
      <c r="W11" s="32"/>
      <c r="X11" s="32"/>
      <c r="Y11" s="32"/>
      <c r="Z11" s="32"/>
      <c r="AA11" s="32"/>
    </row>
    <row r="12">
      <c r="A12" s="32" t="s">
        <v>393</v>
      </c>
      <c r="B12" s="32" t="s">
        <v>394</v>
      </c>
      <c r="C12" s="32" t="s">
        <v>395</v>
      </c>
      <c r="D12" s="32" t="s">
        <v>393</v>
      </c>
      <c r="E12" s="32" t="s">
        <v>385</v>
      </c>
      <c r="F12" s="32" t="s">
        <v>386</v>
      </c>
      <c r="G12" s="32"/>
      <c r="H12" s="32"/>
      <c r="I12" s="32"/>
      <c r="J12" s="32"/>
      <c r="K12" s="32"/>
      <c r="L12" s="32"/>
      <c r="M12" s="32"/>
      <c r="N12" s="32"/>
      <c r="O12" s="32"/>
      <c r="P12" s="32"/>
      <c r="Q12" s="32"/>
      <c r="R12" s="32"/>
      <c r="S12" s="32"/>
      <c r="T12" s="32"/>
      <c r="U12" s="32"/>
      <c r="V12" s="32"/>
      <c r="W12" s="32"/>
      <c r="X12" s="32"/>
      <c r="Y12" s="32"/>
      <c r="Z12" s="32"/>
      <c r="AA12" s="32"/>
    </row>
    <row r="13">
      <c r="A13" s="32" t="s">
        <v>35</v>
      </c>
      <c r="B13" s="32" t="s">
        <v>396</v>
      </c>
      <c r="C13" s="32" t="s">
        <v>34</v>
      </c>
      <c r="D13" s="32" t="s">
        <v>35</v>
      </c>
      <c r="E13" s="32" t="s">
        <v>36</v>
      </c>
      <c r="F13" s="32" t="s">
        <v>397</v>
      </c>
      <c r="G13" s="32"/>
      <c r="H13" s="32"/>
      <c r="I13" s="32"/>
      <c r="J13" s="32"/>
      <c r="K13" s="32"/>
      <c r="L13" s="32"/>
      <c r="M13" s="32"/>
      <c r="N13" s="32"/>
      <c r="O13" s="32"/>
      <c r="P13" s="32"/>
      <c r="Q13" s="32"/>
      <c r="R13" s="32"/>
      <c r="S13" s="32"/>
      <c r="T13" s="32"/>
      <c r="U13" s="32"/>
      <c r="V13" s="32"/>
      <c r="W13" s="32"/>
      <c r="X13" s="32"/>
      <c r="Y13" s="32"/>
      <c r="Z13" s="32"/>
      <c r="AA13" s="32"/>
    </row>
    <row r="14">
      <c r="A14" s="32" t="s">
        <v>398</v>
      </c>
      <c r="B14" s="32" t="s">
        <v>399</v>
      </c>
      <c r="C14" s="32" t="s">
        <v>400</v>
      </c>
      <c r="D14" s="32" t="s">
        <v>398</v>
      </c>
      <c r="E14" s="32" t="s">
        <v>385</v>
      </c>
      <c r="F14" s="32" t="s">
        <v>386</v>
      </c>
      <c r="G14" s="32"/>
      <c r="H14" s="32"/>
      <c r="I14" s="32"/>
      <c r="J14" s="32"/>
      <c r="K14" s="32"/>
      <c r="L14" s="32"/>
      <c r="M14" s="32"/>
      <c r="N14" s="32"/>
      <c r="O14" s="32"/>
      <c r="P14" s="32"/>
      <c r="Q14" s="32"/>
      <c r="R14" s="32"/>
      <c r="S14" s="32"/>
      <c r="T14" s="32"/>
      <c r="U14" s="32"/>
      <c r="V14" s="32"/>
      <c r="W14" s="32"/>
      <c r="X14" s="32"/>
      <c r="Y14" s="32"/>
      <c r="Z14" s="32"/>
      <c r="AA14" s="32"/>
    </row>
    <row r="15">
      <c r="A15" s="32" t="s">
        <v>401</v>
      </c>
      <c r="B15" s="32" t="s">
        <v>402</v>
      </c>
      <c r="C15" s="32" t="s">
        <v>403</v>
      </c>
      <c r="D15" s="32" t="s">
        <v>401</v>
      </c>
      <c r="E15" s="32" t="s">
        <v>375</v>
      </c>
      <c r="F15" s="32" t="s">
        <v>404</v>
      </c>
      <c r="G15" s="32"/>
      <c r="H15" s="32"/>
      <c r="I15" s="32"/>
      <c r="J15" s="32"/>
      <c r="K15" s="32"/>
      <c r="L15" s="32"/>
      <c r="M15" s="32"/>
      <c r="N15" s="32"/>
      <c r="O15" s="32"/>
      <c r="P15" s="32"/>
      <c r="Q15" s="32"/>
      <c r="R15" s="32"/>
      <c r="S15" s="32"/>
      <c r="T15" s="32"/>
      <c r="U15" s="32"/>
      <c r="V15" s="32"/>
      <c r="W15" s="32"/>
      <c r="X15" s="32"/>
      <c r="Y15" s="32"/>
      <c r="Z15" s="32"/>
      <c r="AA15" s="32"/>
    </row>
    <row r="16">
      <c r="A16" s="32" t="s">
        <v>38</v>
      </c>
      <c r="B16" s="32" t="s">
        <v>405</v>
      </c>
      <c r="C16" s="32" t="s">
        <v>37</v>
      </c>
      <c r="D16" s="32" t="s">
        <v>38</v>
      </c>
      <c r="E16" s="32" t="s">
        <v>23</v>
      </c>
      <c r="F16" s="32" t="s">
        <v>406</v>
      </c>
      <c r="G16" s="32"/>
      <c r="H16" s="32"/>
      <c r="I16" s="32"/>
      <c r="J16" s="32"/>
      <c r="K16" s="32"/>
      <c r="L16" s="32"/>
      <c r="M16" s="32"/>
      <c r="N16" s="32"/>
      <c r="O16" s="32"/>
      <c r="P16" s="32"/>
      <c r="Q16" s="32"/>
      <c r="R16" s="32"/>
      <c r="S16" s="32"/>
      <c r="T16" s="32"/>
      <c r="U16" s="32"/>
      <c r="V16" s="32"/>
      <c r="W16" s="32"/>
      <c r="X16" s="32"/>
      <c r="Y16" s="32"/>
      <c r="Z16" s="32"/>
      <c r="AA16" s="32"/>
    </row>
    <row r="17">
      <c r="A17" s="32" t="s">
        <v>407</v>
      </c>
      <c r="B17" s="32" t="s">
        <v>408</v>
      </c>
      <c r="C17" s="32" t="s">
        <v>409</v>
      </c>
      <c r="D17" s="32" t="s">
        <v>407</v>
      </c>
      <c r="E17" s="32" t="s">
        <v>36</v>
      </c>
      <c r="F17" s="32" t="s">
        <v>397</v>
      </c>
      <c r="G17" s="32"/>
      <c r="H17" s="32"/>
      <c r="I17" s="32"/>
      <c r="J17" s="32"/>
      <c r="K17" s="32"/>
      <c r="L17" s="32"/>
      <c r="M17" s="32"/>
      <c r="N17" s="32"/>
      <c r="O17" s="32"/>
      <c r="P17" s="32"/>
      <c r="Q17" s="32"/>
      <c r="R17" s="32"/>
      <c r="S17" s="32"/>
      <c r="T17" s="32"/>
      <c r="U17" s="32"/>
      <c r="V17" s="32"/>
      <c r="W17" s="32"/>
      <c r="X17" s="32"/>
      <c r="Y17" s="32"/>
      <c r="Z17" s="32"/>
      <c r="AA17" s="32"/>
    </row>
    <row r="18">
      <c r="A18" s="32" t="s">
        <v>410</v>
      </c>
      <c r="B18" s="32" t="s">
        <v>411</v>
      </c>
      <c r="C18" s="32" t="s">
        <v>412</v>
      </c>
      <c r="D18" s="32" t="s">
        <v>410</v>
      </c>
      <c r="E18" s="32" t="s">
        <v>385</v>
      </c>
      <c r="F18" s="32" t="s">
        <v>386</v>
      </c>
      <c r="G18" s="32"/>
      <c r="H18" s="32"/>
      <c r="I18" s="32"/>
      <c r="J18" s="32"/>
      <c r="K18" s="32"/>
      <c r="L18" s="32"/>
      <c r="M18" s="32"/>
      <c r="N18" s="32"/>
      <c r="O18" s="32"/>
      <c r="P18" s="32"/>
      <c r="Q18" s="32"/>
      <c r="R18" s="32"/>
      <c r="S18" s="32"/>
      <c r="T18" s="32"/>
      <c r="U18" s="32"/>
      <c r="V18" s="32"/>
      <c r="W18" s="32"/>
      <c r="X18" s="32"/>
      <c r="Y18" s="32"/>
      <c r="Z18" s="32"/>
      <c r="AA18" s="32"/>
    </row>
    <row r="19">
      <c r="A19" s="32" t="s">
        <v>413</v>
      </c>
      <c r="B19" s="32" t="s">
        <v>414</v>
      </c>
      <c r="C19" s="32" t="s">
        <v>415</v>
      </c>
      <c r="D19" s="32" t="s">
        <v>413</v>
      </c>
      <c r="E19" s="32" t="s">
        <v>36</v>
      </c>
      <c r="F19" s="32" t="s">
        <v>397</v>
      </c>
      <c r="G19" s="32"/>
      <c r="H19" s="32"/>
      <c r="I19" s="32"/>
      <c r="J19" s="32"/>
      <c r="K19" s="32"/>
      <c r="L19" s="32"/>
      <c r="M19" s="32"/>
      <c r="N19" s="32"/>
      <c r="O19" s="32"/>
      <c r="P19" s="32"/>
      <c r="Q19" s="32"/>
      <c r="R19" s="32"/>
      <c r="S19" s="32"/>
      <c r="T19" s="32"/>
      <c r="U19" s="32"/>
      <c r="V19" s="32"/>
      <c r="W19" s="32"/>
      <c r="X19" s="32"/>
      <c r="Y19" s="32"/>
      <c r="Z19" s="32"/>
      <c r="AA19" s="32"/>
    </row>
    <row r="20">
      <c r="A20" s="32" t="s">
        <v>416</v>
      </c>
      <c r="B20" s="32" t="s">
        <v>417</v>
      </c>
      <c r="C20" s="32" t="s">
        <v>418</v>
      </c>
      <c r="D20" s="32" t="s">
        <v>416</v>
      </c>
      <c r="E20" s="32" t="s">
        <v>36</v>
      </c>
      <c r="F20" s="32" t="s">
        <v>360</v>
      </c>
      <c r="G20" s="32"/>
      <c r="H20" s="32"/>
      <c r="I20" s="32"/>
      <c r="J20" s="32"/>
      <c r="K20" s="32"/>
      <c r="L20" s="32"/>
      <c r="M20" s="32"/>
      <c r="N20" s="32"/>
      <c r="O20" s="32"/>
      <c r="P20" s="32"/>
      <c r="Q20" s="32"/>
      <c r="R20" s="32"/>
      <c r="S20" s="32"/>
      <c r="T20" s="32"/>
      <c r="U20" s="32"/>
      <c r="V20" s="32"/>
      <c r="W20" s="32"/>
      <c r="X20" s="32"/>
      <c r="Y20" s="32"/>
      <c r="Z20" s="32"/>
      <c r="AA20" s="32"/>
    </row>
    <row r="21">
      <c r="A21" s="32" t="s">
        <v>419</v>
      </c>
      <c r="B21" s="32" t="s">
        <v>420</v>
      </c>
      <c r="C21" s="32" t="s">
        <v>421</v>
      </c>
      <c r="D21" s="32" t="s">
        <v>419</v>
      </c>
      <c r="E21" s="32" t="s">
        <v>385</v>
      </c>
      <c r="F21" s="32" t="s">
        <v>386</v>
      </c>
      <c r="G21" s="32"/>
      <c r="H21" s="32"/>
      <c r="I21" s="32"/>
      <c r="J21" s="32"/>
      <c r="K21" s="32"/>
      <c r="L21" s="32"/>
      <c r="M21" s="32"/>
      <c r="N21" s="32"/>
      <c r="O21" s="32"/>
      <c r="P21" s="32"/>
      <c r="Q21" s="32"/>
      <c r="R21" s="32"/>
      <c r="S21" s="32"/>
      <c r="T21" s="32"/>
      <c r="U21" s="32"/>
      <c r="V21" s="32"/>
      <c r="W21" s="32"/>
      <c r="X21" s="32"/>
      <c r="Y21" s="32"/>
      <c r="Z21" s="32"/>
      <c r="AA21" s="32"/>
    </row>
    <row r="22">
      <c r="A22" s="32" t="s">
        <v>40</v>
      </c>
      <c r="B22" s="32" t="s">
        <v>422</v>
      </c>
      <c r="C22" s="32" t="s">
        <v>39</v>
      </c>
      <c r="D22" s="32" t="s">
        <v>40</v>
      </c>
      <c r="E22" s="32" t="s">
        <v>23</v>
      </c>
      <c r="F22" s="32" t="s">
        <v>423</v>
      </c>
      <c r="G22" s="32"/>
      <c r="H22" s="32"/>
      <c r="I22" s="32"/>
      <c r="J22" s="32"/>
      <c r="K22" s="32"/>
      <c r="L22" s="32"/>
      <c r="M22" s="32"/>
      <c r="N22" s="32"/>
      <c r="O22" s="32"/>
      <c r="P22" s="32"/>
      <c r="Q22" s="32"/>
      <c r="R22" s="32"/>
      <c r="S22" s="32"/>
      <c r="T22" s="32"/>
      <c r="U22" s="32"/>
      <c r="V22" s="32"/>
      <c r="W22" s="32"/>
      <c r="X22" s="32"/>
      <c r="Y22" s="32"/>
      <c r="Z22" s="32"/>
      <c r="AA22" s="32"/>
    </row>
    <row r="23">
      <c r="A23" s="32" t="s">
        <v>42</v>
      </c>
      <c r="B23" s="32" t="s">
        <v>424</v>
      </c>
      <c r="C23" s="32" t="s">
        <v>41</v>
      </c>
      <c r="D23" s="32" t="s">
        <v>42</v>
      </c>
      <c r="E23" s="32" t="s">
        <v>23</v>
      </c>
      <c r="F23" s="32" t="s">
        <v>406</v>
      </c>
      <c r="G23" s="32"/>
      <c r="H23" s="32"/>
      <c r="I23" s="32"/>
      <c r="J23" s="32"/>
      <c r="K23" s="32"/>
      <c r="L23" s="32"/>
      <c r="M23" s="32"/>
      <c r="N23" s="32"/>
      <c r="O23" s="32"/>
      <c r="P23" s="32"/>
      <c r="Q23" s="32"/>
      <c r="R23" s="32"/>
      <c r="S23" s="32"/>
      <c r="T23" s="32"/>
      <c r="U23" s="32"/>
      <c r="V23" s="32"/>
      <c r="W23" s="32"/>
      <c r="X23" s="32"/>
      <c r="Y23" s="32"/>
      <c r="Z23" s="32"/>
      <c r="AA23" s="32"/>
    </row>
    <row r="24">
      <c r="A24" s="32" t="s">
        <v>425</v>
      </c>
      <c r="B24" s="32" t="s">
        <v>426</v>
      </c>
      <c r="C24" s="32" t="s">
        <v>427</v>
      </c>
      <c r="D24" s="32" t="s">
        <v>425</v>
      </c>
      <c r="E24" s="32" t="s">
        <v>385</v>
      </c>
      <c r="F24" s="32" t="s">
        <v>386</v>
      </c>
      <c r="G24" s="32"/>
      <c r="H24" s="32"/>
      <c r="I24" s="32"/>
      <c r="J24" s="32"/>
      <c r="K24" s="32"/>
      <c r="L24" s="32"/>
      <c r="M24" s="32"/>
      <c r="N24" s="32"/>
      <c r="O24" s="32"/>
      <c r="P24" s="32"/>
      <c r="Q24" s="32"/>
      <c r="R24" s="32"/>
      <c r="S24" s="32"/>
      <c r="T24" s="32"/>
      <c r="U24" s="32"/>
      <c r="V24" s="32"/>
      <c r="W24" s="32"/>
      <c r="X24" s="32"/>
      <c r="Y24" s="32"/>
      <c r="Z24" s="32"/>
      <c r="AA24" s="32"/>
    </row>
    <row r="25">
      <c r="A25" s="32" t="s">
        <v>428</v>
      </c>
      <c r="B25" s="32" t="s">
        <v>429</v>
      </c>
      <c r="C25" s="32" t="s">
        <v>430</v>
      </c>
      <c r="D25" s="32" t="s">
        <v>428</v>
      </c>
      <c r="E25" s="32" t="s">
        <v>370</v>
      </c>
      <c r="F25" s="32" t="s">
        <v>381</v>
      </c>
      <c r="G25" s="32"/>
      <c r="H25" s="32"/>
      <c r="I25" s="32"/>
      <c r="J25" s="32"/>
      <c r="K25" s="32"/>
      <c r="L25" s="32"/>
      <c r="M25" s="32"/>
      <c r="N25" s="32"/>
      <c r="O25" s="32"/>
      <c r="P25" s="32"/>
      <c r="Q25" s="32"/>
      <c r="R25" s="32"/>
      <c r="S25" s="32"/>
      <c r="T25" s="32"/>
      <c r="U25" s="32"/>
      <c r="V25" s="32"/>
      <c r="W25" s="32"/>
      <c r="X25" s="32"/>
      <c r="Y25" s="32"/>
      <c r="Z25" s="32"/>
      <c r="AA25" s="32"/>
    </row>
    <row r="26">
      <c r="A26" s="32" t="s">
        <v>431</v>
      </c>
      <c r="B26" s="32" t="s">
        <v>432</v>
      </c>
      <c r="C26" s="32" t="s">
        <v>433</v>
      </c>
      <c r="D26" s="32" t="s">
        <v>431</v>
      </c>
      <c r="E26" s="32" t="s">
        <v>385</v>
      </c>
      <c r="F26" s="32" t="s">
        <v>434</v>
      </c>
      <c r="G26" s="32"/>
      <c r="H26" s="32"/>
      <c r="I26" s="32"/>
      <c r="J26" s="32"/>
      <c r="K26" s="32"/>
      <c r="L26" s="32"/>
      <c r="M26" s="32"/>
      <c r="N26" s="32"/>
      <c r="O26" s="32"/>
      <c r="P26" s="32"/>
      <c r="Q26" s="32"/>
      <c r="R26" s="32"/>
      <c r="S26" s="32"/>
      <c r="T26" s="32"/>
      <c r="U26" s="32"/>
      <c r="V26" s="32"/>
      <c r="W26" s="32"/>
      <c r="X26" s="32"/>
      <c r="Y26" s="32"/>
      <c r="Z26" s="32"/>
      <c r="AA26" s="32"/>
    </row>
    <row r="27">
      <c r="A27" s="32" t="s">
        <v>435</v>
      </c>
      <c r="B27" s="32" t="s">
        <v>436</v>
      </c>
      <c r="C27" s="32" t="s">
        <v>437</v>
      </c>
      <c r="D27" s="32" t="s">
        <v>435</v>
      </c>
      <c r="E27" s="32" t="s">
        <v>36</v>
      </c>
      <c r="F27" s="32" t="s">
        <v>360</v>
      </c>
      <c r="G27" s="32"/>
      <c r="H27" s="32"/>
      <c r="I27" s="32"/>
      <c r="J27" s="32"/>
      <c r="K27" s="32"/>
      <c r="L27" s="32"/>
      <c r="M27" s="32"/>
      <c r="N27" s="32"/>
      <c r="O27" s="32"/>
      <c r="P27" s="32"/>
      <c r="Q27" s="32"/>
      <c r="R27" s="32"/>
      <c r="S27" s="32"/>
      <c r="T27" s="32"/>
      <c r="U27" s="32"/>
      <c r="V27" s="32"/>
      <c r="W27" s="32"/>
      <c r="X27" s="32"/>
      <c r="Y27" s="32"/>
      <c r="Z27" s="32"/>
      <c r="AA27" s="32"/>
    </row>
    <row r="28">
      <c r="A28" s="32" t="s">
        <v>438</v>
      </c>
      <c r="B28" s="32" t="s">
        <v>439</v>
      </c>
      <c r="C28" s="32" t="s">
        <v>440</v>
      </c>
      <c r="D28" s="32" t="s">
        <v>438</v>
      </c>
      <c r="E28" s="32" t="s">
        <v>385</v>
      </c>
      <c r="F28" s="32" t="s">
        <v>386</v>
      </c>
      <c r="G28" s="32"/>
      <c r="H28" s="32"/>
      <c r="I28" s="32"/>
      <c r="J28" s="32"/>
      <c r="K28" s="32"/>
      <c r="L28" s="32"/>
      <c r="M28" s="32"/>
      <c r="N28" s="32"/>
      <c r="O28" s="32"/>
      <c r="P28" s="32"/>
      <c r="Q28" s="32"/>
      <c r="R28" s="32"/>
      <c r="S28" s="32"/>
      <c r="T28" s="32"/>
      <c r="U28" s="32"/>
      <c r="V28" s="32"/>
      <c r="W28" s="32"/>
      <c r="X28" s="32"/>
      <c r="Y28" s="32"/>
      <c r="Z28" s="32"/>
      <c r="AA28" s="32"/>
    </row>
    <row r="29">
      <c r="A29" s="32" t="s">
        <v>441</v>
      </c>
      <c r="B29" s="32" t="s">
        <v>442</v>
      </c>
      <c r="C29" s="32" t="s">
        <v>443</v>
      </c>
      <c r="D29" s="32" t="s">
        <v>441</v>
      </c>
      <c r="E29" s="32" t="s">
        <v>385</v>
      </c>
      <c r="F29" s="32" t="s">
        <v>386</v>
      </c>
      <c r="G29" s="32"/>
      <c r="H29" s="32"/>
      <c r="I29" s="32"/>
      <c r="J29" s="32"/>
      <c r="K29" s="32"/>
      <c r="L29" s="32"/>
      <c r="M29" s="32"/>
      <c r="N29" s="32"/>
      <c r="O29" s="32"/>
      <c r="P29" s="32"/>
      <c r="Q29" s="32"/>
      <c r="R29" s="32"/>
      <c r="S29" s="32"/>
      <c r="T29" s="32"/>
      <c r="U29" s="32"/>
      <c r="V29" s="32"/>
      <c r="W29" s="32"/>
      <c r="X29" s="32"/>
      <c r="Y29" s="32"/>
      <c r="Z29" s="32"/>
      <c r="AA29" s="32"/>
    </row>
    <row r="30">
      <c r="A30" s="32" t="s">
        <v>44</v>
      </c>
      <c r="B30" s="32" t="s">
        <v>444</v>
      </c>
      <c r="C30" s="32" t="s">
        <v>43</v>
      </c>
      <c r="D30" s="32" t="s">
        <v>44</v>
      </c>
      <c r="E30" s="32" t="s">
        <v>23</v>
      </c>
      <c r="F30" s="32" t="s">
        <v>366</v>
      </c>
      <c r="G30" s="32"/>
      <c r="H30" s="32"/>
      <c r="I30" s="32"/>
      <c r="J30" s="32"/>
      <c r="K30" s="32"/>
      <c r="L30" s="32"/>
      <c r="M30" s="32"/>
      <c r="N30" s="32"/>
      <c r="O30" s="32"/>
      <c r="P30" s="32"/>
      <c r="Q30" s="32"/>
      <c r="R30" s="32"/>
      <c r="S30" s="32"/>
      <c r="T30" s="32"/>
      <c r="U30" s="32"/>
      <c r="V30" s="32"/>
      <c r="W30" s="32"/>
      <c r="X30" s="32"/>
      <c r="Y30" s="32"/>
      <c r="Z30" s="32"/>
      <c r="AA30" s="32"/>
    </row>
    <row r="31">
      <c r="A31" s="32" t="s">
        <v>445</v>
      </c>
      <c r="B31" s="32" t="s">
        <v>446</v>
      </c>
      <c r="C31" s="32" t="s">
        <v>447</v>
      </c>
      <c r="D31" s="32" t="s">
        <v>445</v>
      </c>
      <c r="E31" s="32" t="s">
        <v>370</v>
      </c>
      <c r="F31" s="32" t="s">
        <v>381</v>
      </c>
      <c r="G31" s="32"/>
      <c r="H31" s="32"/>
      <c r="I31" s="32"/>
      <c r="J31" s="32"/>
      <c r="K31" s="32"/>
      <c r="L31" s="32"/>
      <c r="M31" s="32"/>
      <c r="N31" s="32"/>
      <c r="O31" s="32"/>
      <c r="P31" s="32"/>
      <c r="Q31" s="32"/>
      <c r="R31" s="32"/>
      <c r="S31" s="32"/>
      <c r="T31" s="32"/>
      <c r="U31" s="32"/>
      <c r="V31" s="32"/>
      <c r="W31" s="32"/>
      <c r="X31" s="32"/>
      <c r="Y31" s="32"/>
      <c r="Z31" s="32"/>
      <c r="AA31" s="32"/>
    </row>
    <row r="32">
      <c r="A32" s="32" t="s">
        <v>448</v>
      </c>
      <c r="B32" s="32" t="s">
        <v>449</v>
      </c>
      <c r="C32" s="32" t="s">
        <v>450</v>
      </c>
      <c r="D32" s="32" t="s">
        <v>448</v>
      </c>
      <c r="E32" s="32" t="s">
        <v>385</v>
      </c>
      <c r="F32" s="32" t="s">
        <v>386</v>
      </c>
      <c r="G32" s="32"/>
      <c r="H32" s="32"/>
      <c r="I32" s="32"/>
      <c r="J32" s="32"/>
      <c r="K32" s="32"/>
      <c r="L32" s="32"/>
      <c r="M32" s="32"/>
      <c r="N32" s="32"/>
      <c r="O32" s="32"/>
      <c r="P32" s="32"/>
      <c r="Q32" s="32"/>
      <c r="R32" s="32"/>
      <c r="S32" s="32"/>
      <c r="T32" s="32"/>
      <c r="U32" s="32"/>
      <c r="V32" s="32"/>
      <c r="W32" s="32"/>
      <c r="X32" s="32"/>
      <c r="Y32" s="32"/>
      <c r="Z32" s="32"/>
      <c r="AA32" s="32"/>
    </row>
    <row r="33">
      <c r="A33" s="32" t="s">
        <v>451</v>
      </c>
      <c r="B33" s="32" t="s">
        <v>452</v>
      </c>
      <c r="C33" s="32" t="s">
        <v>453</v>
      </c>
      <c r="D33" s="32" t="s">
        <v>451</v>
      </c>
      <c r="E33" s="32" t="s">
        <v>385</v>
      </c>
      <c r="F33" s="32" t="s">
        <v>386</v>
      </c>
      <c r="G33" s="32"/>
      <c r="H33" s="32"/>
      <c r="I33" s="32"/>
      <c r="J33" s="32"/>
      <c r="K33" s="32"/>
      <c r="L33" s="32"/>
      <c r="M33" s="32"/>
      <c r="N33" s="32"/>
      <c r="O33" s="32"/>
      <c r="P33" s="32"/>
      <c r="Q33" s="32"/>
      <c r="R33" s="32"/>
      <c r="S33" s="32"/>
      <c r="T33" s="32"/>
      <c r="U33" s="32"/>
      <c r="V33" s="32"/>
      <c r="W33" s="32"/>
      <c r="X33" s="32"/>
      <c r="Y33" s="32"/>
      <c r="Z33" s="32"/>
      <c r="AA33" s="32"/>
    </row>
    <row r="34">
      <c r="A34" s="32" t="s">
        <v>454</v>
      </c>
      <c r="B34" s="32" t="s">
        <v>455</v>
      </c>
      <c r="C34" s="32" t="s">
        <v>456</v>
      </c>
      <c r="D34" s="32" t="s">
        <v>454</v>
      </c>
      <c r="E34" s="32" t="s">
        <v>370</v>
      </c>
      <c r="F34" s="32" t="s">
        <v>381</v>
      </c>
      <c r="G34" s="32"/>
      <c r="H34" s="32"/>
      <c r="I34" s="32"/>
      <c r="J34" s="32"/>
      <c r="K34" s="32"/>
      <c r="L34" s="32"/>
      <c r="M34" s="32"/>
      <c r="N34" s="32"/>
      <c r="O34" s="32"/>
      <c r="P34" s="32"/>
      <c r="Q34" s="32"/>
      <c r="R34" s="32"/>
      <c r="S34" s="32"/>
      <c r="T34" s="32"/>
      <c r="U34" s="32"/>
      <c r="V34" s="32"/>
      <c r="W34" s="32"/>
      <c r="X34" s="32"/>
      <c r="Y34" s="32"/>
      <c r="Z34" s="32"/>
      <c r="AA34" s="32"/>
    </row>
    <row r="35">
      <c r="A35" s="32" t="s">
        <v>457</v>
      </c>
      <c r="B35" s="32" t="s">
        <v>458</v>
      </c>
      <c r="C35" s="32" t="s">
        <v>459</v>
      </c>
      <c r="D35" s="32" t="s">
        <v>457</v>
      </c>
      <c r="E35" s="32" t="s">
        <v>36</v>
      </c>
      <c r="F35" s="32" t="s">
        <v>460</v>
      </c>
      <c r="G35" s="32"/>
      <c r="H35" s="32"/>
      <c r="I35" s="32"/>
      <c r="J35" s="32"/>
      <c r="K35" s="32"/>
      <c r="L35" s="32"/>
      <c r="M35" s="32"/>
      <c r="N35" s="32"/>
      <c r="O35" s="32"/>
      <c r="P35" s="32"/>
      <c r="Q35" s="32"/>
      <c r="R35" s="32"/>
      <c r="S35" s="32"/>
      <c r="T35" s="32"/>
      <c r="U35" s="32"/>
      <c r="V35" s="32"/>
      <c r="W35" s="32"/>
      <c r="X35" s="32"/>
      <c r="Y35" s="32"/>
      <c r="Z35" s="32"/>
      <c r="AA35" s="32"/>
    </row>
    <row r="36">
      <c r="A36" s="32" t="s">
        <v>46</v>
      </c>
      <c r="B36" s="32" t="s">
        <v>461</v>
      </c>
      <c r="C36" s="32" t="s">
        <v>45</v>
      </c>
      <c r="D36" s="32" t="s">
        <v>46</v>
      </c>
      <c r="E36" s="32" t="s">
        <v>23</v>
      </c>
      <c r="F36" s="32" t="s">
        <v>423</v>
      </c>
      <c r="G36" s="32"/>
      <c r="H36" s="32"/>
      <c r="I36" s="32"/>
      <c r="J36" s="32"/>
      <c r="K36" s="32"/>
      <c r="L36" s="32"/>
      <c r="M36" s="32"/>
      <c r="N36" s="32"/>
      <c r="O36" s="32"/>
      <c r="P36" s="32"/>
      <c r="Q36" s="32"/>
      <c r="R36" s="32"/>
      <c r="S36" s="32"/>
      <c r="T36" s="32"/>
      <c r="U36" s="32"/>
      <c r="V36" s="32"/>
      <c r="W36" s="32"/>
      <c r="X36" s="32"/>
      <c r="Y36" s="32"/>
      <c r="Z36" s="32"/>
      <c r="AA36" s="32"/>
    </row>
    <row r="37">
      <c r="A37" s="32" t="s">
        <v>462</v>
      </c>
      <c r="B37" s="32" t="s">
        <v>463</v>
      </c>
      <c r="C37" s="32" t="s">
        <v>464</v>
      </c>
      <c r="D37" s="32" t="s">
        <v>462</v>
      </c>
      <c r="E37" s="32" t="s">
        <v>370</v>
      </c>
      <c r="F37" s="32" t="s">
        <v>381</v>
      </c>
      <c r="G37" s="32"/>
      <c r="H37" s="32"/>
      <c r="I37" s="32"/>
      <c r="J37" s="32"/>
      <c r="K37" s="32"/>
      <c r="L37" s="32"/>
      <c r="M37" s="32"/>
      <c r="N37" s="32"/>
      <c r="O37" s="32"/>
      <c r="P37" s="32"/>
      <c r="Q37" s="32"/>
      <c r="R37" s="32"/>
      <c r="S37" s="32"/>
      <c r="T37" s="32"/>
      <c r="U37" s="32"/>
      <c r="V37" s="32"/>
      <c r="W37" s="32"/>
      <c r="X37" s="32"/>
      <c r="Y37" s="32"/>
      <c r="Z37" s="32"/>
      <c r="AA37" s="32"/>
    </row>
    <row r="38">
      <c r="A38" s="32" t="s">
        <v>465</v>
      </c>
      <c r="B38" s="32" t="s">
        <v>466</v>
      </c>
      <c r="C38" s="32" t="s">
        <v>467</v>
      </c>
      <c r="D38" s="32" t="s">
        <v>465</v>
      </c>
      <c r="E38" s="32" t="s">
        <v>370</v>
      </c>
      <c r="F38" s="32" t="s">
        <v>381</v>
      </c>
      <c r="G38" s="32"/>
      <c r="H38" s="32"/>
      <c r="I38" s="32"/>
      <c r="J38" s="32"/>
      <c r="K38" s="32"/>
      <c r="L38" s="32"/>
      <c r="M38" s="32"/>
      <c r="N38" s="32"/>
      <c r="O38" s="32"/>
      <c r="P38" s="32"/>
      <c r="Q38" s="32"/>
      <c r="R38" s="32"/>
      <c r="S38" s="32"/>
      <c r="T38" s="32"/>
      <c r="U38" s="32"/>
      <c r="V38" s="32"/>
      <c r="W38" s="32"/>
      <c r="X38" s="32"/>
      <c r="Y38" s="32"/>
      <c r="Z38" s="32"/>
      <c r="AA38" s="32"/>
    </row>
    <row r="39">
      <c r="A39" s="32" t="s">
        <v>468</v>
      </c>
      <c r="B39" s="32" t="s">
        <v>469</v>
      </c>
      <c r="C39" s="32" t="s">
        <v>470</v>
      </c>
      <c r="D39" s="32" t="s">
        <v>468</v>
      </c>
      <c r="E39" s="32" t="s">
        <v>370</v>
      </c>
      <c r="F39" s="32" t="s">
        <v>381</v>
      </c>
      <c r="G39" s="32"/>
      <c r="H39" s="32"/>
      <c r="I39" s="32"/>
      <c r="J39" s="32"/>
      <c r="K39" s="32"/>
      <c r="L39" s="32"/>
      <c r="M39" s="32"/>
      <c r="N39" s="32"/>
      <c r="O39" s="32"/>
      <c r="P39" s="32"/>
      <c r="Q39" s="32"/>
      <c r="R39" s="32"/>
      <c r="S39" s="32"/>
      <c r="T39" s="32"/>
      <c r="U39" s="32"/>
      <c r="V39" s="32"/>
      <c r="W39" s="32"/>
      <c r="X39" s="32"/>
      <c r="Y39" s="32"/>
      <c r="Z39" s="32"/>
      <c r="AA39" s="32"/>
    </row>
    <row r="40">
      <c r="A40" s="32" t="s">
        <v>471</v>
      </c>
      <c r="B40" s="32" t="s">
        <v>472</v>
      </c>
      <c r="C40" s="32" t="s">
        <v>473</v>
      </c>
      <c r="D40" s="32" t="s">
        <v>471</v>
      </c>
      <c r="E40" s="32" t="s">
        <v>36</v>
      </c>
      <c r="F40" s="32" t="s">
        <v>460</v>
      </c>
      <c r="G40" s="32"/>
      <c r="H40" s="32"/>
      <c r="I40" s="32"/>
      <c r="J40" s="32"/>
      <c r="K40" s="32"/>
      <c r="L40" s="32"/>
      <c r="M40" s="32"/>
      <c r="N40" s="32"/>
      <c r="O40" s="32"/>
      <c r="P40" s="32"/>
      <c r="Q40" s="32"/>
      <c r="R40" s="32"/>
      <c r="S40" s="32"/>
      <c r="T40" s="32"/>
      <c r="U40" s="32"/>
      <c r="V40" s="32"/>
      <c r="W40" s="32"/>
      <c r="X40" s="32"/>
      <c r="Y40" s="32"/>
      <c r="Z40" s="32"/>
      <c r="AA40" s="32"/>
    </row>
    <row r="41">
      <c r="A41" s="32" t="s">
        <v>474</v>
      </c>
      <c r="B41" s="32" t="s">
        <v>475</v>
      </c>
      <c r="C41" s="32" t="s">
        <v>476</v>
      </c>
      <c r="D41" s="32" t="s">
        <v>474</v>
      </c>
      <c r="E41" s="32" t="s">
        <v>370</v>
      </c>
      <c r="F41" s="32" t="s">
        <v>381</v>
      </c>
      <c r="G41" s="32"/>
      <c r="H41" s="32"/>
      <c r="I41" s="32"/>
      <c r="J41" s="32"/>
      <c r="K41" s="32"/>
      <c r="L41" s="32"/>
      <c r="M41" s="32"/>
      <c r="N41" s="32"/>
      <c r="O41" s="32"/>
      <c r="P41" s="32"/>
      <c r="Q41" s="32"/>
      <c r="R41" s="32"/>
      <c r="S41" s="32"/>
      <c r="T41" s="32"/>
      <c r="U41" s="32"/>
      <c r="V41" s="32"/>
      <c r="W41" s="32"/>
      <c r="X41" s="32"/>
      <c r="Y41" s="32"/>
      <c r="Z41" s="32"/>
      <c r="AA41" s="32"/>
    </row>
    <row r="42">
      <c r="A42" s="32" t="s">
        <v>477</v>
      </c>
      <c r="B42" s="32" t="s">
        <v>478</v>
      </c>
      <c r="C42" s="32" t="s">
        <v>479</v>
      </c>
      <c r="D42" s="32" t="s">
        <v>477</v>
      </c>
      <c r="E42" s="32" t="s">
        <v>385</v>
      </c>
      <c r="F42" s="32" t="s">
        <v>434</v>
      </c>
      <c r="G42" s="32"/>
      <c r="H42" s="32"/>
      <c r="I42" s="32"/>
      <c r="J42" s="32"/>
      <c r="K42" s="32"/>
      <c r="L42" s="32"/>
      <c r="M42" s="32"/>
      <c r="N42" s="32"/>
      <c r="O42" s="32"/>
      <c r="P42" s="32"/>
      <c r="Q42" s="32"/>
      <c r="R42" s="32"/>
      <c r="S42" s="32"/>
      <c r="T42" s="32"/>
      <c r="U42" s="32"/>
      <c r="V42" s="32"/>
      <c r="W42" s="32"/>
      <c r="X42" s="32"/>
      <c r="Y42" s="32"/>
      <c r="Z42" s="32"/>
      <c r="AA42" s="32"/>
    </row>
    <row r="43">
      <c r="A43" s="32" t="s">
        <v>480</v>
      </c>
      <c r="B43" s="32" t="s">
        <v>481</v>
      </c>
      <c r="C43" s="32" t="s">
        <v>482</v>
      </c>
      <c r="D43" s="32" t="s">
        <v>480</v>
      </c>
      <c r="E43" s="32" t="s">
        <v>385</v>
      </c>
      <c r="F43" s="32" t="s">
        <v>386</v>
      </c>
      <c r="G43" s="32"/>
      <c r="H43" s="32"/>
      <c r="I43" s="32"/>
      <c r="J43" s="32"/>
      <c r="K43" s="32"/>
      <c r="L43" s="32"/>
      <c r="M43" s="32"/>
      <c r="N43" s="32"/>
      <c r="O43" s="32"/>
      <c r="P43" s="32"/>
      <c r="Q43" s="32"/>
      <c r="R43" s="32"/>
      <c r="S43" s="32"/>
      <c r="T43" s="32"/>
      <c r="U43" s="32"/>
      <c r="V43" s="32"/>
      <c r="W43" s="32"/>
      <c r="X43" s="32"/>
      <c r="Y43" s="32"/>
      <c r="Z43" s="32"/>
      <c r="AA43" s="32"/>
    </row>
    <row r="44">
      <c r="A44" s="32" t="s">
        <v>483</v>
      </c>
      <c r="B44" s="32" t="s">
        <v>484</v>
      </c>
      <c r="C44" s="32" t="s">
        <v>485</v>
      </c>
      <c r="D44" s="32" t="s">
        <v>483</v>
      </c>
      <c r="E44" s="32" t="s">
        <v>370</v>
      </c>
      <c r="F44" s="32" t="s">
        <v>381</v>
      </c>
      <c r="G44" s="32"/>
      <c r="H44" s="32"/>
      <c r="I44" s="32"/>
      <c r="J44" s="32"/>
      <c r="K44" s="32"/>
      <c r="L44" s="32"/>
      <c r="M44" s="32"/>
      <c r="N44" s="32"/>
      <c r="O44" s="32"/>
      <c r="P44" s="32"/>
      <c r="Q44" s="32"/>
      <c r="R44" s="32"/>
      <c r="S44" s="32"/>
      <c r="T44" s="32"/>
      <c r="U44" s="32"/>
      <c r="V44" s="32"/>
      <c r="W44" s="32"/>
      <c r="X44" s="32"/>
      <c r="Y44" s="32"/>
      <c r="Z44" s="32"/>
      <c r="AA44" s="32"/>
    </row>
    <row r="45">
      <c r="A45" s="32" t="s">
        <v>486</v>
      </c>
      <c r="B45" s="32" t="s">
        <v>487</v>
      </c>
      <c r="C45" s="32" t="s">
        <v>488</v>
      </c>
      <c r="D45" s="32" t="s">
        <v>486</v>
      </c>
      <c r="E45" s="32" t="s">
        <v>370</v>
      </c>
      <c r="F45" s="32" t="s">
        <v>381</v>
      </c>
      <c r="G45" s="32"/>
      <c r="H45" s="32"/>
      <c r="I45" s="32"/>
      <c r="J45" s="32"/>
      <c r="K45" s="32"/>
      <c r="L45" s="32"/>
      <c r="M45" s="32"/>
      <c r="N45" s="32"/>
      <c r="O45" s="32"/>
      <c r="P45" s="32"/>
      <c r="Q45" s="32"/>
      <c r="R45" s="32"/>
      <c r="S45" s="32"/>
      <c r="T45" s="32"/>
      <c r="U45" s="32"/>
      <c r="V45" s="32"/>
      <c r="W45" s="32"/>
      <c r="X45" s="32"/>
      <c r="Y45" s="32"/>
      <c r="Z45" s="32"/>
      <c r="AA45" s="32"/>
    </row>
    <row r="46">
      <c r="A46" s="32" t="s">
        <v>489</v>
      </c>
      <c r="B46" s="32" t="s">
        <v>490</v>
      </c>
      <c r="C46" s="32" t="s">
        <v>491</v>
      </c>
      <c r="D46" s="32" t="s">
        <v>489</v>
      </c>
      <c r="E46" s="32" t="s">
        <v>385</v>
      </c>
      <c r="F46" s="32" t="s">
        <v>386</v>
      </c>
      <c r="G46" s="32"/>
      <c r="H46" s="32"/>
      <c r="I46" s="32"/>
      <c r="J46" s="32"/>
      <c r="K46" s="32"/>
      <c r="L46" s="32"/>
      <c r="M46" s="32"/>
      <c r="N46" s="32"/>
      <c r="O46" s="32"/>
      <c r="P46" s="32"/>
      <c r="Q46" s="32"/>
      <c r="R46" s="32"/>
      <c r="S46" s="32"/>
      <c r="T46" s="32"/>
      <c r="U46" s="32"/>
      <c r="V46" s="32"/>
      <c r="W46" s="32"/>
      <c r="X46" s="32"/>
      <c r="Y46" s="32"/>
      <c r="Z46" s="32"/>
      <c r="AA46" s="32"/>
    </row>
    <row r="47">
      <c r="A47" s="32" t="s">
        <v>492</v>
      </c>
      <c r="B47" s="32" t="s">
        <v>493</v>
      </c>
      <c r="C47" s="32" t="s">
        <v>494</v>
      </c>
      <c r="D47" s="32" t="s">
        <v>492</v>
      </c>
      <c r="E47" s="32" t="s">
        <v>36</v>
      </c>
      <c r="F47" s="32" t="s">
        <v>495</v>
      </c>
      <c r="G47" s="32"/>
      <c r="H47" s="32"/>
      <c r="I47" s="32"/>
      <c r="J47" s="32"/>
      <c r="K47" s="32"/>
      <c r="L47" s="32"/>
      <c r="M47" s="32"/>
      <c r="N47" s="32"/>
      <c r="O47" s="32"/>
      <c r="P47" s="32"/>
      <c r="Q47" s="32"/>
      <c r="R47" s="32"/>
      <c r="S47" s="32"/>
      <c r="T47" s="32"/>
      <c r="U47" s="32"/>
      <c r="V47" s="32"/>
      <c r="W47" s="32"/>
      <c r="X47" s="32"/>
      <c r="Y47" s="32"/>
      <c r="Z47" s="32"/>
      <c r="AA47" s="32"/>
    </row>
    <row r="48">
      <c r="A48" s="32" t="s">
        <v>496</v>
      </c>
      <c r="B48" s="32" t="s">
        <v>497</v>
      </c>
      <c r="C48" s="32" t="s">
        <v>498</v>
      </c>
      <c r="D48" s="32" t="s">
        <v>496</v>
      </c>
      <c r="E48" s="32" t="s">
        <v>375</v>
      </c>
      <c r="F48" s="32" t="s">
        <v>404</v>
      </c>
      <c r="G48" s="32"/>
      <c r="H48" s="32"/>
      <c r="I48" s="32"/>
      <c r="J48" s="32"/>
      <c r="K48" s="32"/>
      <c r="L48" s="32"/>
      <c r="M48" s="32"/>
      <c r="N48" s="32"/>
      <c r="O48" s="32"/>
      <c r="P48" s="32"/>
      <c r="Q48" s="32"/>
      <c r="R48" s="32"/>
      <c r="S48" s="32"/>
      <c r="T48" s="32"/>
      <c r="U48" s="32"/>
      <c r="V48" s="32"/>
      <c r="W48" s="32"/>
      <c r="X48" s="32"/>
      <c r="Y48" s="32"/>
      <c r="Z48" s="32"/>
      <c r="AA48" s="32"/>
    </row>
    <row r="49">
      <c r="A49" s="32" t="s">
        <v>499</v>
      </c>
      <c r="B49" s="32" t="s">
        <v>500</v>
      </c>
      <c r="C49" s="32" t="s">
        <v>501</v>
      </c>
      <c r="D49" s="32" t="s">
        <v>499</v>
      </c>
      <c r="E49" s="32" t="s">
        <v>375</v>
      </c>
      <c r="F49" s="32" t="s">
        <v>404</v>
      </c>
      <c r="G49" s="32"/>
      <c r="H49" s="32"/>
      <c r="I49" s="32"/>
      <c r="J49" s="32"/>
      <c r="K49" s="32"/>
      <c r="L49" s="32"/>
      <c r="M49" s="32"/>
      <c r="N49" s="32"/>
      <c r="O49" s="32"/>
      <c r="P49" s="32"/>
      <c r="Q49" s="32"/>
      <c r="R49" s="32"/>
      <c r="S49" s="32"/>
      <c r="T49" s="32"/>
      <c r="U49" s="32"/>
      <c r="V49" s="32"/>
      <c r="W49" s="32"/>
      <c r="X49" s="32"/>
      <c r="Y49" s="32"/>
      <c r="Z49" s="32"/>
      <c r="AA49" s="32"/>
    </row>
    <row r="50">
      <c r="A50" s="32" t="s">
        <v>502</v>
      </c>
      <c r="B50" s="32" t="s">
        <v>503</v>
      </c>
      <c r="C50" s="32" t="s">
        <v>504</v>
      </c>
      <c r="D50" s="32" t="s">
        <v>502</v>
      </c>
      <c r="E50" s="32" t="s">
        <v>385</v>
      </c>
      <c r="F50" s="32" t="s">
        <v>386</v>
      </c>
      <c r="G50" s="32"/>
      <c r="H50" s="32"/>
      <c r="I50" s="32"/>
      <c r="J50" s="32"/>
      <c r="K50" s="32"/>
      <c r="L50" s="32"/>
      <c r="M50" s="32"/>
      <c r="N50" s="32"/>
      <c r="O50" s="32"/>
      <c r="P50" s="32"/>
      <c r="Q50" s="32"/>
      <c r="R50" s="32"/>
      <c r="S50" s="32"/>
      <c r="T50" s="32"/>
      <c r="U50" s="32"/>
      <c r="V50" s="32"/>
      <c r="W50" s="32"/>
      <c r="X50" s="32"/>
      <c r="Y50" s="32"/>
      <c r="Z50" s="32"/>
      <c r="AA50" s="32"/>
    </row>
    <row r="51">
      <c r="A51" s="32" t="s">
        <v>505</v>
      </c>
      <c r="B51" s="32" t="s">
        <v>506</v>
      </c>
      <c r="C51" s="32" t="s">
        <v>507</v>
      </c>
      <c r="D51" s="32" t="s">
        <v>505</v>
      </c>
      <c r="E51" s="32" t="s">
        <v>370</v>
      </c>
      <c r="F51" s="32" t="s">
        <v>381</v>
      </c>
      <c r="G51" s="32"/>
      <c r="H51" s="32"/>
      <c r="I51" s="32"/>
      <c r="J51" s="32"/>
      <c r="K51" s="32"/>
      <c r="L51" s="32"/>
      <c r="M51" s="32"/>
      <c r="N51" s="32"/>
      <c r="O51" s="32"/>
      <c r="P51" s="32"/>
      <c r="Q51" s="32"/>
      <c r="R51" s="32"/>
      <c r="S51" s="32"/>
      <c r="T51" s="32"/>
      <c r="U51" s="32"/>
      <c r="V51" s="32"/>
      <c r="W51" s="32"/>
      <c r="X51" s="32"/>
      <c r="Y51" s="32"/>
      <c r="Z51" s="32"/>
      <c r="AA51" s="32"/>
    </row>
    <row r="52">
      <c r="A52" s="32" t="s">
        <v>508</v>
      </c>
      <c r="B52" s="32" t="s">
        <v>509</v>
      </c>
      <c r="C52" s="32" t="s">
        <v>510</v>
      </c>
      <c r="D52" s="32" t="s">
        <v>508</v>
      </c>
      <c r="E52" s="32" t="s">
        <v>370</v>
      </c>
      <c r="F52" s="32" t="s">
        <v>381</v>
      </c>
      <c r="G52" s="32"/>
      <c r="H52" s="32"/>
      <c r="I52" s="32"/>
      <c r="J52" s="32"/>
      <c r="K52" s="32"/>
      <c r="L52" s="32"/>
      <c r="M52" s="32"/>
      <c r="N52" s="32"/>
      <c r="O52" s="32"/>
      <c r="P52" s="32"/>
      <c r="Q52" s="32"/>
      <c r="R52" s="32"/>
      <c r="S52" s="32"/>
      <c r="T52" s="32"/>
      <c r="U52" s="32"/>
      <c r="V52" s="32"/>
      <c r="W52" s="32"/>
      <c r="X52" s="32"/>
      <c r="Y52" s="32"/>
      <c r="Z52" s="32"/>
      <c r="AA52" s="32"/>
    </row>
    <row r="53">
      <c r="A53" s="32" t="s">
        <v>511</v>
      </c>
      <c r="B53" s="32" t="s">
        <v>512</v>
      </c>
      <c r="C53" s="32" t="s">
        <v>513</v>
      </c>
      <c r="D53" s="32" t="s">
        <v>511</v>
      </c>
      <c r="E53" s="32" t="s">
        <v>370</v>
      </c>
      <c r="F53" s="32" t="s">
        <v>381</v>
      </c>
      <c r="G53" s="32"/>
      <c r="H53" s="32"/>
      <c r="I53" s="32"/>
      <c r="J53" s="32"/>
      <c r="K53" s="32"/>
      <c r="L53" s="32"/>
      <c r="M53" s="32"/>
      <c r="N53" s="32"/>
      <c r="O53" s="32"/>
      <c r="P53" s="32"/>
      <c r="Q53" s="32"/>
      <c r="R53" s="32"/>
      <c r="S53" s="32"/>
      <c r="T53" s="32"/>
      <c r="U53" s="32"/>
      <c r="V53" s="32"/>
      <c r="W53" s="32"/>
      <c r="X53" s="32"/>
      <c r="Y53" s="32"/>
      <c r="Z53" s="32"/>
      <c r="AA53" s="32"/>
    </row>
    <row r="54">
      <c r="A54" s="32" t="s">
        <v>514</v>
      </c>
      <c r="B54" s="32" t="s">
        <v>515</v>
      </c>
      <c r="C54" s="32" t="s">
        <v>516</v>
      </c>
      <c r="D54" s="32" t="s">
        <v>514</v>
      </c>
      <c r="E54" s="32" t="s">
        <v>375</v>
      </c>
      <c r="F54" s="32" t="s">
        <v>376</v>
      </c>
      <c r="G54" s="32"/>
      <c r="H54" s="32"/>
      <c r="I54" s="32"/>
      <c r="J54" s="32"/>
      <c r="K54" s="32"/>
      <c r="L54" s="32"/>
      <c r="M54" s="32"/>
      <c r="N54" s="32"/>
      <c r="O54" s="32"/>
      <c r="P54" s="32"/>
      <c r="Q54" s="32"/>
      <c r="R54" s="32"/>
      <c r="S54" s="32"/>
      <c r="T54" s="32"/>
      <c r="U54" s="32"/>
      <c r="V54" s="32"/>
      <c r="W54" s="32"/>
      <c r="X54" s="32"/>
      <c r="Y54" s="32"/>
      <c r="Z54" s="32"/>
      <c r="AA54" s="32"/>
    </row>
    <row r="55">
      <c r="A55" s="32" t="s">
        <v>517</v>
      </c>
      <c r="B55" s="32" t="s">
        <v>518</v>
      </c>
      <c r="C55" s="32" t="s">
        <v>519</v>
      </c>
      <c r="D55" s="32" t="s">
        <v>517</v>
      </c>
      <c r="E55" s="32" t="s">
        <v>385</v>
      </c>
      <c r="F55" s="32" t="s">
        <v>386</v>
      </c>
      <c r="G55" s="32"/>
      <c r="H55" s="32"/>
      <c r="I55" s="32"/>
      <c r="J55" s="32"/>
      <c r="K55" s="32"/>
      <c r="L55" s="32"/>
      <c r="M55" s="32"/>
      <c r="N55" s="32"/>
      <c r="O55" s="32"/>
      <c r="P55" s="32"/>
      <c r="Q55" s="32"/>
      <c r="R55" s="32"/>
      <c r="S55" s="32"/>
      <c r="T55" s="32"/>
      <c r="U55" s="32"/>
      <c r="V55" s="32"/>
      <c r="W55" s="32"/>
      <c r="X55" s="32"/>
      <c r="Y55" s="32"/>
      <c r="Z55" s="32"/>
      <c r="AA55" s="32"/>
    </row>
    <row r="56">
      <c r="A56" s="32" t="s">
        <v>520</v>
      </c>
      <c r="B56" s="32" t="s">
        <v>521</v>
      </c>
      <c r="C56" s="32" t="s">
        <v>522</v>
      </c>
      <c r="D56" s="32" t="s">
        <v>520</v>
      </c>
      <c r="E56" s="32" t="s">
        <v>370</v>
      </c>
      <c r="F56" s="32" t="s">
        <v>381</v>
      </c>
      <c r="G56" s="32"/>
      <c r="H56" s="32"/>
      <c r="I56" s="32"/>
      <c r="J56" s="32"/>
      <c r="K56" s="32"/>
      <c r="L56" s="32"/>
      <c r="M56" s="32"/>
      <c r="N56" s="32"/>
      <c r="O56" s="32"/>
      <c r="P56" s="32"/>
      <c r="Q56" s="32"/>
      <c r="R56" s="32"/>
      <c r="S56" s="32"/>
      <c r="T56" s="32"/>
      <c r="U56" s="32"/>
      <c r="V56" s="32"/>
      <c r="W56" s="32"/>
      <c r="X56" s="32"/>
      <c r="Y56" s="32"/>
      <c r="Z56" s="32"/>
      <c r="AA56" s="32"/>
    </row>
    <row r="57">
      <c r="A57" s="32" t="s">
        <v>48</v>
      </c>
      <c r="B57" s="32" t="s">
        <v>523</v>
      </c>
      <c r="C57" s="32" t="s">
        <v>47</v>
      </c>
      <c r="D57" s="32" t="s">
        <v>48</v>
      </c>
      <c r="E57" s="32" t="s">
        <v>23</v>
      </c>
      <c r="F57" s="32" t="s">
        <v>366</v>
      </c>
      <c r="G57" s="32"/>
      <c r="H57" s="32"/>
      <c r="I57" s="32"/>
      <c r="J57" s="32"/>
      <c r="K57" s="32"/>
      <c r="L57" s="32"/>
      <c r="M57" s="32"/>
      <c r="N57" s="32"/>
      <c r="O57" s="32"/>
      <c r="P57" s="32"/>
      <c r="Q57" s="32"/>
      <c r="R57" s="32"/>
      <c r="S57" s="32"/>
      <c r="T57" s="32"/>
      <c r="U57" s="32"/>
      <c r="V57" s="32"/>
      <c r="W57" s="32"/>
      <c r="X57" s="32"/>
      <c r="Y57" s="32"/>
      <c r="Z57" s="32"/>
      <c r="AA57" s="32"/>
    </row>
    <row r="58">
      <c r="A58" s="32" t="s">
        <v>524</v>
      </c>
      <c r="B58" s="32" t="s">
        <v>525</v>
      </c>
      <c r="C58" s="32" t="s">
        <v>526</v>
      </c>
      <c r="D58" s="32" t="s">
        <v>524</v>
      </c>
      <c r="E58" s="32" t="s">
        <v>385</v>
      </c>
      <c r="F58" s="32" t="s">
        <v>386</v>
      </c>
      <c r="G58" s="32"/>
      <c r="H58" s="32"/>
      <c r="I58" s="32"/>
      <c r="J58" s="32"/>
      <c r="K58" s="32"/>
      <c r="L58" s="32"/>
      <c r="M58" s="32"/>
      <c r="N58" s="32"/>
      <c r="O58" s="32"/>
      <c r="P58" s="32"/>
      <c r="Q58" s="32"/>
      <c r="R58" s="32"/>
      <c r="S58" s="32"/>
      <c r="T58" s="32"/>
      <c r="U58" s="32"/>
      <c r="V58" s="32"/>
      <c r="W58" s="32"/>
      <c r="X58" s="32"/>
      <c r="Y58" s="32"/>
      <c r="Z58" s="32"/>
      <c r="AA58" s="32"/>
    </row>
    <row r="59">
      <c r="A59" s="32" t="s">
        <v>527</v>
      </c>
      <c r="B59" s="32" t="s">
        <v>528</v>
      </c>
      <c r="C59" s="32" t="s">
        <v>529</v>
      </c>
      <c r="D59" s="32" t="s">
        <v>527</v>
      </c>
      <c r="E59" s="32" t="s">
        <v>385</v>
      </c>
      <c r="F59" s="32" t="s">
        <v>386</v>
      </c>
      <c r="G59" s="32"/>
      <c r="H59" s="32"/>
      <c r="I59" s="32"/>
      <c r="J59" s="32"/>
      <c r="K59" s="32"/>
      <c r="L59" s="32"/>
      <c r="M59" s="32"/>
      <c r="N59" s="32"/>
      <c r="O59" s="32"/>
      <c r="P59" s="32"/>
      <c r="Q59" s="32"/>
      <c r="R59" s="32"/>
      <c r="S59" s="32"/>
      <c r="T59" s="32"/>
      <c r="U59" s="32"/>
      <c r="V59" s="32"/>
      <c r="W59" s="32"/>
      <c r="X59" s="32"/>
      <c r="Y59" s="32"/>
      <c r="Z59" s="32"/>
      <c r="AA59" s="32"/>
    </row>
    <row r="60">
      <c r="A60" s="32" t="s">
        <v>50</v>
      </c>
      <c r="B60" s="32" t="s">
        <v>530</v>
      </c>
      <c r="C60" s="32" t="s">
        <v>49</v>
      </c>
      <c r="D60" s="32" t="s">
        <v>50</v>
      </c>
      <c r="E60" s="32" t="s">
        <v>36</v>
      </c>
      <c r="F60" s="32" t="s">
        <v>397</v>
      </c>
      <c r="G60" s="32"/>
      <c r="H60" s="32"/>
      <c r="I60" s="32"/>
      <c r="J60" s="32"/>
      <c r="K60" s="32"/>
      <c r="L60" s="32"/>
      <c r="M60" s="32"/>
      <c r="N60" s="32"/>
      <c r="O60" s="32"/>
      <c r="P60" s="32"/>
      <c r="Q60" s="32"/>
      <c r="R60" s="32"/>
      <c r="S60" s="32"/>
      <c r="T60" s="32"/>
      <c r="U60" s="32"/>
      <c r="V60" s="32"/>
      <c r="W60" s="32"/>
      <c r="X60" s="32"/>
      <c r="Y60" s="32"/>
      <c r="Z60" s="32"/>
      <c r="AA60" s="32"/>
    </row>
    <row r="61">
      <c r="A61" s="32" t="s">
        <v>52</v>
      </c>
      <c r="B61" s="32" t="s">
        <v>531</v>
      </c>
      <c r="C61" s="32" t="s">
        <v>51</v>
      </c>
      <c r="D61" s="32" t="s">
        <v>52</v>
      </c>
      <c r="E61" s="32" t="s">
        <v>23</v>
      </c>
      <c r="F61" s="32" t="s">
        <v>423</v>
      </c>
      <c r="G61" s="32"/>
      <c r="H61" s="32"/>
      <c r="I61" s="32"/>
      <c r="J61" s="32"/>
      <c r="K61" s="32"/>
      <c r="L61" s="32"/>
      <c r="M61" s="32"/>
      <c r="N61" s="32"/>
      <c r="O61" s="32"/>
      <c r="P61" s="32"/>
      <c r="Q61" s="32"/>
      <c r="R61" s="32"/>
      <c r="S61" s="32"/>
      <c r="T61" s="32"/>
      <c r="U61" s="32"/>
      <c r="V61" s="32"/>
      <c r="W61" s="32"/>
      <c r="X61" s="32"/>
      <c r="Y61" s="32"/>
      <c r="Z61" s="32"/>
      <c r="AA61" s="32"/>
    </row>
    <row r="62">
      <c r="A62" s="32" t="s">
        <v>54</v>
      </c>
      <c r="B62" s="32" t="s">
        <v>532</v>
      </c>
      <c r="C62" s="32" t="s">
        <v>53</v>
      </c>
      <c r="D62" s="32" t="s">
        <v>54</v>
      </c>
      <c r="E62" s="32" t="s">
        <v>23</v>
      </c>
      <c r="F62" s="32" t="s">
        <v>364</v>
      </c>
      <c r="G62" s="32"/>
      <c r="H62" s="32"/>
      <c r="I62" s="32"/>
      <c r="J62" s="32"/>
      <c r="K62" s="32"/>
      <c r="L62" s="32"/>
      <c r="M62" s="32"/>
      <c r="N62" s="32"/>
      <c r="O62" s="32"/>
      <c r="P62" s="32"/>
      <c r="Q62" s="32"/>
      <c r="R62" s="32"/>
      <c r="S62" s="32"/>
      <c r="T62" s="32"/>
      <c r="U62" s="32"/>
      <c r="V62" s="32"/>
      <c r="W62" s="32"/>
      <c r="X62" s="32"/>
      <c r="Y62" s="32"/>
      <c r="Z62" s="32"/>
      <c r="AA62" s="32"/>
    </row>
    <row r="63">
      <c r="A63" s="32" t="s">
        <v>533</v>
      </c>
      <c r="B63" s="32" t="s">
        <v>534</v>
      </c>
      <c r="C63" s="32" t="s">
        <v>535</v>
      </c>
      <c r="D63" s="32" t="s">
        <v>533</v>
      </c>
      <c r="E63" s="32" t="s">
        <v>370</v>
      </c>
      <c r="F63" s="32" t="s">
        <v>381</v>
      </c>
      <c r="G63" s="32"/>
      <c r="H63" s="32"/>
      <c r="I63" s="32"/>
      <c r="J63" s="32"/>
      <c r="K63" s="32"/>
      <c r="L63" s="32"/>
      <c r="M63" s="32"/>
      <c r="N63" s="32"/>
      <c r="O63" s="32"/>
      <c r="P63" s="32"/>
      <c r="Q63" s="32"/>
      <c r="R63" s="32"/>
      <c r="S63" s="32"/>
      <c r="T63" s="32"/>
      <c r="U63" s="32"/>
      <c r="V63" s="32"/>
      <c r="W63" s="32"/>
      <c r="X63" s="32"/>
      <c r="Y63" s="32"/>
      <c r="Z63" s="32"/>
      <c r="AA63" s="32"/>
    </row>
    <row r="64">
      <c r="A64" s="32" t="s">
        <v>536</v>
      </c>
      <c r="B64" s="32" t="s">
        <v>537</v>
      </c>
      <c r="C64" s="32" t="s">
        <v>538</v>
      </c>
      <c r="D64" s="32" t="s">
        <v>536</v>
      </c>
      <c r="E64" s="32" t="s">
        <v>385</v>
      </c>
      <c r="F64" s="32" t="s">
        <v>386</v>
      </c>
      <c r="G64" s="32"/>
      <c r="H64" s="32"/>
      <c r="I64" s="32"/>
      <c r="J64" s="32"/>
      <c r="K64" s="32"/>
      <c r="L64" s="32"/>
      <c r="M64" s="32"/>
      <c r="N64" s="32"/>
      <c r="O64" s="32"/>
      <c r="P64" s="32"/>
      <c r="Q64" s="32"/>
      <c r="R64" s="32"/>
      <c r="S64" s="32"/>
      <c r="T64" s="32"/>
      <c r="U64" s="32"/>
      <c r="V64" s="32"/>
      <c r="W64" s="32"/>
      <c r="X64" s="32"/>
      <c r="Y64" s="32"/>
      <c r="Z64" s="32"/>
      <c r="AA64" s="32"/>
    </row>
    <row r="65">
      <c r="A65" s="32" t="s">
        <v>539</v>
      </c>
      <c r="B65" s="32" t="s">
        <v>540</v>
      </c>
      <c r="C65" s="32" t="s">
        <v>541</v>
      </c>
      <c r="D65" s="32" t="s">
        <v>539</v>
      </c>
      <c r="E65" s="32" t="s">
        <v>385</v>
      </c>
      <c r="F65" s="32" t="s">
        <v>386</v>
      </c>
      <c r="G65" s="32"/>
      <c r="H65" s="32"/>
      <c r="I65" s="32"/>
      <c r="J65" s="32"/>
      <c r="K65" s="32"/>
      <c r="L65" s="32"/>
      <c r="M65" s="32"/>
      <c r="N65" s="32"/>
      <c r="O65" s="32"/>
      <c r="P65" s="32"/>
      <c r="Q65" s="32"/>
      <c r="R65" s="32"/>
      <c r="S65" s="32"/>
      <c r="T65" s="32"/>
      <c r="U65" s="32"/>
      <c r="V65" s="32"/>
      <c r="W65" s="32"/>
      <c r="X65" s="32"/>
      <c r="Y65" s="32"/>
      <c r="Z65" s="32"/>
      <c r="AA65" s="32"/>
    </row>
    <row r="66">
      <c r="A66" s="32" t="s">
        <v>542</v>
      </c>
      <c r="B66" s="32" t="s">
        <v>543</v>
      </c>
      <c r="C66" s="32" t="s">
        <v>544</v>
      </c>
      <c r="D66" s="32" t="s">
        <v>542</v>
      </c>
      <c r="E66" s="32" t="s">
        <v>385</v>
      </c>
      <c r="F66" s="32" t="s">
        <v>386</v>
      </c>
      <c r="G66" s="32"/>
      <c r="H66" s="32"/>
      <c r="I66" s="32"/>
      <c r="J66" s="32"/>
      <c r="K66" s="32"/>
      <c r="L66" s="32"/>
      <c r="M66" s="32"/>
      <c r="N66" s="32"/>
      <c r="O66" s="32"/>
      <c r="P66" s="32"/>
      <c r="Q66" s="32"/>
      <c r="R66" s="32"/>
      <c r="S66" s="32"/>
      <c r="T66" s="32"/>
      <c r="U66" s="32"/>
      <c r="V66" s="32"/>
      <c r="W66" s="32"/>
      <c r="X66" s="32"/>
      <c r="Y66" s="32"/>
      <c r="Z66" s="32"/>
      <c r="AA66" s="32"/>
    </row>
    <row r="67">
      <c r="A67" s="32" t="s">
        <v>545</v>
      </c>
      <c r="B67" s="32" t="s">
        <v>546</v>
      </c>
      <c r="C67" s="32" t="s">
        <v>547</v>
      </c>
      <c r="D67" s="32" t="s">
        <v>545</v>
      </c>
      <c r="E67" s="32" t="s">
        <v>370</v>
      </c>
      <c r="F67" s="32" t="s">
        <v>371</v>
      </c>
      <c r="G67" s="32"/>
      <c r="H67" s="32"/>
      <c r="I67" s="32"/>
      <c r="J67" s="32"/>
      <c r="K67" s="32"/>
      <c r="L67" s="32"/>
      <c r="M67" s="32"/>
      <c r="N67" s="32"/>
      <c r="O67" s="32"/>
      <c r="P67" s="32"/>
      <c r="Q67" s="32"/>
      <c r="R67" s="32"/>
      <c r="S67" s="32"/>
      <c r="T67" s="32"/>
      <c r="U67" s="32"/>
      <c r="V67" s="32"/>
      <c r="W67" s="32"/>
      <c r="X67" s="32"/>
      <c r="Y67" s="32"/>
      <c r="Z67" s="32"/>
      <c r="AA67" s="32"/>
    </row>
    <row r="68">
      <c r="A68" s="32" t="s">
        <v>548</v>
      </c>
      <c r="B68" s="32" t="s">
        <v>549</v>
      </c>
      <c r="C68" s="32" t="s">
        <v>550</v>
      </c>
      <c r="D68" s="32" t="s">
        <v>548</v>
      </c>
      <c r="E68" s="32" t="s">
        <v>385</v>
      </c>
      <c r="F68" s="32" t="s">
        <v>386</v>
      </c>
      <c r="G68" s="32"/>
      <c r="H68" s="32"/>
      <c r="I68" s="32"/>
      <c r="J68" s="32"/>
      <c r="K68" s="32"/>
      <c r="L68" s="32"/>
      <c r="M68" s="32"/>
      <c r="N68" s="32"/>
      <c r="O68" s="32"/>
      <c r="P68" s="32"/>
      <c r="Q68" s="32"/>
      <c r="R68" s="32"/>
      <c r="S68" s="32"/>
      <c r="T68" s="32"/>
      <c r="U68" s="32"/>
      <c r="V68" s="32"/>
      <c r="W68" s="32"/>
      <c r="X68" s="32"/>
      <c r="Y68" s="32"/>
      <c r="Z68" s="32"/>
      <c r="AA68" s="32"/>
    </row>
    <row r="69">
      <c r="A69" s="32" t="s">
        <v>551</v>
      </c>
      <c r="B69" s="32" t="s">
        <v>552</v>
      </c>
      <c r="C69" s="32" t="s">
        <v>553</v>
      </c>
      <c r="D69" s="32" t="s">
        <v>551</v>
      </c>
      <c r="E69" s="32" t="s">
        <v>370</v>
      </c>
      <c r="F69" s="32" t="s">
        <v>381</v>
      </c>
      <c r="G69" s="32"/>
      <c r="H69" s="32"/>
      <c r="I69" s="32"/>
      <c r="J69" s="32"/>
      <c r="K69" s="32"/>
      <c r="L69" s="32"/>
      <c r="M69" s="32"/>
      <c r="N69" s="32"/>
      <c r="O69" s="32"/>
      <c r="P69" s="32"/>
      <c r="Q69" s="32"/>
      <c r="R69" s="32"/>
      <c r="S69" s="32"/>
      <c r="T69" s="32"/>
      <c r="U69" s="32"/>
      <c r="V69" s="32"/>
      <c r="W69" s="32"/>
      <c r="X69" s="32"/>
      <c r="Y69" s="32"/>
      <c r="Z69" s="32"/>
      <c r="AA69" s="32"/>
    </row>
    <row r="70">
      <c r="A70" s="32" t="s">
        <v>554</v>
      </c>
      <c r="B70" s="32" t="s">
        <v>555</v>
      </c>
      <c r="C70" s="32" t="s">
        <v>556</v>
      </c>
      <c r="D70" s="32" t="s">
        <v>554</v>
      </c>
      <c r="E70" s="32" t="s">
        <v>370</v>
      </c>
      <c r="F70" s="32" t="s">
        <v>381</v>
      </c>
      <c r="G70" s="32"/>
      <c r="H70" s="32"/>
      <c r="I70" s="32"/>
      <c r="J70" s="32"/>
      <c r="K70" s="32"/>
      <c r="L70" s="32"/>
      <c r="M70" s="32"/>
      <c r="N70" s="32"/>
      <c r="O70" s="32"/>
      <c r="P70" s="32"/>
      <c r="Q70" s="32"/>
      <c r="R70" s="32"/>
      <c r="S70" s="32"/>
      <c r="T70" s="32"/>
      <c r="U70" s="32"/>
      <c r="V70" s="32"/>
      <c r="W70" s="32"/>
      <c r="X70" s="32"/>
      <c r="Y70" s="32"/>
      <c r="Z70" s="32"/>
      <c r="AA70" s="32"/>
    </row>
    <row r="71">
      <c r="A71" s="32" t="s">
        <v>56</v>
      </c>
      <c r="B71" s="32" t="s">
        <v>557</v>
      </c>
      <c r="C71" s="32" t="s">
        <v>55</v>
      </c>
      <c r="D71" s="32" t="s">
        <v>56</v>
      </c>
      <c r="E71" s="32" t="s">
        <v>23</v>
      </c>
      <c r="F71" s="32" t="s">
        <v>364</v>
      </c>
      <c r="G71" s="32"/>
      <c r="H71" s="32"/>
      <c r="I71" s="32"/>
      <c r="J71" s="32"/>
      <c r="K71" s="32"/>
      <c r="L71" s="32"/>
      <c r="M71" s="32"/>
      <c r="N71" s="32"/>
      <c r="O71" s="32"/>
      <c r="P71" s="32"/>
      <c r="Q71" s="32"/>
      <c r="R71" s="32"/>
      <c r="S71" s="32"/>
      <c r="T71" s="32"/>
      <c r="U71" s="32"/>
      <c r="V71" s="32"/>
      <c r="W71" s="32"/>
      <c r="X71" s="32"/>
      <c r="Y71" s="32"/>
      <c r="Z71" s="32"/>
      <c r="AA71" s="32"/>
    </row>
    <row r="72">
      <c r="A72" s="32" t="s">
        <v>558</v>
      </c>
      <c r="B72" s="32" t="s">
        <v>559</v>
      </c>
      <c r="C72" s="32" t="s">
        <v>560</v>
      </c>
      <c r="D72" s="32" t="s">
        <v>558</v>
      </c>
      <c r="E72" s="32" t="s">
        <v>370</v>
      </c>
      <c r="F72" s="32" t="s">
        <v>381</v>
      </c>
      <c r="G72" s="32"/>
      <c r="H72" s="32"/>
      <c r="I72" s="32"/>
      <c r="J72" s="32"/>
      <c r="K72" s="32"/>
      <c r="L72" s="32"/>
      <c r="M72" s="32"/>
      <c r="N72" s="32"/>
      <c r="O72" s="32"/>
      <c r="P72" s="32"/>
      <c r="Q72" s="32"/>
      <c r="R72" s="32"/>
      <c r="S72" s="32"/>
      <c r="T72" s="32"/>
      <c r="U72" s="32"/>
      <c r="V72" s="32"/>
      <c r="W72" s="32"/>
      <c r="X72" s="32"/>
      <c r="Y72" s="32"/>
      <c r="Z72" s="32"/>
      <c r="AA72" s="32"/>
    </row>
    <row r="73">
      <c r="A73" s="32" t="s">
        <v>561</v>
      </c>
      <c r="B73" s="32" t="s">
        <v>562</v>
      </c>
      <c r="C73" s="32" t="s">
        <v>563</v>
      </c>
      <c r="D73" s="32" t="s">
        <v>561</v>
      </c>
      <c r="E73" s="32" t="s">
        <v>370</v>
      </c>
      <c r="F73" s="32" t="s">
        <v>381</v>
      </c>
      <c r="G73" s="32"/>
      <c r="H73" s="32"/>
      <c r="I73" s="32"/>
      <c r="J73" s="32"/>
      <c r="K73" s="32"/>
      <c r="L73" s="32"/>
      <c r="M73" s="32"/>
      <c r="N73" s="32"/>
      <c r="O73" s="32"/>
      <c r="P73" s="32"/>
      <c r="Q73" s="32"/>
      <c r="R73" s="32"/>
      <c r="S73" s="32"/>
      <c r="T73" s="32"/>
      <c r="U73" s="32"/>
      <c r="V73" s="32"/>
      <c r="W73" s="32"/>
      <c r="X73" s="32"/>
      <c r="Y73" s="32"/>
      <c r="Z73" s="32"/>
      <c r="AA73" s="32"/>
    </row>
    <row r="74">
      <c r="A74" s="32" t="s">
        <v>564</v>
      </c>
      <c r="B74" s="32" t="s">
        <v>565</v>
      </c>
      <c r="C74" s="32" t="s">
        <v>566</v>
      </c>
      <c r="D74" s="32" t="s">
        <v>564</v>
      </c>
      <c r="E74" s="32" t="s">
        <v>385</v>
      </c>
      <c r="F74" s="32" t="s">
        <v>386</v>
      </c>
      <c r="G74" s="32"/>
      <c r="H74" s="32"/>
      <c r="I74" s="32"/>
      <c r="J74" s="32"/>
      <c r="K74" s="32"/>
      <c r="L74" s="32"/>
      <c r="M74" s="32"/>
      <c r="N74" s="32"/>
      <c r="O74" s="32"/>
      <c r="P74" s="32"/>
      <c r="Q74" s="32"/>
      <c r="R74" s="32"/>
      <c r="S74" s="32"/>
      <c r="T74" s="32"/>
      <c r="U74" s="32"/>
      <c r="V74" s="32"/>
      <c r="W74" s="32"/>
      <c r="X74" s="32"/>
      <c r="Y74" s="32"/>
      <c r="Z74" s="32"/>
      <c r="AA74" s="32"/>
    </row>
    <row r="75">
      <c r="A75" s="32" t="s">
        <v>567</v>
      </c>
      <c r="B75" s="32" t="s">
        <v>568</v>
      </c>
      <c r="C75" s="32" t="s">
        <v>569</v>
      </c>
      <c r="D75" s="32" t="s">
        <v>567</v>
      </c>
      <c r="E75" s="32" t="s">
        <v>23</v>
      </c>
      <c r="F75" s="32" t="s">
        <v>364</v>
      </c>
      <c r="G75" s="32"/>
      <c r="H75" s="32"/>
      <c r="I75" s="32"/>
      <c r="J75" s="32"/>
      <c r="K75" s="32"/>
      <c r="L75" s="32"/>
      <c r="M75" s="32"/>
      <c r="N75" s="32"/>
      <c r="O75" s="32"/>
      <c r="P75" s="32"/>
      <c r="Q75" s="32"/>
      <c r="R75" s="32"/>
      <c r="S75" s="32"/>
      <c r="T75" s="32"/>
      <c r="U75" s="32"/>
      <c r="V75" s="32"/>
      <c r="W75" s="32"/>
      <c r="X75" s="32"/>
      <c r="Y75" s="32"/>
      <c r="Z75" s="32"/>
      <c r="AA75" s="32"/>
    </row>
    <row r="76">
      <c r="A76" s="32" t="s">
        <v>570</v>
      </c>
      <c r="B76" s="32" t="s">
        <v>571</v>
      </c>
      <c r="C76" s="32" t="s">
        <v>572</v>
      </c>
      <c r="D76" s="32" t="s">
        <v>570</v>
      </c>
      <c r="E76" s="32" t="s">
        <v>375</v>
      </c>
      <c r="F76" s="32" t="s">
        <v>573</v>
      </c>
      <c r="G76" s="32"/>
      <c r="H76" s="32"/>
      <c r="I76" s="32"/>
      <c r="J76" s="32"/>
      <c r="K76" s="32"/>
      <c r="L76" s="32"/>
      <c r="M76" s="32"/>
      <c r="N76" s="32"/>
      <c r="O76" s="32"/>
      <c r="P76" s="32"/>
      <c r="Q76" s="32"/>
      <c r="R76" s="32"/>
      <c r="S76" s="32"/>
      <c r="T76" s="32"/>
      <c r="U76" s="32"/>
      <c r="V76" s="32"/>
      <c r="W76" s="32"/>
      <c r="X76" s="32"/>
      <c r="Y76" s="32"/>
      <c r="Z76" s="32"/>
      <c r="AA76" s="32"/>
    </row>
    <row r="77">
      <c r="A77" s="32" t="s">
        <v>58</v>
      </c>
      <c r="B77" s="32" t="s">
        <v>574</v>
      </c>
      <c r="C77" s="32" t="s">
        <v>57</v>
      </c>
      <c r="D77" s="32" t="s">
        <v>58</v>
      </c>
      <c r="E77" s="32" t="s">
        <v>23</v>
      </c>
      <c r="F77" s="32" t="s">
        <v>364</v>
      </c>
      <c r="G77" s="32"/>
      <c r="H77" s="32"/>
      <c r="I77" s="32"/>
      <c r="J77" s="32"/>
      <c r="K77" s="32"/>
      <c r="L77" s="32"/>
      <c r="M77" s="32"/>
      <c r="N77" s="32"/>
      <c r="O77" s="32"/>
      <c r="P77" s="32"/>
      <c r="Q77" s="32"/>
      <c r="R77" s="32"/>
      <c r="S77" s="32"/>
      <c r="T77" s="32"/>
      <c r="U77" s="32"/>
      <c r="V77" s="32"/>
      <c r="W77" s="32"/>
      <c r="X77" s="32"/>
      <c r="Y77" s="32"/>
      <c r="Z77" s="32"/>
      <c r="AA77" s="32"/>
    </row>
    <row r="78">
      <c r="A78" s="32" t="s">
        <v>60</v>
      </c>
      <c r="B78" s="32" t="s">
        <v>575</v>
      </c>
      <c r="C78" s="32" t="s">
        <v>59</v>
      </c>
      <c r="D78" s="32" t="s">
        <v>60</v>
      </c>
      <c r="E78" s="32" t="s">
        <v>23</v>
      </c>
      <c r="F78" s="32" t="s">
        <v>406</v>
      </c>
      <c r="G78" s="32"/>
      <c r="H78" s="32"/>
      <c r="I78" s="32"/>
      <c r="J78" s="32"/>
      <c r="K78" s="32"/>
      <c r="L78" s="32"/>
      <c r="M78" s="32"/>
      <c r="N78" s="32"/>
      <c r="O78" s="32"/>
      <c r="P78" s="32"/>
      <c r="Q78" s="32"/>
      <c r="R78" s="32"/>
      <c r="S78" s="32"/>
      <c r="T78" s="32"/>
      <c r="U78" s="32"/>
      <c r="V78" s="32"/>
      <c r="W78" s="32"/>
      <c r="X78" s="32"/>
      <c r="Y78" s="32"/>
      <c r="Z78" s="32"/>
      <c r="AA78" s="32"/>
    </row>
    <row r="79">
      <c r="A79" s="32" t="s">
        <v>576</v>
      </c>
      <c r="B79" s="32" t="s">
        <v>577</v>
      </c>
      <c r="C79" s="32" t="s">
        <v>578</v>
      </c>
      <c r="D79" s="32" t="s">
        <v>576</v>
      </c>
      <c r="E79" s="32" t="s">
        <v>385</v>
      </c>
      <c r="F79" s="32" t="s">
        <v>386</v>
      </c>
      <c r="G79" s="32"/>
      <c r="H79" s="32"/>
      <c r="I79" s="32"/>
      <c r="J79" s="32"/>
      <c r="K79" s="32"/>
      <c r="L79" s="32"/>
      <c r="M79" s="32"/>
      <c r="N79" s="32"/>
      <c r="O79" s="32"/>
      <c r="P79" s="32"/>
      <c r="Q79" s="32"/>
      <c r="R79" s="32"/>
      <c r="S79" s="32"/>
      <c r="T79" s="32"/>
      <c r="U79" s="32"/>
      <c r="V79" s="32"/>
      <c r="W79" s="32"/>
      <c r="X79" s="32"/>
      <c r="Y79" s="32"/>
      <c r="Z79" s="32"/>
      <c r="AA79" s="32"/>
    </row>
    <row r="80">
      <c r="A80" s="32" t="s">
        <v>579</v>
      </c>
      <c r="B80" s="32" t="s">
        <v>580</v>
      </c>
      <c r="C80" s="32" t="s">
        <v>581</v>
      </c>
      <c r="D80" s="32" t="s">
        <v>579</v>
      </c>
      <c r="E80" s="32" t="s">
        <v>375</v>
      </c>
      <c r="F80" s="32" t="s">
        <v>376</v>
      </c>
      <c r="G80" s="32"/>
      <c r="H80" s="32"/>
      <c r="I80" s="32"/>
      <c r="J80" s="32"/>
      <c r="K80" s="32"/>
      <c r="L80" s="32"/>
      <c r="M80" s="32"/>
      <c r="N80" s="32"/>
      <c r="O80" s="32"/>
      <c r="P80" s="32"/>
      <c r="Q80" s="32"/>
      <c r="R80" s="32"/>
      <c r="S80" s="32"/>
      <c r="T80" s="32"/>
      <c r="U80" s="32"/>
      <c r="V80" s="32"/>
      <c r="W80" s="32"/>
      <c r="X80" s="32"/>
      <c r="Y80" s="32"/>
      <c r="Z80" s="32"/>
      <c r="AA80" s="32"/>
    </row>
    <row r="81">
      <c r="A81" s="32" t="s">
        <v>582</v>
      </c>
      <c r="B81" s="32" t="s">
        <v>583</v>
      </c>
      <c r="C81" s="32" t="s">
        <v>584</v>
      </c>
      <c r="D81" s="32" t="s">
        <v>582</v>
      </c>
      <c r="E81" s="32" t="s">
        <v>370</v>
      </c>
      <c r="F81" s="32" t="s">
        <v>381</v>
      </c>
      <c r="G81" s="32"/>
      <c r="H81" s="32"/>
      <c r="I81" s="32"/>
      <c r="J81" s="32"/>
      <c r="K81" s="32"/>
      <c r="L81" s="32"/>
      <c r="M81" s="32"/>
      <c r="N81" s="32"/>
      <c r="O81" s="32"/>
      <c r="P81" s="32"/>
      <c r="Q81" s="32"/>
      <c r="R81" s="32"/>
      <c r="S81" s="32"/>
      <c r="T81" s="32"/>
      <c r="U81" s="32"/>
      <c r="V81" s="32"/>
      <c r="W81" s="32"/>
      <c r="X81" s="32"/>
      <c r="Y81" s="32"/>
      <c r="Z81" s="32"/>
      <c r="AA81" s="32"/>
    </row>
    <row r="82">
      <c r="A82" s="32" t="s">
        <v>585</v>
      </c>
      <c r="B82" s="32" t="s">
        <v>586</v>
      </c>
      <c r="C82" s="32" t="s">
        <v>587</v>
      </c>
      <c r="D82" s="32" t="s">
        <v>585</v>
      </c>
      <c r="E82" s="32" t="s">
        <v>370</v>
      </c>
      <c r="F82" s="32" t="s">
        <v>381</v>
      </c>
      <c r="G82" s="32"/>
      <c r="H82" s="32"/>
      <c r="I82" s="32"/>
      <c r="J82" s="32"/>
      <c r="K82" s="32"/>
      <c r="L82" s="32"/>
      <c r="M82" s="32"/>
      <c r="N82" s="32"/>
      <c r="O82" s="32"/>
      <c r="P82" s="32"/>
      <c r="Q82" s="32"/>
      <c r="R82" s="32"/>
      <c r="S82" s="32"/>
      <c r="T82" s="32"/>
      <c r="U82" s="32"/>
      <c r="V82" s="32"/>
      <c r="W82" s="32"/>
      <c r="X82" s="32"/>
      <c r="Y82" s="32"/>
      <c r="Z82" s="32"/>
      <c r="AA82" s="32"/>
    </row>
    <row r="83">
      <c r="A83" s="32" t="s">
        <v>588</v>
      </c>
      <c r="B83" s="32" t="s">
        <v>589</v>
      </c>
      <c r="C83" s="32" t="s">
        <v>590</v>
      </c>
      <c r="D83" s="32" t="s">
        <v>588</v>
      </c>
      <c r="E83" s="32" t="s">
        <v>370</v>
      </c>
      <c r="F83" s="32" t="s">
        <v>381</v>
      </c>
      <c r="G83" s="32"/>
      <c r="H83" s="32"/>
      <c r="I83" s="32"/>
      <c r="J83" s="32"/>
      <c r="K83" s="32"/>
      <c r="L83" s="32"/>
      <c r="M83" s="32"/>
      <c r="N83" s="32"/>
      <c r="O83" s="32"/>
      <c r="P83" s="32"/>
      <c r="Q83" s="32"/>
      <c r="R83" s="32"/>
      <c r="S83" s="32"/>
      <c r="T83" s="32"/>
      <c r="U83" s="32"/>
      <c r="V83" s="32"/>
      <c r="W83" s="32"/>
      <c r="X83" s="32"/>
      <c r="Y83" s="32"/>
      <c r="Z83" s="32"/>
      <c r="AA83" s="32"/>
    </row>
    <row r="84">
      <c r="A84" s="32" t="s">
        <v>62</v>
      </c>
      <c r="B84" s="32" t="s">
        <v>591</v>
      </c>
      <c r="C84" s="32" t="s">
        <v>61</v>
      </c>
      <c r="D84" s="32" t="s">
        <v>62</v>
      </c>
      <c r="E84" s="32" t="s">
        <v>36</v>
      </c>
      <c r="F84" s="32" t="s">
        <v>397</v>
      </c>
      <c r="G84" s="32"/>
      <c r="H84" s="32"/>
      <c r="I84" s="32"/>
      <c r="J84" s="32"/>
      <c r="K84" s="32"/>
      <c r="L84" s="32"/>
      <c r="M84" s="32"/>
      <c r="N84" s="32"/>
      <c r="O84" s="32"/>
      <c r="P84" s="32"/>
      <c r="Q84" s="32"/>
      <c r="R84" s="32"/>
      <c r="S84" s="32"/>
      <c r="T84" s="32"/>
      <c r="U84" s="32"/>
      <c r="V84" s="32"/>
      <c r="W84" s="32"/>
      <c r="X84" s="32"/>
      <c r="Y84" s="32"/>
      <c r="Z84" s="32"/>
      <c r="AA84" s="32"/>
    </row>
    <row r="85">
      <c r="A85" s="32" t="s">
        <v>64</v>
      </c>
      <c r="B85" s="32" t="s">
        <v>592</v>
      </c>
      <c r="C85" s="32" t="s">
        <v>63</v>
      </c>
      <c r="D85" s="32" t="s">
        <v>64</v>
      </c>
      <c r="E85" s="32" t="s">
        <v>23</v>
      </c>
      <c r="F85" s="32" t="s">
        <v>406</v>
      </c>
      <c r="G85" s="32"/>
      <c r="H85" s="32"/>
      <c r="I85" s="32"/>
      <c r="J85" s="32"/>
      <c r="K85" s="32"/>
      <c r="L85" s="32"/>
      <c r="M85" s="32"/>
      <c r="N85" s="32"/>
      <c r="O85" s="32"/>
      <c r="P85" s="32"/>
      <c r="Q85" s="32"/>
      <c r="R85" s="32"/>
      <c r="S85" s="32"/>
      <c r="T85" s="32"/>
      <c r="U85" s="32"/>
      <c r="V85" s="32"/>
      <c r="W85" s="32"/>
      <c r="X85" s="32"/>
      <c r="Y85" s="32"/>
      <c r="Z85" s="32"/>
      <c r="AA85" s="32"/>
    </row>
    <row r="86">
      <c r="A86" s="32" t="s">
        <v>593</v>
      </c>
      <c r="B86" s="32" t="s">
        <v>594</v>
      </c>
      <c r="C86" s="32" t="s">
        <v>595</v>
      </c>
      <c r="D86" s="32" t="s">
        <v>593</v>
      </c>
      <c r="E86" s="32" t="s">
        <v>370</v>
      </c>
      <c r="F86" s="32" t="s">
        <v>381</v>
      </c>
      <c r="G86" s="32"/>
      <c r="H86" s="32"/>
      <c r="I86" s="32"/>
      <c r="J86" s="32"/>
      <c r="K86" s="32"/>
      <c r="L86" s="32"/>
      <c r="M86" s="32"/>
      <c r="N86" s="32"/>
      <c r="O86" s="32"/>
      <c r="P86" s="32"/>
      <c r="Q86" s="32"/>
      <c r="R86" s="32"/>
      <c r="S86" s="32"/>
      <c r="T86" s="32"/>
      <c r="U86" s="32"/>
      <c r="V86" s="32"/>
      <c r="W86" s="32"/>
      <c r="X86" s="32"/>
      <c r="Y86" s="32"/>
      <c r="Z86" s="32"/>
      <c r="AA86" s="32"/>
    </row>
    <row r="87">
      <c r="A87" s="32" t="s">
        <v>596</v>
      </c>
      <c r="B87" s="32" t="s">
        <v>597</v>
      </c>
      <c r="C87" s="32" t="s">
        <v>598</v>
      </c>
      <c r="D87" s="32" t="s">
        <v>596</v>
      </c>
      <c r="E87" s="32" t="s">
        <v>23</v>
      </c>
      <c r="F87" s="32" t="s">
        <v>366</v>
      </c>
      <c r="G87" s="32"/>
      <c r="H87" s="32"/>
      <c r="I87" s="32"/>
      <c r="J87" s="32"/>
      <c r="K87" s="32"/>
      <c r="L87" s="32"/>
      <c r="M87" s="32"/>
      <c r="N87" s="32"/>
      <c r="O87" s="32"/>
      <c r="P87" s="32"/>
      <c r="Q87" s="32"/>
      <c r="R87" s="32"/>
      <c r="S87" s="32"/>
      <c r="T87" s="32"/>
      <c r="U87" s="32"/>
      <c r="V87" s="32"/>
      <c r="W87" s="32"/>
      <c r="X87" s="32"/>
      <c r="Y87" s="32"/>
      <c r="Z87" s="32"/>
      <c r="AA87" s="32"/>
    </row>
    <row r="88">
      <c r="A88" s="32" t="s">
        <v>66</v>
      </c>
      <c r="B88" s="32" t="s">
        <v>599</v>
      </c>
      <c r="C88" s="32" t="s">
        <v>65</v>
      </c>
      <c r="D88" s="32" t="s">
        <v>66</v>
      </c>
      <c r="E88" s="32" t="s">
        <v>23</v>
      </c>
      <c r="F88" s="32" t="s">
        <v>366</v>
      </c>
      <c r="G88" s="32"/>
      <c r="H88" s="32"/>
      <c r="I88" s="32"/>
      <c r="J88" s="32"/>
      <c r="K88" s="32"/>
      <c r="L88" s="32"/>
      <c r="M88" s="32"/>
      <c r="N88" s="32"/>
      <c r="O88" s="32"/>
      <c r="P88" s="32"/>
      <c r="Q88" s="32"/>
      <c r="R88" s="32"/>
      <c r="S88" s="32"/>
      <c r="T88" s="32"/>
      <c r="U88" s="32"/>
      <c r="V88" s="32"/>
      <c r="W88" s="32"/>
      <c r="X88" s="32"/>
      <c r="Y88" s="32"/>
      <c r="Z88" s="32"/>
      <c r="AA88" s="32"/>
    </row>
    <row r="89">
      <c r="A89" s="32" t="s">
        <v>600</v>
      </c>
      <c r="B89" s="32" t="s">
        <v>601</v>
      </c>
      <c r="C89" s="32" t="s">
        <v>602</v>
      </c>
      <c r="D89" s="32" t="s">
        <v>600</v>
      </c>
      <c r="E89" s="32" t="s">
        <v>385</v>
      </c>
      <c r="F89" s="32" t="s">
        <v>434</v>
      </c>
      <c r="G89" s="32"/>
      <c r="H89" s="32"/>
      <c r="I89" s="32"/>
      <c r="J89" s="32"/>
      <c r="K89" s="32"/>
      <c r="L89" s="32"/>
      <c r="M89" s="32"/>
      <c r="N89" s="32"/>
      <c r="O89" s="32"/>
      <c r="P89" s="32"/>
      <c r="Q89" s="32"/>
      <c r="R89" s="32"/>
      <c r="S89" s="32"/>
      <c r="T89" s="32"/>
      <c r="U89" s="32"/>
      <c r="V89" s="32"/>
      <c r="W89" s="32"/>
      <c r="X89" s="32"/>
      <c r="Y89" s="32"/>
      <c r="Z89" s="32"/>
      <c r="AA89" s="32"/>
    </row>
    <row r="90">
      <c r="A90" s="32" t="s">
        <v>603</v>
      </c>
      <c r="B90" s="32" t="s">
        <v>604</v>
      </c>
      <c r="C90" s="32" t="s">
        <v>605</v>
      </c>
      <c r="D90" s="32" t="s">
        <v>603</v>
      </c>
      <c r="E90" s="32" t="s">
        <v>385</v>
      </c>
      <c r="F90" s="32" t="s">
        <v>386</v>
      </c>
      <c r="G90" s="32"/>
      <c r="H90" s="32"/>
      <c r="I90" s="32"/>
      <c r="J90" s="32"/>
      <c r="K90" s="32"/>
      <c r="L90" s="32"/>
      <c r="M90" s="32"/>
      <c r="N90" s="32"/>
      <c r="O90" s="32"/>
      <c r="P90" s="32"/>
      <c r="Q90" s="32"/>
      <c r="R90" s="32"/>
      <c r="S90" s="32"/>
      <c r="T90" s="32"/>
      <c r="U90" s="32"/>
      <c r="V90" s="32"/>
      <c r="W90" s="32"/>
      <c r="X90" s="32"/>
      <c r="Y90" s="32"/>
      <c r="Z90" s="32"/>
      <c r="AA90" s="32"/>
    </row>
    <row r="91">
      <c r="A91" s="32" t="s">
        <v>606</v>
      </c>
      <c r="B91" s="32" t="s">
        <v>607</v>
      </c>
      <c r="C91" s="32" t="s">
        <v>608</v>
      </c>
      <c r="D91" s="32" t="s">
        <v>606</v>
      </c>
      <c r="E91" s="32" t="s">
        <v>385</v>
      </c>
      <c r="F91" s="32" t="s">
        <v>386</v>
      </c>
      <c r="G91" s="32"/>
      <c r="H91" s="32"/>
      <c r="I91" s="32"/>
      <c r="J91" s="32"/>
      <c r="K91" s="32"/>
      <c r="L91" s="32"/>
      <c r="M91" s="32"/>
      <c r="N91" s="32"/>
      <c r="O91" s="32"/>
      <c r="P91" s="32"/>
      <c r="Q91" s="32"/>
      <c r="R91" s="32"/>
      <c r="S91" s="32"/>
      <c r="T91" s="32"/>
      <c r="U91" s="32"/>
      <c r="V91" s="32"/>
      <c r="W91" s="32"/>
      <c r="X91" s="32"/>
      <c r="Y91" s="32"/>
      <c r="Z91" s="32"/>
      <c r="AA91" s="32"/>
    </row>
    <row r="92">
      <c r="A92" s="32" t="s">
        <v>609</v>
      </c>
      <c r="B92" s="32" t="s">
        <v>610</v>
      </c>
      <c r="C92" s="32" t="s">
        <v>611</v>
      </c>
      <c r="D92" s="32" t="s">
        <v>609</v>
      </c>
      <c r="E92" s="32" t="s">
        <v>375</v>
      </c>
      <c r="F92" s="32" t="s">
        <v>612</v>
      </c>
      <c r="G92" s="32"/>
      <c r="H92" s="32"/>
      <c r="I92" s="32"/>
      <c r="J92" s="32"/>
      <c r="K92" s="32"/>
      <c r="L92" s="32"/>
      <c r="M92" s="32"/>
      <c r="N92" s="32"/>
      <c r="O92" s="32"/>
      <c r="P92" s="32"/>
      <c r="Q92" s="32"/>
      <c r="R92" s="32"/>
      <c r="S92" s="32"/>
      <c r="T92" s="32"/>
      <c r="U92" s="32"/>
      <c r="V92" s="32"/>
      <c r="W92" s="32"/>
      <c r="X92" s="32"/>
      <c r="Y92" s="32"/>
      <c r="Z92" s="32"/>
      <c r="AA92" s="32"/>
    </row>
    <row r="93">
      <c r="A93" s="32" t="s">
        <v>613</v>
      </c>
      <c r="B93" s="32" t="s">
        <v>614</v>
      </c>
      <c r="C93" s="32" t="s">
        <v>615</v>
      </c>
      <c r="D93" s="32" t="s">
        <v>613</v>
      </c>
      <c r="E93" s="32" t="s">
        <v>385</v>
      </c>
      <c r="F93" s="32" t="s">
        <v>386</v>
      </c>
      <c r="G93" s="32"/>
      <c r="H93" s="32"/>
      <c r="I93" s="32"/>
      <c r="J93" s="32"/>
      <c r="K93" s="32"/>
      <c r="L93" s="32"/>
      <c r="M93" s="32"/>
      <c r="N93" s="32"/>
      <c r="O93" s="32"/>
      <c r="P93" s="32"/>
      <c r="Q93" s="32"/>
      <c r="R93" s="32"/>
      <c r="S93" s="32"/>
      <c r="T93" s="32"/>
      <c r="U93" s="32"/>
      <c r="V93" s="32"/>
      <c r="W93" s="32"/>
      <c r="X93" s="32"/>
      <c r="Y93" s="32"/>
      <c r="Z93" s="32"/>
      <c r="AA93" s="32"/>
    </row>
    <row r="94">
      <c r="A94" s="32" t="s">
        <v>616</v>
      </c>
      <c r="B94" s="32" t="s">
        <v>617</v>
      </c>
      <c r="C94" s="32" t="s">
        <v>618</v>
      </c>
      <c r="D94" s="32" t="s">
        <v>616</v>
      </c>
      <c r="E94" s="32" t="s">
        <v>23</v>
      </c>
      <c r="F94" s="32" t="s">
        <v>364</v>
      </c>
      <c r="G94" s="32"/>
      <c r="H94" s="32"/>
      <c r="I94" s="32"/>
      <c r="J94" s="32"/>
      <c r="K94" s="32"/>
      <c r="L94" s="32"/>
      <c r="M94" s="32"/>
      <c r="N94" s="32"/>
      <c r="O94" s="32"/>
      <c r="P94" s="32"/>
      <c r="Q94" s="32"/>
      <c r="R94" s="32"/>
      <c r="S94" s="32"/>
      <c r="T94" s="32"/>
      <c r="U94" s="32"/>
      <c r="V94" s="32"/>
      <c r="W94" s="32"/>
      <c r="X94" s="32"/>
      <c r="Y94" s="32"/>
      <c r="Z94" s="32"/>
      <c r="AA94" s="32"/>
    </row>
    <row r="95">
      <c r="A95" s="32" t="s">
        <v>619</v>
      </c>
      <c r="B95" s="32" t="s">
        <v>620</v>
      </c>
      <c r="C95" s="32" t="s">
        <v>621</v>
      </c>
      <c r="D95" s="32" t="s">
        <v>619</v>
      </c>
      <c r="E95" s="32" t="s">
        <v>370</v>
      </c>
      <c r="F95" s="32" t="s">
        <v>381</v>
      </c>
      <c r="G95" s="32"/>
      <c r="H95" s="32"/>
      <c r="I95" s="32"/>
      <c r="J95" s="32"/>
      <c r="K95" s="32"/>
      <c r="L95" s="32"/>
      <c r="M95" s="32"/>
      <c r="N95" s="32"/>
      <c r="O95" s="32"/>
      <c r="P95" s="32"/>
      <c r="Q95" s="32"/>
      <c r="R95" s="32"/>
      <c r="S95" s="32"/>
      <c r="T95" s="32"/>
      <c r="U95" s="32"/>
      <c r="V95" s="32"/>
      <c r="W95" s="32"/>
      <c r="X95" s="32"/>
      <c r="Y95" s="32"/>
      <c r="Z95" s="32"/>
      <c r="AA95" s="32"/>
    </row>
    <row r="96">
      <c r="A96" s="32" t="s">
        <v>622</v>
      </c>
      <c r="B96" s="32" t="s">
        <v>623</v>
      </c>
      <c r="C96" s="32" t="s">
        <v>624</v>
      </c>
      <c r="D96" s="32" t="s">
        <v>622</v>
      </c>
      <c r="E96" s="32" t="s">
        <v>370</v>
      </c>
      <c r="F96" s="32" t="s">
        <v>381</v>
      </c>
      <c r="G96" s="32"/>
      <c r="H96" s="32"/>
      <c r="I96" s="32"/>
      <c r="J96" s="32"/>
      <c r="K96" s="32"/>
      <c r="L96" s="32"/>
      <c r="M96" s="32"/>
      <c r="N96" s="32"/>
      <c r="O96" s="32"/>
      <c r="P96" s="32"/>
      <c r="Q96" s="32"/>
      <c r="R96" s="32"/>
      <c r="S96" s="32"/>
      <c r="T96" s="32"/>
      <c r="U96" s="32"/>
      <c r="V96" s="32"/>
      <c r="W96" s="32"/>
      <c r="X96" s="32"/>
      <c r="Y96" s="32"/>
      <c r="Z96" s="32"/>
      <c r="AA96" s="32"/>
    </row>
    <row r="97">
      <c r="A97" s="32" t="s">
        <v>625</v>
      </c>
      <c r="B97" s="32" t="s">
        <v>626</v>
      </c>
      <c r="C97" s="32" t="s">
        <v>627</v>
      </c>
      <c r="D97" s="32" t="s">
        <v>625</v>
      </c>
      <c r="E97" s="32" t="s">
        <v>385</v>
      </c>
      <c r="F97" s="32" t="s">
        <v>386</v>
      </c>
      <c r="G97" s="32"/>
      <c r="H97" s="32"/>
      <c r="I97" s="32"/>
      <c r="J97" s="32"/>
      <c r="K97" s="32"/>
      <c r="L97" s="32"/>
      <c r="M97" s="32"/>
      <c r="N97" s="32"/>
      <c r="O97" s="32"/>
      <c r="P97" s="32"/>
      <c r="Q97" s="32"/>
      <c r="R97" s="32"/>
      <c r="S97" s="32"/>
      <c r="T97" s="32"/>
      <c r="U97" s="32"/>
      <c r="V97" s="32"/>
      <c r="W97" s="32"/>
      <c r="X97" s="32"/>
      <c r="Y97" s="32"/>
      <c r="Z97" s="32"/>
      <c r="AA97" s="32"/>
    </row>
    <row r="98">
      <c r="A98" s="32" t="s">
        <v>628</v>
      </c>
      <c r="B98" s="32" t="s">
        <v>629</v>
      </c>
      <c r="C98" s="32" t="s">
        <v>630</v>
      </c>
      <c r="D98" s="32" t="s">
        <v>628</v>
      </c>
      <c r="E98" s="32" t="s">
        <v>385</v>
      </c>
      <c r="F98" s="32" t="s">
        <v>386</v>
      </c>
      <c r="G98" s="32"/>
      <c r="H98" s="32"/>
      <c r="I98" s="32"/>
      <c r="J98" s="32"/>
      <c r="K98" s="32"/>
      <c r="L98" s="32"/>
      <c r="M98" s="32"/>
      <c r="N98" s="32"/>
      <c r="O98" s="32"/>
      <c r="P98" s="32"/>
      <c r="Q98" s="32"/>
      <c r="R98" s="32"/>
      <c r="S98" s="32"/>
      <c r="T98" s="32"/>
      <c r="U98" s="32"/>
      <c r="V98" s="32"/>
      <c r="W98" s="32"/>
      <c r="X98" s="32"/>
      <c r="Y98" s="32"/>
      <c r="Z98" s="32"/>
      <c r="AA98" s="32"/>
    </row>
    <row r="99">
      <c r="A99" s="32" t="s">
        <v>631</v>
      </c>
      <c r="B99" s="32" t="s">
        <v>632</v>
      </c>
      <c r="C99" s="32" t="s">
        <v>633</v>
      </c>
      <c r="D99" s="32" t="s">
        <v>631</v>
      </c>
      <c r="E99" s="32" t="s">
        <v>375</v>
      </c>
      <c r="F99" s="32" t="s">
        <v>404</v>
      </c>
      <c r="G99" s="32"/>
      <c r="H99" s="32"/>
      <c r="I99" s="32"/>
      <c r="J99" s="32"/>
      <c r="K99" s="32"/>
      <c r="L99" s="32"/>
      <c r="M99" s="32"/>
      <c r="N99" s="32"/>
      <c r="O99" s="32"/>
      <c r="P99" s="32"/>
      <c r="Q99" s="32"/>
      <c r="R99" s="32"/>
      <c r="S99" s="32"/>
      <c r="T99" s="32"/>
      <c r="U99" s="32"/>
      <c r="V99" s="32"/>
      <c r="W99" s="32"/>
      <c r="X99" s="32"/>
      <c r="Y99" s="32"/>
      <c r="Z99" s="32"/>
      <c r="AA99" s="32"/>
    </row>
    <row r="100">
      <c r="A100" s="32" t="s">
        <v>634</v>
      </c>
      <c r="B100" s="32" t="s">
        <v>635</v>
      </c>
      <c r="C100" s="32" t="s">
        <v>636</v>
      </c>
      <c r="D100" s="32" t="s">
        <v>634</v>
      </c>
      <c r="E100" s="32" t="s">
        <v>23</v>
      </c>
      <c r="F100" s="32" t="s">
        <v>366</v>
      </c>
      <c r="G100" s="32"/>
      <c r="H100" s="32"/>
      <c r="I100" s="32"/>
      <c r="J100" s="32"/>
      <c r="K100" s="32"/>
      <c r="L100" s="32"/>
      <c r="M100" s="32"/>
      <c r="N100" s="32"/>
      <c r="O100" s="32"/>
      <c r="P100" s="32"/>
      <c r="Q100" s="32"/>
      <c r="R100" s="32"/>
      <c r="S100" s="32"/>
      <c r="T100" s="32"/>
      <c r="U100" s="32"/>
      <c r="V100" s="32"/>
      <c r="W100" s="32"/>
      <c r="X100" s="32"/>
      <c r="Y100" s="32"/>
      <c r="Z100" s="32"/>
      <c r="AA100" s="32"/>
    </row>
    <row r="101">
      <c r="A101" s="32" t="s">
        <v>637</v>
      </c>
      <c r="B101" s="32" t="s">
        <v>638</v>
      </c>
      <c r="C101" s="32" t="s">
        <v>639</v>
      </c>
      <c r="D101" s="32" t="s">
        <v>637</v>
      </c>
      <c r="E101" s="32" t="s">
        <v>385</v>
      </c>
      <c r="F101" s="32" t="s">
        <v>386</v>
      </c>
      <c r="G101" s="32"/>
      <c r="H101" s="32"/>
      <c r="I101" s="32"/>
      <c r="J101" s="32"/>
      <c r="K101" s="32"/>
      <c r="L101" s="32"/>
      <c r="M101" s="32"/>
      <c r="N101" s="32"/>
      <c r="O101" s="32"/>
      <c r="P101" s="32"/>
      <c r="Q101" s="32"/>
      <c r="R101" s="32"/>
      <c r="S101" s="32"/>
      <c r="T101" s="32"/>
      <c r="U101" s="32"/>
      <c r="V101" s="32"/>
      <c r="W101" s="32"/>
      <c r="X101" s="32"/>
      <c r="Y101" s="32"/>
      <c r="Z101" s="32"/>
      <c r="AA101" s="32"/>
    </row>
    <row r="102">
      <c r="A102" s="32" t="s">
        <v>640</v>
      </c>
      <c r="B102" s="32" t="s">
        <v>641</v>
      </c>
      <c r="C102" s="32" t="s">
        <v>642</v>
      </c>
      <c r="D102" s="32" t="s">
        <v>640</v>
      </c>
      <c r="E102" s="32" t="s">
        <v>36</v>
      </c>
      <c r="F102" s="32" t="s">
        <v>495</v>
      </c>
      <c r="G102" s="32"/>
      <c r="H102" s="32"/>
      <c r="I102" s="32"/>
      <c r="J102" s="32"/>
      <c r="K102" s="32"/>
      <c r="L102" s="32"/>
      <c r="M102" s="32"/>
      <c r="N102" s="32"/>
      <c r="O102" s="32"/>
      <c r="P102" s="32"/>
      <c r="Q102" s="32"/>
      <c r="R102" s="32"/>
      <c r="S102" s="32"/>
      <c r="T102" s="32"/>
      <c r="U102" s="32"/>
      <c r="V102" s="32"/>
      <c r="W102" s="32"/>
      <c r="X102" s="32"/>
      <c r="Y102" s="32"/>
      <c r="Z102" s="32"/>
      <c r="AA102" s="32"/>
    </row>
    <row r="103">
      <c r="A103" s="32" t="s">
        <v>68</v>
      </c>
      <c r="B103" s="32" t="s">
        <v>643</v>
      </c>
      <c r="C103" s="32" t="s">
        <v>67</v>
      </c>
      <c r="D103" s="32" t="s">
        <v>68</v>
      </c>
      <c r="E103" s="32" t="s">
        <v>23</v>
      </c>
      <c r="F103" s="32" t="s">
        <v>423</v>
      </c>
      <c r="G103" s="32"/>
      <c r="H103" s="32"/>
      <c r="I103" s="32"/>
      <c r="J103" s="32"/>
      <c r="K103" s="32"/>
      <c r="L103" s="32"/>
      <c r="M103" s="32"/>
      <c r="N103" s="32"/>
      <c r="O103" s="32"/>
      <c r="P103" s="32"/>
      <c r="Q103" s="32"/>
      <c r="R103" s="32"/>
      <c r="S103" s="32"/>
      <c r="T103" s="32"/>
      <c r="U103" s="32"/>
      <c r="V103" s="32"/>
      <c r="W103" s="32"/>
      <c r="X103" s="32"/>
      <c r="Y103" s="32"/>
      <c r="Z103" s="32"/>
      <c r="AA103" s="32"/>
    </row>
    <row r="104">
      <c r="A104" s="32" t="s">
        <v>70</v>
      </c>
      <c r="B104" s="32" t="s">
        <v>644</v>
      </c>
      <c r="C104" s="32" t="s">
        <v>69</v>
      </c>
      <c r="D104" s="32" t="s">
        <v>70</v>
      </c>
      <c r="E104" s="32" t="s">
        <v>23</v>
      </c>
      <c r="F104" s="32" t="s">
        <v>364</v>
      </c>
      <c r="G104" s="32"/>
      <c r="H104" s="32"/>
      <c r="I104" s="32"/>
      <c r="J104" s="32"/>
      <c r="K104" s="32"/>
      <c r="L104" s="32"/>
      <c r="M104" s="32"/>
      <c r="N104" s="32"/>
      <c r="O104" s="32"/>
      <c r="P104" s="32"/>
      <c r="Q104" s="32"/>
      <c r="R104" s="32"/>
      <c r="S104" s="32"/>
      <c r="T104" s="32"/>
      <c r="U104" s="32"/>
      <c r="V104" s="32"/>
      <c r="W104" s="32"/>
      <c r="X104" s="32"/>
      <c r="Y104" s="32"/>
      <c r="Z104" s="32"/>
      <c r="AA104" s="32"/>
    </row>
    <row r="105">
      <c r="A105" s="32" t="s">
        <v>645</v>
      </c>
      <c r="B105" s="32" t="s">
        <v>646</v>
      </c>
      <c r="C105" s="32" t="s">
        <v>647</v>
      </c>
      <c r="D105" s="32" t="s">
        <v>645</v>
      </c>
      <c r="E105" s="32" t="s">
        <v>36</v>
      </c>
      <c r="F105" s="32" t="s">
        <v>360</v>
      </c>
      <c r="G105" s="32"/>
      <c r="H105" s="32"/>
      <c r="I105" s="32"/>
      <c r="J105" s="32"/>
      <c r="K105" s="32"/>
      <c r="L105" s="32"/>
      <c r="M105" s="32"/>
      <c r="N105" s="32"/>
      <c r="O105" s="32"/>
      <c r="P105" s="32"/>
      <c r="Q105" s="32"/>
      <c r="R105" s="32"/>
      <c r="S105" s="32"/>
      <c r="T105" s="32"/>
      <c r="U105" s="32"/>
      <c r="V105" s="32"/>
      <c r="W105" s="32"/>
      <c r="X105" s="32"/>
      <c r="Y105" s="32"/>
      <c r="Z105" s="32"/>
      <c r="AA105" s="32"/>
    </row>
    <row r="106">
      <c r="A106" s="32" t="s">
        <v>648</v>
      </c>
      <c r="B106" s="32" t="s">
        <v>649</v>
      </c>
      <c r="C106" s="32" t="s">
        <v>650</v>
      </c>
      <c r="D106" s="32" t="s">
        <v>648</v>
      </c>
      <c r="E106" s="32" t="s">
        <v>36</v>
      </c>
      <c r="F106" s="32" t="s">
        <v>460</v>
      </c>
      <c r="G106" s="32"/>
      <c r="H106" s="32"/>
      <c r="I106" s="32"/>
      <c r="J106" s="32"/>
      <c r="K106" s="32"/>
      <c r="L106" s="32"/>
      <c r="M106" s="32"/>
      <c r="N106" s="32"/>
      <c r="O106" s="32"/>
      <c r="P106" s="32"/>
      <c r="Q106" s="32"/>
      <c r="R106" s="32"/>
      <c r="S106" s="32"/>
      <c r="T106" s="32"/>
      <c r="U106" s="32"/>
      <c r="V106" s="32"/>
      <c r="W106" s="32"/>
      <c r="X106" s="32"/>
      <c r="Y106" s="32"/>
      <c r="Z106" s="32"/>
      <c r="AA106" s="32"/>
    </row>
    <row r="107">
      <c r="A107" s="32" t="s">
        <v>651</v>
      </c>
      <c r="B107" s="32" t="s">
        <v>652</v>
      </c>
      <c r="C107" s="32" t="s">
        <v>653</v>
      </c>
      <c r="D107" s="32" t="s">
        <v>651</v>
      </c>
      <c r="E107" s="32" t="s">
        <v>36</v>
      </c>
      <c r="F107" s="32" t="s">
        <v>360</v>
      </c>
      <c r="G107" s="32"/>
      <c r="H107" s="32"/>
      <c r="I107" s="32"/>
      <c r="J107" s="32"/>
      <c r="K107" s="32"/>
      <c r="L107" s="32"/>
      <c r="M107" s="32"/>
      <c r="N107" s="32"/>
      <c r="O107" s="32"/>
      <c r="P107" s="32"/>
      <c r="Q107" s="32"/>
      <c r="R107" s="32"/>
      <c r="S107" s="32"/>
      <c r="T107" s="32"/>
      <c r="U107" s="32"/>
      <c r="V107" s="32"/>
      <c r="W107" s="32"/>
      <c r="X107" s="32"/>
      <c r="Y107" s="32"/>
      <c r="Z107" s="32"/>
      <c r="AA107" s="32"/>
    </row>
    <row r="108">
      <c r="A108" s="32" t="s">
        <v>654</v>
      </c>
      <c r="B108" s="32" t="s">
        <v>655</v>
      </c>
      <c r="C108" s="32" t="s">
        <v>656</v>
      </c>
      <c r="D108" s="32" t="s">
        <v>654</v>
      </c>
      <c r="E108" s="32" t="s">
        <v>36</v>
      </c>
      <c r="F108" s="32" t="s">
        <v>397</v>
      </c>
      <c r="G108" s="32"/>
      <c r="H108" s="32"/>
      <c r="I108" s="32"/>
      <c r="J108" s="32"/>
      <c r="K108" s="32"/>
      <c r="L108" s="32"/>
      <c r="M108" s="32"/>
      <c r="N108" s="32"/>
      <c r="O108" s="32"/>
      <c r="P108" s="32"/>
      <c r="Q108" s="32"/>
      <c r="R108" s="32"/>
      <c r="S108" s="32"/>
      <c r="T108" s="32"/>
      <c r="U108" s="32"/>
      <c r="V108" s="32"/>
      <c r="W108" s="32"/>
      <c r="X108" s="32"/>
      <c r="Y108" s="32"/>
      <c r="Z108" s="32"/>
      <c r="AA108" s="32"/>
    </row>
    <row r="109">
      <c r="A109" s="32" t="s">
        <v>72</v>
      </c>
      <c r="B109" s="32" t="s">
        <v>657</v>
      </c>
      <c r="C109" s="32" t="s">
        <v>71</v>
      </c>
      <c r="D109" s="32" t="s">
        <v>72</v>
      </c>
      <c r="E109" s="32" t="s">
        <v>23</v>
      </c>
      <c r="F109" s="32" t="s">
        <v>364</v>
      </c>
      <c r="G109" s="32"/>
      <c r="H109" s="32"/>
      <c r="I109" s="32"/>
      <c r="J109" s="32"/>
      <c r="K109" s="32"/>
      <c r="L109" s="32"/>
      <c r="M109" s="32"/>
      <c r="N109" s="32"/>
      <c r="O109" s="32"/>
      <c r="P109" s="32"/>
      <c r="Q109" s="32"/>
      <c r="R109" s="32"/>
      <c r="S109" s="32"/>
      <c r="T109" s="32"/>
      <c r="U109" s="32"/>
      <c r="V109" s="32"/>
      <c r="W109" s="32"/>
      <c r="X109" s="32"/>
      <c r="Y109" s="32"/>
      <c r="Z109" s="32"/>
      <c r="AA109" s="32"/>
    </row>
    <row r="110">
      <c r="A110" s="32" t="s">
        <v>658</v>
      </c>
      <c r="B110" s="32" t="s">
        <v>659</v>
      </c>
      <c r="C110" s="32" t="s">
        <v>660</v>
      </c>
      <c r="D110" s="32" t="s">
        <v>658</v>
      </c>
      <c r="E110" s="32" t="s">
        <v>23</v>
      </c>
      <c r="F110" s="32" t="s">
        <v>364</v>
      </c>
      <c r="G110" s="32"/>
      <c r="H110" s="32"/>
      <c r="I110" s="32"/>
      <c r="J110" s="32"/>
      <c r="K110" s="32"/>
      <c r="L110" s="32"/>
      <c r="M110" s="32"/>
      <c r="N110" s="32"/>
      <c r="O110" s="32"/>
      <c r="P110" s="32"/>
      <c r="Q110" s="32"/>
      <c r="R110" s="32"/>
      <c r="S110" s="32"/>
      <c r="T110" s="32"/>
      <c r="U110" s="32"/>
      <c r="V110" s="32"/>
      <c r="W110" s="32"/>
      <c r="X110" s="32"/>
      <c r="Y110" s="32"/>
      <c r="Z110" s="32"/>
      <c r="AA110" s="32"/>
    </row>
    <row r="111">
      <c r="A111" s="32" t="s">
        <v>661</v>
      </c>
      <c r="B111" s="32" t="s">
        <v>662</v>
      </c>
      <c r="C111" s="32" t="s">
        <v>663</v>
      </c>
      <c r="D111" s="32" t="s">
        <v>661</v>
      </c>
      <c r="E111" s="32" t="s">
        <v>36</v>
      </c>
      <c r="F111" s="32" t="s">
        <v>397</v>
      </c>
      <c r="G111" s="32"/>
      <c r="H111" s="32"/>
      <c r="I111" s="32"/>
      <c r="J111" s="32"/>
      <c r="K111" s="32"/>
      <c r="L111" s="32"/>
      <c r="M111" s="32"/>
      <c r="N111" s="32"/>
      <c r="O111" s="32"/>
      <c r="P111" s="32"/>
      <c r="Q111" s="32"/>
      <c r="R111" s="32"/>
      <c r="S111" s="32"/>
      <c r="T111" s="32"/>
      <c r="U111" s="32"/>
      <c r="V111" s="32"/>
      <c r="W111" s="32"/>
      <c r="X111" s="32"/>
      <c r="Y111" s="32"/>
      <c r="Z111" s="32"/>
      <c r="AA111" s="32"/>
    </row>
    <row r="112">
      <c r="A112" s="32" t="s">
        <v>74</v>
      </c>
      <c r="B112" s="32" t="s">
        <v>664</v>
      </c>
      <c r="C112" s="32" t="s">
        <v>73</v>
      </c>
      <c r="D112" s="32" t="s">
        <v>74</v>
      </c>
      <c r="E112" s="32" t="s">
        <v>23</v>
      </c>
      <c r="F112" s="32" t="s">
        <v>366</v>
      </c>
      <c r="G112" s="32"/>
      <c r="H112" s="32"/>
      <c r="I112" s="32"/>
      <c r="J112" s="32"/>
      <c r="K112" s="32"/>
      <c r="L112" s="32"/>
      <c r="M112" s="32"/>
      <c r="N112" s="32"/>
      <c r="O112" s="32"/>
      <c r="P112" s="32"/>
      <c r="Q112" s="32"/>
      <c r="R112" s="32"/>
      <c r="S112" s="32"/>
      <c r="T112" s="32"/>
      <c r="U112" s="32"/>
      <c r="V112" s="32"/>
      <c r="W112" s="32"/>
      <c r="X112" s="32"/>
      <c r="Y112" s="32"/>
      <c r="Z112" s="32"/>
      <c r="AA112" s="32"/>
    </row>
    <row r="113">
      <c r="A113" s="32" t="s">
        <v>665</v>
      </c>
      <c r="B113" s="32" t="s">
        <v>666</v>
      </c>
      <c r="C113" s="32" t="s">
        <v>667</v>
      </c>
      <c r="D113" s="32" t="s">
        <v>665</v>
      </c>
      <c r="E113" s="32" t="s">
        <v>385</v>
      </c>
      <c r="F113" s="32" t="s">
        <v>386</v>
      </c>
      <c r="G113" s="32"/>
      <c r="H113" s="32"/>
      <c r="I113" s="32"/>
      <c r="J113" s="32"/>
      <c r="K113" s="32"/>
      <c r="L113" s="32"/>
      <c r="M113" s="32"/>
      <c r="N113" s="32"/>
      <c r="O113" s="32"/>
      <c r="P113" s="32"/>
      <c r="Q113" s="32"/>
      <c r="R113" s="32"/>
      <c r="S113" s="32"/>
      <c r="T113" s="32"/>
      <c r="U113" s="32"/>
      <c r="V113" s="32"/>
      <c r="W113" s="32"/>
      <c r="X113" s="32"/>
      <c r="Y113" s="32"/>
      <c r="Z113" s="32"/>
      <c r="AA113" s="32"/>
    </row>
    <row r="114">
      <c r="A114" s="32" t="s">
        <v>668</v>
      </c>
      <c r="B114" s="32" t="s">
        <v>669</v>
      </c>
      <c r="C114" s="32" t="s">
        <v>670</v>
      </c>
      <c r="D114" s="32" t="s">
        <v>668</v>
      </c>
      <c r="E114" s="32" t="s">
        <v>36</v>
      </c>
      <c r="F114" s="32" t="s">
        <v>495</v>
      </c>
      <c r="G114" s="32"/>
      <c r="H114" s="32"/>
      <c r="I114" s="32"/>
      <c r="J114" s="32"/>
      <c r="K114" s="32"/>
      <c r="L114" s="32"/>
      <c r="M114" s="32"/>
      <c r="N114" s="32"/>
      <c r="O114" s="32"/>
      <c r="P114" s="32"/>
      <c r="Q114" s="32"/>
      <c r="R114" s="32"/>
      <c r="S114" s="32"/>
      <c r="T114" s="32"/>
      <c r="U114" s="32"/>
      <c r="V114" s="32"/>
      <c r="W114" s="32"/>
      <c r="X114" s="32"/>
      <c r="Y114" s="32"/>
      <c r="Z114" s="32"/>
      <c r="AA114" s="32"/>
    </row>
    <row r="115">
      <c r="A115" s="32" t="s">
        <v>671</v>
      </c>
      <c r="B115" s="32" t="s">
        <v>672</v>
      </c>
      <c r="C115" s="32" t="s">
        <v>673</v>
      </c>
      <c r="D115" s="32" t="s">
        <v>671</v>
      </c>
      <c r="E115" s="32" t="s">
        <v>23</v>
      </c>
      <c r="F115" s="32" t="s">
        <v>364</v>
      </c>
      <c r="G115" s="32"/>
      <c r="H115" s="32"/>
      <c r="I115" s="32"/>
      <c r="J115" s="32"/>
      <c r="K115" s="32"/>
      <c r="L115" s="32"/>
      <c r="M115" s="32"/>
      <c r="N115" s="32"/>
      <c r="O115" s="32"/>
      <c r="P115" s="32"/>
      <c r="Q115" s="32"/>
      <c r="R115" s="32"/>
      <c r="S115" s="32"/>
      <c r="T115" s="32"/>
      <c r="U115" s="32"/>
      <c r="V115" s="32"/>
      <c r="W115" s="32"/>
      <c r="X115" s="32"/>
      <c r="Y115" s="32"/>
      <c r="Z115" s="32"/>
      <c r="AA115" s="32"/>
    </row>
    <row r="116">
      <c r="A116" s="32" t="s">
        <v>674</v>
      </c>
      <c r="B116" s="32" t="s">
        <v>675</v>
      </c>
      <c r="C116" s="32" t="s">
        <v>676</v>
      </c>
      <c r="D116" s="32" t="s">
        <v>674</v>
      </c>
      <c r="E116" s="32" t="s">
        <v>36</v>
      </c>
      <c r="F116" s="32" t="s">
        <v>397</v>
      </c>
      <c r="G116" s="32"/>
      <c r="H116" s="32"/>
      <c r="I116" s="32"/>
      <c r="J116" s="32"/>
      <c r="K116" s="32"/>
      <c r="L116" s="32"/>
      <c r="M116" s="32"/>
      <c r="N116" s="32"/>
      <c r="O116" s="32"/>
      <c r="P116" s="32"/>
      <c r="Q116" s="32"/>
      <c r="R116" s="32"/>
      <c r="S116" s="32"/>
      <c r="T116" s="32"/>
      <c r="U116" s="32"/>
      <c r="V116" s="32"/>
      <c r="W116" s="32"/>
      <c r="X116" s="32"/>
      <c r="Y116" s="32"/>
      <c r="Z116" s="32"/>
      <c r="AA116" s="32"/>
    </row>
    <row r="117">
      <c r="A117" s="32" t="s">
        <v>677</v>
      </c>
      <c r="B117" s="32" t="s">
        <v>678</v>
      </c>
      <c r="C117" s="32" t="s">
        <v>679</v>
      </c>
      <c r="D117" s="32" t="s">
        <v>677</v>
      </c>
      <c r="E117" s="32" t="s">
        <v>36</v>
      </c>
      <c r="F117" s="32" t="s">
        <v>680</v>
      </c>
      <c r="G117" s="32"/>
      <c r="H117" s="32"/>
      <c r="I117" s="32"/>
      <c r="J117" s="32"/>
      <c r="K117" s="32"/>
      <c r="L117" s="32"/>
      <c r="M117" s="32"/>
      <c r="N117" s="32"/>
      <c r="O117" s="32"/>
      <c r="P117" s="32"/>
      <c r="Q117" s="32"/>
      <c r="R117" s="32"/>
      <c r="S117" s="32"/>
      <c r="T117" s="32"/>
      <c r="U117" s="32"/>
      <c r="V117" s="32"/>
      <c r="W117" s="32"/>
      <c r="X117" s="32"/>
      <c r="Y117" s="32"/>
      <c r="Z117" s="32"/>
      <c r="AA117" s="32"/>
    </row>
    <row r="118">
      <c r="A118" s="32" t="s">
        <v>681</v>
      </c>
      <c r="B118" s="32" t="s">
        <v>682</v>
      </c>
      <c r="C118" s="32" t="s">
        <v>683</v>
      </c>
      <c r="D118" s="32" t="s">
        <v>681</v>
      </c>
      <c r="E118" s="32" t="s">
        <v>370</v>
      </c>
      <c r="F118" s="32" t="s">
        <v>381</v>
      </c>
      <c r="G118" s="32"/>
      <c r="H118" s="32"/>
      <c r="I118" s="32"/>
      <c r="J118" s="32"/>
      <c r="K118" s="32"/>
      <c r="L118" s="32"/>
      <c r="M118" s="32"/>
      <c r="N118" s="32"/>
      <c r="O118" s="32"/>
      <c r="P118" s="32"/>
      <c r="Q118" s="32"/>
      <c r="R118" s="32"/>
      <c r="S118" s="32"/>
      <c r="T118" s="32"/>
      <c r="U118" s="32"/>
      <c r="V118" s="32"/>
      <c r="W118" s="32"/>
      <c r="X118" s="32"/>
      <c r="Y118" s="32"/>
      <c r="Z118" s="32"/>
      <c r="AA118" s="32"/>
    </row>
    <row r="119">
      <c r="A119" s="32" t="s">
        <v>684</v>
      </c>
      <c r="B119" s="32" t="s">
        <v>685</v>
      </c>
      <c r="C119" s="32" t="s">
        <v>686</v>
      </c>
      <c r="D119" s="32" t="s">
        <v>684</v>
      </c>
      <c r="E119" s="32" t="s">
        <v>375</v>
      </c>
      <c r="F119" s="32" t="s">
        <v>612</v>
      </c>
      <c r="G119" s="32"/>
      <c r="H119" s="32"/>
      <c r="I119" s="32"/>
      <c r="J119" s="32"/>
      <c r="K119" s="32"/>
      <c r="L119" s="32"/>
      <c r="M119" s="32"/>
      <c r="N119" s="32"/>
      <c r="O119" s="32"/>
      <c r="P119" s="32"/>
      <c r="Q119" s="32"/>
      <c r="R119" s="32"/>
      <c r="S119" s="32"/>
      <c r="T119" s="32"/>
      <c r="U119" s="32"/>
      <c r="V119" s="32"/>
      <c r="W119" s="32"/>
      <c r="X119" s="32"/>
      <c r="Y119" s="32"/>
      <c r="Z119" s="32"/>
      <c r="AA119" s="32"/>
    </row>
    <row r="120">
      <c r="A120" s="32" t="s">
        <v>687</v>
      </c>
      <c r="B120" s="32" t="s">
        <v>688</v>
      </c>
      <c r="C120" s="32" t="s">
        <v>689</v>
      </c>
      <c r="D120" s="32" t="s">
        <v>687</v>
      </c>
      <c r="E120" s="32" t="s">
        <v>36</v>
      </c>
      <c r="F120" s="32" t="s">
        <v>495</v>
      </c>
      <c r="G120" s="32"/>
      <c r="H120" s="32"/>
      <c r="I120" s="32"/>
      <c r="J120" s="32"/>
      <c r="K120" s="32"/>
      <c r="L120" s="32"/>
      <c r="M120" s="32"/>
      <c r="N120" s="32"/>
      <c r="O120" s="32"/>
      <c r="P120" s="32"/>
      <c r="Q120" s="32"/>
      <c r="R120" s="32"/>
      <c r="S120" s="32"/>
      <c r="T120" s="32"/>
      <c r="U120" s="32"/>
      <c r="V120" s="32"/>
      <c r="W120" s="32"/>
      <c r="X120" s="32"/>
      <c r="Y120" s="32"/>
      <c r="Z120" s="32"/>
      <c r="AA120" s="32"/>
    </row>
    <row r="121">
      <c r="A121" s="32" t="s">
        <v>690</v>
      </c>
      <c r="B121" s="32" t="s">
        <v>691</v>
      </c>
      <c r="C121" s="32" t="s">
        <v>692</v>
      </c>
      <c r="D121" s="32" t="s">
        <v>690</v>
      </c>
      <c r="E121" s="32" t="s">
        <v>36</v>
      </c>
      <c r="F121" s="32" t="s">
        <v>495</v>
      </c>
      <c r="G121" s="32"/>
      <c r="H121" s="32"/>
      <c r="I121" s="32"/>
      <c r="J121" s="32"/>
      <c r="K121" s="32"/>
      <c r="L121" s="32"/>
      <c r="M121" s="32"/>
      <c r="N121" s="32"/>
      <c r="O121" s="32"/>
      <c r="P121" s="32"/>
      <c r="Q121" s="32"/>
      <c r="R121" s="32"/>
      <c r="S121" s="32"/>
      <c r="T121" s="32"/>
      <c r="U121" s="32"/>
      <c r="V121" s="32"/>
      <c r="W121" s="32"/>
      <c r="X121" s="32"/>
      <c r="Y121" s="32"/>
      <c r="Z121" s="32"/>
      <c r="AA121" s="32"/>
    </row>
    <row r="122">
      <c r="A122" s="32" t="s">
        <v>693</v>
      </c>
      <c r="B122" s="32" t="s">
        <v>694</v>
      </c>
      <c r="C122" s="32" t="s">
        <v>695</v>
      </c>
      <c r="D122" s="32" t="s">
        <v>693</v>
      </c>
      <c r="E122" s="32" t="s">
        <v>36</v>
      </c>
      <c r="F122" s="32" t="s">
        <v>397</v>
      </c>
      <c r="G122" s="32"/>
      <c r="H122" s="32"/>
      <c r="I122" s="32"/>
      <c r="J122" s="32"/>
      <c r="K122" s="32"/>
      <c r="L122" s="32"/>
      <c r="M122" s="32"/>
      <c r="N122" s="32"/>
      <c r="O122" s="32"/>
      <c r="P122" s="32"/>
      <c r="Q122" s="32"/>
      <c r="R122" s="32"/>
      <c r="S122" s="32"/>
      <c r="T122" s="32"/>
      <c r="U122" s="32"/>
      <c r="V122" s="32"/>
      <c r="W122" s="32"/>
      <c r="X122" s="32"/>
      <c r="Y122" s="32"/>
      <c r="Z122" s="32"/>
      <c r="AA122" s="32"/>
    </row>
    <row r="123">
      <c r="A123" s="32" t="s">
        <v>696</v>
      </c>
      <c r="B123" s="32" t="s">
        <v>697</v>
      </c>
      <c r="C123" s="32" t="s">
        <v>698</v>
      </c>
      <c r="D123" s="32" t="s">
        <v>696</v>
      </c>
      <c r="E123" s="32" t="s">
        <v>36</v>
      </c>
      <c r="F123" s="32" t="s">
        <v>680</v>
      </c>
      <c r="G123" s="32"/>
      <c r="H123" s="32"/>
      <c r="I123" s="32"/>
      <c r="J123" s="32"/>
      <c r="K123" s="32"/>
      <c r="L123" s="32"/>
      <c r="M123" s="32"/>
      <c r="N123" s="32"/>
      <c r="O123" s="32"/>
      <c r="P123" s="32"/>
      <c r="Q123" s="32"/>
      <c r="R123" s="32"/>
      <c r="S123" s="32"/>
      <c r="T123" s="32"/>
      <c r="U123" s="32"/>
      <c r="V123" s="32"/>
      <c r="W123" s="32"/>
      <c r="X123" s="32"/>
      <c r="Y123" s="32"/>
      <c r="Z123" s="32"/>
      <c r="AA123" s="32"/>
    </row>
    <row r="124">
      <c r="A124" s="32" t="s">
        <v>699</v>
      </c>
      <c r="B124" s="32" t="s">
        <v>700</v>
      </c>
      <c r="C124" s="32" t="s">
        <v>701</v>
      </c>
      <c r="D124" s="32" t="s">
        <v>699</v>
      </c>
      <c r="E124" s="32" t="s">
        <v>36</v>
      </c>
      <c r="F124" s="32" t="s">
        <v>460</v>
      </c>
      <c r="G124" s="32"/>
      <c r="H124" s="32"/>
      <c r="I124" s="32"/>
      <c r="J124" s="32"/>
      <c r="K124" s="32"/>
      <c r="L124" s="32"/>
      <c r="M124" s="32"/>
      <c r="N124" s="32"/>
      <c r="O124" s="32"/>
      <c r="P124" s="32"/>
      <c r="Q124" s="32"/>
      <c r="R124" s="32"/>
      <c r="S124" s="32"/>
      <c r="T124" s="32"/>
      <c r="U124" s="32"/>
      <c r="V124" s="32"/>
      <c r="W124" s="32"/>
      <c r="X124" s="32"/>
      <c r="Y124" s="32"/>
      <c r="Z124" s="32"/>
      <c r="AA124" s="32"/>
    </row>
    <row r="125">
      <c r="A125" s="32" t="s">
        <v>76</v>
      </c>
      <c r="B125" s="32" t="s">
        <v>702</v>
      </c>
      <c r="C125" s="32" t="s">
        <v>75</v>
      </c>
      <c r="D125" s="32" t="s">
        <v>76</v>
      </c>
      <c r="E125" s="32" t="s">
        <v>23</v>
      </c>
      <c r="F125" s="32" t="s">
        <v>364</v>
      </c>
      <c r="G125" s="32"/>
      <c r="H125" s="32"/>
      <c r="I125" s="32"/>
      <c r="J125" s="32"/>
      <c r="K125" s="32"/>
      <c r="L125" s="32"/>
      <c r="M125" s="32"/>
      <c r="N125" s="32"/>
      <c r="O125" s="32"/>
      <c r="P125" s="32"/>
      <c r="Q125" s="32"/>
      <c r="R125" s="32"/>
      <c r="S125" s="32"/>
      <c r="T125" s="32"/>
      <c r="U125" s="32"/>
      <c r="V125" s="32"/>
      <c r="W125" s="32"/>
      <c r="X125" s="32"/>
      <c r="Y125" s="32"/>
      <c r="Z125" s="32"/>
      <c r="AA125" s="32"/>
    </row>
    <row r="126">
      <c r="A126" s="32" t="s">
        <v>703</v>
      </c>
      <c r="B126" s="32" t="s">
        <v>704</v>
      </c>
      <c r="C126" s="32" t="s">
        <v>705</v>
      </c>
      <c r="D126" s="32" t="s">
        <v>703</v>
      </c>
      <c r="E126" s="32" t="s">
        <v>36</v>
      </c>
      <c r="F126" s="32" t="s">
        <v>397</v>
      </c>
      <c r="G126" s="32"/>
      <c r="H126" s="32"/>
      <c r="I126" s="32"/>
      <c r="J126" s="32"/>
      <c r="K126" s="32"/>
      <c r="L126" s="32"/>
      <c r="M126" s="32"/>
      <c r="N126" s="32"/>
      <c r="O126" s="32"/>
      <c r="P126" s="32"/>
      <c r="Q126" s="32"/>
      <c r="R126" s="32"/>
      <c r="S126" s="32"/>
      <c r="T126" s="32"/>
      <c r="U126" s="32"/>
      <c r="V126" s="32"/>
      <c r="W126" s="32"/>
      <c r="X126" s="32"/>
      <c r="Y126" s="32"/>
      <c r="Z126" s="32"/>
      <c r="AA126" s="32"/>
    </row>
    <row r="127">
      <c r="A127" s="32" t="s">
        <v>706</v>
      </c>
      <c r="B127" s="32" t="s">
        <v>707</v>
      </c>
      <c r="C127" s="32" t="s">
        <v>708</v>
      </c>
      <c r="D127" s="32" t="s">
        <v>706</v>
      </c>
      <c r="E127" s="32" t="s">
        <v>370</v>
      </c>
      <c r="F127" s="32" t="s">
        <v>381</v>
      </c>
      <c r="G127" s="32"/>
      <c r="H127" s="32"/>
      <c r="I127" s="32"/>
      <c r="J127" s="32"/>
      <c r="K127" s="32"/>
      <c r="L127" s="32"/>
      <c r="M127" s="32"/>
      <c r="N127" s="32"/>
      <c r="O127" s="32"/>
      <c r="P127" s="32"/>
      <c r="Q127" s="32"/>
      <c r="R127" s="32"/>
      <c r="S127" s="32"/>
      <c r="T127" s="32"/>
      <c r="U127" s="32"/>
      <c r="V127" s="32"/>
      <c r="W127" s="32"/>
      <c r="X127" s="32"/>
      <c r="Y127" s="32"/>
      <c r="Z127" s="32"/>
      <c r="AA127" s="32"/>
    </row>
    <row r="128">
      <c r="A128" s="32" t="s">
        <v>709</v>
      </c>
      <c r="B128" s="32" t="s">
        <v>710</v>
      </c>
      <c r="C128" s="32" t="s">
        <v>711</v>
      </c>
      <c r="D128" s="32" t="s">
        <v>709</v>
      </c>
      <c r="E128" s="32" t="s">
        <v>370</v>
      </c>
      <c r="F128" s="32" t="s">
        <v>381</v>
      </c>
      <c r="G128" s="32"/>
      <c r="H128" s="32"/>
      <c r="I128" s="32"/>
      <c r="J128" s="32"/>
      <c r="K128" s="32"/>
      <c r="L128" s="32"/>
      <c r="M128" s="32"/>
      <c r="N128" s="32"/>
      <c r="O128" s="32"/>
      <c r="P128" s="32"/>
      <c r="Q128" s="32"/>
      <c r="R128" s="32"/>
      <c r="S128" s="32"/>
      <c r="T128" s="32"/>
      <c r="U128" s="32"/>
      <c r="V128" s="32"/>
      <c r="W128" s="32"/>
      <c r="X128" s="32"/>
      <c r="Y128" s="32"/>
      <c r="Z128" s="32"/>
      <c r="AA128" s="32"/>
    </row>
    <row r="129">
      <c r="A129" s="32" t="s">
        <v>712</v>
      </c>
      <c r="B129" s="32" t="s">
        <v>713</v>
      </c>
      <c r="C129" s="32" t="s">
        <v>714</v>
      </c>
      <c r="D129" s="32" t="s">
        <v>712</v>
      </c>
      <c r="E129" s="32" t="s">
        <v>370</v>
      </c>
      <c r="F129" s="32" t="s">
        <v>371</v>
      </c>
      <c r="G129" s="32"/>
      <c r="H129" s="32"/>
      <c r="I129" s="32"/>
      <c r="J129" s="32"/>
      <c r="K129" s="32"/>
      <c r="L129" s="32"/>
      <c r="M129" s="32"/>
      <c r="N129" s="32"/>
      <c r="O129" s="32"/>
      <c r="P129" s="32"/>
      <c r="Q129" s="32"/>
      <c r="R129" s="32"/>
      <c r="S129" s="32"/>
      <c r="T129" s="32"/>
      <c r="U129" s="32"/>
      <c r="V129" s="32"/>
      <c r="W129" s="32"/>
      <c r="X129" s="32"/>
      <c r="Y129" s="32"/>
      <c r="Z129" s="32"/>
      <c r="AA129" s="32"/>
    </row>
    <row r="130">
      <c r="A130" s="32" t="s">
        <v>78</v>
      </c>
      <c r="B130" s="32" t="s">
        <v>715</v>
      </c>
      <c r="C130" s="32" t="s">
        <v>77</v>
      </c>
      <c r="D130" s="32" t="s">
        <v>78</v>
      </c>
      <c r="E130" s="32" t="s">
        <v>23</v>
      </c>
      <c r="F130" s="32" t="s">
        <v>406</v>
      </c>
      <c r="G130" s="32"/>
      <c r="H130" s="32"/>
      <c r="I130" s="32"/>
      <c r="J130" s="32"/>
      <c r="K130" s="32"/>
      <c r="L130" s="32"/>
      <c r="M130" s="32"/>
      <c r="N130" s="32"/>
      <c r="O130" s="32"/>
      <c r="P130" s="32"/>
      <c r="Q130" s="32"/>
      <c r="R130" s="32"/>
      <c r="S130" s="32"/>
      <c r="T130" s="32"/>
      <c r="U130" s="32"/>
      <c r="V130" s="32"/>
      <c r="W130" s="32"/>
      <c r="X130" s="32"/>
      <c r="Y130" s="32"/>
      <c r="Z130" s="32"/>
      <c r="AA130" s="32"/>
    </row>
    <row r="131">
      <c r="A131" s="32" t="s">
        <v>80</v>
      </c>
      <c r="B131" s="32" t="s">
        <v>716</v>
      </c>
      <c r="C131" s="32" t="s">
        <v>79</v>
      </c>
      <c r="D131" s="32" t="s">
        <v>80</v>
      </c>
      <c r="E131" s="32" t="s">
        <v>23</v>
      </c>
      <c r="F131" s="32" t="s">
        <v>364</v>
      </c>
      <c r="G131" s="32"/>
      <c r="H131" s="32"/>
      <c r="I131" s="32"/>
      <c r="J131" s="32"/>
      <c r="K131" s="32"/>
      <c r="L131" s="32"/>
      <c r="M131" s="32"/>
      <c r="N131" s="32"/>
      <c r="O131" s="32"/>
      <c r="P131" s="32"/>
      <c r="Q131" s="32"/>
      <c r="R131" s="32"/>
      <c r="S131" s="32"/>
      <c r="T131" s="32"/>
      <c r="U131" s="32"/>
      <c r="V131" s="32"/>
      <c r="W131" s="32"/>
      <c r="X131" s="32"/>
      <c r="Y131" s="32"/>
      <c r="Z131" s="32"/>
      <c r="AA131" s="32"/>
    </row>
    <row r="132">
      <c r="A132" s="32" t="s">
        <v>82</v>
      </c>
      <c r="B132" s="32" t="s">
        <v>717</v>
      </c>
      <c r="C132" s="32" t="s">
        <v>81</v>
      </c>
      <c r="D132" s="32" t="s">
        <v>82</v>
      </c>
      <c r="E132" s="32" t="s">
        <v>23</v>
      </c>
      <c r="F132" s="32" t="s">
        <v>406</v>
      </c>
      <c r="G132" s="32"/>
      <c r="H132" s="32"/>
      <c r="I132" s="32"/>
      <c r="J132" s="32"/>
      <c r="K132" s="32"/>
      <c r="L132" s="32"/>
      <c r="M132" s="32"/>
      <c r="N132" s="32"/>
      <c r="O132" s="32"/>
      <c r="P132" s="32"/>
      <c r="Q132" s="32"/>
      <c r="R132" s="32"/>
      <c r="S132" s="32"/>
      <c r="T132" s="32"/>
      <c r="U132" s="32"/>
      <c r="V132" s="32"/>
      <c r="W132" s="32"/>
      <c r="X132" s="32"/>
      <c r="Y132" s="32"/>
      <c r="Z132" s="32"/>
      <c r="AA132" s="32"/>
    </row>
    <row r="133">
      <c r="A133" s="32" t="s">
        <v>718</v>
      </c>
      <c r="B133" s="32" t="s">
        <v>719</v>
      </c>
      <c r="C133" s="32" t="s">
        <v>720</v>
      </c>
      <c r="D133" s="32" t="s">
        <v>718</v>
      </c>
      <c r="E133" s="32" t="s">
        <v>36</v>
      </c>
      <c r="F133" s="32" t="s">
        <v>495</v>
      </c>
      <c r="G133" s="32"/>
      <c r="H133" s="32"/>
      <c r="I133" s="32"/>
      <c r="J133" s="32"/>
      <c r="K133" s="32"/>
      <c r="L133" s="32"/>
      <c r="M133" s="32"/>
      <c r="N133" s="32"/>
      <c r="O133" s="32"/>
      <c r="P133" s="32"/>
      <c r="Q133" s="32"/>
      <c r="R133" s="32"/>
      <c r="S133" s="32"/>
      <c r="T133" s="32"/>
      <c r="U133" s="32"/>
      <c r="V133" s="32"/>
      <c r="W133" s="32"/>
      <c r="X133" s="32"/>
      <c r="Y133" s="32"/>
      <c r="Z133" s="32"/>
      <c r="AA133" s="32"/>
    </row>
    <row r="134">
      <c r="A134" s="32" t="s">
        <v>721</v>
      </c>
      <c r="B134" s="32" t="s">
        <v>722</v>
      </c>
      <c r="C134" s="32" t="s">
        <v>723</v>
      </c>
      <c r="D134" s="32" t="s">
        <v>721</v>
      </c>
      <c r="E134" s="32" t="s">
        <v>370</v>
      </c>
      <c r="F134" s="32" t="s">
        <v>381</v>
      </c>
      <c r="G134" s="32"/>
      <c r="H134" s="32"/>
      <c r="I134" s="32"/>
      <c r="J134" s="32"/>
      <c r="K134" s="32"/>
      <c r="L134" s="32"/>
      <c r="M134" s="32"/>
      <c r="N134" s="32"/>
      <c r="O134" s="32"/>
      <c r="P134" s="32"/>
      <c r="Q134" s="32"/>
      <c r="R134" s="32"/>
      <c r="S134" s="32"/>
      <c r="T134" s="32"/>
      <c r="U134" s="32"/>
      <c r="V134" s="32"/>
      <c r="W134" s="32"/>
      <c r="X134" s="32"/>
      <c r="Y134" s="32"/>
      <c r="Z134" s="32"/>
      <c r="AA134" s="32"/>
    </row>
    <row r="135">
      <c r="A135" s="32" t="s">
        <v>724</v>
      </c>
      <c r="B135" s="32" t="s">
        <v>725</v>
      </c>
      <c r="C135" s="32" t="s">
        <v>726</v>
      </c>
      <c r="D135" s="32" t="s">
        <v>724</v>
      </c>
      <c r="E135" s="32" t="s">
        <v>370</v>
      </c>
      <c r="F135" s="32" t="s">
        <v>381</v>
      </c>
      <c r="G135" s="32"/>
      <c r="H135" s="32"/>
      <c r="I135" s="32"/>
      <c r="J135" s="32"/>
      <c r="K135" s="32"/>
      <c r="L135" s="32"/>
      <c r="M135" s="32"/>
      <c r="N135" s="32"/>
      <c r="O135" s="32"/>
      <c r="P135" s="32"/>
      <c r="Q135" s="32"/>
      <c r="R135" s="32"/>
      <c r="S135" s="32"/>
      <c r="T135" s="32"/>
      <c r="U135" s="32"/>
      <c r="V135" s="32"/>
      <c r="W135" s="32"/>
      <c r="X135" s="32"/>
      <c r="Y135" s="32"/>
      <c r="Z135" s="32"/>
      <c r="AA135" s="32"/>
    </row>
    <row r="136">
      <c r="A136" s="32" t="s">
        <v>727</v>
      </c>
      <c r="B136" s="32" t="s">
        <v>728</v>
      </c>
      <c r="C136" s="32" t="s">
        <v>729</v>
      </c>
      <c r="D136" s="32" t="s">
        <v>727</v>
      </c>
      <c r="E136" s="32" t="s">
        <v>36</v>
      </c>
      <c r="F136" s="32" t="s">
        <v>460</v>
      </c>
      <c r="G136" s="32"/>
      <c r="H136" s="32"/>
      <c r="I136" s="32"/>
      <c r="J136" s="32"/>
      <c r="K136" s="32"/>
      <c r="L136" s="32"/>
      <c r="M136" s="32"/>
      <c r="N136" s="32"/>
      <c r="O136" s="32"/>
      <c r="P136" s="32"/>
      <c r="Q136" s="32"/>
      <c r="R136" s="32"/>
      <c r="S136" s="32"/>
      <c r="T136" s="32"/>
      <c r="U136" s="32"/>
      <c r="V136" s="32"/>
      <c r="W136" s="32"/>
      <c r="X136" s="32"/>
      <c r="Y136" s="32"/>
      <c r="Z136" s="32"/>
      <c r="AA136" s="32"/>
    </row>
    <row r="137">
      <c r="A137" s="32" t="s">
        <v>730</v>
      </c>
      <c r="B137" s="32" t="s">
        <v>731</v>
      </c>
      <c r="C137" s="32" t="s">
        <v>732</v>
      </c>
      <c r="D137" s="32" t="s">
        <v>730</v>
      </c>
      <c r="E137" s="32" t="s">
        <v>36</v>
      </c>
      <c r="F137" s="32" t="s">
        <v>360</v>
      </c>
      <c r="G137" s="32"/>
      <c r="H137" s="32"/>
      <c r="I137" s="32"/>
      <c r="J137" s="32"/>
      <c r="K137" s="32"/>
      <c r="L137" s="32"/>
      <c r="M137" s="32"/>
      <c r="N137" s="32"/>
      <c r="O137" s="32"/>
      <c r="P137" s="32"/>
      <c r="Q137" s="32"/>
      <c r="R137" s="32"/>
      <c r="S137" s="32"/>
      <c r="T137" s="32"/>
      <c r="U137" s="32"/>
      <c r="V137" s="32"/>
      <c r="W137" s="32"/>
      <c r="X137" s="32"/>
      <c r="Y137" s="32"/>
      <c r="Z137" s="32"/>
      <c r="AA137" s="32"/>
    </row>
    <row r="138">
      <c r="A138" s="32" t="s">
        <v>733</v>
      </c>
      <c r="B138" s="32" t="s">
        <v>734</v>
      </c>
      <c r="C138" s="32" t="s">
        <v>735</v>
      </c>
      <c r="D138" s="32" t="s">
        <v>733</v>
      </c>
      <c r="E138" s="32" t="s">
        <v>370</v>
      </c>
      <c r="F138" s="32" t="s">
        <v>381</v>
      </c>
      <c r="G138" s="32"/>
      <c r="H138" s="32"/>
      <c r="I138" s="32"/>
      <c r="J138" s="32"/>
      <c r="K138" s="32"/>
      <c r="L138" s="32"/>
      <c r="M138" s="32"/>
      <c r="N138" s="32"/>
      <c r="O138" s="32"/>
      <c r="P138" s="32"/>
      <c r="Q138" s="32"/>
      <c r="R138" s="32"/>
      <c r="S138" s="32"/>
      <c r="T138" s="32"/>
      <c r="U138" s="32"/>
      <c r="V138" s="32"/>
      <c r="W138" s="32"/>
      <c r="X138" s="32"/>
      <c r="Y138" s="32"/>
      <c r="Z138" s="32"/>
      <c r="AA138" s="32"/>
    </row>
    <row r="139">
      <c r="A139" s="32" t="s">
        <v>86</v>
      </c>
      <c r="B139" s="32" t="s">
        <v>736</v>
      </c>
      <c r="C139" s="32" t="s">
        <v>85</v>
      </c>
      <c r="D139" s="32" t="s">
        <v>86</v>
      </c>
      <c r="E139" s="32" t="s">
        <v>23</v>
      </c>
      <c r="F139" s="32" t="s">
        <v>366</v>
      </c>
      <c r="G139" s="32"/>
      <c r="H139" s="32"/>
      <c r="I139" s="32"/>
      <c r="J139" s="32"/>
      <c r="K139" s="32"/>
      <c r="L139" s="32"/>
      <c r="M139" s="32"/>
      <c r="N139" s="32"/>
      <c r="O139" s="32"/>
      <c r="P139" s="32"/>
      <c r="Q139" s="32"/>
      <c r="R139" s="32"/>
      <c r="S139" s="32"/>
      <c r="T139" s="32"/>
      <c r="U139" s="32"/>
      <c r="V139" s="32"/>
      <c r="W139" s="32"/>
      <c r="X139" s="32"/>
      <c r="Y139" s="32"/>
      <c r="Z139" s="32"/>
      <c r="AA139" s="32"/>
    </row>
    <row r="140">
      <c r="A140" s="32" t="s">
        <v>737</v>
      </c>
      <c r="B140" s="32" t="s">
        <v>738</v>
      </c>
      <c r="C140" s="32" t="s">
        <v>739</v>
      </c>
      <c r="D140" s="32" t="s">
        <v>737</v>
      </c>
      <c r="E140" s="32" t="s">
        <v>375</v>
      </c>
      <c r="F140" s="32" t="s">
        <v>612</v>
      </c>
      <c r="G140" s="32"/>
      <c r="H140" s="32"/>
      <c r="I140" s="32"/>
      <c r="J140" s="32"/>
      <c r="K140" s="32"/>
      <c r="L140" s="32"/>
      <c r="M140" s="32"/>
      <c r="N140" s="32"/>
      <c r="O140" s="32"/>
      <c r="P140" s="32"/>
      <c r="Q140" s="32"/>
      <c r="R140" s="32"/>
      <c r="S140" s="32"/>
      <c r="T140" s="32"/>
      <c r="U140" s="32"/>
      <c r="V140" s="32"/>
      <c r="W140" s="32"/>
      <c r="X140" s="32"/>
      <c r="Y140" s="32"/>
      <c r="Z140" s="32"/>
      <c r="AA140" s="32"/>
    </row>
    <row r="141">
      <c r="A141" s="32" t="s">
        <v>740</v>
      </c>
      <c r="B141" s="32" t="s">
        <v>741</v>
      </c>
      <c r="C141" s="32" t="s">
        <v>742</v>
      </c>
      <c r="D141" s="32" t="s">
        <v>740</v>
      </c>
      <c r="E141" s="32" t="s">
        <v>385</v>
      </c>
      <c r="F141" s="32" t="s">
        <v>386</v>
      </c>
      <c r="G141" s="32"/>
      <c r="H141" s="32"/>
      <c r="I141" s="32"/>
      <c r="J141" s="32"/>
      <c r="K141" s="32"/>
      <c r="L141" s="32"/>
      <c r="M141" s="32"/>
      <c r="N141" s="32"/>
      <c r="O141" s="32"/>
      <c r="P141" s="32"/>
      <c r="Q141" s="32"/>
      <c r="R141" s="32"/>
      <c r="S141" s="32"/>
      <c r="T141" s="32"/>
      <c r="U141" s="32"/>
      <c r="V141" s="32"/>
      <c r="W141" s="32"/>
      <c r="X141" s="32"/>
      <c r="Y141" s="32"/>
      <c r="Z141" s="32"/>
      <c r="AA141" s="32"/>
    </row>
    <row r="142">
      <c r="A142" s="32" t="s">
        <v>743</v>
      </c>
      <c r="B142" s="32" t="s">
        <v>744</v>
      </c>
      <c r="C142" s="32" t="s">
        <v>745</v>
      </c>
      <c r="D142" s="32" t="s">
        <v>743</v>
      </c>
      <c r="E142" s="32" t="s">
        <v>370</v>
      </c>
      <c r="F142" s="32" t="s">
        <v>381</v>
      </c>
      <c r="G142" s="32"/>
      <c r="H142" s="32"/>
      <c r="I142" s="32"/>
      <c r="J142" s="32"/>
      <c r="K142" s="32"/>
      <c r="L142" s="32"/>
      <c r="M142" s="32"/>
      <c r="N142" s="32"/>
      <c r="O142" s="32"/>
      <c r="P142" s="32"/>
      <c r="Q142" s="32"/>
      <c r="R142" s="32"/>
      <c r="S142" s="32"/>
      <c r="T142" s="32"/>
      <c r="U142" s="32"/>
      <c r="V142" s="32"/>
      <c r="W142" s="32"/>
      <c r="X142" s="32"/>
      <c r="Y142" s="32"/>
      <c r="Z142" s="32"/>
      <c r="AA142" s="32"/>
    </row>
    <row r="143">
      <c r="A143" s="32" t="s">
        <v>746</v>
      </c>
      <c r="B143" s="32" t="s">
        <v>747</v>
      </c>
      <c r="C143" s="32" t="s">
        <v>748</v>
      </c>
      <c r="D143" s="32" t="s">
        <v>746</v>
      </c>
      <c r="E143" s="32" t="s">
        <v>370</v>
      </c>
      <c r="F143" s="32" t="s">
        <v>381</v>
      </c>
      <c r="G143" s="32"/>
      <c r="H143" s="32"/>
      <c r="I143" s="32"/>
      <c r="J143" s="32"/>
      <c r="K143" s="32"/>
      <c r="L143" s="32"/>
      <c r="M143" s="32"/>
      <c r="N143" s="32"/>
      <c r="O143" s="32"/>
      <c r="P143" s="32"/>
      <c r="Q143" s="32"/>
      <c r="R143" s="32"/>
      <c r="S143" s="32"/>
      <c r="T143" s="32"/>
      <c r="U143" s="32"/>
      <c r="V143" s="32"/>
      <c r="W143" s="32"/>
      <c r="X143" s="32"/>
      <c r="Y143" s="32"/>
      <c r="Z143" s="32"/>
      <c r="AA143" s="32"/>
    </row>
    <row r="144">
      <c r="A144" s="32" t="s">
        <v>749</v>
      </c>
      <c r="B144" s="32" t="s">
        <v>750</v>
      </c>
      <c r="C144" s="32" t="s">
        <v>751</v>
      </c>
      <c r="D144" s="32" t="s">
        <v>749</v>
      </c>
      <c r="E144" s="32" t="s">
        <v>370</v>
      </c>
      <c r="F144" s="32" t="s">
        <v>381</v>
      </c>
      <c r="G144" s="32"/>
      <c r="H144" s="32"/>
      <c r="I144" s="32"/>
      <c r="J144" s="32"/>
      <c r="K144" s="32"/>
      <c r="L144" s="32"/>
      <c r="M144" s="32"/>
      <c r="N144" s="32"/>
      <c r="O144" s="32"/>
      <c r="P144" s="32"/>
      <c r="Q144" s="32"/>
      <c r="R144" s="32"/>
      <c r="S144" s="32"/>
      <c r="T144" s="32"/>
      <c r="U144" s="32"/>
      <c r="V144" s="32"/>
      <c r="W144" s="32"/>
      <c r="X144" s="32"/>
      <c r="Y144" s="32"/>
      <c r="Z144" s="32"/>
      <c r="AA144" s="32"/>
    </row>
    <row r="145">
      <c r="A145" s="32" t="s">
        <v>752</v>
      </c>
      <c r="B145" s="32" t="s">
        <v>753</v>
      </c>
      <c r="C145" s="32" t="s">
        <v>754</v>
      </c>
      <c r="D145" s="32" t="s">
        <v>752</v>
      </c>
      <c r="E145" s="32" t="s">
        <v>385</v>
      </c>
      <c r="F145" s="32" t="s">
        <v>386</v>
      </c>
      <c r="G145" s="32"/>
      <c r="H145" s="32"/>
      <c r="I145" s="32"/>
      <c r="J145" s="32"/>
      <c r="K145" s="32"/>
      <c r="L145" s="32"/>
      <c r="M145" s="32"/>
      <c r="N145" s="32"/>
      <c r="O145" s="32"/>
      <c r="P145" s="32"/>
      <c r="Q145" s="32"/>
      <c r="R145" s="32"/>
      <c r="S145" s="32"/>
      <c r="T145" s="32"/>
      <c r="U145" s="32"/>
      <c r="V145" s="32"/>
      <c r="W145" s="32"/>
      <c r="X145" s="32"/>
      <c r="Y145" s="32"/>
      <c r="Z145" s="32"/>
      <c r="AA145" s="32"/>
    </row>
    <row r="146">
      <c r="A146" s="32" t="s">
        <v>755</v>
      </c>
      <c r="B146" s="32" t="s">
        <v>756</v>
      </c>
      <c r="C146" s="32" t="s">
        <v>757</v>
      </c>
      <c r="D146" s="32" t="s">
        <v>755</v>
      </c>
      <c r="E146" s="32" t="s">
        <v>375</v>
      </c>
      <c r="F146" s="32" t="s">
        <v>612</v>
      </c>
      <c r="G146" s="32"/>
      <c r="H146" s="32"/>
      <c r="I146" s="32"/>
      <c r="J146" s="32"/>
      <c r="K146" s="32"/>
      <c r="L146" s="32"/>
      <c r="M146" s="32"/>
      <c r="N146" s="32"/>
      <c r="O146" s="32"/>
      <c r="P146" s="32"/>
      <c r="Q146" s="32"/>
      <c r="R146" s="32"/>
      <c r="S146" s="32"/>
      <c r="T146" s="32"/>
      <c r="U146" s="32"/>
      <c r="V146" s="32"/>
      <c r="W146" s="32"/>
      <c r="X146" s="32"/>
      <c r="Y146" s="32"/>
      <c r="Z146" s="32"/>
      <c r="AA146" s="32"/>
    </row>
    <row r="147">
      <c r="A147" s="32" t="s">
        <v>758</v>
      </c>
      <c r="B147" s="32" t="s">
        <v>759</v>
      </c>
      <c r="C147" s="32" t="s">
        <v>760</v>
      </c>
      <c r="D147" s="32" t="s">
        <v>758</v>
      </c>
      <c r="E147" s="32" t="s">
        <v>23</v>
      </c>
      <c r="F147" s="32" t="s">
        <v>423</v>
      </c>
      <c r="G147" s="32"/>
      <c r="H147" s="32"/>
      <c r="I147" s="32"/>
      <c r="J147" s="32"/>
      <c r="K147" s="32"/>
      <c r="L147" s="32"/>
      <c r="M147" s="32"/>
      <c r="N147" s="32"/>
      <c r="O147" s="32"/>
      <c r="P147" s="32"/>
      <c r="Q147" s="32"/>
      <c r="R147" s="32"/>
      <c r="S147" s="32"/>
      <c r="T147" s="32"/>
      <c r="U147" s="32"/>
      <c r="V147" s="32"/>
      <c r="W147" s="32"/>
      <c r="X147" s="32"/>
      <c r="Y147" s="32"/>
      <c r="Z147" s="32"/>
      <c r="AA147" s="32"/>
    </row>
    <row r="148">
      <c r="A148" s="32" t="s">
        <v>88</v>
      </c>
      <c r="B148" s="32" t="s">
        <v>761</v>
      </c>
      <c r="C148" s="32" t="s">
        <v>87</v>
      </c>
      <c r="D148" s="32" t="s">
        <v>88</v>
      </c>
      <c r="E148" s="32" t="s">
        <v>23</v>
      </c>
      <c r="F148" s="32" t="s">
        <v>406</v>
      </c>
      <c r="G148" s="32"/>
      <c r="H148" s="32"/>
      <c r="I148" s="32"/>
      <c r="J148" s="32"/>
      <c r="K148" s="32"/>
      <c r="L148" s="32"/>
      <c r="M148" s="32"/>
      <c r="N148" s="32"/>
      <c r="O148" s="32"/>
      <c r="P148" s="32"/>
      <c r="Q148" s="32"/>
      <c r="R148" s="32"/>
      <c r="S148" s="32"/>
      <c r="T148" s="32"/>
      <c r="U148" s="32"/>
      <c r="V148" s="32"/>
      <c r="W148" s="32"/>
      <c r="X148" s="32"/>
      <c r="Y148" s="32"/>
      <c r="Z148" s="32"/>
      <c r="AA148" s="32"/>
    </row>
    <row r="149">
      <c r="A149" s="32" t="s">
        <v>762</v>
      </c>
      <c r="B149" s="32" t="s">
        <v>763</v>
      </c>
      <c r="C149" s="32" t="s">
        <v>764</v>
      </c>
      <c r="D149" s="32" t="s">
        <v>762</v>
      </c>
      <c r="E149" s="32" t="s">
        <v>36</v>
      </c>
      <c r="F149" s="32" t="s">
        <v>495</v>
      </c>
      <c r="G149" s="32"/>
      <c r="H149" s="32"/>
      <c r="I149" s="32"/>
      <c r="J149" s="32"/>
      <c r="K149" s="32"/>
      <c r="L149" s="32"/>
      <c r="M149" s="32"/>
      <c r="N149" s="32"/>
      <c r="O149" s="32"/>
      <c r="P149" s="32"/>
      <c r="Q149" s="32"/>
      <c r="R149" s="32"/>
      <c r="S149" s="32"/>
      <c r="T149" s="32"/>
      <c r="U149" s="32"/>
      <c r="V149" s="32"/>
      <c r="W149" s="32"/>
      <c r="X149" s="32"/>
      <c r="Y149" s="32"/>
      <c r="Z149" s="32"/>
      <c r="AA149" s="32"/>
    </row>
    <row r="150">
      <c r="A150" s="32" t="s">
        <v>90</v>
      </c>
      <c r="B150" s="32" t="s">
        <v>765</v>
      </c>
      <c r="C150" s="32" t="s">
        <v>89</v>
      </c>
      <c r="D150" s="32" t="s">
        <v>90</v>
      </c>
      <c r="E150" s="32" t="s">
        <v>23</v>
      </c>
      <c r="F150" s="32" t="s">
        <v>366</v>
      </c>
      <c r="G150" s="32"/>
      <c r="H150" s="32"/>
      <c r="I150" s="32"/>
      <c r="J150" s="32"/>
      <c r="K150" s="32"/>
      <c r="L150" s="32"/>
      <c r="M150" s="32"/>
      <c r="N150" s="32"/>
      <c r="O150" s="32"/>
      <c r="P150" s="32"/>
      <c r="Q150" s="32"/>
      <c r="R150" s="32"/>
      <c r="S150" s="32"/>
      <c r="T150" s="32"/>
      <c r="U150" s="32"/>
      <c r="V150" s="32"/>
      <c r="W150" s="32"/>
      <c r="X150" s="32"/>
      <c r="Y150" s="32"/>
      <c r="Z150" s="32"/>
      <c r="AA150" s="32"/>
    </row>
    <row r="151">
      <c r="A151" s="32" t="s">
        <v>766</v>
      </c>
      <c r="B151" s="32" t="s">
        <v>767</v>
      </c>
      <c r="C151" s="32" t="s">
        <v>768</v>
      </c>
      <c r="D151" s="32" t="s">
        <v>766</v>
      </c>
      <c r="E151" s="32" t="s">
        <v>385</v>
      </c>
      <c r="F151" s="32" t="s">
        <v>386</v>
      </c>
      <c r="G151" s="32"/>
      <c r="H151" s="32"/>
      <c r="I151" s="32"/>
      <c r="J151" s="32"/>
      <c r="K151" s="32"/>
      <c r="L151" s="32"/>
      <c r="M151" s="32"/>
      <c r="N151" s="32"/>
      <c r="O151" s="32"/>
      <c r="P151" s="32"/>
      <c r="Q151" s="32"/>
      <c r="R151" s="32"/>
      <c r="S151" s="32"/>
      <c r="T151" s="32"/>
      <c r="U151" s="32"/>
      <c r="V151" s="32"/>
      <c r="W151" s="32"/>
      <c r="X151" s="32"/>
      <c r="Y151" s="32"/>
      <c r="Z151" s="32"/>
      <c r="AA151" s="32"/>
    </row>
    <row r="152">
      <c r="A152" s="32" t="s">
        <v>769</v>
      </c>
      <c r="B152" s="32" t="s">
        <v>770</v>
      </c>
      <c r="C152" s="32" t="s">
        <v>771</v>
      </c>
      <c r="D152" s="32" t="s">
        <v>769</v>
      </c>
      <c r="E152" s="32" t="s">
        <v>370</v>
      </c>
      <c r="F152" s="32" t="s">
        <v>371</v>
      </c>
      <c r="G152" s="32"/>
      <c r="H152" s="32"/>
      <c r="I152" s="32"/>
      <c r="J152" s="32"/>
      <c r="K152" s="32"/>
      <c r="L152" s="32"/>
      <c r="M152" s="32"/>
      <c r="N152" s="32"/>
      <c r="O152" s="32"/>
      <c r="P152" s="32"/>
      <c r="Q152" s="32"/>
      <c r="R152" s="32"/>
      <c r="S152" s="32"/>
      <c r="T152" s="32"/>
      <c r="U152" s="32"/>
      <c r="V152" s="32"/>
      <c r="W152" s="32"/>
      <c r="X152" s="32"/>
      <c r="Y152" s="32"/>
      <c r="Z152" s="32"/>
      <c r="AA152" s="32"/>
    </row>
    <row r="153">
      <c r="A153" s="32" t="s">
        <v>772</v>
      </c>
      <c r="B153" s="32" t="s">
        <v>773</v>
      </c>
      <c r="C153" s="32" t="s">
        <v>774</v>
      </c>
      <c r="D153" s="32" t="s">
        <v>772</v>
      </c>
      <c r="E153" s="32" t="s">
        <v>370</v>
      </c>
      <c r="F153" s="32" t="s">
        <v>381</v>
      </c>
      <c r="G153" s="32"/>
      <c r="H153" s="32"/>
      <c r="I153" s="32"/>
      <c r="J153" s="32"/>
      <c r="K153" s="32"/>
      <c r="L153" s="32"/>
      <c r="M153" s="32"/>
      <c r="N153" s="32"/>
      <c r="O153" s="32"/>
      <c r="P153" s="32"/>
      <c r="Q153" s="32"/>
      <c r="R153" s="32"/>
      <c r="S153" s="32"/>
      <c r="T153" s="32"/>
      <c r="U153" s="32"/>
      <c r="V153" s="32"/>
      <c r="W153" s="32"/>
      <c r="X153" s="32"/>
      <c r="Y153" s="32"/>
      <c r="Z153" s="32"/>
      <c r="AA153" s="32"/>
    </row>
    <row r="154">
      <c r="A154" s="32" t="s">
        <v>775</v>
      </c>
      <c r="B154" s="32" t="s">
        <v>776</v>
      </c>
      <c r="C154" s="32" t="s">
        <v>777</v>
      </c>
      <c r="D154" s="32" t="s">
        <v>775</v>
      </c>
      <c r="E154" s="32" t="s">
        <v>36</v>
      </c>
      <c r="F154" s="32" t="s">
        <v>460</v>
      </c>
      <c r="G154" s="32"/>
      <c r="H154" s="32"/>
      <c r="I154" s="32"/>
      <c r="J154" s="32"/>
      <c r="K154" s="32"/>
      <c r="L154" s="32"/>
      <c r="M154" s="32"/>
      <c r="N154" s="32"/>
      <c r="O154" s="32"/>
      <c r="P154" s="32"/>
      <c r="Q154" s="32"/>
      <c r="R154" s="32"/>
      <c r="S154" s="32"/>
      <c r="T154" s="32"/>
      <c r="U154" s="32"/>
      <c r="V154" s="32"/>
      <c r="W154" s="32"/>
      <c r="X154" s="32"/>
      <c r="Y154" s="32"/>
      <c r="Z154" s="32"/>
      <c r="AA154" s="32"/>
    </row>
    <row r="155">
      <c r="A155" s="32" t="s">
        <v>778</v>
      </c>
      <c r="B155" s="32" t="s">
        <v>779</v>
      </c>
      <c r="C155" s="32" t="s">
        <v>780</v>
      </c>
      <c r="D155" s="32" t="s">
        <v>778</v>
      </c>
      <c r="E155" s="32" t="s">
        <v>370</v>
      </c>
      <c r="F155" s="32" t="s">
        <v>381</v>
      </c>
      <c r="G155" s="32"/>
      <c r="H155" s="32"/>
      <c r="I155" s="32"/>
      <c r="J155" s="32"/>
      <c r="K155" s="32"/>
      <c r="L155" s="32"/>
      <c r="M155" s="32"/>
      <c r="N155" s="32"/>
      <c r="O155" s="32"/>
      <c r="P155" s="32"/>
      <c r="Q155" s="32"/>
      <c r="R155" s="32"/>
      <c r="S155" s="32"/>
      <c r="T155" s="32"/>
      <c r="U155" s="32"/>
      <c r="V155" s="32"/>
      <c r="W155" s="32"/>
      <c r="X155" s="32"/>
      <c r="Y155" s="32"/>
      <c r="Z155" s="32"/>
      <c r="AA155" s="32"/>
    </row>
    <row r="156">
      <c r="A156" s="32" t="s">
        <v>781</v>
      </c>
      <c r="B156" s="32" t="s">
        <v>782</v>
      </c>
      <c r="C156" s="32" t="s">
        <v>783</v>
      </c>
      <c r="D156" s="32" t="s">
        <v>781</v>
      </c>
      <c r="E156" s="32" t="s">
        <v>375</v>
      </c>
      <c r="F156" s="32" t="s">
        <v>612</v>
      </c>
      <c r="G156" s="32"/>
      <c r="H156" s="32"/>
      <c r="I156" s="32"/>
      <c r="J156" s="32"/>
      <c r="K156" s="32"/>
      <c r="L156" s="32"/>
      <c r="M156" s="32"/>
      <c r="N156" s="32"/>
      <c r="O156" s="32"/>
      <c r="P156" s="32"/>
      <c r="Q156" s="32"/>
      <c r="R156" s="32"/>
      <c r="S156" s="32"/>
      <c r="T156" s="32"/>
      <c r="U156" s="32"/>
      <c r="V156" s="32"/>
      <c r="W156" s="32"/>
      <c r="X156" s="32"/>
      <c r="Y156" s="32"/>
      <c r="Z156" s="32"/>
      <c r="AA156" s="32"/>
    </row>
    <row r="157">
      <c r="A157" s="32" t="s">
        <v>784</v>
      </c>
      <c r="B157" s="32" t="s">
        <v>785</v>
      </c>
      <c r="C157" s="32" t="s">
        <v>786</v>
      </c>
      <c r="D157" s="32" t="s">
        <v>784</v>
      </c>
      <c r="E157" s="32" t="s">
        <v>36</v>
      </c>
      <c r="F157" s="32" t="s">
        <v>360</v>
      </c>
      <c r="G157" s="32"/>
      <c r="H157" s="32"/>
      <c r="I157" s="32"/>
      <c r="J157" s="32"/>
      <c r="K157" s="32"/>
      <c r="L157" s="32"/>
      <c r="M157" s="32"/>
      <c r="N157" s="32"/>
      <c r="O157" s="32"/>
      <c r="P157" s="32"/>
      <c r="Q157" s="32"/>
      <c r="R157" s="32"/>
      <c r="S157" s="32"/>
      <c r="T157" s="32"/>
      <c r="U157" s="32"/>
      <c r="V157" s="32"/>
      <c r="W157" s="32"/>
      <c r="X157" s="32"/>
      <c r="Y157" s="32"/>
      <c r="Z157" s="32"/>
      <c r="AA157" s="32"/>
    </row>
    <row r="158">
      <c r="A158" s="32" t="s">
        <v>92</v>
      </c>
      <c r="B158" s="32" t="s">
        <v>787</v>
      </c>
      <c r="C158" s="32" t="s">
        <v>91</v>
      </c>
      <c r="D158" s="32" t="s">
        <v>92</v>
      </c>
      <c r="E158" s="32" t="s">
        <v>23</v>
      </c>
      <c r="F158" s="32" t="s">
        <v>406</v>
      </c>
      <c r="G158" s="32"/>
      <c r="H158" s="32"/>
      <c r="I158" s="32"/>
      <c r="J158" s="32"/>
      <c r="K158" s="32"/>
      <c r="L158" s="32"/>
      <c r="M158" s="32"/>
      <c r="N158" s="32"/>
      <c r="O158" s="32"/>
      <c r="P158" s="32"/>
      <c r="Q158" s="32"/>
      <c r="R158" s="32"/>
      <c r="S158" s="32"/>
      <c r="T158" s="32"/>
      <c r="U158" s="32"/>
      <c r="V158" s="32"/>
      <c r="W158" s="32"/>
      <c r="X158" s="32"/>
      <c r="Y158" s="32"/>
      <c r="Z158" s="32"/>
      <c r="AA158" s="32"/>
    </row>
    <row r="159">
      <c r="A159" s="32" t="s">
        <v>788</v>
      </c>
      <c r="B159" s="32" t="s">
        <v>789</v>
      </c>
      <c r="C159" s="32" t="s">
        <v>790</v>
      </c>
      <c r="D159" s="32" t="s">
        <v>788</v>
      </c>
      <c r="E159" s="32" t="s">
        <v>375</v>
      </c>
      <c r="F159" s="32" t="s">
        <v>573</v>
      </c>
      <c r="G159" s="32"/>
      <c r="H159" s="32"/>
      <c r="I159" s="32"/>
      <c r="J159" s="32"/>
      <c r="K159" s="32"/>
      <c r="L159" s="32"/>
      <c r="M159" s="32"/>
      <c r="N159" s="32"/>
      <c r="O159" s="32"/>
      <c r="P159" s="32"/>
      <c r="Q159" s="32"/>
      <c r="R159" s="32"/>
      <c r="S159" s="32"/>
      <c r="T159" s="32"/>
      <c r="U159" s="32"/>
      <c r="V159" s="32"/>
      <c r="W159" s="32"/>
      <c r="X159" s="32"/>
      <c r="Y159" s="32"/>
      <c r="Z159" s="32"/>
      <c r="AA159" s="32"/>
    </row>
    <row r="160">
      <c r="A160" s="32" t="s">
        <v>791</v>
      </c>
      <c r="B160" s="32" t="s">
        <v>792</v>
      </c>
      <c r="C160" s="32" t="s">
        <v>793</v>
      </c>
      <c r="D160" s="32" t="s">
        <v>791</v>
      </c>
      <c r="E160" s="32" t="s">
        <v>375</v>
      </c>
      <c r="F160" s="32" t="s">
        <v>404</v>
      </c>
      <c r="G160" s="32"/>
      <c r="H160" s="32"/>
      <c r="I160" s="32"/>
      <c r="J160" s="32"/>
      <c r="K160" s="32"/>
      <c r="L160" s="32"/>
      <c r="M160" s="32"/>
      <c r="N160" s="32"/>
      <c r="O160" s="32"/>
      <c r="P160" s="32"/>
      <c r="Q160" s="32"/>
      <c r="R160" s="32"/>
      <c r="S160" s="32"/>
      <c r="T160" s="32"/>
      <c r="U160" s="32"/>
      <c r="V160" s="32"/>
      <c r="W160" s="32"/>
      <c r="X160" s="32"/>
      <c r="Y160" s="32"/>
      <c r="Z160" s="32"/>
      <c r="AA160" s="32"/>
    </row>
    <row r="161">
      <c r="A161" s="32" t="s">
        <v>794</v>
      </c>
      <c r="B161" s="32" t="s">
        <v>795</v>
      </c>
      <c r="C161" s="32" t="s">
        <v>796</v>
      </c>
      <c r="D161" s="32" t="s">
        <v>794</v>
      </c>
      <c r="E161" s="32" t="s">
        <v>385</v>
      </c>
      <c r="F161" s="32" t="s">
        <v>386</v>
      </c>
      <c r="G161" s="32"/>
      <c r="H161" s="32"/>
      <c r="I161" s="32"/>
      <c r="J161" s="32"/>
      <c r="K161" s="32"/>
      <c r="L161" s="32"/>
      <c r="M161" s="32"/>
      <c r="N161" s="32"/>
      <c r="O161" s="32"/>
      <c r="P161" s="32"/>
      <c r="Q161" s="32"/>
      <c r="R161" s="32"/>
      <c r="S161" s="32"/>
      <c r="T161" s="32"/>
      <c r="U161" s="32"/>
      <c r="V161" s="32"/>
      <c r="W161" s="32"/>
      <c r="X161" s="32"/>
      <c r="Y161" s="32"/>
      <c r="Z161" s="32"/>
      <c r="AA161" s="32"/>
    </row>
    <row r="162">
      <c r="A162" s="32" t="s">
        <v>797</v>
      </c>
      <c r="B162" s="32" t="s">
        <v>798</v>
      </c>
      <c r="C162" s="32" t="s">
        <v>799</v>
      </c>
      <c r="D162" s="32" t="s">
        <v>797</v>
      </c>
      <c r="E162" s="32" t="s">
        <v>370</v>
      </c>
      <c r="F162" s="32" t="s">
        <v>381</v>
      </c>
      <c r="G162" s="32"/>
      <c r="H162" s="32"/>
      <c r="I162" s="32"/>
      <c r="J162" s="32"/>
      <c r="K162" s="32"/>
      <c r="L162" s="32"/>
      <c r="M162" s="32"/>
      <c r="N162" s="32"/>
      <c r="O162" s="32"/>
      <c r="P162" s="32"/>
      <c r="Q162" s="32"/>
      <c r="R162" s="32"/>
      <c r="S162" s="32"/>
      <c r="T162" s="32"/>
      <c r="U162" s="32"/>
      <c r="V162" s="32"/>
      <c r="W162" s="32"/>
      <c r="X162" s="32"/>
      <c r="Y162" s="32"/>
      <c r="Z162" s="32"/>
      <c r="AA162" s="32"/>
    </row>
    <row r="163">
      <c r="A163" s="32" t="s">
        <v>800</v>
      </c>
      <c r="B163" s="32" t="s">
        <v>801</v>
      </c>
      <c r="C163" s="32" t="s">
        <v>802</v>
      </c>
      <c r="D163" s="32" t="s">
        <v>800</v>
      </c>
      <c r="E163" s="32" t="s">
        <v>370</v>
      </c>
      <c r="F163" s="32" t="s">
        <v>381</v>
      </c>
      <c r="G163" s="32"/>
      <c r="H163" s="32"/>
      <c r="I163" s="32"/>
      <c r="J163" s="32"/>
      <c r="K163" s="32"/>
      <c r="L163" s="32"/>
      <c r="M163" s="32"/>
      <c r="N163" s="32"/>
      <c r="O163" s="32"/>
      <c r="P163" s="32"/>
      <c r="Q163" s="32"/>
      <c r="R163" s="32"/>
      <c r="S163" s="32"/>
      <c r="T163" s="32"/>
      <c r="U163" s="32"/>
      <c r="V163" s="32"/>
      <c r="W163" s="32"/>
      <c r="X163" s="32"/>
      <c r="Y163" s="32"/>
      <c r="Z163" s="32"/>
      <c r="AA163" s="32"/>
    </row>
    <row r="164">
      <c r="A164" s="32" t="s">
        <v>803</v>
      </c>
      <c r="B164" s="32" t="s">
        <v>804</v>
      </c>
      <c r="C164" s="32" t="s">
        <v>805</v>
      </c>
      <c r="D164" s="32" t="s">
        <v>803</v>
      </c>
      <c r="E164" s="32" t="s">
        <v>375</v>
      </c>
      <c r="F164" s="32" t="s">
        <v>376</v>
      </c>
      <c r="G164" s="32"/>
      <c r="H164" s="32"/>
      <c r="I164" s="32"/>
      <c r="J164" s="32"/>
      <c r="K164" s="32"/>
      <c r="L164" s="32"/>
      <c r="M164" s="32"/>
      <c r="N164" s="32"/>
      <c r="O164" s="32"/>
      <c r="P164" s="32"/>
      <c r="Q164" s="32"/>
      <c r="R164" s="32"/>
      <c r="S164" s="32"/>
      <c r="T164" s="32"/>
      <c r="U164" s="32"/>
      <c r="V164" s="32"/>
      <c r="W164" s="32"/>
      <c r="X164" s="32"/>
      <c r="Y164" s="32"/>
      <c r="Z164" s="32"/>
      <c r="AA164" s="32"/>
    </row>
    <row r="165">
      <c r="A165" s="32" t="s">
        <v>806</v>
      </c>
      <c r="B165" s="32" t="s">
        <v>807</v>
      </c>
      <c r="C165" s="32" t="s">
        <v>808</v>
      </c>
      <c r="D165" s="32" t="s">
        <v>806</v>
      </c>
      <c r="E165" s="32" t="s">
        <v>375</v>
      </c>
      <c r="F165" s="32" t="s">
        <v>404</v>
      </c>
      <c r="G165" s="32"/>
      <c r="H165" s="32"/>
      <c r="I165" s="32"/>
      <c r="J165" s="32"/>
      <c r="K165" s="32"/>
      <c r="L165" s="32"/>
      <c r="M165" s="32"/>
      <c r="N165" s="32"/>
      <c r="O165" s="32"/>
      <c r="P165" s="32"/>
      <c r="Q165" s="32"/>
      <c r="R165" s="32"/>
      <c r="S165" s="32"/>
      <c r="T165" s="32"/>
      <c r="U165" s="32"/>
      <c r="V165" s="32"/>
      <c r="W165" s="32"/>
      <c r="X165" s="32"/>
      <c r="Y165" s="32"/>
      <c r="Z165" s="32"/>
      <c r="AA165" s="32"/>
    </row>
    <row r="166">
      <c r="A166" s="32" t="s">
        <v>84</v>
      </c>
      <c r="B166" s="32" t="s">
        <v>809</v>
      </c>
      <c r="C166" s="32" t="s">
        <v>83</v>
      </c>
      <c r="D166" s="32" t="s">
        <v>84</v>
      </c>
      <c r="E166" s="32" t="s">
        <v>23</v>
      </c>
      <c r="F166" s="32" t="s">
        <v>366</v>
      </c>
      <c r="G166" s="32"/>
      <c r="H166" s="32"/>
      <c r="I166" s="32"/>
      <c r="J166" s="32"/>
      <c r="K166" s="32"/>
      <c r="L166" s="32"/>
      <c r="M166" s="32"/>
      <c r="N166" s="32"/>
      <c r="O166" s="32"/>
      <c r="P166" s="32"/>
      <c r="Q166" s="32"/>
      <c r="R166" s="32"/>
      <c r="S166" s="32"/>
      <c r="T166" s="32"/>
      <c r="U166" s="32"/>
      <c r="V166" s="32"/>
      <c r="W166" s="32"/>
      <c r="X166" s="32"/>
      <c r="Y166" s="32"/>
      <c r="Z166" s="32"/>
      <c r="AA166" s="32"/>
    </row>
    <row r="167">
      <c r="A167" s="32" t="s">
        <v>810</v>
      </c>
      <c r="B167" s="32" t="s">
        <v>811</v>
      </c>
      <c r="C167" s="32" t="s">
        <v>812</v>
      </c>
      <c r="D167" s="32" t="s">
        <v>810</v>
      </c>
      <c r="E167" s="32" t="s">
        <v>375</v>
      </c>
      <c r="F167" s="32" t="s">
        <v>612</v>
      </c>
      <c r="G167" s="32"/>
      <c r="H167" s="32"/>
      <c r="I167" s="32"/>
      <c r="J167" s="32"/>
      <c r="K167" s="32"/>
      <c r="L167" s="32"/>
      <c r="M167" s="32"/>
      <c r="N167" s="32"/>
      <c r="O167" s="32"/>
      <c r="P167" s="32"/>
      <c r="Q167" s="32"/>
      <c r="R167" s="32"/>
      <c r="S167" s="32"/>
      <c r="T167" s="32"/>
      <c r="U167" s="32"/>
      <c r="V167" s="32"/>
      <c r="W167" s="32"/>
      <c r="X167" s="32"/>
      <c r="Y167" s="32"/>
      <c r="Z167" s="32"/>
      <c r="AA167" s="32"/>
    </row>
    <row r="168">
      <c r="A168" s="32" t="s">
        <v>94</v>
      </c>
      <c r="B168" s="32" t="s">
        <v>813</v>
      </c>
      <c r="C168" s="32" t="s">
        <v>93</v>
      </c>
      <c r="D168" s="32" t="s">
        <v>94</v>
      </c>
      <c r="E168" s="32" t="s">
        <v>23</v>
      </c>
      <c r="F168" s="32" t="s">
        <v>364</v>
      </c>
      <c r="G168" s="32"/>
      <c r="H168" s="32"/>
      <c r="I168" s="32"/>
      <c r="J168" s="32"/>
      <c r="K168" s="32"/>
      <c r="L168" s="32"/>
      <c r="M168" s="32"/>
      <c r="N168" s="32"/>
      <c r="O168" s="32"/>
      <c r="P168" s="32"/>
      <c r="Q168" s="32"/>
      <c r="R168" s="32"/>
      <c r="S168" s="32"/>
      <c r="T168" s="32"/>
      <c r="U168" s="32"/>
      <c r="V168" s="32"/>
      <c r="W168" s="32"/>
      <c r="X168" s="32"/>
      <c r="Y168" s="32"/>
      <c r="Z168" s="32"/>
      <c r="AA168" s="32"/>
    </row>
    <row r="169">
      <c r="A169" s="32" t="s">
        <v>814</v>
      </c>
      <c r="B169" s="32" t="s">
        <v>815</v>
      </c>
      <c r="C169" s="32" t="s">
        <v>816</v>
      </c>
      <c r="D169" s="32" t="s">
        <v>814</v>
      </c>
      <c r="E169" s="32" t="s">
        <v>36</v>
      </c>
      <c r="F169" s="32" t="s">
        <v>397</v>
      </c>
      <c r="G169" s="32"/>
      <c r="H169" s="32"/>
      <c r="I169" s="32"/>
      <c r="J169" s="32"/>
      <c r="K169" s="32"/>
      <c r="L169" s="32"/>
      <c r="M169" s="32"/>
      <c r="N169" s="32"/>
      <c r="O169" s="32"/>
      <c r="P169" s="32"/>
      <c r="Q169" s="32"/>
      <c r="R169" s="32"/>
      <c r="S169" s="32"/>
      <c r="T169" s="32"/>
      <c r="U169" s="32"/>
      <c r="V169" s="32"/>
      <c r="W169" s="32"/>
      <c r="X169" s="32"/>
      <c r="Y169" s="32"/>
      <c r="Z169" s="32"/>
      <c r="AA169" s="32"/>
    </row>
    <row r="170">
      <c r="A170" s="32" t="s">
        <v>817</v>
      </c>
      <c r="B170" s="32" t="s">
        <v>818</v>
      </c>
      <c r="C170" s="32" t="s">
        <v>819</v>
      </c>
      <c r="D170" s="32" t="s">
        <v>817</v>
      </c>
      <c r="E170" s="32" t="s">
        <v>36</v>
      </c>
      <c r="F170" s="32" t="s">
        <v>360</v>
      </c>
      <c r="G170" s="32"/>
      <c r="H170" s="32"/>
      <c r="I170" s="32"/>
      <c r="J170" s="32"/>
      <c r="K170" s="32"/>
      <c r="L170" s="32"/>
      <c r="M170" s="32"/>
      <c r="N170" s="32"/>
      <c r="O170" s="32"/>
      <c r="P170" s="32"/>
      <c r="Q170" s="32"/>
      <c r="R170" s="32"/>
      <c r="S170" s="32"/>
      <c r="T170" s="32"/>
      <c r="U170" s="32"/>
      <c r="V170" s="32"/>
      <c r="W170" s="32"/>
      <c r="X170" s="32"/>
      <c r="Y170" s="32"/>
      <c r="Z170" s="32"/>
      <c r="AA170" s="32"/>
    </row>
    <row r="171">
      <c r="A171" s="32" t="s">
        <v>820</v>
      </c>
      <c r="B171" s="32" t="s">
        <v>821</v>
      </c>
      <c r="C171" s="32" t="s">
        <v>822</v>
      </c>
      <c r="D171" s="32" t="s">
        <v>820</v>
      </c>
      <c r="E171" s="32" t="s">
        <v>375</v>
      </c>
      <c r="F171" s="32" t="s">
        <v>612</v>
      </c>
      <c r="G171" s="32"/>
      <c r="H171" s="32"/>
      <c r="I171" s="32"/>
      <c r="J171" s="32"/>
      <c r="K171" s="32"/>
      <c r="L171" s="32"/>
      <c r="M171" s="32"/>
      <c r="N171" s="32"/>
      <c r="O171" s="32"/>
      <c r="P171" s="32"/>
      <c r="Q171" s="32"/>
      <c r="R171" s="32"/>
      <c r="S171" s="32"/>
      <c r="T171" s="32"/>
      <c r="U171" s="32"/>
      <c r="V171" s="32"/>
      <c r="W171" s="32"/>
      <c r="X171" s="32"/>
      <c r="Y171" s="32"/>
      <c r="Z171" s="32"/>
      <c r="AA171" s="32"/>
    </row>
    <row r="172">
      <c r="A172" s="32" t="s">
        <v>823</v>
      </c>
      <c r="B172" s="32" t="s">
        <v>824</v>
      </c>
      <c r="C172" s="32" t="s">
        <v>825</v>
      </c>
      <c r="D172" s="32" t="s">
        <v>823</v>
      </c>
      <c r="E172" s="32" t="s">
        <v>36</v>
      </c>
      <c r="F172" s="32" t="s">
        <v>397</v>
      </c>
      <c r="G172" s="32"/>
      <c r="H172" s="32"/>
      <c r="I172" s="32"/>
      <c r="J172" s="32"/>
      <c r="K172" s="32"/>
      <c r="L172" s="32"/>
      <c r="M172" s="32"/>
      <c r="N172" s="32"/>
      <c r="O172" s="32"/>
      <c r="P172" s="32"/>
      <c r="Q172" s="32"/>
      <c r="R172" s="32"/>
      <c r="S172" s="32"/>
      <c r="T172" s="32"/>
      <c r="U172" s="32"/>
      <c r="V172" s="32"/>
      <c r="W172" s="32"/>
      <c r="X172" s="32"/>
      <c r="Y172" s="32"/>
      <c r="Z172" s="32"/>
      <c r="AA172" s="32"/>
    </row>
    <row r="173">
      <c r="A173" s="32" t="s">
        <v>826</v>
      </c>
      <c r="B173" s="32" t="s">
        <v>827</v>
      </c>
      <c r="C173" s="32" t="s">
        <v>828</v>
      </c>
      <c r="D173" s="32" t="s">
        <v>826</v>
      </c>
      <c r="E173" s="32" t="s">
        <v>385</v>
      </c>
      <c r="F173" s="32" t="s">
        <v>386</v>
      </c>
      <c r="G173" s="32"/>
      <c r="H173" s="32"/>
      <c r="I173" s="32"/>
      <c r="J173" s="32"/>
      <c r="K173" s="32"/>
      <c r="L173" s="32"/>
      <c r="M173" s="32"/>
      <c r="N173" s="32"/>
      <c r="O173" s="32"/>
      <c r="P173" s="32"/>
      <c r="Q173" s="32"/>
      <c r="R173" s="32"/>
      <c r="S173" s="32"/>
      <c r="T173" s="32"/>
      <c r="U173" s="32"/>
      <c r="V173" s="32"/>
      <c r="W173" s="32"/>
      <c r="X173" s="32"/>
      <c r="Y173" s="32"/>
      <c r="Z173" s="32"/>
      <c r="AA173" s="32"/>
    </row>
    <row r="174">
      <c r="A174" s="32" t="s">
        <v>829</v>
      </c>
      <c r="B174" s="32" t="s">
        <v>830</v>
      </c>
      <c r="C174" s="32" t="s">
        <v>831</v>
      </c>
      <c r="D174" s="32" t="s">
        <v>829</v>
      </c>
      <c r="E174" s="32" t="s">
        <v>375</v>
      </c>
      <c r="F174" s="32" t="s">
        <v>573</v>
      </c>
      <c r="G174" s="32"/>
      <c r="H174" s="32"/>
      <c r="I174" s="32"/>
      <c r="J174" s="32"/>
      <c r="K174" s="32"/>
      <c r="L174" s="32"/>
      <c r="M174" s="32"/>
      <c r="N174" s="32"/>
      <c r="O174" s="32"/>
      <c r="P174" s="32"/>
      <c r="Q174" s="32"/>
      <c r="R174" s="32"/>
      <c r="S174" s="32"/>
      <c r="T174" s="32"/>
      <c r="U174" s="32"/>
      <c r="V174" s="32"/>
      <c r="W174" s="32"/>
      <c r="X174" s="32"/>
      <c r="Y174" s="32"/>
      <c r="Z174" s="32"/>
      <c r="AA174" s="32"/>
    </row>
    <row r="175">
      <c r="A175" s="32" t="s">
        <v>832</v>
      </c>
      <c r="B175" s="32" t="s">
        <v>833</v>
      </c>
      <c r="C175" s="32" t="s">
        <v>834</v>
      </c>
      <c r="D175" s="32" t="s">
        <v>832</v>
      </c>
      <c r="E175" s="32" t="s">
        <v>385</v>
      </c>
      <c r="F175" s="32" t="s">
        <v>386</v>
      </c>
      <c r="G175" s="32"/>
      <c r="H175" s="32"/>
      <c r="I175" s="32"/>
      <c r="J175" s="32"/>
      <c r="K175" s="32"/>
      <c r="L175" s="32"/>
      <c r="M175" s="32"/>
      <c r="N175" s="32"/>
      <c r="O175" s="32"/>
      <c r="P175" s="32"/>
      <c r="Q175" s="32"/>
      <c r="R175" s="32"/>
      <c r="S175" s="32"/>
      <c r="T175" s="32"/>
      <c r="U175" s="32"/>
      <c r="V175" s="32"/>
      <c r="W175" s="32"/>
      <c r="X175" s="32"/>
      <c r="Y175" s="32"/>
      <c r="Z175" s="32"/>
      <c r="AA175" s="32"/>
    </row>
    <row r="176">
      <c r="A176" s="32" t="s">
        <v>835</v>
      </c>
      <c r="B176" s="32" t="s">
        <v>836</v>
      </c>
      <c r="C176" s="32" t="s">
        <v>837</v>
      </c>
      <c r="D176" s="32" t="s">
        <v>835</v>
      </c>
      <c r="E176" s="32" t="s">
        <v>385</v>
      </c>
      <c r="F176" s="32" t="s">
        <v>386</v>
      </c>
      <c r="G176" s="32"/>
      <c r="H176" s="32"/>
      <c r="I176" s="32"/>
      <c r="J176" s="32"/>
      <c r="K176" s="32"/>
      <c r="L176" s="32"/>
      <c r="M176" s="32"/>
      <c r="N176" s="32"/>
      <c r="O176" s="32"/>
      <c r="P176" s="32"/>
      <c r="Q176" s="32"/>
      <c r="R176" s="32"/>
      <c r="S176" s="32"/>
      <c r="T176" s="32"/>
      <c r="U176" s="32"/>
      <c r="V176" s="32"/>
      <c r="W176" s="32"/>
      <c r="X176" s="32"/>
      <c r="Y176" s="32"/>
      <c r="Z176" s="32"/>
      <c r="AA176" s="32"/>
    </row>
    <row r="177">
      <c r="A177" s="32" t="s">
        <v>838</v>
      </c>
      <c r="B177" s="32" t="s">
        <v>839</v>
      </c>
      <c r="C177" s="32" t="s">
        <v>840</v>
      </c>
      <c r="D177" s="32" t="s">
        <v>838</v>
      </c>
      <c r="E177" s="32" t="s">
        <v>36</v>
      </c>
      <c r="F177" s="32" t="s">
        <v>460</v>
      </c>
      <c r="G177" s="32"/>
      <c r="H177" s="32"/>
      <c r="I177" s="32"/>
      <c r="J177" s="32"/>
      <c r="K177" s="32"/>
      <c r="L177" s="32"/>
      <c r="M177" s="32"/>
      <c r="N177" s="32"/>
      <c r="O177" s="32"/>
      <c r="P177" s="32"/>
      <c r="Q177" s="32"/>
      <c r="R177" s="32"/>
      <c r="S177" s="32"/>
      <c r="T177" s="32"/>
      <c r="U177" s="32"/>
      <c r="V177" s="32"/>
      <c r="W177" s="32"/>
      <c r="X177" s="32"/>
      <c r="Y177" s="32"/>
      <c r="Z177" s="32"/>
      <c r="AA177" s="32"/>
    </row>
    <row r="178">
      <c r="A178" s="32" t="s">
        <v>841</v>
      </c>
      <c r="B178" s="32" t="s">
        <v>842</v>
      </c>
      <c r="C178" s="32" t="s">
        <v>843</v>
      </c>
      <c r="D178" s="32" t="s">
        <v>841</v>
      </c>
      <c r="E178" s="32" t="s">
        <v>375</v>
      </c>
      <c r="F178" s="32" t="s">
        <v>376</v>
      </c>
      <c r="G178" s="32"/>
      <c r="H178" s="32"/>
      <c r="I178" s="32"/>
      <c r="J178" s="32"/>
      <c r="K178" s="32"/>
      <c r="L178" s="32"/>
      <c r="M178" s="32"/>
      <c r="N178" s="32"/>
      <c r="O178" s="32"/>
      <c r="P178" s="32"/>
      <c r="Q178" s="32"/>
      <c r="R178" s="32"/>
      <c r="S178" s="32"/>
      <c r="T178" s="32"/>
      <c r="U178" s="32"/>
      <c r="V178" s="32"/>
      <c r="W178" s="32"/>
      <c r="X178" s="32"/>
      <c r="Y178" s="32"/>
      <c r="Z178" s="32"/>
      <c r="AA178" s="32"/>
    </row>
    <row r="179">
      <c r="A179" s="32" t="s">
        <v>96</v>
      </c>
      <c r="B179" s="32" t="s">
        <v>844</v>
      </c>
      <c r="C179" s="32" t="s">
        <v>95</v>
      </c>
      <c r="D179" s="32" t="s">
        <v>96</v>
      </c>
      <c r="E179" s="32" t="s">
        <v>23</v>
      </c>
      <c r="F179" s="32" t="s">
        <v>423</v>
      </c>
      <c r="G179" s="32"/>
      <c r="H179" s="32"/>
      <c r="I179" s="32"/>
      <c r="J179" s="32"/>
      <c r="K179" s="32"/>
      <c r="L179" s="32"/>
      <c r="M179" s="32"/>
      <c r="N179" s="32"/>
      <c r="O179" s="32"/>
      <c r="P179" s="32"/>
      <c r="Q179" s="32"/>
      <c r="R179" s="32"/>
      <c r="S179" s="32"/>
      <c r="T179" s="32"/>
      <c r="U179" s="32"/>
      <c r="V179" s="32"/>
      <c r="W179" s="32"/>
      <c r="X179" s="32"/>
      <c r="Y179" s="32"/>
      <c r="Z179" s="32"/>
      <c r="AA179" s="32"/>
    </row>
    <row r="180">
      <c r="A180" s="32" t="s">
        <v>98</v>
      </c>
      <c r="B180" s="32" t="s">
        <v>845</v>
      </c>
      <c r="C180" s="32" t="s">
        <v>97</v>
      </c>
      <c r="D180" s="32" t="s">
        <v>98</v>
      </c>
      <c r="E180" s="32" t="s">
        <v>23</v>
      </c>
      <c r="F180" s="32" t="s">
        <v>366</v>
      </c>
      <c r="G180" s="32"/>
      <c r="H180" s="32"/>
      <c r="I180" s="32"/>
      <c r="J180" s="32"/>
      <c r="K180" s="32"/>
      <c r="L180" s="32"/>
      <c r="M180" s="32"/>
      <c r="N180" s="32"/>
      <c r="O180" s="32"/>
      <c r="P180" s="32"/>
      <c r="Q180" s="32"/>
      <c r="R180" s="32"/>
      <c r="S180" s="32"/>
      <c r="T180" s="32"/>
      <c r="U180" s="32"/>
      <c r="V180" s="32"/>
      <c r="W180" s="32"/>
      <c r="X180" s="32"/>
      <c r="Y180" s="32"/>
      <c r="Z180" s="32"/>
      <c r="AA180" s="32"/>
    </row>
    <row r="181">
      <c r="A181" s="32" t="s">
        <v>846</v>
      </c>
      <c r="B181" s="32" t="s">
        <v>847</v>
      </c>
      <c r="C181" s="32" t="s">
        <v>848</v>
      </c>
      <c r="D181" s="32" t="s">
        <v>846</v>
      </c>
      <c r="E181" s="32" t="s">
        <v>385</v>
      </c>
      <c r="F181" s="32" t="s">
        <v>386</v>
      </c>
      <c r="G181" s="32"/>
      <c r="H181" s="32"/>
      <c r="I181" s="32"/>
      <c r="J181" s="32"/>
      <c r="K181" s="32"/>
      <c r="L181" s="32"/>
      <c r="M181" s="32"/>
      <c r="N181" s="32"/>
      <c r="O181" s="32"/>
      <c r="P181" s="32"/>
      <c r="Q181" s="32"/>
      <c r="R181" s="32"/>
      <c r="S181" s="32"/>
      <c r="T181" s="32"/>
      <c r="U181" s="32"/>
      <c r="V181" s="32"/>
      <c r="W181" s="32"/>
      <c r="X181" s="32"/>
      <c r="Y181" s="32"/>
      <c r="Z181" s="32"/>
      <c r="AA181" s="32"/>
    </row>
    <row r="182">
      <c r="A182" s="32" t="s">
        <v>849</v>
      </c>
      <c r="B182" s="32" t="s">
        <v>850</v>
      </c>
      <c r="C182" s="32" t="s">
        <v>851</v>
      </c>
      <c r="D182" s="32" t="s">
        <v>849</v>
      </c>
      <c r="E182" s="32" t="s">
        <v>36</v>
      </c>
      <c r="F182" s="32" t="s">
        <v>397</v>
      </c>
      <c r="G182" s="32"/>
      <c r="H182" s="32"/>
      <c r="I182" s="32"/>
      <c r="J182" s="32"/>
      <c r="K182" s="32"/>
      <c r="L182" s="32"/>
      <c r="M182" s="32"/>
      <c r="N182" s="32"/>
      <c r="O182" s="32"/>
      <c r="P182" s="32"/>
      <c r="Q182" s="32"/>
      <c r="R182" s="32"/>
      <c r="S182" s="32"/>
      <c r="T182" s="32"/>
      <c r="U182" s="32"/>
      <c r="V182" s="32"/>
      <c r="W182" s="32"/>
      <c r="X182" s="32"/>
      <c r="Y182" s="32"/>
      <c r="Z182" s="32"/>
      <c r="AA182" s="32"/>
    </row>
    <row r="183">
      <c r="A183" s="32" t="s">
        <v>852</v>
      </c>
      <c r="B183" s="32" t="s">
        <v>853</v>
      </c>
      <c r="C183" s="32" t="s">
        <v>854</v>
      </c>
      <c r="D183" s="32" t="s">
        <v>852</v>
      </c>
      <c r="E183" s="32" t="s">
        <v>370</v>
      </c>
      <c r="F183" s="32" t="s">
        <v>381</v>
      </c>
      <c r="G183" s="32"/>
      <c r="H183" s="32"/>
      <c r="I183" s="32"/>
      <c r="J183" s="32"/>
      <c r="K183" s="32"/>
      <c r="L183" s="32"/>
      <c r="M183" s="32"/>
      <c r="N183" s="32"/>
      <c r="O183" s="32"/>
      <c r="P183" s="32"/>
      <c r="Q183" s="32"/>
      <c r="R183" s="32"/>
      <c r="S183" s="32"/>
      <c r="T183" s="32"/>
      <c r="U183" s="32"/>
      <c r="V183" s="32"/>
      <c r="W183" s="32"/>
      <c r="X183" s="32"/>
      <c r="Y183" s="32"/>
      <c r="Z183" s="32"/>
      <c r="AA183" s="32"/>
    </row>
    <row r="184">
      <c r="A184" s="32" t="s">
        <v>100</v>
      </c>
      <c r="B184" s="32" t="s">
        <v>855</v>
      </c>
      <c r="C184" s="32" t="s">
        <v>99</v>
      </c>
      <c r="D184" s="32" t="s">
        <v>100</v>
      </c>
      <c r="E184" s="32" t="s">
        <v>23</v>
      </c>
      <c r="F184" s="32" t="s">
        <v>423</v>
      </c>
      <c r="G184" s="32"/>
      <c r="H184" s="32"/>
      <c r="I184" s="32"/>
      <c r="J184" s="32"/>
      <c r="K184" s="32"/>
      <c r="L184" s="32"/>
      <c r="M184" s="32"/>
      <c r="N184" s="32"/>
      <c r="O184" s="32"/>
      <c r="P184" s="32"/>
      <c r="Q184" s="32"/>
      <c r="R184" s="32"/>
      <c r="S184" s="32"/>
      <c r="T184" s="32"/>
      <c r="U184" s="32"/>
      <c r="V184" s="32"/>
      <c r="W184" s="32"/>
      <c r="X184" s="32"/>
      <c r="Y184" s="32"/>
      <c r="Z184" s="32"/>
      <c r="AA184" s="32"/>
    </row>
    <row r="185">
      <c r="A185" s="32" t="s">
        <v>102</v>
      </c>
      <c r="B185" s="32" t="s">
        <v>856</v>
      </c>
      <c r="C185" s="32" t="s">
        <v>101</v>
      </c>
      <c r="D185" s="32" t="s">
        <v>102</v>
      </c>
      <c r="E185" s="32" t="s">
        <v>23</v>
      </c>
      <c r="F185" s="32" t="s">
        <v>423</v>
      </c>
      <c r="G185" s="32"/>
      <c r="H185" s="32"/>
      <c r="I185" s="32"/>
      <c r="J185" s="32"/>
      <c r="K185" s="32"/>
      <c r="L185" s="32"/>
      <c r="M185" s="32"/>
      <c r="N185" s="32"/>
      <c r="O185" s="32"/>
      <c r="P185" s="32"/>
      <c r="Q185" s="32"/>
      <c r="R185" s="32"/>
      <c r="S185" s="32"/>
      <c r="T185" s="32"/>
      <c r="U185" s="32"/>
      <c r="V185" s="32"/>
      <c r="W185" s="32"/>
      <c r="X185" s="32"/>
      <c r="Y185" s="32"/>
      <c r="Z185" s="32"/>
      <c r="AA185" s="32"/>
    </row>
    <row r="186">
      <c r="A186" s="32" t="s">
        <v>857</v>
      </c>
      <c r="B186" s="32" t="s">
        <v>858</v>
      </c>
      <c r="C186" s="32" t="s">
        <v>859</v>
      </c>
      <c r="D186" s="32" t="s">
        <v>857</v>
      </c>
      <c r="E186" s="32" t="s">
        <v>370</v>
      </c>
      <c r="F186" s="32" t="s">
        <v>381</v>
      </c>
      <c r="G186" s="32"/>
      <c r="H186" s="32"/>
      <c r="I186" s="32"/>
      <c r="J186" s="32"/>
      <c r="K186" s="32"/>
      <c r="L186" s="32"/>
      <c r="M186" s="32"/>
      <c r="N186" s="32"/>
      <c r="O186" s="32"/>
      <c r="P186" s="32"/>
      <c r="Q186" s="32"/>
      <c r="R186" s="32"/>
      <c r="S186" s="32"/>
      <c r="T186" s="32"/>
      <c r="U186" s="32"/>
      <c r="V186" s="32"/>
      <c r="W186" s="32"/>
      <c r="X186" s="32"/>
      <c r="Y186" s="32"/>
      <c r="Z186" s="32"/>
      <c r="AA186" s="32"/>
    </row>
    <row r="187">
      <c r="A187" s="32" t="s">
        <v>860</v>
      </c>
      <c r="B187" s="32" t="s">
        <v>861</v>
      </c>
      <c r="C187" s="32" t="s">
        <v>862</v>
      </c>
      <c r="D187" s="32" t="s">
        <v>860</v>
      </c>
      <c r="E187" s="32" t="s">
        <v>385</v>
      </c>
      <c r="F187" s="32" t="s">
        <v>386</v>
      </c>
      <c r="G187" s="32"/>
      <c r="H187" s="32"/>
      <c r="I187" s="32"/>
      <c r="J187" s="32"/>
      <c r="K187" s="32"/>
      <c r="L187" s="32"/>
      <c r="M187" s="32"/>
      <c r="N187" s="32"/>
      <c r="O187" s="32"/>
      <c r="P187" s="32"/>
      <c r="Q187" s="32"/>
      <c r="R187" s="32"/>
      <c r="S187" s="32"/>
      <c r="T187" s="32"/>
      <c r="U187" s="32"/>
      <c r="V187" s="32"/>
      <c r="W187" s="32"/>
      <c r="X187" s="32"/>
      <c r="Y187" s="32"/>
      <c r="Z187" s="32"/>
      <c r="AA187" s="32"/>
    </row>
    <row r="188">
      <c r="A188" s="32" t="s">
        <v>863</v>
      </c>
      <c r="B188" s="32" t="s">
        <v>864</v>
      </c>
      <c r="C188" s="32" t="s">
        <v>865</v>
      </c>
      <c r="D188" s="32" t="s">
        <v>863</v>
      </c>
      <c r="E188" s="32" t="s">
        <v>370</v>
      </c>
      <c r="F188" s="32" t="s">
        <v>381</v>
      </c>
      <c r="G188" s="32"/>
      <c r="H188" s="32"/>
      <c r="I188" s="32"/>
      <c r="J188" s="32"/>
      <c r="K188" s="32"/>
      <c r="L188" s="32"/>
      <c r="M188" s="32"/>
      <c r="N188" s="32"/>
      <c r="O188" s="32"/>
      <c r="P188" s="32"/>
      <c r="Q188" s="32"/>
      <c r="R188" s="32"/>
      <c r="S188" s="32"/>
      <c r="T188" s="32"/>
      <c r="U188" s="32"/>
      <c r="V188" s="32"/>
      <c r="W188" s="32"/>
      <c r="X188" s="32"/>
      <c r="Y188" s="32"/>
      <c r="Z188" s="32"/>
      <c r="AA188" s="32"/>
    </row>
    <row r="189">
      <c r="A189" s="32" t="s">
        <v>866</v>
      </c>
      <c r="B189" s="32" t="s">
        <v>867</v>
      </c>
      <c r="C189" s="32" t="s">
        <v>868</v>
      </c>
      <c r="D189" s="32" t="s">
        <v>866</v>
      </c>
      <c r="E189" s="32" t="s">
        <v>385</v>
      </c>
      <c r="F189" s="32" t="s">
        <v>386</v>
      </c>
      <c r="G189" s="32"/>
      <c r="H189" s="32"/>
      <c r="I189" s="32"/>
      <c r="J189" s="32"/>
      <c r="K189" s="32"/>
      <c r="L189" s="32"/>
      <c r="M189" s="32"/>
      <c r="N189" s="32"/>
      <c r="O189" s="32"/>
      <c r="P189" s="32"/>
      <c r="Q189" s="32"/>
      <c r="R189" s="32"/>
      <c r="S189" s="32"/>
      <c r="T189" s="32"/>
      <c r="U189" s="32"/>
      <c r="V189" s="32"/>
      <c r="W189" s="32"/>
      <c r="X189" s="32"/>
      <c r="Y189" s="32"/>
      <c r="Z189" s="32"/>
      <c r="AA189" s="32"/>
    </row>
    <row r="190">
      <c r="A190" s="32" t="s">
        <v>869</v>
      </c>
      <c r="B190" s="32" t="s">
        <v>870</v>
      </c>
      <c r="C190" s="32" t="s">
        <v>871</v>
      </c>
      <c r="D190" s="32" t="s">
        <v>869</v>
      </c>
      <c r="E190" s="32" t="s">
        <v>385</v>
      </c>
      <c r="F190" s="32" t="s">
        <v>386</v>
      </c>
      <c r="G190" s="32"/>
      <c r="H190" s="32"/>
      <c r="I190" s="32"/>
      <c r="J190" s="32"/>
      <c r="K190" s="32"/>
      <c r="L190" s="32"/>
      <c r="M190" s="32"/>
      <c r="N190" s="32"/>
      <c r="O190" s="32"/>
      <c r="P190" s="32"/>
      <c r="Q190" s="32"/>
      <c r="R190" s="32"/>
      <c r="S190" s="32"/>
      <c r="T190" s="32"/>
      <c r="U190" s="32"/>
      <c r="V190" s="32"/>
      <c r="W190" s="32"/>
      <c r="X190" s="32"/>
      <c r="Y190" s="32"/>
      <c r="Z190" s="32"/>
      <c r="AA190" s="32"/>
    </row>
    <row r="191">
      <c r="A191" s="32" t="s">
        <v>872</v>
      </c>
      <c r="B191" s="32" t="s">
        <v>873</v>
      </c>
      <c r="C191" s="32" t="s">
        <v>874</v>
      </c>
      <c r="D191" s="32" t="s">
        <v>872</v>
      </c>
      <c r="E191" s="32" t="s">
        <v>385</v>
      </c>
      <c r="F191" s="32" t="s">
        <v>386</v>
      </c>
      <c r="G191" s="32"/>
      <c r="H191" s="32"/>
      <c r="I191" s="32"/>
      <c r="J191" s="32"/>
      <c r="K191" s="32"/>
      <c r="L191" s="32"/>
      <c r="M191" s="32"/>
      <c r="N191" s="32"/>
      <c r="O191" s="32"/>
      <c r="P191" s="32"/>
      <c r="Q191" s="32"/>
      <c r="R191" s="32"/>
      <c r="S191" s="32"/>
      <c r="T191" s="32"/>
      <c r="U191" s="32"/>
      <c r="V191" s="32"/>
      <c r="W191" s="32"/>
      <c r="X191" s="32"/>
      <c r="Y191" s="32"/>
      <c r="Z191" s="32"/>
      <c r="AA191" s="32"/>
    </row>
    <row r="192">
      <c r="A192" s="32" t="s">
        <v>875</v>
      </c>
      <c r="B192" s="32" t="s">
        <v>876</v>
      </c>
      <c r="C192" s="32" t="s">
        <v>877</v>
      </c>
      <c r="D192" s="32" t="s">
        <v>875</v>
      </c>
      <c r="E192" s="32" t="s">
        <v>385</v>
      </c>
      <c r="F192" s="32" t="s">
        <v>434</v>
      </c>
      <c r="G192" s="32"/>
      <c r="H192" s="32"/>
      <c r="I192" s="32"/>
      <c r="J192" s="32"/>
      <c r="K192" s="32"/>
      <c r="L192" s="32"/>
      <c r="M192" s="32"/>
      <c r="N192" s="32"/>
      <c r="O192" s="32"/>
      <c r="P192" s="32"/>
      <c r="Q192" s="32"/>
      <c r="R192" s="32"/>
      <c r="S192" s="32"/>
      <c r="T192" s="32"/>
      <c r="U192" s="32"/>
      <c r="V192" s="32"/>
      <c r="W192" s="32"/>
      <c r="X192" s="32"/>
      <c r="Y192" s="32"/>
      <c r="Z192" s="32"/>
      <c r="AA192" s="32"/>
    </row>
    <row r="193">
      <c r="A193" s="32" t="s">
        <v>878</v>
      </c>
      <c r="B193" s="32" t="s">
        <v>879</v>
      </c>
      <c r="C193" s="32" t="s">
        <v>880</v>
      </c>
      <c r="D193" s="32" t="s">
        <v>878</v>
      </c>
      <c r="E193" s="32" t="s">
        <v>385</v>
      </c>
      <c r="F193" s="32" t="s">
        <v>386</v>
      </c>
      <c r="G193" s="32"/>
      <c r="H193" s="32"/>
      <c r="I193" s="32"/>
      <c r="J193" s="32"/>
      <c r="K193" s="32"/>
      <c r="L193" s="32"/>
      <c r="M193" s="32"/>
      <c r="N193" s="32"/>
      <c r="O193" s="32"/>
      <c r="P193" s="32"/>
      <c r="Q193" s="32"/>
      <c r="R193" s="32"/>
      <c r="S193" s="32"/>
      <c r="T193" s="32"/>
      <c r="U193" s="32"/>
      <c r="V193" s="32"/>
      <c r="W193" s="32"/>
      <c r="X193" s="32"/>
      <c r="Y193" s="32"/>
      <c r="Z193" s="32"/>
      <c r="AA193" s="32"/>
    </row>
    <row r="194">
      <c r="A194" s="32" t="s">
        <v>881</v>
      </c>
      <c r="B194" s="32" t="s">
        <v>882</v>
      </c>
      <c r="C194" s="32" t="s">
        <v>883</v>
      </c>
      <c r="D194" s="32" t="s">
        <v>881</v>
      </c>
      <c r="E194" s="32" t="s">
        <v>375</v>
      </c>
      <c r="F194" s="32" t="s">
        <v>376</v>
      </c>
      <c r="G194" s="32"/>
      <c r="H194" s="32"/>
      <c r="I194" s="32"/>
      <c r="J194" s="32"/>
      <c r="K194" s="32"/>
      <c r="L194" s="32"/>
      <c r="M194" s="32"/>
      <c r="N194" s="32"/>
      <c r="O194" s="32"/>
      <c r="P194" s="32"/>
      <c r="Q194" s="32"/>
      <c r="R194" s="32"/>
      <c r="S194" s="32"/>
      <c r="T194" s="32"/>
      <c r="U194" s="32"/>
      <c r="V194" s="32"/>
      <c r="W194" s="32"/>
      <c r="X194" s="32"/>
      <c r="Y194" s="32"/>
      <c r="Z194" s="32"/>
      <c r="AA194" s="32"/>
    </row>
    <row r="195">
      <c r="A195" s="32" t="s">
        <v>104</v>
      </c>
      <c r="B195" s="32" t="s">
        <v>884</v>
      </c>
      <c r="C195" s="32" t="s">
        <v>103</v>
      </c>
      <c r="D195" s="32" t="s">
        <v>104</v>
      </c>
      <c r="E195" s="32" t="s">
        <v>23</v>
      </c>
      <c r="F195" s="32" t="s">
        <v>366</v>
      </c>
      <c r="G195" s="32"/>
      <c r="H195" s="32"/>
      <c r="I195" s="32"/>
      <c r="J195" s="32"/>
      <c r="K195" s="32"/>
      <c r="L195" s="32"/>
      <c r="M195" s="32"/>
      <c r="N195" s="32"/>
      <c r="O195" s="32"/>
      <c r="P195" s="32"/>
      <c r="Q195" s="32"/>
      <c r="R195" s="32"/>
      <c r="S195" s="32"/>
      <c r="T195" s="32"/>
      <c r="U195" s="32"/>
      <c r="V195" s="32"/>
      <c r="W195" s="32"/>
      <c r="X195" s="32"/>
      <c r="Y195" s="32"/>
      <c r="Z195" s="32"/>
      <c r="AA195" s="32"/>
    </row>
    <row r="196">
      <c r="A196" s="32" t="s">
        <v>885</v>
      </c>
      <c r="B196" s="32" t="s">
        <v>886</v>
      </c>
      <c r="C196" s="32" t="s">
        <v>887</v>
      </c>
      <c r="D196" s="32" t="s">
        <v>885</v>
      </c>
      <c r="E196" s="32" t="s">
        <v>370</v>
      </c>
      <c r="F196" s="32" t="s">
        <v>381</v>
      </c>
      <c r="G196" s="32"/>
      <c r="H196" s="32"/>
      <c r="I196" s="32"/>
      <c r="J196" s="32"/>
      <c r="K196" s="32"/>
      <c r="L196" s="32"/>
      <c r="M196" s="32"/>
      <c r="N196" s="32"/>
      <c r="O196" s="32"/>
      <c r="P196" s="32"/>
      <c r="Q196" s="32"/>
      <c r="R196" s="32"/>
      <c r="S196" s="32"/>
      <c r="T196" s="32"/>
      <c r="U196" s="32"/>
      <c r="V196" s="32"/>
      <c r="W196" s="32"/>
      <c r="X196" s="32"/>
      <c r="Y196" s="32"/>
      <c r="Z196" s="32"/>
      <c r="AA196" s="32"/>
    </row>
    <row r="197">
      <c r="A197" s="32" t="s">
        <v>888</v>
      </c>
      <c r="B197" s="32" t="s">
        <v>889</v>
      </c>
      <c r="C197" s="32" t="s">
        <v>890</v>
      </c>
      <c r="D197" s="32" t="s">
        <v>888</v>
      </c>
      <c r="E197" s="32" t="s">
        <v>36</v>
      </c>
      <c r="F197" s="32" t="s">
        <v>397</v>
      </c>
      <c r="G197" s="32"/>
      <c r="H197" s="32"/>
      <c r="I197" s="32"/>
      <c r="J197" s="32"/>
      <c r="K197" s="32"/>
      <c r="L197" s="32"/>
      <c r="M197" s="32"/>
      <c r="N197" s="32"/>
      <c r="O197" s="32"/>
      <c r="P197" s="32"/>
      <c r="Q197" s="32"/>
      <c r="R197" s="32"/>
      <c r="S197" s="32"/>
      <c r="T197" s="32"/>
      <c r="U197" s="32"/>
      <c r="V197" s="32"/>
      <c r="W197" s="32"/>
      <c r="X197" s="32"/>
      <c r="Y197" s="32"/>
      <c r="Z197" s="32"/>
      <c r="AA197" s="32"/>
    </row>
    <row r="198">
      <c r="A198" s="32" t="s">
        <v>891</v>
      </c>
      <c r="B198" s="32" t="s">
        <v>892</v>
      </c>
      <c r="C198" s="32" t="s">
        <v>893</v>
      </c>
      <c r="D198" s="32" t="s">
        <v>891</v>
      </c>
      <c r="E198" s="32" t="s">
        <v>370</v>
      </c>
      <c r="F198" s="32" t="s">
        <v>381</v>
      </c>
      <c r="G198" s="32"/>
      <c r="H198" s="32"/>
      <c r="I198" s="32"/>
      <c r="J198" s="32"/>
      <c r="K198" s="32"/>
      <c r="L198" s="32"/>
      <c r="M198" s="32"/>
      <c r="N198" s="32"/>
      <c r="O198" s="32"/>
      <c r="P198" s="32"/>
      <c r="Q198" s="32"/>
      <c r="R198" s="32"/>
      <c r="S198" s="32"/>
      <c r="T198" s="32"/>
      <c r="U198" s="32"/>
      <c r="V198" s="32"/>
      <c r="W198" s="32"/>
      <c r="X198" s="32"/>
      <c r="Y198" s="32"/>
      <c r="Z198" s="32"/>
      <c r="AA198" s="32"/>
    </row>
    <row r="199">
      <c r="A199" s="32" t="s">
        <v>107</v>
      </c>
      <c r="B199" s="32" t="s">
        <v>894</v>
      </c>
      <c r="C199" s="32" t="s">
        <v>106</v>
      </c>
      <c r="D199" s="32" t="s">
        <v>107</v>
      </c>
      <c r="E199" s="32" t="s">
        <v>23</v>
      </c>
      <c r="F199" s="32" t="s">
        <v>366</v>
      </c>
      <c r="G199" s="32"/>
      <c r="H199" s="32"/>
      <c r="I199" s="32"/>
      <c r="J199" s="32"/>
      <c r="K199" s="32"/>
      <c r="L199" s="32"/>
      <c r="M199" s="32"/>
      <c r="N199" s="32"/>
      <c r="O199" s="32"/>
      <c r="P199" s="32"/>
      <c r="Q199" s="32"/>
      <c r="R199" s="32"/>
      <c r="S199" s="32"/>
      <c r="T199" s="32"/>
      <c r="U199" s="32"/>
      <c r="V199" s="32"/>
      <c r="W199" s="32"/>
      <c r="X199" s="32"/>
      <c r="Y199" s="32"/>
      <c r="Z199" s="32"/>
      <c r="AA199" s="32"/>
    </row>
    <row r="200">
      <c r="A200" s="32" t="s">
        <v>895</v>
      </c>
      <c r="B200" s="32" t="s">
        <v>896</v>
      </c>
      <c r="C200" s="32" t="s">
        <v>897</v>
      </c>
      <c r="D200" s="32" t="s">
        <v>895</v>
      </c>
      <c r="E200" s="32" t="s">
        <v>370</v>
      </c>
      <c r="F200" s="32" t="s">
        <v>381</v>
      </c>
      <c r="G200" s="32"/>
      <c r="H200" s="32"/>
      <c r="I200" s="32"/>
      <c r="J200" s="32"/>
      <c r="K200" s="32"/>
      <c r="L200" s="32"/>
      <c r="M200" s="32"/>
      <c r="N200" s="32"/>
      <c r="O200" s="32"/>
      <c r="P200" s="32"/>
      <c r="Q200" s="32"/>
      <c r="R200" s="32"/>
      <c r="S200" s="32"/>
      <c r="T200" s="32"/>
      <c r="U200" s="32"/>
      <c r="V200" s="32"/>
      <c r="W200" s="32"/>
      <c r="X200" s="32"/>
      <c r="Y200" s="32"/>
      <c r="Z200" s="32"/>
      <c r="AA200" s="32"/>
    </row>
    <row r="201">
      <c r="A201" s="32" t="s">
        <v>898</v>
      </c>
      <c r="B201" s="32" t="s">
        <v>899</v>
      </c>
      <c r="C201" s="32" t="s">
        <v>900</v>
      </c>
      <c r="D201" s="32" t="s">
        <v>898</v>
      </c>
      <c r="E201" s="32" t="s">
        <v>370</v>
      </c>
      <c r="F201" s="32" t="s">
        <v>381</v>
      </c>
      <c r="G201" s="32"/>
      <c r="H201" s="32"/>
      <c r="I201" s="32"/>
      <c r="J201" s="32"/>
      <c r="K201" s="32"/>
      <c r="L201" s="32"/>
      <c r="M201" s="32"/>
      <c r="N201" s="32"/>
      <c r="O201" s="32"/>
      <c r="P201" s="32"/>
      <c r="Q201" s="32"/>
      <c r="R201" s="32"/>
      <c r="S201" s="32"/>
      <c r="T201" s="32"/>
      <c r="U201" s="32"/>
      <c r="V201" s="32"/>
      <c r="W201" s="32"/>
      <c r="X201" s="32"/>
      <c r="Y201" s="32"/>
      <c r="Z201" s="32"/>
      <c r="AA201" s="32"/>
    </row>
    <row r="202">
      <c r="A202" s="32" t="s">
        <v>901</v>
      </c>
      <c r="B202" s="32" t="s">
        <v>902</v>
      </c>
      <c r="C202" s="32" t="s">
        <v>903</v>
      </c>
      <c r="D202" s="32" t="s">
        <v>901</v>
      </c>
      <c r="E202" s="32" t="s">
        <v>36</v>
      </c>
      <c r="F202" s="32" t="s">
        <v>460</v>
      </c>
      <c r="G202" s="32"/>
      <c r="H202" s="32"/>
      <c r="I202" s="32"/>
      <c r="J202" s="32"/>
      <c r="K202" s="32"/>
      <c r="L202" s="32"/>
      <c r="M202" s="32"/>
      <c r="N202" s="32"/>
      <c r="O202" s="32"/>
      <c r="P202" s="32"/>
      <c r="Q202" s="32"/>
      <c r="R202" s="32"/>
      <c r="S202" s="32"/>
      <c r="T202" s="32"/>
      <c r="U202" s="32"/>
      <c r="V202" s="32"/>
      <c r="W202" s="32"/>
      <c r="X202" s="32"/>
      <c r="Y202" s="32"/>
      <c r="Z202" s="32"/>
      <c r="AA202" s="32"/>
    </row>
    <row r="203">
      <c r="A203" s="32" t="s">
        <v>904</v>
      </c>
      <c r="B203" s="32" t="s">
        <v>905</v>
      </c>
      <c r="C203" s="32" t="s">
        <v>906</v>
      </c>
      <c r="D203" s="32" t="s">
        <v>904</v>
      </c>
      <c r="E203" s="32" t="s">
        <v>385</v>
      </c>
      <c r="F203" s="32" t="s">
        <v>386</v>
      </c>
      <c r="G203" s="32"/>
      <c r="H203" s="32"/>
      <c r="I203" s="32"/>
      <c r="J203" s="32"/>
      <c r="K203" s="32"/>
      <c r="L203" s="32"/>
      <c r="M203" s="32"/>
      <c r="N203" s="32"/>
      <c r="O203" s="32"/>
      <c r="P203" s="32"/>
      <c r="Q203" s="32"/>
      <c r="R203" s="32"/>
      <c r="S203" s="32"/>
      <c r="T203" s="32"/>
      <c r="U203" s="32"/>
      <c r="V203" s="32"/>
      <c r="W203" s="32"/>
      <c r="X203" s="32"/>
      <c r="Y203" s="32"/>
      <c r="Z203" s="32"/>
      <c r="AA203" s="32"/>
    </row>
    <row r="204">
      <c r="A204" s="32" t="s">
        <v>109</v>
      </c>
      <c r="B204" s="32" t="s">
        <v>907</v>
      </c>
      <c r="C204" s="32" t="s">
        <v>108</v>
      </c>
      <c r="D204" s="32" t="s">
        <v>109</v>
      </c>
      <c r="E204" s="32" t="s">
        <v>23</v>
      </c>
      <c r="F204" s="32" t="s">
        <v>423</v>
      </c>
      <c r="G204" s="32"/>
      <c r="H204" s="32"/>
      <c r="I204" s="32"/>
      <c r="J204" s="32"/>
      <c r="K204" s="32"/>
      <c r="L204" s="32"/>
      <c r="M204" s="32"/>
      <c r="N204" s="32"/>
      <c r="O204" s="32"/>
      <c r="P204" s="32"/>
      <c r="Q204" s="32"/>
      <c r="R204" s="32"/>
      <c r="S204" s="32"/>
      <c r="T204" s="32"/>
      <c r="U204" s="32"/>
      <c r="V204" s="32"/>
      <c r="W204" s="32"/>
      <c r="X204" s="32"/>
      <c r="Y204" s="32"/>
      <c r="Z204" s="32"/>
      <c r="AA204" s="32"/>
    </row>
    <row r="205">
      <c r="A205" s="32" t="s">
        <v>111</v>
      </c>
      <c r="B205" s="32" t="s">
        <v>908</v>
      </c>
      <c r="C205" s="32" t="s">
        <v>110</v>
      </c>
      <c r="D205" s="32" t="s">
        <v>111</v>
      </c>
      <c r="E205" s="32" t="s">
        <v>23</v>
      </c>
      <c r="F205" s="32" t="s">
        <v>366</v>
      </c>
      <c r="G205" s="32"/>
      <c r="H205" s="32"/>
      <c r="I205" s="32"/>
      <c r="J205" s="32"/>
      <c r="K205" s="32"/>
      <c r="L205" s="32"/>
      <c r="M205" s="32"/>
      <c r="N205" s="32"/>
      <c r="O205" s="32"/>
      <c r="P205" s="32"/>
      <c r="Q205" s="32"/>
      <c r="R205" s="32"/>
      <c r="S205" s="32"/>
      <c r="T205" s="32"/>
      <c r="U205" s="32"/>
      <c r="V205" s="32"/>
      <c r="W205" s="32"/>
      <c r="X205" s="32"/>
      <c r="Y205" s="32"/>
      <c r="Z205" s="32"/>
      <c r="AA205" s="32"/>
    </row>
    <row r="206">
      <c r="A206" s="32" t="s">
        <v>909</v>
      </c>
      <c r="B206" s="32" t="s">
        <v>910</v>
      </c>
      <c r="C206" s="32" t="s">
        <v>911</v>
      </c>
      <c r="D206" s="32" t="s">
        <v>909</v>
      </c>
      <c r="E206" s="32" t="s">
        <v>375</v>
      </c>
      <c r="F206" s="32" t="s">
        <v>573</v>
      </c>
      <c r="G206" s="32"/>
      <c r="H206" s="32"/>
      <c r="I206" s="32"/>
      <c r="J206" s="32"/>
      <c r="K206" s="32"/>
      <c r="L206" s="32"/>
      <c r="M206" s="32"/>
      <c r="N206" s="32"/>
      <c r="O206" s="32"/>
      <c r="P206" s="32"/>
      <c r="Q206" s="32"/>
      <c r="R206" s="32"/>
      <c r="S206" s="32"/>
      <c r="T206" s="32"/>
      <c r="U206" s="32"/>
      <c r="V206" s="32"/>
      <c r="W206" s="32"/>
      <c r="X206" s="32"/>
      <c r="Y206" s="32"/>
      <c r="Z206" s="32"/>
      <c r="AA206" s="32"/>
    </row>
    <row r="207">
      <c r="A207" s="32" t="s">
        <v>912</v>
      </c>
      <c r="B207" s="32" t="s">
        <v>913</v>
      </c>
      <c r="C207" s="32" t="s">
        <v>914</v>
      </c>
      <c r="D207" s="32" t="s">
        <v>912</v>
      </c>
      <c r="E207" s="32" t="s">
        <v>370</v>
      </c>
      <c r="F207" s="32" t="s">
        <v>381</v>
      </c>
      <c r="G207" s="32"/>
      <c r="H207" s="32"/>
      <c r="I207" s="32"/>
      <c r="J207" s="32"/>
      <c r="K207" s="32"/>
      <c r="L207" s="32"/>
      <c r="M207" s="32"/>
      <c r="N207" s="32"/>
      <c r="O207" s="32"/>
      <c r="P207" s="32"/>
      <c r="Q207" s="32"/>
      <c r="R207" s="32"/>
      <c r="S207" s="32"/>
      <c r="T207" s="32"/>
      <c r="U207" s="32"/>
      <c r="V207" s="32"/>
      <c r="W207" s="32"/>
      <c r="X207" s="32"/>
      <c r="Y207" s="32"/>
      <c r="Z207" s="32"/>
      <c r="AA207" s="32"/>
    </row>
    <row r="208">
      <c r="A208" s="32" t="s">
        <v>915</v>
      </c>
      <c r="B208" s="32" t="s">
        <v>916</v>
      </c>
      <c r="C208" s="32" t="s">
        <v>917</v>
      </c>
      <c r="D208" s="32" t="s">
        <v>915</v>
      </c>
      <c r="E208" s="32" t="s">
        <v>370</v>
      </c>
      <c r="F208" s="32" t="s">
        <v>381</v>
      </c>
      <c r="G208" s="32"/>
      <c r="H208" s="32"/>
      <c r="I208" s="32"/>
      <c r="J208" s="32"/>
      <c r="K208" s="32"/>
      <c r="L208" s="32"/>
      <c r="M208" s="32"/>
      <c r="N208" s="32"/>
      <c r="O208" s="32"/>
      <c r="P208" s="32"/>
      <c r="Q208" s="32"/>
      <c r="R208" s="32"/>
      <c r="S208" s="32"/>
      <c r="T208" s="32"/>
      <c r="U208" s="32"/>
      <c r="V208" s="32"/>
      <c r="W208" s="32"/>
      <c r="X208" s="32"/>
      <c r="Y208" s="32"/>
      <c r="Z208" s="32"/>
      <c r="AA208" s="32"/>
    </row>
    <row r="209">
      <c r="A209" s="32" t="s">
        <v>918</v>
      </c>
      <c r="B209" s="32" t="s">
        <v>919</v>
      </c>
      <c r="C209" s="32" t="s">
        <v>920</v>
      </c>
      <c r="D209" s="32" t="s">
        <v>918</v>
      </c>
      <c r="E209" s="32" t="s">
        <v>385</v>
      </c>
      <c r="F209" s="32" t="s">
        <v>386</v>
      </c>
      <c r="G209" s="32"/>
      <c r="H209" s="32"/>
      <c r="I209" s="32"/>
      <c r="J209" s="32"/>
      <c r="K209" s="32"/>
      <c r="L209" s="32"/>
      <c r="M209" s="32"/>
      <c r="N209" s="32"/>
      <c r="O209" s="32"/>
      <c r="P209" s="32"/>
      <c r="Q209" s="32"/>
      <c r="R209" s="32"/>
      <c r="S209" s="32"/>
      <c r="T209" s="32"/>
      <c r="U209" s="32"/>
      <c r="V209" s="32"/>
      <c r="W209" s="32"/>
      <c r="X209" s="32"/>
      <c r="Y209" s="32"/>
      <c r="Z209" s="32"/>
      <c r="AA209" s="32"/>
    </row>
    <row r="210">
      <c r="A210" s="32" t="s">
        <v>921</v>
      </c>
      <c r="B210" s="32" t="s">
        <v>922</v>
      </c>
      <c r="C210" s="32" t="s">
        <v>923</v>
      </c>
      <c r="D210" s="32" t="s">
        <v>921</v>
      </c>
      <c r="E210" s="32" t="s">
        <v>370</v>
      </c>
      <c r="F210" s="32" t="s">
        <v>381</v>
      </c>
      <c r="G210" s="32"/>
      <c r="H210" s="32"/>
      <c r="I210" s="32"/>
      <c r="J210" s="32"/>
      <c r="K210" s="32"/>
      <c r="L210" s="32"/>
      <c r="M210" s="32"/>
      <c r="N210" s="32"/>
      <c r="O210" s="32"/>
      <c r="P210" s="32"/>
      <c r="Q210" s="32"/>
      <c r="R210" s="32"/>
      <c r="S210" s="32"/>
      <c r="T210" s="32"/>
      <c r="U210" s="32"/>
      <c r="V210" s="32"/>
      <c r="W210" s="32"/>
      <c r="X210" s="32"/>
      <c r="Y210" s="32"/>
      <c r="Z210" s="32"/>
      <c r="AA210" s="32"/>
    </row>
    <row r="211">
      <c r="A211" s="32" t="s">
        <v>113</v>
      </c>
      <c r="B211" s="32" t="s">
        <v>924</v>
      </c>
      <c r="C211" s="32" t="s">
        <v>112</v>
      </c>
      <c r="D211" s="32" t="s">
        <v>113</v>
      </c>
      <c r="E211" s="32" t="s">
        <v>23</v>
      </c>
      <c r="F211" s="32" t="s">
        <v>366</v>
      </c>
      <c r="G211" s="32"/>
      <c r="H211" s="32"/>
      <c r="I211" s="32"/>
      <c r="J211" s="32"/>
      <c r="K211" s="32"/>
      <c r="L211" s="32"/>
      <c r="M211" s="32"/>
      <c r="N211" s="32"/>
      <c r="O211" s="32"/>
      <c r="P211" s="32"/>
      <c r="Q211" s="32"/>
      <c r="R211" s="32"/>
      <c r="S211" s="32"/>
      <c r="T211" s="32"/>
      <c r="U211" s="32"/>
      <c r="V211" s="32"/>
      <c r="W211" s="32"/>
      <c r="X211" s="32"/>
      <c r="Y211" s="32"/>
      <c r="Z211" s="32"/>
      <c r="AA211" s="32"/>
    </row>
    <row r="212">
      <c r="A212" s="32" t="s">
        <v>925</v>
      </c>
      <c r="B212" s="32" t="s">
        <v>926</v>
      </c>
      <c r="C212" s="32" t="s">
        <v>927</v>
      </c>
      <c r="D212" s="32" t="s">
        <v>925</v>
      </c>
      <c r="E212" s="32" t="s">
        <v>36</v>
      </c>
      <c r="F212" s="32" t="s">
        <v>360</v>
      </c>
      <c r="G212" s="32"/>
      <c r="H212" s="32"/>
      <c r="I212" s="32"/>
      <c r="J212" s="32"/>
      <c r="K212" s="32"/>
      <c r="L212" s="32"/>
      <c r="M212" s="32"/>
      <c r="N212" s="32"/>
      <c r="O212" s="32"/>
      <c r="P212" s="32"/>
      <c r="Q212" s="32"/>
      <c r="R212" s="32"/>
      <c r="S212" s="32"/>
      <c r="T212" s="32"/>
      <c r="U212" s="32"/>
      <c r="V212" s="32"/>
      <c r="W212" s="32"/>
      <c r="X212" s="32"/>
      <c r="Y212" s="32"/>
      <c r="Z212" s="32"/>
      <c r="AA212" s="32"/>
    </row>
    <row r="213">
      <c r="A213" s="32" t="s">
        <v>928</v>
      </c>
      <c r="B213" s="32" t="s">
        <v>929</v>
      </c>
      <c r="C213" s="32" t="s">
        <v>930</v>
      </c>
      <c r="D213" s="32" t="s">
        <v>928</v>
      </c>
      <c r="E213" s="32" t="s">
        <v>370</v>
      </c>
      <c r="F213" s="32" t="s">
        <v>371</v>
      </c>
      <c r="G213" s="32"/>
      <c r="H213" s="32"/>
      <c r="I213" s="32"/>
      <c r="J213" s="32"/>
      <c r="K213" s="32"/>
      <c r="L213" s="32"/>
      <c r="M213" s="32"/>
      <c r="N213" s="32"/>
      <c r="O213" s="32"/>
      <c r="P213" s="32"/>
      <c r="Q213" s="32"/>
      <c r="R213" s="32"/>
      <c r="S213" s="32"/>
      <c r="T213" s="32"/>
      <c r="U213" s="32"/>
      <c r="V213" s="32"/>
      <c r="W213" s="32"/>
      <c r="X213" s="32"/>
      <c r="Y213" s="32"/>
      <c r="Z213" s="32"/>
      <c r="AA213" s="32"/>
    </row>
    <row r="214">
      <c r="A214" s="32" t="s">
        <v>931</v>
      </c>
      <c r="B214" s="32" t="s">
        <v>932</v>
      </c>
      <c r="C214" s="32" t="s">
        <v>933</v>
      </c>
      <c r="D214" s="32" t="s">
        <v>931</v>
      </c>
      <c r="E214" s="32" t="s">
        <v>385</v>
      </c>
      <c r="F214" s="32" t="s">
        <v>386</v>
      </c>
      <c r="G214" s="32"/>
      <c r="H214" s="32"/>
      <c r="I214" s="32"/>
      <c r="J214" s="32"/>
      <c r="K214" s="32"/>
      <c r="L214" s="32"/>
      <c r="M214" s="32"/>
      <c r="N214" s="32"/>
      <c r="O214" s="32"/>
      <c r="P214" s="32"/>
      <c r="Q214" s="32"/>
      <c r="R214" s="32"/>
      <c r="S214" s="32"/>
      <c r="T214" s="32"/>
      <c r="U214" s="32"/>
      <c r="V214" s="32"/>
      <c r="W214" s="32"/>
      <c r="X214" s="32"/>
      <c r="Y214" s="32"/>
      <c r="Z214" s="32"/>
      <c r="AA214" s="32"/>
    </row>
    <row r="215">
      <c r="A215" s="32" t="s">
        <v>934</v>
      </c>
      <c r="B215" s="32" t="s">
        <v>935</v>
      </c>
      <c r="C215" s="32" t="s">
        <v>936</v>
      </c>
      <c r="D215" s="32" t="s">
        <v>934</v>
      </c>
      <c r="E215" s="32" t="s">
        <v>23</v>
      </c>
      <c r="F215" s="32" t="s">
        <v>364</v>
      </c>
      <c r="G215" s="32"/>
      <c r="H215" s="32"/>
      <c r="I215" s="32"/>
      <c r="J215" s="32"/>
      <c r="K215" s="32"/>
      <c r="L215" s="32"/>
      <c r="M215" s="32"/>
      <c r="N215" s="32"/>
      <c r="O215" s="32"/>
      <c r="P215" s="32"/>
      <c r="Q215" s="32"/>
      <c r="R215" s="32"/>
      <c r="S215" s="32"/>
      <c r="T215" s="32"/>
      <c r="U215" s="32"/>
      <c r="V215" s="32"/>
      <c r="W215" s="32"/>
      <c r="X215" s="32"/>
      <c r="Y215" s="32"/>
      <c r="Z215" s="32"/>
      <c r="AA215" s="32"/>
    </row>
    <row r="216">
      <c r="A216" s="32" t="s">
        <v>115</v>
      </c>
      <c r="B216" s="32" t="s">
        <v>937</v>
      </c>
      <c r="C216" s="32" t="s">
        <v>114</v>
      </c>
      <c r="D216" s="32" t="s">
        <v>115</v>
      </c>
      <c r="E216" s="32" t="s">
        <v>23</v>
      </c>
      <c r="F216" s="32" t="s">
        <v>364</v>
      </c>
      <c r="G216" s="32"/>
      <c r="H216" s="32"/>
      <c r="I216" s="32"/>
      <c r="J216" s="32"/>
      <c r="K216" s="32"/>
      <c r="L216" s="32"/>
      <c r="M216" s="32"/>
      <c r="N216" s="32"/>
      <c r="O216" s="32"/>
      <c r="P216" s="32"/>
      <c r="Q216" s="32"/>
      <c r="R216" s="32"/>
      <c r="S216" s="32"/>
      <c r="T216" s="32"/>
      <c r="U216" s="32"/>
      <c r="V216" s="32"/>
      <c r="W216" s="32"/>
      <c r="X216" s="32"/>
      <c r="Y216" s="32"/>
      <c r="Z216" s="32"/>
      <c r="AA216" s="32"/>
    </row>
    <row r="217">
      <c r="A217" s="32" t="s">
        <v>117</v>
      </c>
      <c r="B217" s="32" t="s">
        <v>938</v>
      </c>
      <c r="C217" s="32" t="s">
        <v>116</v>
      </c>
      <c r="D217" s="32" t="s">
        <v>117</v>
      </c>
      <c r="E217" s="32" t="s">
        <v>23</v>
      </c>
      <c r="F217" s="32" t="s">
        <v>406</v>
      </c>
      <c r="G217" s="32"/>
      <c r="H217" s="32"/>
      <c r="I217" s="32"/>
      <c r="J217" s="32"/>
      <c r="K217" s="32"/>
      <c r="L217" s="32"/>
      <c r="M217" s="32"/>
      <c r="N217" s="32"/>
      <c r="O217" s="32"/>
      <c r="P217" s="32"/>
      <c r="Q217" s="32"/>
      <c r="R217" s="32"/>
      <c r="S217" s="32"/>
      <c r="T217" s="32"/>
      <c r="U217" s="32"/>
      <c r="V217" s="32"/>
      <c r="W217" s="32"/>
      <c r="X217" s="32"/>
      <c r="Y217" s="32"/>
      <c r="Z217" s="32"/>
      <c r="AA217" s="32"/>
    </row>
    <row r="218">
      <c r="A218" s="32" t="s">
        <v>939</v>
      </c>
      <c r="B218" s="32" t="s">
        <v>940</v>
      </c>
      <c r="C218" s="32" t="s">
        <v>941</v>
      </c>
      <c r="D218" s="32" t="s">
        <v>939</v>
      </c>
      <c r="E218" s="32" t="s">
        <v>36</v>
      </c>
      <c r="F218" s="32" t="s">
        <v>397</v>
      </c>
      <c r="G218" s="32"/>
      <c r="H218" s="32"/>
      <c r="I218" s="32"/>
      <c r="J218" s="32"/>
      <c r="K218" s="32"/>
      <c r="L218" s="32"/>
      <c r="M218" s="32"/>
      <c r="N218" s="32"/>
      <c r="O218" s="32"/>
      <c r="P218" s="32"/>
      <c r="Q218" s="32"/>
      <c r="R218" s="32"/>
      <c r="S218" s="32"/>
      <c r="T218" s="32"/>
      <c r="U218" s="32"/>
      <c r="V218" s="32"/>
      <c r="W218" s="32"/>
      <c r="X218" s="32"/>
      <c r="Y218" s="32"/>
      <c r="Z218" s="32"/>
      <c r="AA218" s="32"/>
    </row>
    <row r="219">
      <c r="A219" s="32" t="s">
        <v>942</v>
      </c>
      <c r="B219" s="32" t="s">
        <v>943</v>
      </c>
      <c r="C219" s="32" t="s">
        <v>944</v>
      </c>
      <c r="D219" s="32" t="s">
        <v>942</v>
      </c>
      <c r="E219" s="32" t="s">
        <v>36</v>
      </c>
      <c r="F219" s="32" t="s">
        <v>495</v>
      </c>
      <c r="G219" s="32"/>
      <c r="H219" s="32"/>
      <c r="I219" s="32"/>
      <c r="J219" s="32"/>
      <c r="K219" s="32"/>
      <c r="L219" s="32"/>
      <c r="M219" s="32"/>
      <c r="N219" s="32"/>
      <c r="O219" s="32"/>
      <c r="P219" s="32"/>
      <c r="Q219" s="32"/>
      <c r="R219" s="32"/>
      <c r="S219" s="32"/>
      <c r="T219" s="32"/>
      <c r="U219" s="32"/>
      <c r="V219" s="32"/>
      <c r="W219" s="32"/>
      <c r="X219" s="32"/>
      <c r="Y219" s="32"/>
      <c r="Z219" s="32"/>
      <c r="AA219" s="32"/>
    </row>
    <row r="220">
      <c r="A220" s="32" t="s">
        <v>945</v>
      </c>
      <c r="B220" s="32" t="s">
        <v>946</v>
      </c>
      <c r="C220" s="32" t="s">
        <v>947</v>
      </c>
      <c r="D220" s="32" t="s">
        <v>945</v>
      </c>
      <c r="E220" s="32" t="s">
        <v>36</v>
      </c>
      <c r="F220" s="32" t="s">
        <v>680</v>
      </c>
      <c r="G220" s="32"/>
      <c r="H220" s="32"/>
      <c r="I220" s="32"/>
      <c r="J220" s="32"/>
      <c r="K220" s="32"/>
      <c r="L220" s="32"/>
      <c r="M220" s="32"/>
      <c r="N220" s="32"/>
      <c r="O220" s="32"/>
      <c r="P220" s="32"/>
      <c r="Q220" s="32"/>
      <c r="R220" s="32"/>
      <c r="S220" s="32"/>
      <c r="T220" s="32"/>
      <c r="U220" s="32"/>
      <c r="V220" s="32"/>
      <c r="W220" s="32"/>
      <c r="X220" s="32"/>
      <c r="Y220" s="32"/>
      <c r="Z220" s="32"/>
      <c r="AA220" s="32"/>
    </row>
    <row r="221">
      <c r="A221" s="32" t="s">
        <v>948</v>
      </c>
      <c r="B221" s="32" t="s">
        <v>949</v>
      </c>
      <c r="C221" s="32" t="s">
        <v>950</v>
      </c>
      <c r="D221" s="32" t="s">
        <v>948</v>
      </c>
      <c r="E221" s="32" t="s">
        <v>370</v>
      </c>
      <c r="F221" s="32" t="s">
        <v>381</v>
      </c>
      <c r="G221" s="32"/>
      <c r="H221" s="32"/>
      <c r="I221" s="32"/>
      <c r="J221" s="32"/>
      <c r="K221" s="32"/>
      <c r="L221" s="32"/>
      <c r="M221" s="32"/>
      <c r="N221" s="32"/>
      <c r="O221" s="32"/>
      <c r="P221" s="32"/>
      <c r="Q221" s="32"/>
      <c r="R221" s="32"/>
      <c r="S221" s="32"/>
      <c r="T221" s="32"/>
      <c r="U221" s="32"/>
      <c r="V221" s="32"/>
      <c r="W221" s="32"/>
      <c r="X221" s="32"/>
      <c r="Y221" s="32"/>
      <c r="Z221" s="32"/>
      <c r="AA221" s="32"/>
    </row>
    <row r="222">
      <c r="A222" s="32" t="s">
        <v>951</v>
      </c>
      <c r="B222" s="32" t="s">
        <v>952</v>
      </c>
      <c r="C222" s="32" t="s">
        <v>953</v>
      </c>
      <c r="D222" s="32" t="s">
        <v>951</v>
      </c>
      <c r="E222" s="32" t="s">
        <v>36</v>
      </c>
      <c r="F222" s="32" t="s">
        <v>460</v>
      </c>
      <c r="G222" s="32"/>
      <c r="H222" s="32"/>
      <c r="I222" s="32"/>
      <c r="J222" s="32"/>
      <c r="K222" s="32"/>
      <c r="L222" s="32"/>
      <c r="M222" s="32"/>
      <c r="N222" s="32"/>
      <c r="O222" s="32"/>
      <c r="P222" s="32"/>
      <c r="Q222" s="32"/>
      <c r="R222" s="32"/>
      <c r="S222" s="32"/>
      <c r="T222" s="32"/>
      <c r="U222" s="32"/>
      <c r="V222" s="32"/>
      <c r="W222" s="32"/>
      <c r="X222" s="32"/>
      <c r="Y222" s="32"/>
      <c r="Z222" s="32"/>
      <c r="AA222" s="32"/>
    </row>
    <row r="223">
      <c r="A223" s="32" t="s">
        <v>954</v>
      </c>
      <c r="B223" s="32" t="s">
        <v>955</v>
      </c>
      <c r="C223" s="32" t="s">
        <v>956</v>
      </c>
      <c r="D223" s="32" t="s">
        <v>954</v>
      </c>
      <c r="E223" s="32" t="s">
        <v>36</v>
      </c>
      <c r="F223" s="32" t="s">
        <v>460</v>
      </c>
      <c r="G223" s="32"/>
      <c r="H223" s="32"/>
      <c r="I223" s="32"/>
      <c r="J223" s="32"/>
      <c r="K223" s="32"/>
      <c r="L223" s="32"/>
      <c r="M223" s="32"/>
      <c r="N223" s="32"/>
      <c r="O223" s="32"/>
      <c r="P223" s="32"/>
      <c r="Q223" s="32"/>
      <c r="R223" s="32"/>
      <c r="S223" s="32"/>
      <c r="T223" s="32"/>
      <c r="U223" s="32"/>
      <c r="V223" s="32"/>
      <c r="W223" s="32"/>
      <c r="X223" s="32"/>
      <c r="Y223" s="32"/>
      <c r="Z223" s="32"/>
      <c r="AA223" s="32"/>
    </row>
    <row r="224">
      <c r="A224" s="32" t="s">
        <v>957</v>
      </c>
      <c r="B224" s="32" t="s">
        <v>958</v>
      </c>
      <c r="C224" s="32" t="s">
        <v>959</v>
      </c>
      <c r="D224" s="32" t="s">
        <v>957</v>
      </c>
      <c r="E224" s="32" t="s">
        <v>370</v>
      </c>
      <c r="F224" s="32" t="s">
        <v>381</v>
      </c>
      <c r="G224" s="32"/>
      <c r="H224" s="32"/>
      <c r="I224" s="32"/>
      <c r="J224" s="32"/>
      <c r="K224" s="32"/>
      <c r="L224" s="32"/>
      <c r="M224" s="32"/>
      <c r="N224" s="32"/>
      <c r="O224" s="32"/>
      <c r="P224" s="32"/>
      <c r="Q224" s="32"/>
      <c r="R224" s="32"/>
      <c r="S224" s="32"/>
      <c r="T224" s="32"/>
      <c r="U224" s="32"/>
      <c r="V224" s="32"/>
      <c r="W224" s="32"/>
      <c r="X224" s="32"/>
      <c r="Y224" s="32"/>
      <c r="Z224" s="32"/>
      <c r="AA224" s="32"/>
    </row>
    <row r="225">
      <c r="A225" s="32" t="s">
        <v>960</v>
      </c>
      <c r="B225" s="32" t="s">
        <v>961</v>
      </c>
      <c r="C225" s="32" t="s">
        <v>962</v>
      </c>
      <c r="D225" s="32" t="s">
        <v>960</v>
      </c>
      <c r="E225" s="32" t="s">
        <v>375</v>
      </c>
      <c r="F225" s="32" t="s">
        <v>376</v>
      </c>
      <c r="G225" s="32"/>
      <c r="H225" s="32"/>
      <c r="I225" s="32"/>
      <c r="J225" s="32"/>
      <c r="K225" s="32"/>
      <c r="L225" s="32"/>
      <c r="M225" s="32"/>
      <c r="N225" s="32"/>
      <c r="O225" s="32"/>
      <c r="P225" s="32"/>
      <c r="Q225" s="32"/>
      <c r="R225" s="32"/>
      <c r="S225" s="32"/>
      <c r="T225" s="32"/>
      <c r="U225" s="32"/>
      <c r="V225" s="32"/>
      <c r="W225" s="32"/>
      <c r="X225" s="32"/>
      <c r="Y225" s="32"/>
      <c r="Z225" s="32"/>
      <c r="AA225" s="32"/>
    </row>
    <row r="226">
      <c r="A226" s="32" t="s">
        <v>963</v>
      </c>
      <c r="B226" s="32" t="s">
        <v>964</v>
      </c>
      <c r="C226" s="32" t="s">
        <v>965</v>
      </c>
      <c r="D226" s="32" t="s">
        <v>963</v>
      </c>
      <c r="E226" s="32" t="s">
        <v>375</v>
      </c>
      <c r="F226" s="32" t="s">
        <v>376</v>
      </c>
      <c r="G226" s="32"/>
      <c r="H226" s="32"/>
      <c r="I226" s="32"/>
      <c r="J226" s="32"/>
      <c r="K226" s="32"/>
      <c r="L226" s="32"/>
      <c r="M226" s="32"/>
      <c r="N226" s="32"/>
      <c r="O226" s="32"/>
      <c r="P226" s="32"/>
      <c r="Q226" s="32"/>
      <c r="R226" s="32"/>
      <c r="S226" s="32"/>
      <c r="T226" s="32"/>
      <c r="U226" s="32"/>
      <c r="V226" s="32"/>
      <c r="W226" s="32"/>
      <c r="X226" s="32"/>
      <c r="Y226" s="32"/>
      <c r="Z226" s="32"/>
      <c r="AA226" s="32"/>
    </row>
    <row r="227">
      <c r="A227" s="32" t="s">
        <v>966</v>
      </c>
      <c r="B227" s="32" t="s">
        <v>967</v>
      </c>
      <c r="C227" s="32" t="s">
        <v>968</v>
      </c>
      <c r="D227" s="32" t="s">
        <v>966</v>
      </c>
      <c r="E227" s="32" t="s">
        <v>385</v>
      </c>
      <c r="F227" s="32" t="s">
        <v>386</v>
      </c>
      <c r="G227" s="32"/>
      <c r="H227" s="32"/>
      <c r="I227" s="32"/>
      <c r="J227" s="32"/>
      <c r="K227" s="32"/>
      <c r="L227" s="32"/>
      <c r="M227" s="32"/>
      <c r="N227" s="32"/>
      <c r="O227" s="32"/>
      <c r="P227" s="32"/>
      <c r="Q227" s="32"/>
      <c r="R227" s="32"/>
      <c r="S227" s="32"/>
      <c r="T227" s="32"/>
      <c r="U227" s="32"/>
      <c r="V227" s="32"/>
      <c r="W227" s="32"/>
      <c r="X227" s="32"/>
      <c r="Y227" s="32"/>
      <c r="Z227" s="32"/>
      <c r="AA227" s="32"/>
    </row>
    <row r="228">
      <c r="A228" s="32" t="s">
        <v>969</v>
      </c>
      <c r="B228" s="32" t="s">
        <v>970</v>
      </c>
      <c r="C228" s="32" t="s">
        <v>971</v>
      </c>
      <c r="D228" s="32" t="s">
        <v>969</v>
      </c>
      <c r="E228" s="32" t="s">
        <v>370</v>
      </c>
      <c r="F228" s="32" t="s">
        <v>371</v>
      </c>
      <c r="G228" s="32"/>
      <c r="H228" s="32"/>
      <c r="I228" s="32"/>
      <c r="J228" s="32"/>
      <c r="K228" s="32"/>
      <c r="L228" s="32"/>
      <c r="M228" s="32"/>
      <c r="N228" s="32"/>
      <c r="O228" s="32"/>
      <c r="P228" s="32"/>
      <c r="Q228" s="32"/>
      <c r="R228" s="32"/>
      <c r="S228" s="32"/>
      <c r="T228" s="32"/>
      <c r="U228" s="32"/>
      <c r="V228" s="32"/>
      <c r="W228" s="32"/>
      <c r="X228" s="32"/>
      <c r="Y228" s="32"/>
      <c r="Z228" s="32"/>
      <c r="AA228" s="32"/>
    </row>
    <row r="229">
      <c r="A229" s="32" t="s">
        <v>972</v>
      </c>
      <c r="B229" s="32" t="s">
        <v>973</v>
      </c>
      <c r="C229" s="32" t="s">
        <v>974</v>
      </c>
      <c r="D229" s="32" t="s">
        <v>972</v>
      </c>
      <c r="E229" s="32" t="s">
        <v>36</v>
      </c>
      <c r="F229" s="32" t="s">
        <v>397</v>
      </c>
      <c r="G229" s="32"/>
      <c r="H229" s="32"/>
      <c r="I229" s="32"/>
      <c r="J229" s="32"/>
      <c r="K229" s="32"/>
      <c r="L229" s="32"/>
      <c r="M229" s="32"/>
      <c r="N229" s="32"/>
      <c r="O229" s="32"/>
      <c r="P229" s="32"/>
      <c r="Q229" s="32"/>
      <c r="R229" s="32"/>
      <c r="S229" s="32"/>
      <c r="T229" s="32"/>
      <c r="U229" s="32"/>
      <c r="V229" s="32"/>
      <c r="W229" s="32"/>
      <c r="X229" s="32"/>
      <c r="Y229" s="32"/>
      <c r="Z229" s="32"/>
      <c r="AA229" s="32"/>
    </row>
    <row r="230">
      <c r="A230" s="32" t="s">
        <v>975</v>
      </c>
      <c r="B230" s="32" t="s">
        <v>976</v>
      </c>
      <c r="C230" s="32" t="s">
        <v>977</v>
      </c>
      <c r="D230" s="32" t="s">
        <v>975</v>
      </c>
      <c r="E230" s="32" t="s">
        <v>36</v>
      </c>
      <c r="F230" s="32" t="s">
        <v>680</v>
      </c>
      <c r="G230" s="32"/>
      <c r="H230" s="32"/>
      <c r="I230" s="32"/>
      <c r="J230" s="32"/>
      <c r="K230" s="32"/>
      <c r="L230" s="32"/>
      <c r="M230" s="32"/>
      <c r="N230" s="32"/>
      <c r="O230" s="32"/>
      <c r="P230" s="32"/>
      <c r="Q230" s="32"/>
      <c r="R230" s="32"/>
      <c r="S230" s="32"/>
      <c r="T230" s="32"/>
      <c r="U230" s="32"/>
      <c r="V230" s="32"/>
      <c r="W230" s="32"/>
      <c r="X230" s="32"/>
      <c r="Y230" s="32"/>
      <c r="Z230" s="32"/>
      <c r="AA230" s="32"/>
    </row>
    <row r="231">
      <c r="A231" s="32" t="s">
        <v>978</v>
      </c>
      <c r="B231" s="32" t="s">
        <v>979</v>
      </c>
      <c r="C231" s="32" t="s">
        <v>980</v>
      </c>
      <c r="D231" s="32" t="s">
        <v>978</v>
      </c>
      <c r="E231" s="32" t="s">
        <v>385</v>
      </c>
      <c r="F231" s="32" t="s">
        <v>386</v>
      </c>
      <c r="G231" s="32"/>
      <c r="H231" s="32"/>
      <c r="I231" s="32"/>
      <c r="J231" s="32"/>
      <c r="K231" s="32"/>
      <c r="L231" s="32"/>
      <c r="M231" s="32"/>
      <c r="N231" s="32"/>
      <c r="O231" s="32"/>
      <c r="P231" s="32"/>
      <c r="Q231" s="32"/>
      <c r="R231" s="32"/>
      <c r="S231" s="32"/>
      <c r="T231" s="32"/>
      <c r="U231" s="32"/>
      <c r="V231" s="32"/>
      <c r="W231" s="32"/>
      <c r="X231" s="32"/>
      <c r="Y231" s="32"/>
      <c r="Z231" s="32"/>
      <c r="AA231" s="32"/>
    </row>
    <row r="232">
      <c r="A232" s="32" t="s">
        <v>981</v>
      </c>
      <c r="B232" s="32" t="s">
        <v>982</v>
      </c>
      <c r="C232" s="32" t="s">
        <v>983</v>
      </c>
      <c r="D232" s="32" t="s">
        <v>981</v>
      </c>
      <c r="E232" s="32" t="s">
        <v>375</v>
      </c>
      <c r="F232" s="32" t="s">
        <v>376</v>
      </c>
      <c r="G232" s="32"/>
      <c r="H232" s="32"/>
      <c r="I232" s="32"/>
      <c r="J232" s="32"/>
      <c r="K232" s="32"/>
      <c r="L232" s="32"/>
      <c r="M232" s="32"/>
      <c r="N232" s="32"/>
      <c r="O232" s="32"/>
      <c r="P232" s="32"/>
      <c r="Q232" s="32"/>
      <c r="R232" s="32"/>
      <c r="S232" s="32"/>
      <c r="T232" s="32"/>
      <c r="U232" s="32"/>
      <c r="V232" s="32"/>
      <c r="W232" s="32"/>
      <c r="X232" s="32"/>
      <c r="Y232" s="32"/>
      <c r="Z232" s="32"/>
      <c r="AA232" s="32"/>
    </row>
    <row r="233">
      <c r="A233" s="32" t="s">
        <v>984</v>
      </c>
      <c r="B233" s="32" t="s">
        <v>985</v>
      </c>
      <c r="C233" s="32" t="s">
        <v>986</v>
      </c>
      <c r="D233" s="32" t="s">
        <v>984</v>
      </c>
      <c r="E233" s="32" t="s">
        <v>370</v>
      </c>
      <c r="F233" s="32" t="s">
        <v>381</v>
      </c>
      <c r="G233" s="32"/>
      <c r="H233" s="32"/>
      <c r="I233" s="32"/>
      <c r="J233" s="32"/>
      <c r="K233" s="32"/>
      <c r="L233" s="32"/>
      <c r="M233" s="32"/>
      <c r="N233" s="32"/>
      <c r="O233" s="32"/>
      <c r="P233" s="32"/>
      <c r="Q233" s="32"/>
      <c r="R233" s="32"/>
      <c r="S233" s="32"/>
      <c r="T233" s="32"/>
      <c r="U233" s="32"/>
      <c r="V233" s="32"/>
      <c r="W233" s="32"/>
      <c r="X233" s="32"/>
      <c r="Y233" s="32"/>
      <c r="Z233" s="32"/>
      <c r="AA233" s="32"/>
    </row>
    <row r="234">
      <c r="A234" s="32" t="s">
        <v>119</v>
      </c>
      <c r="B234" s="32" t="s">
        <v>987</v>
      </c>
      <c r="C234" s="32" t="s">
        <v>118</v>
      </c>
      <c r="D234" s="32" t="s">
        <v>119</v>
      </c>
      <c r="E234" s="32" t="s">
        <v>23</v>
      </c>
      <c r="F234" s="32" t="s">
        <v>423</v>
      </c>
      <c r="G234" s="32"/>
      <c r="H234" s="32"/>
      <c r="I234" s="32"/>
      <c r="J234" s="32"/>
      <c r="K234" s="32"/>
      <c r="L234" s="32"/>
      <c r="M234" s="32"/>
      <c r="N234" s="32"/>
      <c r="O234" s="32"/>
      <c r="P234" s="32"/>
      <c r="Q234" s="32"/>
      <c r="R234" s="32"/>
      <c r="S234" s="32"/>
      <c r="T234" s="32"/>
      <c r="U234" s="32"/>
      <c r="V234" s="32"/>
      <c r="W234" s="32"/>
      <c r="X234" s="32"/>
      <c r="Y234" s="32"/>
      <c r="Z234" s="32"/>
      <c r="AA234" s="32"/>
    </row>
    <row r="235">
      <c r="A235" s="32" t="s">
        <v>988</v>
      </c>
      <c r="B235" s="32" t="s">
        <v>989</v>
      </c>
      <c r="C235" s="32" t="s">
        <v>990</v>
      </c>
      <c r="D235" s="32" t="s">
        <v>988</v>
      </c>
      <c r="E235" s="32" t="s">
        <v>36</v>
      </c>
      <c r="F235" s="32" t="s">
        <v>397</v>
      </c>
      <c r="G235" s="32"/>
      <c r="H235" s="32"/>
      <c r="I235" s="32"/>
      <c r="J235" s="32"/>
      <c r="K235" s="32"/>
      <c r="L235" s="32"/>
      <c r="M235" s="32"/>
      <c r="N235" s="32"/>
      <c r="O235" s="32"/>
      <c r="P235" s="32"/>
      <c r="Q235" s="32"/>
      <c r="R235" s="32"/>
      <c r="S235" s="32"/>
      <c r="T235" s="32"/>
      <c r="U235" s="32"/>
      <c r="V235" s="32"/>
      <c r="W235" s="32"/>
      <c r="X235" s="32"/>
      <c r="Y235" s="32"/>
      <c r="Z235" s="32"/>
      <c r="AA235" s="32"/>
    </row>
    <row r="236">
      <c r="A236" s="32" t="s">
        <v>121</v>
      </c>
      <c r="B236" s="32" t="s">
        <v>991</v>
      </c>
      <c r="C236" s="32" t="s">
        <v>120</v>
      </c>
      <c r="D236" s="32" t="s">
        <v>121</v>
      </c>
      <c r="E236" s="32" t="s">
        <v>23</v>
      </c>
      <c r="F236" s="32" t="s">
        <v>364</v>
      </c>
      <c r="G236" s="32"/>
      <c r="H236" s="32"/>
      <c r="I236" s="32"/>
      <c r="J236" s="32"/>
      <c r="K236" s="32"/>
      <c r="L236" s="32"/>
      <c r="M236" s="32"/>
      <c r="N236" s="32"/>
      <c r="O236" s="32"/>
      <c r="P236" s="32"/>
      <c r="Q236" s="32"/>
      <c r="R236" s="32"/>
      <c r="S236" s="32"/>
      <c r="T236" s="32"/>
      <c r="U236" s="32"/>
      <c r="V236" s="32"/>
      <c r="W236" s="32"/>
      <c r="X236" s="32"/>
      <c r="Y236" s="32"/>
      <c r="Z236" s="32"/>
      <c r="AA236" s="32"/>
    </row>
    <row r="237">
      <c r="A237" s="32" t="s">
        <v>992</v>
      </c>
      <c r="B237" s="32" t="s">
        <v>993</v>
      </c>
      <c r="C237" s="32" t="s">
        <v>994</v>
      </c>
      <c r="D237" s="32" t="s">
        <v>992</v>
      </c>
      <c r="E237" s="32" t="s">
        <v>385</v>
      </c>
      <c r="F237" s="32" t="s">
        <v>434</v>
      </c>
      <c r="G237" s="32"/>
      <c r="H237" s="32"/>
      <c r="I237" s="32"/>
      <c r="J237" s="32"/>
      <c r="K237" s="32"/>
      <c r="L237" s="32"/>
      <c r="M237" s="32"/>
      <c r="N237" s="32"/>
      <c r="O237" s="32"/>
      <c r="P237" s="32"/>
      <c r="Q237" s="32"/>
      <c r="R237" s="32"/>
      <c r="S237" s="32"/>
      <c r="T237" s="32"/>
      <c r="U237" s="32"/>
      <c r="V237" s="32"/>
      <c r="W237" s="32"/>
      <c r="X237" s="32"/>
      <c r="Y237" s="32"/>
      <c r="Z237" s="32"/>
      <c r="AA237" s="32"/>
    </row>
    <row r="238">
      <c r="A238" s="32" t="s">
        <v>995</v>
      </c>
      <c r="B238" s="32" t="s">
        <v>996</v>
      </c>
      <c r="C238" s="32" t="s">
        <v>997</v>
      </c>
      <c r="D238" s="32" t="s">
        <v>995</v>
      </c>
      <c r="E238" s="32" t="s">
        <v>375</v>
      </c>
      <c r="F238" s="32" t="s">
        <v>612</v>
      </c>
      <c r="G238" s="32"/>
      <c r="H238" s="32"/>
      <c r="I238" s="32"/>
      <c r="J238" s="32"/>
      <c r="K238" s="32"/>
      <c r="L238" s="32"/>
      <c r="M238" s="32"/>
      <c r="N238" s="32"/>
      <c r="O238" s="32"/>
      <c r="P238" s="32"/>
      <c r="Q238" s="32"/>
      <c r="R238" s="32"/>
      <c r="S238" s="32"/>
      <c r="T238" s="32"/>
      <c r="U238" s="32"/>
      <c r="V238" s="32"/>
      <c r="W238" s="32"/>
      <c r="X238" s="32"/>
      <c r="Y238" s="32"/>
      <c r="Z238" s="32"/>
      <c r="AA238" s="32"/>
    </row>
    <row r="239">
      <c r="A239" s="32" t="s">
        <v>998</v>
      </c>
      <c r="B239" s="32" t="s">
        <v>999</v>
      </c>
      <c r="C239" s="32" t="s">
        <v>1000</v>
      </c>
      <c r="D239" s="32" t="s">
        <v>998</v>
      </c>
      <c r="E239" s="32" t="s">
        <v>385</v>
      </c>
      <c r="F239" s="32" t="s">
        <v>386</v>
      </c>
      <c r="G239" s="32"/>
      <c r="H239" s="32"/>
      <c r="I239" s="32"/>
      <c r="J239" s="32"/>
      <c r="K239" s="32"/>
      <c r="L239" s="32"/>
      <c r="M239" s="32"/>
      <c r="N239" s="32"/>
      <c r="O239" s="32"/>
      <c r="P239" s="32"/>
      <c r="Q239" s="32"/>
      <c r="R239" s="32"/>
      <c r="S239" s="32"/>
      <c r="T239" s="32"/>
      <c r="U239" s="32"/>
      <c r="V239" s="32"/>
      <c r="W239" s="32"/>
      <c r="X239" s="32"/>
      <c r="Y239" s="32"/>
      <c r="Z239" s="32"/>
      <c r="AA239" s="32"/>
    </row>
    <row r="240">
      <c r="A240" s="32" t="s">
        <v>1001</v>
      </c>
      <c r="B240" s="32" t="s">
        <v>1002</v>
      </c>
      <c r="C240" s="32" t="s">
        <v>1003</v>
      </c>
      <c r="D240" s="32" t="s">
        <v>1001</v>
      </c>
      <c r="E240" s="32" t="s">
        <v>36</v>
      </c>
      <c r="F240" s="32" t="s">
        <v>680</v>
      </c>
      <c r="G240" s="32"/>
      <c r="H240" s="32"/>
      <c r="I240" s="32"/>
      <c r="J240" s="32"/>
      <c r="K240" s="32"/>
      <c r="L240" s="32"/>
      <c r="M240" s="32"/>
      <c r="N240" s="32"/>
      <c r="O240" s="32"/>
      <c r="P240" s="32"/>
      <c r="Q240" s="32"/>
      <c r="R240" s="32"/>
      <c r="S240" s="32"/>
      <c r="T240" s="32"/>
      <c r="U240" s="32"/>
      <c r="V240" s="32"/>
      <c r="W240" s="32"/>
      <c r="X240" s="32"/>
      <c r="Y240" s="32"/>
      <c r="Z240" s="32"/>
      <c r="AA240" s="32"/>
    </row>
    <row r="241">
      <c r="A241" s="32" t="s">
        <v>1004</v>
      </c>
      <c r="B241" s="32" t="s">
        <v>1005</v>
      </c>
      <c r="C241" s="32" t="s">
        <v>1006</v>
      </c>
      <c r="D241" s="32" t="s">
        <v>1004</v>
      </c>
      <c r="E241" s="32" t="s">
        <v>375</v>
      </c>
      <c r="F241" s="32" t="s">
        <v>573</v>
      </c>
      <c r="G241" s="32"/>
      <c r="H241" s="32"/>
      <c r="I241" s="32"/>
      <c r="J241" s="32"/>
      <c r="K241" s="32"/>
      <c r="L241" s="32"/>
      <c r="M241" s="32"/>
      <c r="N241" s="32"/>
      <c r="O241" s="32"/>
      <c r="P241" s="32"/>
      <c r="Q241" s="32"/>
      <c r="R241" s="32"/>
      <c r="S241" s="32"/>
      <c r="T241" s="32"/>
      <c r="U241" s="32"/>
      <c r="V241" s="32"/>
      <c r="W241" s="32"/>
      <c r="X241" s="32"/>
      <c r="Y241" s="32"/>
      <c r="Z241" s="32"/>
      <c r="AA241" s="32"/>
    </row>
    <row r="242">
      <c r="A242" s="32" t="s">
        <v>1007</v>
      </c>
      <c r="B242" s="32" t="s">
        <v>1008</v>
      </c>
      <c r="C242" s="32" t="s">
        <v>1009</v>
      </c>
      <c r="D242" s="32" t="s">
        <v>1007</v>
      </c>
      <c r="E242" s="32" t="s">
        <v>385</v>
      </c>
      <c r="F242" s="32" t="s">
        <v>386</v>
      </c>
      <c r="G242" s="32"/>
      <c r="H242" s="32"/>
      <c r="I242" s="32"/>
      <c r="J242" s="32"/>
      <c r="K242" s="32"/>
      <c r="L242" s="32"/>
      <c r="M242" s="32"/>
      <c r="N242" s="32"/>
      <c r="O242" s="32"/>
      <c r="P242" s="32"/>
      <c r="Q242" s="32"/>
      <c r="R242" s="32"/>
      <c r="S242" s="32"/>
      <c r="T242" s="32"/>
      <c r="U242" s="32"/>
      <c r="V242" s="32"/>
      <c r="W242" s="32"/>
      <c r="X242" s="32"/>
      <c r="Y242" s="32"/>
      <c r="Z242" s="32"/>
      <c r="AA242" s="32"/>
    </row>
    <row r="243">
      <c r="A243" s="32" t="s">
        <v>1010</v>
      </c>
      <c r="B243" s="32" t="s">
        <v>1011</v>
      </c>
      <c r="C243" s="32" t="s">
        <v>1012</v>
      </c>
      <c r="D243" s="32" t="s">
        <v>1010</v>
      </c>
      <c r="E243" s="32" t="s">
        <v>36</v>
      </c>
      <c r="F243" s="32" t="s">
        <v>460</v>
      </c>
      <c r="G243" s="32"/>
      <c r="H243" s="32"/>
      <c r="I243" s="32"/>
      <c r="J243" s="32"/>
      <c r="K243" s="32"/>
      <c r="L243" s="32"/>
      <c r="M243" s="32"/>
      <c r="N243" s="32"/>
      <c r="O243" s="32"/>
      <c r="P243" s="32"/>
      <c r="Q243" s="32"/>
      <c r="R243" s="32"/>
      <c r="S243" s="32"/>
      <c r="T243" s="32"/>
      <c r="U243" s="32"/>
      <c r="V243" s="32"/>
      <c r="W243" s="32"/>
      <c r="X243" s="32"/>
      <c r="Y243" s="32"/>
      <c r="Z243" s="32"/>
      <c r="AA243" s="32"/>
    </row>
    <row r="244">
      <c r="A244" s="32" t="s">
        <v>1013</v>
      </c>
      <c r="B244" s="32" t="s">
        <v>1014</v>
      </c>
      <c r="C244" s="32" t="s">
        <v>1015</v>
      </c>
      <c r="D244" s="32" t="s">
        <v>1013</v>
      </c>
      <c r="E244" s="32" t="s">
        <v>385</v>
      </c>
      <c r="F244" s="32" t="s">
        <v>386</v>
      </c>
      <c r="G244" s="32"/>
      <c r="H244" s="32"/>
      <c r="I244" s="32"/>
      <c r="J244" s="32"/>
      <c r="K244" s="32"/>
      <c r="L244" s="32"/>
      <c r="M244" s="32"/>
      <c r="N244" s="32"/>
      <c r="O244" s="32"/>
      <c r="P244" s="32"/>
      <c r="Q244" s="32"/>
      <c r="R244" s="32"/>
      <c r="S244" s="32"/>
      <c r="T244" s="32"/>
      <c r="U244" s="32"/>
      <c r="V244" s="32"/>
      <c r="W244" s="32"/>
      <c r="X244" s="32"/>
      <c r="Y244" s="32"/>
      <c r="Z244" s="32"/>
      <c r="AA244" s="32"/>
    </row>
    <row r="245">
      <c r="A245" s="32" t="s">
        <v>1016</v>
      </c>
      <c r="B245" s="32" t="s">
        <v>1017</v>
      </c>
      <c r="C245" s="32" t="s">
        <v>1018</v>
      </c>
      <c r="D245" s="32" t="s">
        <v>1016</v>
      </c>
      <c r="E245" s="32" t="s">
        <v>385</v>
      </c>
      <c r="F245" s="32" t="s">
        <v>386</v>
      </c>
      <c r="G245" s="32"/>
      <c r="H245" s="32"/>
      <c r="I245" s="32"/>
      <c r="J245" s="32"/>
      <c r="K245" s="32"/>
      <c r="L245" s="32"/>
      <c r="M245" s="32"/>
      <c r="N245" s="32"/>
      <c r="O245" s="32"/>
      <c r="P245" s="32"/>
      <c r="Q245" s="32"/>
      <c r="R245" s="32"/>
      <c r="S245" s="32"/>
      <c r="T245" s="32"/>
      <c r="U245" s="32"/>
      <c r="V245" s="32"/>
      <c r="W245" s="32"/>
      <c r="X245" s="32"/>
      <c r="Y245" s="32"/>
      <c r="Z245" s="32"/>
      <c r="AA245" s="32"/>
    </row>
    <row r="246">
      <c r="A246" s="32" t="s">
        <v>1019</v>
      </c>
      <c r="B246" s="32" t="s">
        <v>1020</v>
      </c>
      <c r="C246" s="32" t="s">
        <v>1021</v>
      </c>
      <c r="D246" s="32" t="s">
        <v>1019</v>
      </c>
      <c r="E246" s="32" t="s">
        <v>375</v>
      </c>
      <c r="F246" s="32" t="s">
        <v>376</v>
      </c>
      <c r="G246" s="32"/>
      <c r="H246" s="32"/>
      <c r="I246" s="32"/>
      <c r="J246" s="32"/>
      <c r="K246" s="32"/>
      <c r="L246" s="32"/>
      <c r="M246" s="32"/>
      <c r="N246" s="32"/>
      <c r="O246" s="32"/>
      <c r="P246" s="32"/>
      <c r="Q246" s="32"/>
      <c r="R246" s="32"/>
      <c r="S246" s="32"/>
      <c r="T246" s="32"/>
      <c r="U246" s="32"/>
      <c r="V246" s="32"/>
      <c r="W246" s="32"/>
      <c r="X246" s="32"/>
      <c r="Y246" s="32"/>
      <c r="Z246" s="32"/>
      <c r="AA246" s="32"/>
    </row>
    <row r="247">
      <c r="A247" s="32" t="s">
        <v>1022</v>
      </c>
      <c r="B247" s="32" t="s">
        <v>1023</v>
      </c>
      <c r="C247" s="32" t="s">
        <v>1024</v>
      </c>
      <c r="D247" s="32" t="s">
        <v>1022</v>
      </c>
      <c r="E247" s="32" t="s">
        <v>370</v>
      </c>
      <c r="F247" s="32" t="s">
        <v>371</v>
      </c>
      <c r="G247" s="32"/>
      <c r="H247" s="32"/>
      <c r="I247" s="32"/>
      <c r="J247" s="32"/>
      <c r="K247" s="32"/>
      <c r="L247" s="32"/>
      <c r="M247" s="32"/>
      <c r="N247" s="32"/>
      <c r="O247" s="32"/>
      <c r="P247" s="32"/>
      <c r="Q247" s="32"/>
      <c r="R247" s="32"/>
      <c r="S247" s="32"/>
      <c r="T247" s="32"/>
      <c r="U247" s="32"/>
      <c r="V247" s="32"/>
      <c r="W247" s="32"/>
      <c r="X247" s="32"/>
      <c r="Y247" s="32"/>
      <c r="Z247" s="32"/>
      <c r="AA247" s="32"/>
    </row>
    <row r="248">
      <c r="A248" s="32" t="s">
        <v>1025</v>
      </c>
      <c r="B248" s="32" t="s">
        <v>1026</v>
      </c>
      <c r="C248" s="32" t="s">
        <v>1027</v>
      </c>
      <c r="D248" s="32" t="s">
        <v>1025</v>
      </c>
      <c r="E248" s="32" t="s">
        <v>36</v>
      </c>
      <c r="F248" s="32" t="s">
        <v>397</v>
      </c>
      <c r="G248" s="32"/>
      <c r="H248" s="32"/>
      <c r="I248" s="32"/>
      <c r="J248" s="32"/>
      <c r="K248" s="32"/>
      <c r="L248" s="32"/>
      <c r="M248" s="32"/>
      <c r="N248" s="32"/>
      <c r="O248" s="32"/>
      <c r="P248" s="32"/>
      <c r="Q248" s="32"/>
      <c r="R248" s="32"/>
      <c r="S248" s="32"/>
      <c r="T248" s="32"/>
      <c r="U248" s="32"/>
      <c r="V248" s="32"/>
      <c r="W248" s="32"/>
      <c r="X248" s="32"/>
      <c r="Y248" s="32"/>
      <c r="Z248" s="32"/>
      <c r="AA248" s="32"/>
    </row>
    <row r="249">
      <c r="A249" s="32" t="s">
        <v>1028</v>
      </c>
      <c r="B249" s="32" t="s">
        <v>1029</v>
      </c>
      <c r="C249" s="32" t="s">
        <v>1030</v>
      </c>
      <c r="D249" s="32" t="s">
        <v>1028</v>
      </c>
      <c r="E249" s="32" t="s">
        <v>370</v>
      </c>
      <c r="F249" s="32" t="s">
        <v>381</v>
      </c>
      <c r="G249" s="32"/>
      <c r="H249" s="32"/>
      <c r="I249" s="32"/>
      <c r="J249" s="32"/>
      <c r="K249" s="32"/>
      <c r="L249" s="32"/>
      <c r="M249" s="32"/>
      <c r="N249" s="32"/>
      <c r="O249" s="32"/>
      <c r="P249" s="32"/>
      <c r="Q249" s="32"/>
      <c r="R249" s="32"/>
      <c r="S249" s="32"/>
      <c r="T249" s="32"/>
      <c r="U249" s="32"/>
      <c r="V249" s="32"/>
      <c r="W249" s="32"/>
      <c r="X249" s="32"/>
      <c r="Y249" s="32"/>
      <c r="Z249" s="32"/>
      <c r="AA249" s="32"/>
    </row>
    <row r="250">
      <c r="A250" s="32" t="s">
        <v>1031</v>
      </c>
      <c r="B250" s="32" t="s">
        <v>1032</v>
      </c>
      <c r="C250" s="32" t="s">
        <v>1033</v>
      </c>
      <c r="D250" s="32" t="s">
        <v>1031</v>
      </c>
      <c r="E250" s="32" t="s">
        <v>370</v>
      </c>
      <c r="F250" s="32" t="s">
        <v>381</v>
      </c>
      <c r="G250" s="32"/>
      <c r="H250" s="32"/>
      <c r="I250" s="32"/>
      <c r="J250" s="32"/>
      <c r="K250" s="32"/>
      <c r="L250" s="32"/>
      <c r="M250" s="32"/>
      <c r="N250" s="32"/>
      <c r="O250" s="32"/>
      <c r="P250" s="32"/>
      <c r="Q250" s="32"/>
      <c r="R250" s="32"/>
      <c r="S250" s="32"/>
      <c r="T250" s="32"/>
      <c r="U250" s="32"/>
      <c r="V250" s="32"/>
      <c r="W250" s="32"/>
      <c r="X250" s="32"/>
      <c r="Y250" s="32"/>
      <c r="Z250" s="32"/>
      <c r="AA250" s="32"/>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s>
  <sheetData>
    <row r="1">
      <c r="A1" s="173" t="s">
        <v>8</v>
      </c>
      <c r="B1" s="4" t="s">
        <v>16</v>
      </c>
      <c r="C1" s="4" t="s">
        <v>17</v>
      </c>
      <c r="D1" s="4" t="s">
        <v>18</v>
      </c>
    </row>
    <row r="2" hidden="1">
      <c r="A2" s="174" t="s">
        <v>357</v>
      </c>
      <c r="B2" s="21" t="str">
        <f>VLOOKUP(A2,events!I2:S1331,9,FALSE)</f>
        <v>#N/A</v>
      </c>
    </row>
    <row r="3" hidden="1">
      <c r="A3" s="174" t="s">
        <v>361</v>
      </c>
      <c r="B3" s="21" t="str">
        <f>VLOOKUP(A3,events!I3:S1332,9,FALSE)</f>
        <v>#N/A</v>
      </c>
    </row>
    <row r="4">
      <c r="A4" s="174" t="s">
        <v>88</v>
      </c>
      <c r="B4" s="9">
        <f>VLOOKUP(A4,events!I148:S1477,9,FALSE)</f>
        <v>6261689.9</v>
      </c>
      <c r="C4" s="9">
        <f>VLOOKUP(A4,events!I148:S1477,10,FALSE)</f>
        <v>4708799.8</v>
      </c>
      <c r="D4" s="9">
        <f>VLOOKUP(A4,events!$I$2:$S$1331,11,FALSE)</f>
        <v>1552890.1</v>
      </c>
    </row>
    <row r="5" hidden="1">
      <c r="A5" s="174" t="s">
        <v>367</v>
      </c>
      <c r="B5" s="21" t="str">
        <f>VLOOKUP(A5,events!I5:S1334,9,FALSE)</f>
        <v>#N/A</v>
      </c>
    </row>
    <row r="6" hidden="1">
      <c r="A6" s="174" t="s">
        <v>372</v>
      </c>
      <c r="B6" s="21" t="str">
        <f>VLOOKUP(A6,events!I6:S1335,9,FALSE)</f>
        <v>#N/A</v>
      </c>
    </row>
    <row r="7">
      <c r="A7" s="174" t="s">
        <v>22</v>
      </c>
      <c r="B7" s="9">
        <f>VLOOKUP(A7,events!I4:S1333,9,FALSE)</f>
        <v>5714367.75</v>
      </c>
      <c r="C7" s="9">
        <f>VLOOKUP(A7,events!I4:S1333,10,FALSE)</f>
        <v>4606524</v>
      </c>
      <c r="D7" s="9">
        <f>VLOOKUP(A7,events!$I$2:$S$1331,11,FALSE)</f>
        <v>543430.34</v>
      </c>
    </row>
    <row r="8" hidden="1">
      <c r="A8" s="174" t="s">
        <v>378</v>
      </c>
      <c r="B8" s="21" t="str">
        <f>VLOOKUP(A8,events!I8:S1337,9,FALSE)</f>
        <v>#N/A</v>
      </c>
    </row>
    <row r="9" hidden="1">
      <c r="A9" s="174" t="s">
        <v>382</v>
      </c>
      <c r="B9" s="21" t="str">
        <f>VLOOKUP(A9,events!I9:S1338,9,FALSE)</f>
        <v>#N/A</v>
      </c>
    </row>
    <row r="10" hidden="1">
      <c r="A10" s="174" t="s">
        <v>387</v>
      </c>
      <c r="B10" s="21" t="str">
        <f>VLOOKUP(A10,events!I10:S1339,9,FALSE)</f>
        <v>#N/A</v>
      </c>
    </row>
    <row r="11" hidden="1">
      <c r="A11" s="174" t="s">
        <v>390</v>
      </c>
      <c r="B11" s="21" t="str">
        <f>VLOOKUP(A11,events!I11:S1340,9,FALSE)</f>
        <v>#N/A</v>
      </c>
    </row>
    <row r="12" hidden="1">
      <c r="A12" s="174" t="s">
        <v>393</v>
      </c>
      <c r="B12" s="21" t="str">
        <f>VLOOKUP(A12,events!I12:S1341,9,FALSE)</f>
        <v>#N/A</v>
      </c>
    </row>
    <row r="13">
      <c r="A13" s="174" t="s">
        <v>119</v>
      </c>
      <c r="B13" s="9">
        <f>VLOOKUP(A13,events!I234:S1563,9,FALSE)</f>
        <v>4803324.96</v>
      </c>
      <c r="C13" s="9">
        <f>VLOOKUP(A13,events!I234:S1563,10,FALSE)</f>
        <v>3872104.96</v>
      </c>
      <c r="D13" s="9">
        <f>VLOOKUP(A13,events!$I$2:$S$1331,11,FALSE)</f>
        <v>931220</v>
      </c>
    </row>
    <row r="14" hidden="1">
      <c r="A14" s="174" t="s">
        <v>398</v>
      </c>
      <c r="B14" s="21" t="str">
        <f>VLOOKUP(A14,events!I14:S1343,9,FALSE)</f>
        <v>#N/A</v>
      </c>
    </row>
    <row r="15" hidden="1">
      <c r="A15" s="174" t="s">
        <v>401</v>
      </c>
      <c r="B15" s="21" t="str">
        <f>VLOOKUP(A15,events!I15:S1344,9,FALSE)</f>
        <v>#N/A</v>
      </c>
    </row>
    <row r="16">
      <c r="A16" s="174" t="s">
        <v>50</v>
      </c>
      <c r="B16" s="9">
        <f>VLOOKUP(A16,events!I60:S1389,9,FALSE)</f>
        <v>3840464.67</v>
      </c>
      <c r="C16" s="9">
        <f>VLOOKUP(A16,events!I60:S1389,10,FALSE)</f>
        <v>3319773.07</v>
      </c>
      <c r="D16" s="9">
        <f>VLOOKUP(A16,events!$I$2:$S$1331,11,FALSE)</f>
        <v>520691.6</v>
      </c>
    </row>
    <row r="17" hidden="1">
      <c r="A17" s="174" t="s">
        <v>407</v>
      </c>
      <c r="B17" s="21" t="str">
        <f>VLOOKUP(A17,events!I17:S1346,9,FALSE)</f>
        <v>#N/A</v>
      </c>
    </row>
    <row r="18" hidden="1">
      <c r="A18" s="174" t="s">
        <v>410</v>
      </c>
      <c r="B18" s="21" t="str">
        <f>VLOOKUP(A18,events!I18:S1347,9,FALSE)</f>
        <v>#N/A</v>
      </c>
    </row>
    <row r="19" hidden="1">
      <c r="A19" s="174" t="s">
        <v>413</v>
      </c>
      <c r="B19" s="21" t="str">
        <f>VLOOKUP(A19,events!I19:S1348,9,FALSE)</f>
        <v>#N/A</v>
      </c>
    </row>
    <row r="20" hidden="1">
      <c r="A20" s="174" t="s">
        <v>416</v>
      </c>
      <c r="B20" s="21" t="str">
        <f>VLOOKUP(A20,events!I20:S1349,9,FALSE)</f>
        <v>#N/A</v>
      </c>
    </row>
    <row r="21" hidden="1">
      <c r="A21" s="174" t="s">
        <v>419</v>
      </c>
      <c r="B21" s="21" t="str">
        <f>VLOOKUP(A21,events!I21:S1350,9,FALSE)</f>
        <v>#N/A</v>
      </c>
    </row>
    <row r="22">
      <c r="A22" s="174" t="s">
        <v>68</v>
      </c>
      <c r="B22" s="9">
        <f>VLOOKUP(A22,events!I103:S1432,9,FALSE)</f>
        <v>2544631.04</v>
      </c>
      <c r="C22" s="9">
        <f>VLOOKUP(A22,events!I103:S1432,10,FALSE)</f>
        <v>1589098.56</v>
      </c>
      <c r="D22" s="9">
        <f>VLOOKUP(A22,events!$I$2:$S$1331,11,FALSE)</f>
        <v>955532.48</v>
      </c>
    </row>
    <row r="23">
      <c r="A23" s="174" t="s">
        <v>35</v>
      </c>
      <c r="B23" s="9">
        <f>VLOOKUP(A23,events!I13:S1342,9,FALSE)</f>
        <v>2536752.92</v>
      </c>
      <c r="C23" s="9">
        <f>VLOOKUP(A23,events!I13:S1342,10,FALSE)</f>
        <v>1907641.84</v>
      </c>
      <c r="D23" s="9">
        <f>VLOOKUP(A23,events!$I$2:$S$1331,11,FALSE)</f>
        <v>629111.08</v>
      </c>
    </row>
    <row r="24" hidden="1">
      <c r="A24" s="174" t="s">
        <v>425</v>
      </c>
      <c r="B24" s="21" t="str">
        <f>VLOOKUP(A24,events!I24:S1353,9,FALSE)</f>
        <v>#N/A</v>
      </c>
    </row>
    <row r="25" hidden="1">
      <c r="A25" s="174" t="s">
        <v>428</v>
      </c>
      <c r="B25" s="21" t="str">
        <f>VLOOKUP(A25,events!I25:S1354,9,FALSE)</f>
        <v>#N/A</v>
      </c>
    </row>
    <row r="26" hidden="1">
      <c r="A26" s="174" t="s">
        <v>431</v>
      </c>
      <c r="B26" s="21" t="str">
        <f>VLOOKUP(A26,events!I26:S1355,9,FALSE)</f>
        <v>#N/A</v>
      </c>
    </row>
    <row r="27" hidden="1">
      <c r="A27" s="174" t="s">
        <v>435</v>
      </c>
      <c r="B27" s="21" t="str">
        <f>VLOOKUP(A27,events!I27:S1356,9,FALSE)</f>
        <v>#N/A</v>
      </c>
    </row>
    <row r="28" hidden="1">
      <c r="A28" s="174" t="s">
        <v>438</v>
      </c>
      <c r="B28" s="21" t="str">
        <f>VLOOKUP(A28,events!I28:S1357,9,FALSE)</f>
        <v>#N/A</v>
      </c>
    </row>
    <row r="29" hidden="1">
      <c r="A29" s="174" t="s">
        <v>441</v>
      </c>
      <c r="B29" s="21" t="str">
        <f>VLOOKUP(A29,events!I29:S1358,9,FALSE)</f>
        <v>#N/A</v>
      </c>
    </row>
    <row r="30">
      <c r="A30" s="174" t="s">
        <v>100</v>
      </c>
      <c r="B30" s="9">
        <f>VLOOKUP(A30,events!I184:S1513,9,FALSE)</f>
        <v>2303902</v>
      </c>
      <c r="C30" s="9">
        <f>VLOOKUP(A30,events!I184:S1513,10,FALSE)</f>
        <v>1438765.5</v>
      </c>
      <c r="D30" s="9">
        <f>VLOOKUP(A30,events!$I$2:$S$1331,11,FALSE)</f>
        <v>865136.5</v>
      </c>
    </row>
    <row r="31" hidden="1">
      <c r="A31" s="174" t="s">
        <v>445</v>
      </c>
      <c r="B31" s="21" t="str">
        <f>VLOOKUP(A31,events!I31:S1360,9,FALSE)</f>
        <v>#N/A</v>
      </c>
    </row>
    <row r="32" hidden="1">
      <c r="A32" s="174" t="s">
        <v>448</v>
      </c>
      <c r="B32" s="21" t="str">
        <f>VLOOKUP(A32,events!I32:S1361,9,FALSE)</f>
        <v>#N/A</v>
      </c>
    </row>
    <row r="33" hidden="1">
      <c r="A33" s="174" t="s">
        <v>451</v>
      </c>
      <c r="B33" s="21" t="str">
        <f>VLOOKUP(A33,events!I33:S1362,9,FALSE)</f>
        <v>#N/A</v>
      </c>
    </row>
    <row r="34" hidden="1">
      <c r="A34" s="174" t="s">
        <v>454</v>
      </c>
      <c r="B34" s="21" t="str">
        <f>VLOOKUP(A34,events!I34:S1363,9,FALSE)</f>
        <v>#N/A</v>
      </c>
    </row>
    <row r="35" hidden="1">
      <c r="A35" s="174" t="s">
        <v>457</v>
      </c>
      <c r="B35" s="21" t="str">
        <f>VLOOKUP(A35,events!I35:S1364,9,FALSE)</f>
        <v>#N/A</v>
      </c>
    </row>
    <row r="36">
      <c r="A36" s="174" t="s">
        <v>117</v>
      </c>
      <c r="B36" s="9">
        <f>VLOOKUP(A36,events!I217:S1546,9,FALSE)</f>
        <v>2021307.04</v>
      </c>
      <c r="C36" s="9">
        <f>VLOOKUP(A36,events!I217:S1546,10,FALSE)</f>
        <v>1262287.56</v>
      </c>
      <c r="D36" s="9">
        <f>VLOOKUP(A36,events!$I$2:$S$1331,11,FALSE)</f>
        <v>759019.48</v>
      </c>
    </row>
    <row r="37" hidden="1">
      <c r="A37" s="174" t="s">
        <v>462</v>
      </c>
      <c r="B37" s="21" t="str">
        <f>VLOOKUP(A37,events!I37:S1366,9,FALSE)</f>
        <v>#N/A</v>
      </c>
    </row>
    <row r="38" hidden="1">
      <c r="A38" s="174" t="s">
        <v>465</v>
      </c>
      <c r="B38" s="21" t="str">
        <f>VLOOKUP(A38,events!I38:S1367,9,FALSE)</f>
        <v>#N/A</v>
      </c>
    </row>
    <row r="39" hidden="1">
      <c r="A39" s="174" t="s">
        <v>468</v>
      </c>
      <c r="B39" s="21" t="str">
        <f>VLOOKUP(A39,events!I39:S1368,9,FALSE)</f>
        <v>#N/A</v>
      </c>
    </row>
    <row r="40" hidden="1">
      <c r="A40" s="174" t="s">
        <v>471</v>
      </c>
      <c r="B40" s="21" t="str">
        <f>VLOOKUP(A40,events!I40:S1369,9,FALSE)</f>
        <v>#N/A</v>
      </c>
    </row>
    <row r="41" hidden="1">
      <c r="A41" s="174" t="s">
        <v>474</v>
      </c>
      <c r="B41" s="21" t="str">
        <f>VLOOKUP(A41,events!I41:S1370,9,FALSE)</f>
        <v>#N/A</v>
      </c>
    </row>
    <row r="42" hidden="1">
      <c r="A42" s="174" t="s">
        <v>477</v>
      </c>
      <c r="B42" s="21" t="str">
        <f>VLOOKUP(A42,events!I42:S1371,9,FALSE)</f>
        <v>#N/A</v>
      </c>
    </row>
    <row r="43" hidden="1">
      <c r="A43" s="174" t="s">
        <v>480</v>
      </c>
      <c r="B43" s="21" t="str">
        <f>VLOOKUP(A43,events!I43:S1372,9,FALSE)</f>
        <v>#N/A</v>
      </c>
    </row>
    <row r="44" hidden="1">
      <c r="A44" s="174" t="s">
        <v>483</v>
      </c>
      <c r="B44" s="21" t="str">
        <f>VLOOKUP(A44,events!I44:S1373,9,FALSE)</f>
        <v>#N/A</v>
      </c>
    </row>
    <row r="45" hidden="1">
      <c r="A45" s="174" t="s">
        <v>486</v>
      </c>
      <c r="B45" s="21" t="str">
        <f>VLOOKUP(A45,events!I45:S1374,9,FALSE)</f>
        <v>#N/A</v>
      </c>
    </row>
    <row r="46" hidden="1">
      <c r="A46" s="174" t="s">
        <v>489</v>
      </c>
      <c r="B46" s="21" t="str">
        <f>VLOOKUP(A46,events!I46:S1375,9,FALSE)</f>
        <v>#N/A</v>
      </c>
    </row>
    <row r="47" hidden="1">
      <c r="A47" s="174" t="s">
        <v>492</v>
      </c>
      <c r="B47" s="21" t="str">
        <f>VLOOKUP(A47,events!I47:S1376,9,FALSE)</f>
        <v>#N/A</v>
      </c>
    </row>
    <row r="48" hidden="1">
      <c r="A48" s="174" t="s">
        <v>496</v>
      </c>
      <c r="B48" s="21" t="str">
        <f>VLOOKUP(A48,events!I48:S1377,9,FALSE)</f>
        <v>#N/A</v>
      </c>
    </row>
    <row r="49" hidden="1">
      <c r="A49" s="174" t="s">
        <v>499</v>
      </c>
      <c r="B49" s="21" t="str">
        <f>VLOOKUP(A49,events!I49:S1378,9,FALSE)</f>
        <v>#N/A</v>
      </c>
    </row>
    <row r="50" hidden="1">
      <c r="A50" s="174" t="s">
        <v>502</v>
      </c>
      <c r="B50" s="21" t="str">
        <f>VLOOKUP(A50,events!I50:S1379,9,FALSE)</f>
        <v>#N/A</v>
      </c>
    </row>
    <row r="51" hidden="1">
      <c r="A51" s="174" t="s">
        <v>505</v>
      </c>
      <c r="B51" s="21" t="str">
        <f>VLOOKUP(A51,events!I51:S1380,9,FALSE)</f>
        <v>#N/A</v>
      </c>
    </row>
    <row r="52" hidden="1">
      <c r="A52" s="174" t="s">
        <v>508</v>
      </c>
      <c r="B52" s="21" t="str">
        <f>VLOOKUP(A52,events!I52:S1381,9,FALSE)</f>
        <v>#N/A</v>
      </c>
    </row>
    <row r="53" hidden="1">
      <c r="A53" s="174" t="s">
        <v>511</v>
      </c>
      <c r="B53" s="21" t="str">
        <f>VLOOKUP(A53,events!I53:S1382,9,FALSE)</f>
        <v>#N/A</v>
      </c>
    </row>
    <row r="54" hidden="1">
      <c r="A54" s="174" t="s">
        <v>514</v>
      </c>
      <c r="B54" s="21" t="str">
        <f>VLOOKUP(A54,events!I54:S1383,9,FALSE)</f>
        <v>#N/A</v>
      </c>
    </row>
    <row r="55" hidden="1">
      <c r="A55" s="174" t="s">
        <v>517</v>
      </c>
      <c r="B55" s="21" t="str">
        <f>VLOOKUP(A55,events!I55:S1384,9,FALSE)</f>
        <v>#N/A</v>
      </c>
    </row>
    <row r="56" hidden="1">
      <c r="A56" s="174" t="s">
        <v>520</v>
      </c>
      <c r="B56" s="21" t="str">
        <f>VLOOKUP(A56,events!I56:S1385,9,FALSE)</f>
        <v>#N/A</v>
      </c>
    </row>
    <row r="57">
      <c r="A57" s="174" t="s">
        <v>38</v>
      </c>
      <c r="B57" s="9">
        <f>VLOOKUP(A57,events!I16:S1345,9,FALSE)</f>
        <v>1707721.4</v>
      </c>
      <c r="C57" s="9">
        <f>VLOOKUP(A57,events!I16:S1345,10,FALSE)</f>
        <v>972247.22</v>
      </c>
      <c r="D57" s="9">
        <f>VLOOKUP(A57,events!$I$2:$S$1331,11,FALSE)</f>
        <v>735474.18</v>
      </c>
    </row>
    <row r="58" hidden="1">
      <c r="A58" s="174" t="s">
        <v>524</v>
      </c>
      <c r="B58" s="21" t="str">
        <f>VLOOKUP(A58,events!I58:S1387,9,FALSE)</f>
        <v>#N/A</v>
      </c>
    </row>
    <row r="59" hidden="1">
      <c r="A59" s="174" t="s">
        <v>527</v>
      </c>
      <c r="B59" s="21" t="str">
        <f>VLOOKUP(A59,events!I59:S1388,9,FALSE)</f>
        <v>#N/A</v>
      </c>
    </row>
    <row r="60">
      <c r="A60" s="174" t="s">
        <v>64</v>
      </c>
      <c r="B60" s="9">
        <f>VLOOKUP(A60,events!I85:S1414,9,FALSE)</f>
        <v>1504695.5</v>
      </c>
      <c r="C60" s="9">
        <f>VLOOKUP(A60,events!I85:S1414,10,FALSE)</f>
        <v>856659.65</v>
      </c>
      <c r="D60" s="9">
        <f>VLOOKUP(A60,events!$I$2:$S$1331,11,FALSE)</f>
        <v>648035.85</v>
      </c>
    </row>
    <row r="61">
      <c r="A61" s="174" t="s">
        <v>84</v>
      </c>
      <c r="B61" s="9">
        <f>VLOOKUP(A61,events!I166:S1495,9,FALSE)</f>
        <v>1472854.74</v>
      </c>
      <c r="C61" s="9">
        <f>VLOOKUP(A61,events!I166:S1495,10,FALSE)</f>
        <v>940588.32</v>
      </c>
      <c r="D61" s="9">
        <f>VLOOKUP(A61,events!$I$2:$S$1331,11,FALSE)</f>
        <v>532266.42</v>
      </c>
    </row>
    <row r="62">
      <c r="A62" s="174" t="s">
        <v>102</v>
      </c>
      <c r="B62" s="9">
        <f>VLOOKUP(A62,events!I185:S1514,9,FALSE)</f>
        <v>1453690</v>
      </c>
      <c r="C62" s="9">
        <f>VLOOKUP(A62,events!I185:S1514,10,FALSE)</f>
        <v>875572.25</v>
      </c>
      <c r="D62" s="9">
        <f>VLOOKUP(A62,events!$I$2:$S$1331,11,FALSE)</f>
        <v>578117.75</v>
      </c>
    </row>
    <row r="63" hidden="1">
      <c r="A63" s="174" t="s">
        <v>533</v>
      </c>
      <c r="B63" s="21" t="str">
        <f>VLOOKUP(A63,events!I63:S1392,9,FALSE)</f>
        <v>#N/A</v>
      </c>
    </row>
    <row r="64" hidden="1">
      <c r="A64" s="174" t="s">
        <v>536</v>
      </c>
      <c r="B64" s="21" t="str">
        <f>VLOOKUP(A64,events!I64:S1393,9,FALSE)</f>
        <v>#N/A</v>
      </c>
    </row>
    <row r="65" hidden="1">
      <c r="A65" s="174" t="s">
        <v>539</v>
      </c>
      <c r="B65" s="21" t="str">
        <f>VLOOKUP(A65,events!I65:S1394,9,FALSE)</f>
        <v>#N/A</v>
      </c>
    </row>
    <row r="66" hidden="1">
      <c r="A66" s="174" t="s">
        <v>542</v>
      </c>
      <c r="B66" s="21" t="str">
        <f>VLOOKUP(A66,events!I66:S1395,9,FALSE)</f>
        <v>#N/A</v>
      </c>
    </row>
    <row r="67" hidden="1">
      <c r="A67" s="174" t="s">
        <v>545</v>
      </c>
      <c r="B67" s="21" t="str">
        <f>VLOOKUP(A67,events!I67:S1396,9,FALSE)</f>
        <v>#N/A</v>
      </c>
    </row>
    <row r="68" hidden="1">
      <c r="A68" s="174" t="s">
        <v>548</v>
      </c>
      <c r="B68" s="21" t="str">
        <f>VLOOKUP(A68,events!I68:S1397,9,FALSE)</f>
        <v>#N/A</v>
      </c>
    </row>
    <row r="69" hidden="1">
      <c r="A69" s="174" t="s">
        <v>551</v>
      </c>
      <c r="B69" s="21" t="str">
        <f>VLOOKUP(A69,events!I69:S1398,9,FALSE)</f>
        <v>#N/A</v>
      </c>
    </row>
    <row r="70" hidden="1">
      <c r="A70" s="174" t="s">
        <v>554</v>
      </c>
      <c r="B70" s="21" t="str">
        <f>VLOOKUP(A70,events!I70:S1399,9,FALSE)</f>
        <v>#N/A</v>
      </c>
    </row>
    <row r="71">
      <c r="A71" s="174" t="s">
        <v>109</v>
      </c>
      <c r="B71" s="9">
        <f>VLOOKUP(A71,events!I204:S1533,9,FALSE)</f>
        <v>1445686.2</v>
      </c>
      <c r="C71" s="9">
        <f>VLOOKUP(A71,events!I204:S1533,10,FALSE)</f>
        <v>1165411.2</v>
      </c>
      <c r="D71" s="9">
        <f>VLOOKUP(A71,events!$I$2:$S$1331,11,FALSE)</f>
        <v>280275</v>
      </c>
    </row>
    <row r="72" hidden="1">
      <c r="A72" s="174" t="s">
        <v>558</v>
      </c>
      <c r="B72" s="21" t="str">
        <f>VLOOKUP(A72,events!I72:S1401,9,FALSE)</f>
        <v>#N/A</v>
      </c>
    </row>
    <row r="73" hidden="1">
      <c r="A73" s="174" t="s">
        <v>561</v>
      </c>
      <c r="B73" s="21" t="str">
        <f>VLOOKUP(A73,events!I73:S1402,9,FALSE)</f>
        <v>#N/A</v>
      </c>
    </row>
    <row r="74" hidden="1">
      <c r="A74" s="174" t="s">
        <v>564</v>
      </c>
      <c r="B74" s="21" t="str">
        <f>VLOOKUP(A74,events!I74:S1403,9,FALSE)</f>
        <v>#N/A</v>
      </c>
    </row>
    <row r="75" hidden="1">
      <c r="A75" s="174" t="s">
        <v>567</v>
      </c>
      <c r="B75" s="21" t="str">
        <f>VLOOKUP(A75,events!I75:S1404,9,FALSE)</f>
        <v>#N/A</v>
      </c>
    </row>
    <row r="76" hidden="1">
      <c r="A76" s="174" t="s">
        <v>570</v>
      </c>
      <c r="B76" s="21" t="str">
        <f>VLOOKUP(A76,events!I76:S1405,9,FALSE)</f>
        <v>#N/A</v>
      </c>
    </row>
    <row r="77">
      <c r="A77" s="174" t="s">
        <v>48</v>
      </c>
      <c r="B77" s="9">
        <f>VLOOKUP(A77,events!I57:S1386,9,FALSE)</f>
        <v>1339454.16</v>
      </c>
      <c r="C77" s="9">
        <f>VLOOKUP(A77,events!I57:S1386,10,FALSE)</f>
        <v>836476.74</v>
      </c>
      <c r="D77" s="9">
        <f>VLOOKUP(A77,events!$I$2:$S$1331,11,FALSE)</f>
        <v>502977.42</v>
      </c>
    </row>
    <row r="78">
      <c r="A78" s="174" t="s">
        <v>82</v>
      </c>
      <c r="B78" s="9">
        <f>VLOOKUP(A78,events!I132:S1461,9,FALSE)</f>
        <v>1244745.28</v>
      </c>
      <c r="C78" s="9">
        <f>VLOOKUP(A78,events!I132:S1461,10,FALSE)</f>
        <v>777331.92</v>
      </c>
      <c r="D78" s="9">
        <f>VLOOKUP(A78,events!$I$2:$S$1331,11,FALSE)</f>
        <v>467413.36</v>
      </c>
    </row>
    <row r="79" hidden="1">
      <c r="A79" s="174" t="s">
        <v>576</v>
      </c>
      <c r="B79" s="21" t="str">
        <f>VLOOKUP(A79,events!I79:S1408,9,FALSE)</f>
        <v>#N/A</v>
      </c>
    </row>
    <row r="80" hidden="1">
      <c r="A80" s="174" t="s">
        <v>579</v>
      </c>
      <c r="B80" s="21" t="str">
        <f>VLOOKUP(A80,events!I80:S1409,9,FALSE)</f>
        <v>#N/A</v>
      </c>
    </row>
    <row r="81" hidden="1">
      <c r="A81" s="174" t="s">
        <v>582</v>
      </c>
      <c r="B81" s="21" t="str">
        <f>VLOOKUP(A81,events!I81:S1410,9,FALSE)</f>
        <v>#N/A</v>
      </c>
    </row>
    <row r="82" hidden="1">
      <c r="A82" s="174" t="s">
        <v>585</v>
      </c>
      <c r="B82" s="21" t="str">
        <f>VLOOKUP(A82,events!I82:S1411,9,FALSE)</f>
        <v>#N/A</v>
      </c>
    </row>
    <row r="83" hidden="1">
      <c r="A83" s="174" t="s">
        <v>588</v>
      </c>
      <c r="B83" s="21" t="str">
        <f>VLOOKUP(A83,events!I83:S1412,9,FALSE)</f>
        <v>#N/A</v>
      </c>
    </row>
    <row r="84">
      <c r="A84" s="174" t="s">
        <v>58</v>
      </c>
      <c r="B84" s="9">
        <f>VLOOKUP(A84,events!I77:S1406,9,FALSE)</f>
        <v>1107900.2</v>
      </c>
      <c r="C84" s="9">
        <f>VLOOKUP(A84,events!I77:S1406,10,FALSE)</f>
        <v>630754.46</v>
      </c>
      <c r="D84" s="9">
        <f>VLOOKUP(A84,events!$I$2:$S$1331,11,FALSE)</f>
        <v>477145.74</v>
      </c>
    </row>
    <row r="85">
      <c r="A85" s="174" t="s">
        <v>111</v>
      </c>
      <c r="B85" s="9">
        <f>VLOOKUP(A85,events!I205:S1534,9,FALSE)</f>
        <v>1045372.48</v>
      </c>
      <c r="C85" s="9">
        <f>VLOOKUP(A85,events!I205:S1534,10,FALSE)</f>
        <v>342845.44</v>
      </c>
      <c r="D85" s="9">
        <f>VLOOKUP(A85,events!$I$2:$S$1331,11,FALSE)</f>
        <v>702527.04</v>
      </c>
    </row>
    <row r="86" hidden="1">
      <c r="A86" s="174" t="s">
        <v>593</v>
      </c>
      <c r="B86" s="21" t="str">
        <f>VLOOKUP(A86,events!I86:S1415,9,FALSE)</f>
        <v>#N/A</v>
      </c>
    </row>
    <row r="87" hidden="1">
      <c r="A87" s="174" t="s">
        <v>596</v>
      </c>
      <c r="B87" s="21" t="str">
        <f>VLOOKUP(A87,events!I87:S1416,9,FALSE)</f>
        <v>#N/A</v>
      </c>
    </row>
    <row r="88">
      <c r="A88" s="174" t="s">
        <v>56</v>
      </c>
      <c r="B88" s="9">
        <f>VLOOKUP(A88,events!I71:S1400,9,FALSE)</f>
        <v>714018.16</v>
      </c>
      <c r="C88" s="9">
        <f>VLOOKUP(A88,events!I71:S1400,10,FALSE)</f>
        <v>445897.74</v>
      </c>
      <c r="D88" s="9">
        <f>VLOOKUP(A88,events!$I$2:$S$1331,11,FALSE)</f>
        <v>268120.42</v>
      </c>
    </row>
    <row r="89" hidden="1">
      <c r="A89" s="174" t="s">
        <v>600</v>
      </c>
      <c r="B89" s="21" t="str">
        <f>VLOOKUP(A89,events!I89:S1418,9,FALSE)</f>
        <v>#N/A</v>
      </c>
    </row>
    <row r="90" hidden="1">
      <c r="A90" s="174" t="s">
        <v>603</v>
      </c>
      <c r="B90" s="21" t="str">
        <f>VLOOKUP(A90,events!I90:S1419,9,FALSE)</f>
        <v>#N/A</v>
      </c>
    </row>
    <row r="91" hidden="1">
      <c r="A91" s="174" t="s">
        <v>606</v>
      </c>
      <c r="B91" s="21" t="str">
        <f>VLOOKUP(A91,events!I91:S1420,9,FALSE)</f>
        <v>#N/A</v>
      </c>
    </row>
    <row r="92" hidden="1">
      <c r="A92" s="174" t="s">
        <v>609</v>
      </c>
      <c r="B92" s="21" t="str">
        <f>VLOOKUP(A92,events!I92:S1421,9,FALSE)</f>
        <v>#N/A</v>
      </c>
    </row>
    <row r="93" hidden="1">
      <c r="A93" s="174" t="s">
        <v>613</v>
      </c>
      <c r="B93" s="21" t="str">
        <f>VLOOKUP(A93,events!I93:S1422,9,FALSE)</f>
        <v>#N/A</v>
      </c>
    </row>
    <row r="94" hidden="1">
      <c r="A94" s="174" t="s">
        <v>616</v>
      </c>
      <c r="B94" s="21" t="str">
        <f>VLOOKUP(A94,events!I94:S1423,9,FALSE)</f>
        <v>#N/A</v>
      </c>
    </row>
    <row r="95" hidden="1">
      <c r="A95" s="174" t="s">
        <v>619</v>
      </c>
      <c r="B95" s="21" t="str">
        <f>VLOOKUP(A95,events!I95:S1424,9,FALSE)</f>
        <v>#N/A</v>
      </c>
    </row>
    <row r="96" hidden="1">
      <c r="A96" s="174" t="s">
        <v>622</v>
      </c>
      <c r="B96" s="21" t="str">
        <f>VLOOKUP(A96,events!I96:S1425,9,FALSE)</f>
        <v>#N/A</v>
      </c>
    </row>
    <row r="97" hidden="1">
      <c r="A97" s="174" t="s">
        <v>625</v>
      </c>
      <c r="B97" s="21" t="str">
        <f>VLOOKUP(A97,events!I97:S1426,9,FALSE)</f>
        <v>#N/A</v>
      </c>
    </row>
    <row r="98" hidden="1">
      <c r="A98" s="174" t="s">
        <v>628</v>
      </c>
      <c r="B98" s="21" t="str">
        <f>VLOOKUP(A98,events!I98:S1427,9,FALSE)</f>
        <v>#N/A</v>
      </c>
    </row>
    <row r="99" hidden="1">
      <c r="A99" s="174" t="s">
        <v>631</v>
      </c>
      <c r="B99" s="21" t="str">
        <f>VLOOKUP(A99,events!I99:S1428,9,FALSE)</f>
        <v>#N/A</v>
      </c>
    </row>
    <row r="100" hidden="1">
      <c r="A100" s="174" t="s">
        <v>634</v>
      </c>
      <c r="B100" s="21" t="str">
        <f>VLOOKUP(A100,events!I100:S1429,9,FALSE)</f>
        <v>#N/A</v>
      </c>
    </row>
    <row r="101" hidden="1">
      <c r="A101" s="174" t="s">
        <v>637</v>
      </c>
      <c r="B101" s="21" t="str">
        <f>VLOOKUP(A101,events!I101:S1430,9,FALSE)</f>
        <v>#N/A</v>
      </c>
    </row>
    <row r="102" hidden="1">
      <c r="A102" s="174" t="s">
        <v>640</v>
      </c>
      <c r="B102" s="21" t="str">
        <f>VLOOKUP(A102,events!I102:S1431,9,FALSE)</f>
        <v>#N/A</v>
      </c>
    </row>
    <row r="103">
      <c r="A103" s="174" t="s">
        <v>72</v>
      </c>
      <c r="B103" s="9">
        <f>VLOOKUP(A103,events!I109:S1438,9,FALSE)</f>
        <v>710450</v>
      </c>
      <c r="C103" s="9">
        <f>VLOOKUP(A103,events!I109:S1438,10,FALSE)</f>
        <v>427911.25</v>
      </c>
      <c r="D103" s="9">
        <f>VLOOKUP(A103,events!$I$2:$S$1331,11,FALSE)</f>
        <v>282538.75</v>
      </c>
    </row>
    <row r="104">
      <c r="A104" s="174" t="s">
        <v>74</v>
      </c>
      <c r="B104" s="9">
        <f>VLOOKUP(A104,events!I112:S1441,9,FALSE)</f>
        <v>695020.8</v>
      </c>
      <c r="C104" s="9">
        <f>VLOOKUP(A104,events!I112:S1441,10,FALSE)</f>
        <v>227942.4</v>
      </c>
      <c r="D104" s="9">
        <f>VLOOKUP(A104,events!$I$2:$S$1331,11,FALSE)</f>
        <v>467078.4</v>
      </c>
    </row>
    <row r="105" hidden="1">
      <c r="A105" s="174" t="s">
        <v>645</v>
      </c>
      <c r="B105" s="21" t="str">
        <f>VLOOKUP(A105,events!I105:S1434,9,FALSE)</f>
        <v>#N/A</v>
      </c>
    </row>
    <row r="106" hidden="1">
      <c r="A106" s="174" t="s">
        <v>648</v>
      </c>
      <c r="B106" s="21" t="str">
        <f>VLOOKUP(A106,events!I106:S1435,9,FALSE)</f>
        <v>#N/A</v>
      </c>
    </row>
    <row r="107" hidden="1">
      <c r="A107" s="174" t="s">
        <v>651</v>
      </c>
      <c r="B107" s="21" t="str">
        <f>VLOOKUP(A107,events!I107:S1436,9,FALSE)</f>
        <v>#N/A</v>
      </c>
    </row>
    <row r="108" hidden="1">
      <c r="A108" s="174" t="s">
        <v>654</v>
      </c>
      <c r="B108" s="21" t="str">
        <f>VLOOKUP(A108,events!I108:S1437,9,FALSE)</f>
        <v>#N/A</v>
      </c>
    </row>
    <row r="109">
      <c r="A109" s="174" t="s">
        <v>113</v>
      </c>
      <c r="B109" s="9">
        <f>VLOOKUP(A109,events!I211:S1540,9,FALSE)</f>
        <v>680791.14</v>
      </c>
      <c r="C109" s="9">
        <f>VLOOKUP(A109,events!I211:S1540,10,FALSE)</f>
        <v>401819.67</v>
      </c>
      <c r="D109" s="9">
        <f>VLOOKUP(A109,events!$I$2:$S$1331,11,FALSE)</f>
        <v>278971.47</v>
      </c>
    </row>
    <row r="110" hidden="1">
      <c r="A110" s="174" t="s">
        <v>658</v>
      </c>
      <c r="B110" s="21" t="str">
        <f>VLOOKUP(A110,events!I110:S1439,9,FALSE)</f>
        <v>#N/A</v>
      </c>
    </row>
    <row r="111" hidden="1">
      <c r="A111" s="174" t="s">
        <v>661</v>
      </c>
      <c r="B111" s="21" t="str">
        <f>VLOOKUP(A111,events!I111:S1440,9,FALSE)</f>
        <v>#N/A</v>
      </c>
    </row>
    <row r="112">
      <c r="A112" s="174" t="s">
        <v>52</v>
      </c>
      <c r="B112" s="9">
        <f>VLOOKUP(A112,events!I61:S1390,9,FALSE)</f>
        <v>608872</v>
      </c>
      <c r="C112" s="9">
        <f>VLOOKUP(A112,events!I61:S1390,10,FALSE)</f>
        <v>346645.6</v>
      </c>
      <c r="D112" s="9">
        <f>VLOOKUP(A112,events!$I$2:$S$1331,11,FALSE)</f>
        <v>262226.4</v>
      </c>
    </row>
    <row r="113" hidden="1">
      <c r="A113" s="174" t="s">
        <v>665</v>
      </c>
      <c r="B113" s="21" t="str">
        <f>VLOOKUP(A113,events!I113:S1442,9,FALSE)</f>
        <v>#N/A</v>
      </c>
    </row>
    <row r="114" hidden="1">
      <c r="A114" s="174" t="s">
        <v>668</v>
      </c>
      <c r="B114" s="21" t="str">
        <f>VLOOKUP(A114,events!I114:S1443,9,FALSE)</f>
        <v>#N/A</v>
      </c>
    </row>
    <row r="115" hidden="1">
      <c r="A115" s="174" t="s">
        <v>671</v>
      </c>
      <c r="B115" s="21" t="str">
        <f>VLOOKUP(A115,events!I115:S1444,9,FALSE)</f>
        <v>#N/A</v>
      </c>
    </row>
    <row r="116" hidden="1">
      <c r="A116" s="174" t="s">
        <v>674</v>
      </c>
      <c r="B116" s="21" t="str">
        <f>VLOOKUP(A116,events!I116:S1445,9,FALSE)</f>
        <v>#N/A</v>
      </c>
    </row>
    <row r="117" hidden="1">
      <c r="A117" s="174" t="s">
        <v>677</v>
      </c>
      <c r="B117" s="21" t="str">
        <f>VLOOKUP(A117,events!I117:S1446,9,FALSE)</f>
        <v>#N/A</v>
      </c>
    </row>
    <row r="118" hidden="1">
      <c r="A118" s="174" t="s">
        <v>681</v>
      </c>
      <c r="B118" s="21" t="str">
        <f>VLOOKUP(A118,events!I118:S1447,9,FALSE)</f>
        <v>#N/A</v>
      </c>
    </row>
    <row r="119" hidden="1">
      <c r="A119" s="174" t="s">
        <v>684</v>
      </c>
      <c r="B119" s="21" t="str">
        <f>VLOOKUP(A119,events!I119:S1448,9,FALSE)</f>
        <v>#N/A</v>
      </c>
    </row>
    <row r="120" hidden="1">
      <c r="A120" s="174" t="s">
        <v>687</v>
      </c>
      <c r="B120" s="21" t="str">
        <f>VLOOKUP(A120,events!I120:S1449,9,FALSE)</f>
        <v>#N/A</v>
      </c>
    </row>
    <row r="121" hidden="1">
      <c r="A121" s="174" t="s">
        <v>690</v>
      </c>
      <c r="B121" s="21" t="str">
        <f>VLOOKUP(A121,events!I121:S1450,9,FALSE)</f>
        <v>#N/A</v>
      </c>
    </row>
    <row r="122" hidden="1">
      <c r="A122" s="174" t="s">
        <v>693</v>
      </c>
      <c r="B122" s="21" t="str">
        <f>VLOOKUP(A122,events!I122:S1451,9,FALSE)</f>
        <v>#N/A</v>
      </c>
    </row>
    <row r="123" hidden="1">
      <c r="A123" s="174" t="s">
        <v>696</v>
      </c>
      <c r="B123" s="21" t="str">
        <f>VLOOKUP(A123,events!I123:S1452,9,FALSE)</f>
        <v>#N/A</v>
      </c>
    </row>
    <row r="124" hidden="1">
      <c r="A124" s="174" t="s">
        <v>699</v>
      </c>
      <c r="B124" s="21" t="str">
        <f>VLOOKUP(A124,events!I124:S1453,9,FALSE)</f>
        <v>#N/A</v>
      </c>
    </row>
    <row r="125">
      <c r="A125" s="174" t="s">
        <v>70</v>
      </c>
      <c r="B125" s="9">
        <f>VLOOKUP(A125,events!I104:S1433,9,FALSE)</f>
        <v>539504.8</v>
      </c>
      <c r="C125" s="9">
        <f>VLOOKUP(A125,events!I104:S1433,10,FALSE)</f>
        <v>324949.22</v>
      </c>
      <c r="D125" s="9">
        <f>VLOOKUP(A125,events!$I$2:$S$1331,11,FALSE)</f>
        <v>214555.58</v>
      </c>
    </row>
    <row r="126" hidden="1">
      <c r="A126" s="174" t="s">
        <v>703</v>
      </c>
      <c r="B126" s="21" t="str">
        <f>VLOOKUP(A126,events!I126:S1455,9,FALSE)</f>
        <v>#N/A</v>
      </c>
    </row>
    <row r="127" hidden="1">
      <c r="A127" s="174" t="s">
        <v>706</v>
      </c>
      <c r="B127" s="21" t="str">
        <f>VLOOKUP(A127,events!I127:S1456,9,FALSE)</f>
        <v>#N/A</v>
      </c>
    </row>
    <row r="128" hidden="1">
      <c r="A128" s="174" t="s">
        <v>709</v>
      </c>
      <c r="B128" s="21" t="str">
        <f>VLOOKUP(A128,events!I128:S1457,9,FALSE)</f>
        <v>#N/A</v>
      </c>
    </row>
    <row r="129" hidden="1">
      <c r="A129" s="174" t="s">
        <v>712</v>
      </c>
      <c r="B129" s="21" t="str">
        <f>VLOOKUP(A129,events!I129:S1458,9,FALSE)</f>
        <v>#N/A</v>
      </c>
    </row>
    <row r="130">
      <c r="A130" s="174" t="s">
        <v>96</v>
      </c>
      <c r="B130" s="9">
        <f>VLOOKUP(A130,events!I179:S1508,9,FALSE)</f>
        <v>536346.24</v>
      </c>
      <c r="C130" s="9">
        <f>VLOOKUP(A130,events!I179:S1508,10,FALSE)</f>
        <v>175902.72</v>
      </c>
      <c r="D130" s="9">
        <f>VLOOKUP(A130,events!$I$2:$S$1331,11,FALSE)</f>
        <v>360443.52</v>
      </c>
    </row>
    <row r="131">
      <c r="A131" s="174" t="s">
        <v>104</v>
      </c>
      <c r="B131" s="9">
        <f>VLOOKUP(A131,events!I195:S1524,9,FALSE)</f>
        <v>503347.9</v>
      </c>
      <c r="C131" s="9">
        <f>VLOOKUP(A131,events!I195:S1524,10,FALSE)</f>
        <v>286568.17</v>
      </c>
      <c r="D131" s="9">
        <f>VLOOKUP(A131,events!$I$2:$S$1331,11,FALSE)</f>
        <v>216779.73</v>
      </c>
    </row>
    <row r="132">
      <c r="A132" s="174" t="s">
        <v>62</v>
      </c>
      <c r="B132" s="9">
        <f>VLOOKUP(A132,events!I84:S1413,9,FALSE)</f>
        <v>490236.18</v>
      </c>
      <c r="C132" s="9">
        <f>VLOOKUP(A132,events!I84:S1413,10,FALSE)</f>
        <v>423769.78</v>
      </c>
      <c r="D132" s="9">
        <f>VLOOKUP(A132,events!$I$2:$S$1331,11,FALSE)</f>
        <v>66466.4</v>
      </c>
    </row>
    <row r="133" hidden="1">
      <c r="A133" s="174" t="s">
        <v>718</v>
      </c>
      <c r="B133" s="21" t="str">
        <f>VLOOKUP(A133,events!I133:S1462,9,FALSE)</f>
        <v>#N/A</v>
      </c>
    </row>
    <row r="134" hidden="1">
      <c r="A134" s="174" t="s">
        <v>721</v>
      </c>
      <c r="B134" s="21" t="str">
        <f>VLOOKUP(A134,events!I134:S1463,9,FALSE)</f>
        <v>#N/A</v>
      </c>
    </row>
    <row r="135" hidden="1">
      <c r="A135" s="174" t="s">
        <v>724</v>
      </c>
      <c r="B135" s="21" t="str">
        <f>VLOOKUP(A135,events!I135:S1464,9,FALSE)</f>
        <v>#N/A</v>
      </c>
    </row>
    <row r="136" hidden="1">
      <c r="A136" s="174" t="s">
        <v>727</v>
      </c>
      <c r="B136" s="21" t="str">
        <f>VLOOKUP(A136,events!I136:S1465,9,FALSE)</f>
        <v>#N/A</v>
      </c>
    </row>
    <row r="137" hidden="1">
      <c r="A137" s="174" t="s">
        <v>730</v>
      </c>
      <c r="B137" s="21" t="str">
        <f>VLOOKUP(A137,events!I137:S1466,9,FALSE)</f>
        <v>#N/A</v>
      </c>
    </row>
    <row r="138" hidden="1">
      <c r="A138" s="174" t="s">
        <v>733</v>
      </c>
      <c r="B138" s="21" t="str">
        <f>VLOOKUP(A138,events!I138:S1467,9,FALSE)</f>
        <v>#N/A</v>
      </c>
    </row>
    <row r="139">
      <c r="A139" s="174" t="s">
        <v>107</v>
      </c>
      <c r="B139" s="9">
        <f>VLOOKUP(A139,events!I199:S1528,9,FALSE)</f>
        <v>409960.1</v>
      </c>
      <c r="C139" s="9">
        <f>VLOOKUP(A139,events!I199:S1528,10,FALSE)</f>
        <v>233400.23</v>
      </c>
      <c r="D139" s="9">
        <f>VLOOKUP(A139,events!$I$2:$S$1331,11,FALSE)</f>
        <v>176559.87</v>
      </c>
    </row>
    <row r="140" hidden="1">
      <c r="A140" s="174" t="s">
        <v>737</v>
      </c>
      <c r="B140" s="21" t="str">
        <f>VLOOKUP(A140,events!I140:S1469,9,FALSE)</f>
        <v>#N/A</v>
      </c>
    </row>
    <row r="141" hidden="1">
      <c r="A141" s="174" t="s">
        <v>740</v>
      </c>
      <c r="B141" s="21" t="str">
        <f>VLOOKUP(A141,events!I141:S1470,9,FALSE)</f>
        <v>#N/A</v>
      </c>
    </row>
    <row r="142" hidden="1">
      <c r="A142" s="174" t="s">
        <v>743</v>
      </c>
      <c r="B142" s="21" t="str">
        <f>VLOOKUP(A142,events!I142:S1471,9,FALSE)</f>
        <v>#N/A</v>
      </c>
    </row>
    <row r="143" hidden="1">
      <c r="A143" s="174" t="s">
        <v>746</v>
      </c>
      <c r="B143" s="21" t="str">
        <f>VLOOKUP(A143,events!I143:S1472,9,FALSE)</f>
        <v>#N/A</v>
      </c>
    </row>
    <row r="144" hidden="1">
      <c r="A144" s="174" t="s">
        <v>749</v>
      </c>
      <c r="B144" s="21" t="str">
        <f>VLOOKUP(A144,events!I144:S1473,9,FALSE)</f>
        <v>#N/A</v>
      </c>
    </row>
    <row r="145" hidden="1">
      <c r="A145" s="174" t="s">
        <v>752</v>
      </c>
      <c r="B145" s="21" t="str">
        <f>VLOOKUP(A145,events!I145:S1474,9,FALSE)</f>
        <v>#N/A</v>
      </c>
    </row>
    <row r="146" hidden="1">
      <c r="A146" s="174" t="s">
        <v>755</v>
      </c>
      <c r="B146" s="21" t="str">
        <f>VLOOKUP(A146,events!I146:S1475,9,FALSE)</f>
        <v>#N/A</v>
      </c>
    </row>
    <row r="147" hidden="1">
      <c r="A147" s="174" t="s">
        <v>758</v>
      </c>
      <c r="B147" s="21" t="str">
        <f>VLOOKUP(A147,events!I147:S1476,9,FALSE)</f>
        <v>#N/A</v>
      </c>
    </row>
    <row r="148">
      <c r="A148" s="174" t="s">
        <v>40</v>
      </c>
      <c r="B148" s="9">
        <f>VLOOKUP(A148,events!I22:S1351,9,FALSE)</f>
        <v>361521.55</v>
      </c>
      <c r="C148" s="9">
        <f>VLOOKUP(A148,events!I22:S1351,10,FALSE)</f>
        <v>242208.01</v>
      </c>
      <c r="D148" s="9">
        <f>VLOOKUP(A148,events!$I$2:$S$1331,11,FALSE)</f>
        <v>119313.54</v>
      </c>
    </row>
    <row r="149" hidden="1">
      <c r="A149" s="174" t="s">
        <v>762</v>
      </c>
      <c r="B149" s="21" t="str">
        <f>VLOOKUP(A149,events!I149:S1478,9,FALSE)</f>
        <v>#N/A</v>
      </c>
    </row>
    <row r="150">
      <c r="A150" s="174" t="s">
        <v>76</v>
      </c>
      <c r="B150" s="9">
        <f>VLOOKUP(A150,events!I125:S1454,9,FALSE)</f>
        <v>338629.2</v>
      </c>
      <c r="C150" s="9">
        <f>VLOOKUP(A150,events!I125:S1454,10,FALSE)</f>
        <v>272979.2</v>
      </c>
      <c r="D150" s="9">
        <f>VLOOKUP(A150,events!$I$2:$S$1331,11,FALSE)</f>
        <v>65650</v>
      </c>
    </row>
    <row r="151" hidden="1">
      <c r="A151" s="174" t="s">
        <v>766</v>
      </c>
      <c r="B151" s="21" t="str">
        <f>VLOOKUP(A151,events!I151:S1480,9,FALSE)</f>
        <v>#N/A</v>
      </c>
    </row>
    <row r="152" hidden="1">
      <c r="A152" s="174" t="s">
        <v>769</v>
      </c>
      <c r="B152" s="21" t="str">
        <f>VLOOKUP(A152,events!I152:S1481,9,FALSE)</f>
        <v>#N/A</v>
      </c>
    </row>
    <row r="153" hidden="1">
      <c r="A153" s="174" t="s">
        <v>772</v>
      </c>
      <c r="B153" s="21" t="str">
        <f>VLOOKUP(A153,events!I153:S1482,9,FALSE)</f>
        <v>#N/A</v>
      </c>
    </row>
    <row r="154" hidden="1">
      <c r="A154" s="174" t="s">
        <v>775</v>
      </c>
      <c r="B154" s="21" t="str">
        <f>VLOOKUP(A154,events!I154:S1483,9,FALSE)</f>
        <v>#N/A</v>
      </c>
    </row>
    <row r="155" hidden="1">
      <c r="A155" s="174" t="s">
        <v>778</v>
      </c>
      <c r="B155" s="21" t="str">
        <f>VLOOKUP(A155,events!I155:S1484,9,FALSE)</f>
        <v>#N/A</v>
      </c>
    </row>
    <row r="156" hidden="1">
      <c r="A156" s="174" t="s">
        <v>781</v>
      </c>
      <c r="B156" s="21" t="str">
        <f>VLOOKUP(A156,events!I156:S1485,9,FALSE)</f>
        <v>#N/A</v>
      </c>
    </row>
    <row r="157" hidden="1">
      <c r="A157" s="174" t="s">
        <v>784</v>
      </c>
      <c r="B157" s="21" t="str">
        <f>VLOOKUP(A157,events!I157:S1486,9,FALSE)</f>
        <v>#N/A</v>
      </c>
    </row>
    <row r="158">
      <c r="A158" s="174" t="s">
        <v>115</v>
      </c>
      <c r="B158" s="9">
        <f>VLOOKUP(A158,events!I216:S1545,9,FALSE)</f>
        <v>291525.99</v>
      </c>
      <c r="C158" s="9">
        <f>VLOOKUP(A158,events!I216:S1545,10,FALSE)</f>
        <v>252000.79</v>
      </c>
      <c r="D158" s="9">
        <f>VLOOKUP(A158,events!$I$2:$S$1331,11,FALSE)</f>
        <v>39525.2</v>
      </c>
    </row>
    <row r="159" hidden="1">
      <c r="A159" s="174" t="s">
        <v>788</v>
      </c>
      <c r="B159" s="21" t="str">
        <f>VLOOKUP(A159,events!I159:S1488,9,FALSE)</f>
        <v>#N/A</v>
      </c>
    </row>
    <row r="160" hidden="1">
      <c r="A160" s="174" t="s">
        <v>791</v>
      </c>
      <c r="B160" s="21" t="str">
        <f>VLOOKUP(A160,events!I160:S1489,9,FALSE)</f>
        <v>#N/A</v>
      </c>
    </row>
    <row r="161" hidden="1">
      <c r="A161" s="174" t="s">
        <v>794</v>
      </c>
      <c r="B161" s="21" t="str">
        <f>VLOOKUP(A161,events!I161:S1490,9,FALSE)</f>
        <v>#N/A</v>
      </c>
    </row>
    <row r="162" hidden="1">
      <c r="A162" s="174" t="s">
        <v>797</v>
      </c>
      <c r="B162" s="21" t="str">
        <f>VLOOKUP(A162,events!I162:S1491,9,FALSE)</f>
        <v>#N/A</v>
      </c>
    </row>
    <row r="163" hidden="1">
      <c r="A163" s="174" t="s">
        <v>800</v>
      </c>
      <c r="B163" s="21" t="str">
        <f>VLOOKUP(A163,events!I163:S1492,9,FALSE)</f>
        <v>#N/A</v>
      </c>
    </row>
    <row r="164" hidden="1">
      <c r="A164" s="174" t="s">
        <v>803</v>
      </c>
      <c r="B164" s="21" t="str">
        <f>VLOOKUP(A164,events!I164:S1493,9,FALSE)</f>
        <v>#N/A</v>
      </c>
    </row>
    <row r="165" hidden="1">
      <c r="A165" s="174" t="s">
        <v>806</v>
      </c>
      <c r="B165" s="21" t="str">
        <f>VLOOKUP(A165,events!I165:S1494,9,FALSE)</f>
        <v>#N/A</v>
      </c>
    </row>
    <row r="166">
      <c r="A166" s="174" t="s">
        <v>54</v>
      </c>
      <c r="B166" s="9">
        <f>VLOOKUP(A166,events!I62:S1391,9,FALSE)</f>
        <v>291340.48</v>
      </c>
      <c r="C166" s="9">
        <f>VLOOKUP(A166,events!I62:S1391,10,FALSE)</f>
        <v>95549.44</v>
      </c>
      <c r="D166" s="9">
        <f>VLOOKUP(A166,events!$I$2:$S$1331,11,FALSE)</f>
        <v>195791.04</v>
      </c>
    </row>
    <row r="167" hidden="1">
      <c r="A167" s="174" t="s">
        <v>810</v>
      </c>
      <c r="B167" s="21" t="str">
        <f>VLOOKUP(A167,events!I167:S1496,9,FALSE)</f>
        <v>#N/A</v>
      </c>
    </row>
    <row r="168">
      <c r="A168" s="174" t="s">
        <v>66</v>
      </c>
      <c r="B168" s="9">
        <f>VLOOKUP(A168,events!I88:S1417,9,FALSE)</f>
        <v>237904.12</v>
      </c>
      <c r="C168" s="9">
        <f>VLOOKUP(A168,events!I88:S1417,10,FALSE)</f>
        <v>178904.24</v>
      </c>
      <c r="D168" s="9">
        <f>VLOOKUP(A168,events!$I$2:$S$1331,11,FALSE)</f>
        <v>58999.88</v>
      </c>
    </row>
    <row r="169" hidden="1">
      <c r="A169" s="174" t="s">
        <v>814</v>
      </c>
      <c r="B169" s="21" t="str">
        <f>VLOOKUP(A169,events!I169:S1498,9,FALSE)</f>
        <v>#N/A</v>
      </c>
    </row>
    <row r="170" hidden="1">
      <c r="A170" s="174" t="s">
        <v>817</v>
      </c>
      <c r="B170" s="21" t="str">
        <f>VLOOKUP(A170,events!I170:S1499,9,FALSE)</f>
        <v>#N/A</v>
      </c>
    </row>
    <row r="171" hidden="1">
      <c r="A171" s="174" t="s">
        <v>820</v>
      </c>
      <c r="B171" s="21" t="str">
        <f>VLOOKUP(A171,events!I171:S1500,9,FALSE)</f>
        <v>#N/A</v>
      </c>
    </row>
    <row r="172" hidden="1">
      <c r="A172" s="174" t="s">
        <v>823</v>
      </c>
      <c r="B172" s="21" t="str">
        <f>VLOOKUP(A172,events!I172:S1501,9,FALSE)</f>
        <v>#N/A</v>
      </c>
    </row>
    <row r="173" hidden="1">
      <c r="A173" s="174" t="s">
        <v>826</v>
      </c>
      <c r="B173" s="21" t="str">
        <f>VLOOKUP(A173,events!I173:S1502,9,FALSE)</f>
        <v>#N/A</v>
      </c>
    </row>
    <row r="174" hidden="1">
      <c r="A174" s="174" t="s">
        <v>829</v>
      </c>
      <c r="B174" s="21" t="str">
        <f>VLOOKUP(A174,events!I174:S1503,9,FALSE)</f>
        <v>#N/A</v>
      </c>
    </row>
    <row r="175" hidden="1">
      <c r="A175" s="174" t="s">
        <v>832</v>
      </c>
      <c r="B175" s="21" t="str">
        <f>VLOOKUP(A175,events!I175:S1504,9,FALSE)</f>
        <v>#N/A</v>
      </c>
    </row>
    <row r="176" hidden="1">
      <c r="A176" s="174" t="s">
        <v>835</v>
      </c>
      <c r="B176" s="21" t="str">
        <f>VLOOKUP(A176,events!I176:S1505,9,FALSE)</f>
        <v>#N/A</v>
      </c>
    </row>
    <row r="177" hidden="1">
      <c r="A177" s="174" t="s">
        <v>838</v>
      </c>
      <c r="B177" s="21" t="str">
        <f>VLOOKUP(A177,events!I177:S1506,9,FALSE)</f>
        <v>#N/A</v>
      </c>
    </row>
    <row r="178" hidden="1">
      <c r="A178" s="174" t="s">
        <v>841</v>
      </c>
      <c r="B178" s="21" t="str">
        <f>VLOOKUP(A178,events!I178:S1507,9,FALSE)</f>
        <v>#N/A</v>
      </c>
    </row>
    <row r="179">
      <c r="A179" s="174" t="s">
        <v>94</v>
      </c>
      <c r="B179" s="9">
        <f>VLOOKUP(A179,events!I168:S1497,9,FALSE)</f>
        <v>133705</v>
      </c>
      <c r="C179" s="9">
        <f>VLOOKUP(A179,events!I168:S1497,10,FALSE)</f>
        <v>76121.5</v>
      </c>
      <c r="D179" s="9">
        <f>VLOOKUP(A179,events!$I$2:$S$1331,11,FALSE)</f>
        <v>57583.5</v>
      </c>
    </row>
    <row r="180">
      <c r="A180" s="174" t="s">
        <v>90</v>
      </c>
      <c r="B180" s="9">
        <f>VLOOKUP(A180,events!I150:S1479,9,FALSE)</f>
        <v>127966.88</v>
      </c>
      <c r="C180" s="9">
        <f>VLOOKUP(A180,events!I150:S1479,10,FALSE)</f>
        <v>41968.64</v>
      </c>
      <c r="D180" s="9">
        <f>VLOOKUP(A180,events!$I$2:$S$1331,11,FALSE)</f>
        <v>85998.24</v>
      </c>
    </row>
    <row r="181" hidden="1">
      <c r="A181" s="174" t="s">
        <v>846</v>
      </c>
      <c r="B181" s="21" t="str">
        <f>VLOOKUP(A181,events!I181:S1510,9,FALSE)</f>
        <v>#N/A</v>
      </c>
    </row>
    <row r="182" hidden="1">
      <c r="A182" s="174" t="s">
        <v>849</v>
      </c>
      <c r="B182" s="21" t="str">
        <f>VLOOKUP(A182,events!I182:S1511,9,FALSE)</f>
        <v>#N/A</v>
      </c>
    </row>
    <row r="183" hidden="1">
      <c r="A183" s="174" t="s">
        <v>852</v>
      </c>
      <c r="B183" s="21" t="str">
        <f>VLOOKUP(A183,events!I183:S1512,9,FALSE)</f>
        <v>#N/A</v>
      </c>
    </row>
    <row r="184">
      <c r="A184" s="174" t="s">
        <v>92</v>
      </c>
      <c r="B184" s="9">
        <f>VLOOKUP(A184,events!I158:S1487,9,FALSE)</f>
        <v>84193.92</v>
      </c>
      <c r="C184" s="9">
        <f>VLOOKUP(A184,events!I158:S1487,10,FALSE)</f>
        <v>62446.08</v>
      </c>
      <c r="D184" s="9">
        <f>VLOOKUP(A184,events!$I$2:$S$1331,11,FALSE)</f>
        <v>21747.84</v>
      </c>
    </row>
    <row r="185">
      <c r="A185" s="174" t="s">
        <v>98</v>
      </c>
      <c r="B185" s="9">
        <f>VLOOKUP(A185,events!I180:S1509,9,FALSE)</f>
        <v>76062.35</v>
      </c>
      <c r="C185" s="9">
        <f>VLOOKUP(A185,events!I180:S1509,10,FALSE)</f>
        <v>50959.37</v>
      </c>
      <c r="D185" s="9">
        <f>VLOOKUP(A185,events!$I$2:$S$1331,11,FALSE)</f>
        <v>25102.98</v>
      </c>
    </row>
    <row r="186" hidden="1">
      <c r="A186" s="174" t="s">
        <v>857</v>
      </c>
      <c r="B186" s="21" t="str">
        <f>VLOOKUP(A186,events!I186:S1515,9,FALSE)</f>
        <v>#N/A</v>
      </c>
    </row>
    <row r="187" hidden="1">
      <c r="A187" s="174" t="s">
        <v>860</v>
      </c>
      <c r="B187" s="21" t="str">
        <f>VLOOKUP(A187,events!I187:S1516,9,FALSE)</f>
        <v>#N/A</v>
      </c>
    </row>
    <row r="188" hidden="1">
      <c r="A188" s="174" t="s">
        <v>863</v>
      </c>
      <c r="B188" s="21" t="str">
        <f>VLOOKUP(A188,events!I188:S1517,9,FALSE)</f>
        <v>#N/A</v>
      </c>
    </row>
    <row r="189" hidden="1">
      <c r="A189" s="174" t="s">
        <v>866</v>
      </c>
      <c r="B189" s="21" t="str">
        <f>VLOOKUP(A189,events!I189:S1518,9,FALSE)</f>
        <v>#N/A</v>
      </c>
    </row>
    <row r="190" hidden="1">
      <c r="A190" s="174" t="s">
        <v>869</v>
      </c>
      <c r="B190" s="21" t="str">
        <f>VLOOKUP(A190,events!I190:S1519,9,FALSE)</f>
        <v>#N/A</v>
      </c>
    </row>
    <row r="191" hidden="1">
      <c r="A191" s="174" t="s">
        <v>872</v>
      </c>
      <c r="B191" s="21" t="str">
        <f>VLOOKUP(A191,events!I191:S1520,9,FALSE)</f>
        <v>#N/A</v>
      </c>
    </row>
    <row r="192" hidden="1">
      <c r="A192" s="174" t="s">
        <v>875</v>
      </c>
      <c r="B192" s="21" t="str">
        <f>VLOOKUP(A192,events!I192:S1521,9,FALSE)</f>
        <v>#N/A</v>
      </c>
    </row>
    <row r="193" hidden="1">
      <c r="A193" s="174" t="s">
        <v>878</v>
      </c>
      <c r="B193" s="21" t="str">
        <f>VLOOKUP(A193,events!I193:S1522,9,FALSE)</f>
        <v>#N/A</v>
      </c>
    </row>
    <row r="194" hidden="1">
      <c r="A194" s="174" t="s">
        <v>881</v>
      </c>
      <c r="B194" s="21" t="str">
        <f>VLOOKUP(A194,events!I194:S1523,9,FALSE)</f>
        <v>#N/A</v>
      </c>
    </row>
    <row r="195">
      <c r="A195" s="174" t="s">
        <v>121</v>
      </c>
      <c r="B195" s="9">
        <f>VLOOKUP(A195,events!I236:S1565,9,FALSE)</f>
        <v>68015.7</v>
      </c>
      <c r="C195" s="9">
        <f>VLOOKUP(A195,events!I236:S1565,10,FALSE)</f>
        <v>50446.8</v>
      </c>
      <c r="D195" s="9">
        <f>VLOOKUP(A195,events!$I$2:$S$1331,11,FALSE)</f>
        <v>17568.9</v>
      </c>
    </row>
    <row r="196" hidden="1">
      <c r="A196" s="174" t="s">
        <v>885</v>
      </c>
      <c r="B196" s="21" t="str">
        <f>VLOOKUP(A196,events!I196:S1525,9,FALSE)</f>
        <v>#N/A</v>
      </c>
    </row>
    <row r="197" hidden="1">
      <c r="A197" s="174" t="s">
        <v>888</v>
      </c>
      <c r="B197" s="21" t="str">
        <f>VLOOKUP(A197,events!I197:S1526,9,FALSE)</f>
        <v>#N/A</v>
      </c>
    </row>
    <row r="198" hidden="1">
      <c r="A198" s="174" t="s">
        <v>891</v>
      </c>
      <c r="B198" s="21" t="str">
        <f>VLOOKUP(A198,events!I198:S1527,9,FALSE)</f>
        <v>#N/A</v>
      </c>
    </row>
    <row r="199">
      <c r="A199" s="174" t="s">
        <v>60</v>
      </c>
      <c r="B199" s="9">
        <f>VLOOKUP(A199,events!I78:S1407,9,FALSE)</f>
        <v>62492.34</v>
      </c>
      <c r="C199" s="9">
        <f>VLOOKUP(A199,events!I78:S1407,10,FALSE)</f>
        <v>46350.16</v>
      </c>
      <c r="D199" s="9">
        <f>VLOOKUP(A199,events!$I$2:$S$1331,11,FALSE)</f>
        <v>16142.18</v>
      </c>
    </row>
    <row r="200" hidden="1">
      <c r="A200" s="174" t="s">
        <v>895</v>
      </c>
      <c r="B200" s="21" t="str">
        <f>VLOOKUP(A200,events!I200:S1529,9,FALSE)</f>
        <v>#N/A</v>
      </c>
    </row>
    <row r="201" hidden="1">
      <c r="A201" s="174" t="s">
        <v>898</v>
      </c>
      <c r="B201" s="21" t="str">
        <f>VLOOKUP(A201,events!I201:S1530,9,FALSE)</f>
        <v>#N/A</v>
      </c>
    </row>
    <row r="202" hidden="1">
      <c r="A202" s="174" t="s">
        <v>901</v>
      </c>
      <c r="B202" s="21" t="str">
        <f>VLOOKUP(A202,events!I202:S1531,9,FALSE)</f>
        <v>#N/A</v>
      </c>
    </row>
    <row r="203" hidden="1">
      <c r="A203" s="174" t="s">
        <v>904</v>
      </c>
      <c r="B203" s="21" t="str">
        <f>VLOOKUP(A203,events!I203:S1532,9,FALSE)</f>
        <v>#N/A</v>
      </c>
    </row>
    <row r="204">
      <c r="A204" s="174" t="s">
        <v>86</v>
      </c>
      <c r="B204" s="9">
        <f>VLOOKUP(A204,events!I139:S1468,9,FALSE)</f>
        <v>59236.17</v>
      </c>
      <c r="C204" s="9">
        <f>VLOOKUP(A204,events!I139:S1468,10,FALSE)</f>
        <v>43935.08</v>
      </c>
      <c r="D204" s="9">
        <f>VLOOKUP(A204,events!$I$2:$S$1331,11,FALSE)</f>
        <v>15301.09</v>
      </c>
    </row>
    <row r="205">
      <c r="A205" s="174" t="s">
        <v>42</v>
      </c>
      <c r="B205" s="9">
        <f>VLOOKUP(A205,events!I23:S1352,9,FALSE)</f>
        <v>28129.95</v>
      </c>
      <c r="C205" s="9">
        <f>VLOOKUP(A205,events!I23:S1352,10,FALSE)</f>
        <v>20863.8</v>
      </c>
      <c r="D205" s="9">
        <f>VLOOKUP(A205,events!$I$2:$S$1331,11,FALSE)</f>
        <v>7266.15</v>
      </c>
    </row>
    <row r="206" hidden="1">
      <c r="A206" s="174" t="s">
        <v>909</v>
      </c>
      <c r="B206" s="21" t="str">
        <f>VLOOKUP(A206,events!I206:S1535,9,FALSE)</f>
        <v>#N/A</v>
      </c>
    </row>
    <row r="207" hidden="1">
      <c r="A207" s="174" t="s">
        <v>912</v>
      </c>
      <c r="B207" s="21" t="str">
        <f>VLOOKUP(A207,events!I207:S1536,9,FALSE)</f>
        <v>#N/A</v>
      </c>
    </row>
    <row r="208" hidden="1">
      <c r="A208" s="174" t="s">
        <v>915</v>
      </c>
      <c r="B208" s="21" t="str">
        <f>VLOOKUP(A208,events!I208:S1537,9,FALSE)</f>
        <v>#N/A</v>
      </c>
    </row>
    <row r="209" hidden="1">
      <c r="A209" s="174" t="s">
        <v>918</v>
      </c>
      <c r="B209" s="21" t="str">
        <f>VLOOKUP(A209,events!I209:S1538,9,FALSE)</f>
        <v>#N/A</v>
      </c>
    </row>
    <row r="210" hidden="1">
      <c r="A210" s="174" t="s">
        <v>921</v>
      </c>
      <c r="B210" s="21" t="str">
        <f>VLOOKUP(A210,events!I210:S1539,9,FALSE)</f>
        <v>#N/A</v>
      </c>
    </row>
    <row r="211">
      <c r="A211" s="174" t="s">
        <v>80</v>
      </c>
      <c r="B211" s="9">
        <f>VLOOKUP(A211,events!I131:S1460,9,FALSE)</f>
        <v>14326.62</v>
      </c>
      <c r="C211" s="9">
        <f>VLOOKUP(A211,events!I131:S1460,10,FALSE)</f>
        <v>11549.12</v>
      </c>
      <c r="D211" s="9">
        <f>VLOOKUP(A211,events!$I$2:$S$1331,11,FALSE)</f>
        <v>2777.5</v>
      </c>
    </row>
    <row r="212" hidden="1">
      <c r="A212" s="174" t="s">
        <v>925</v>
      </c>
      <c r="B212" s="21" t="str">
        <f>VLOOKUP(A212,events!I212:S1541,9,FALSE)</f>
        <v>#N/A</v>
      </c>
    </row>
    <row r="213" hidden="1">
      <c r="A213" s="174" t="s">
        <v>928</v>
      </c>
      <c r="B213" s="21" t="str">
        <f>VLOOKUP(A213,events!I213:S1542,9,FALSE)</f>
        <v>#N/A</v>
      </c>
    </row>
    <row r="214" hidden="1">
      <c r="A214" s="174" t="s">
        <v>931</v>
      </c>
      <c r="B214" s="21" t="str">
        <f>VLOOKUP(A214,events!I214:S1543,9,FALSE)</f>
        <v>#N/A</v>
      </c>
    </row>
    <row r="215" hidden="1">
      <c r="A215" s="174" t="s">
        <v>934</v>
      </c>
      <c r="B215" s="21" t="str">
        <f>VLOOKUP(A215,events!I215:S1544,9,FALSE)</f>
        <v>#N/A</v>
      </c>
    </row>
    <row r="216">
      <c r="A216" s="174" t="s">
        <v>33</v>
      </c>
      <c r="B216" s="9">
        <f>VLOOKUP(A216,events!I7:S1336,9,FALSE)</f>
        <v>11742.88</v>
      </c>
      <c r="C216" s="9">
        <f>VLOOKUP(A216,events!I7:S1336,10,FALSE)</f>
        <v>7333.32</v>
      </c>
      <c r="D216" s="9">
        <f>VLOOKUP(A216,events!$I$2:$S$1331,11,FALSE)</f>
        <v>4409.56</v>
      </c>
    </row>
    <row r="217">
      <c r="A217" s="174" t="s">
        <v>78</v>
      </c>
      <c r="B217" s="9">
        <f>VLOOKUP(A217,events!I130:S1459,9,FALSE)</f>
        <v>8285.04</v>
      </c>
      <c r="C217" s="9">
        <f>VLOOKUP(A217,events!I130:S1459,10,FALSE)</f>
        <v>6144.96</v>
      </c>
      <c r="D217" s="9">
        <f>VLOOKUP(A217,events!$I$2:$S$1331,11,FALSE)</f>
        <v>2140.08</v>
      </c>
    </row>
    <row r="218" hidden="1">
      <c r="A218" s="174" t="s">
        <v>939</v>
      </c>
      <c r="B218" s="21" t="str">
        <f>VLOOKUP(A218,events!I218:S1547,9,FALSE)</f>
        <v>#N/A</v>
      </c>
    </row>
    <row r="219" hidden="1">
      <c r="A219" s="174" t="s">
        <v>942</v>
      </c>
      <c r="B219" s="21" t="str">
        <f>VLOOKUP(A219,events!I219:S1548,9,FALSE)</f>
        <v>#N/A</v>
      </c>
    </row>
    <row r="220" hidden="1">
      <c r="A220" s="174" t="s">
        <v>945</v>
      </c>
      <c r="B220" s="21" t="str">
        <f>VLOOKUP(A220,events!I220:S1549,9,FALSE)</f>
        <v>#N/A</v>
      </c>
    </row>
    <row r="221" hidden="1">
      <c r="A221" s="174" t="s">
        <v>948</v>
      </c>
      <c r="B221" s="21" t="str">
        <f>VLOOKUP(A221,events!I221:S1550,9,FALSE)</f>
        <v>#N/A</v>
      </c>
    </row>
    <row r="222" hidden="1">
      <c r="A222" s="174" t="s">
        <v>951</v>
      </c>
      <c r="B222" s="21" t="str">
        <f>VLOOKUP(A222,events!I222:S1551,9,FALSE)</f>
        <v>#N/A</v>
      </c>
    </row>
    <row r="223" hidden="1">
      <c r="A223" s="174" t="s">
        <v>954</v>
      </c>
      <c r="B223" s="21" t="str">
        <f>VLOOKUP(A223,events!I223:S1552,9,FALSE)</f>
        <v>#N/A</v>
      </c>
    </row>
    <row r="224" hidden="1">
      <c r="A224" s="174" t="s">
        <v>957</v>
      </c>
      <c r="B224" s="21" t="str">
        <f>VLOOKUP(A224,events!I224:S1553,9,FALSE)</f>
        <v>#N/A</v>
      </c>
    </row>
    <row r="225" hidden="1">
      <c r="A225" s="174" t="s">
        <v>960</v>
      </c>
      <c r="B225" s="21" t="str">
        <f>VLOOKUP(A225,events!I225:S1554,9,FALSE)</f>
        <v>#N/A</v>
      </c>
    </row>
    <row r="226" hidden="1">
      <c r="A226" s="174" t="s">
        <v>963</v>
      </c>
      <c r="B226" s="21" t="str">
        <f>VLOOKUP(A226,events!I226:S1555,9,FALSE)</f>
        <v>#N/A</v>
      </c>
    </row>
    <row r="227" hidden="1">
      <c r="A227" s="174" t="s">
        <v>966</v>
      </c>
      <c r="B227" s="21" t="str">
        <f>VLOOKUP(A227,events!I227:S1556,9,FALSE)</f>
        <v>#N/A</v>
      </c>
    </row>
    <row r="228" hidden="1">
      <c r="A228" s="174" t="s">
        <v>969</v>
      </c>
      <c r="B228" s="21" t="str">
        <f>VLOOKUP(A228,events!I228:S1557,9,FALSE)</f>
        <v>#N/A</v>
      </c>
    </row>
    <row r="229" hidden="1">
      <c r="A229" s="174" t="s">
        <v>972</v>
      </c>
      <c r="B229" s="21" t="str">
        <f>VLOOKUP(A229,events!I229:S1558,9,FALSE)</f>
        <v>#N/A</v>
      </c>
    </row>
    <row r="230" hidden="1">
      <c r="A230" s="174" t="s">
        <v>975</v>
      </c>
      <c r="B230" s="21" t="str">
        <f>VLOOKUP(A230,events!I230:S1559,9,FALSE)</f>
        <v>#N/A</v>
      </c>
    </row>
    <row r="231" hidden="1">
      <c r="A231" s="174" t="s">
        <v>978</v>
      </c>
      <c r="B231" s="21" t="str">
        <f>VLOOKUP(A231,events!I231:S1560,9,FALSE)</f>
        <v>#N/A</v>
      </c>
    </row>
    <row r="232" hidden="1">
      <c r="A232" s="174" t="s">
        <v>981</v>
      </c>
      <c r="B232" s="21" t="str">
        <f>VLOOKUP(A232,events!I232:S1561,9,FALSE)</f>
        <v>#N/A</v>
      </c>
    </row>
    <row r="233" hidden="1">
      <c r="A233" s="174" t="s">
        <v>984</v>
      </c>
      <c r="B233" s="21" t="str">
        <f>VLOOKUP(A233,events!I233:S1562,9,FALSE)</f>
        <v>#N/A</v>
      </c>
    </row>
    <row r="234">
      <c r="A234" s="174" t="s">
        <v>46</v>
      </c>
      <c r="B234" s="9">
        <f>VLOOKUP(A234,events!I36:S1365,9,FALSE)</f>
        <v>1336.54</v>
      </c>
      <c r="C234" s="9">
        <f>VLOOKUP(A234,events!I36:S1365,10,FALSE)</f>
        <v>1005.08</v>
      </c>
      <c r="D234" s="9">
        <f>VLOOKUP(A234,events!$I$2:$S$1331,11,FALSE)</f>
        <v>331.46</v>
      </c>
    </row>
    <row r="235" hidden="1">
      <c r="A235" s="174" t="s">
        <v>988</v>
      </c>
      <c r="B235" s="21" t="str">
        <f>VLOOKUP(A235,events!I235:S1564,9,FALSE)</f>
        <v>#N/A</v>
      </c>
    </row>
    <row r="236">
      <c r="A236" s="174" t="s">
        <v>44</v>
      </c>
      <c r="B236" s="9">
        <f>VLOOKUP(A236,events!I30:S1359,9,FALSE)</f>
        <v>1302.42</v>
      </c>
      <c r="C236" s="9">
        <f>VLOOKUP(A236,events!I30:S1359,10,FALSE)</f>
        <v>1049.92</v>
      </c>
      <c r="D236" s="9">
        <f>VLOOKUP(A236,events!$I$2:$S$1331,11,FALSE)</f>
        <v>252.5</v>
      </c>
    </row>
    <row r="237" hidden="1">
      <c r="A237" s="174" t="s">
        <v>992</v>
      </c>
      <c r="B237" s="21" t="str">
        <f>VLOOKUP(A237,events!I237:S1566,9,FALSE)</f>
        <v>#N/A</v>
      </c>
    </row>
    <row r="238" hidden="1">
      <c r="A238" s="174" t="s">
        <v>995</v>
      </c>
      <c r="B238" s="21" t="str">
        <f>VLOOKUP(A238,events!I238:S1567,9,FALSE)</f>
        <v>#N/A</v>
      </c>
    </row>
    <row r="239" hidden="1">
      <c r="A239" s="174" t="s">
        <v>998</v>
      </c>
      <c r="B239" s="21" t="str">
        <f>VLOOKUP(A239,events!I239:S1568,9,FALSE)</f>
        <v>#N/A</v>
      </c>
    </row>
    <row r="240" hidden="1">
      <c r="A240" s="174" t="s">
        <v>1001</v>
      </c>
      <c r="B240" s="21" t="str">
        <f>VLOOKUP(A240,events!I240:S1569,9,FALSE)</f>
        <v>#N/A</v>
      </c>
    </row>
    <row r="241" hidden="1">
      <c r="A241" s="174" t="s">
        <v>1004</v>
      </c>
      <c r="B241" s="21" t="str">
        <f>VLOOKUP(A241,events!I241:S1570,9,FALSE)</f>
        <v>#N/A</v>
      </c>
    </row>
    <row r="242" hidden="1">
      <c r="A242" s="174" t="s">
        <v>1007</v>
      </c>
      <c r="B242" s="21" t="str">
        <f>VLOOKUP(A242,events!I242:S1571,9,FALSE)</f>
        <v>#N/A</v>
      </c>
    </row>
    <row r="243" hidden="1">
      <c r="A243" s="174" t="s">
        <v>1010</v>
      </c>
      <c r="B243" s="21" t="str">
        <f>VLOOKUP(A243,events!I243:S1572,9,FALSE)</f>
        <v>#N/A</v>
      </c>
    </row>
    <row r="244" hidden="1">
      <c r="A244" s="174" t="s">
        <v>1013</v>
      </c>
      <c r="B244" s="21" t="str">
        <f>VLOOKUP(A244,events!I244:S1573,9,FALSE)</f>
        <v>#N/A</v>
      </c>
    </row>
    <row r="245" hidden="1">
      <c r="A245" s="174" t="s">
        <v>1016</v>
      </c>
      <c r="B245" s="21" t="str">
        <f>VLOOKUP(A245,events!I245:S1574,9,FALSE)</f>
        <v>#N/A</v>
      </c>
    </row>
    <row r="246" hidden="1">
      <c r="A246" s="174" t="s">
        <v>1019</v>
      </c>
      <c r="B246" s="21" t="str">
        <f>VLOOKUP(A246,events!I246:S1575,9,FALSE)</f>
        <v>#N/A</v>
      </c>
    </row>
    <row r="247" hidden="1">
      <c r="A247" s="174" t="s">
        <v>1022</v>
      </c>
      <c r="B247" s="21" t="str">
        <f>VLOOKUP(A247,events!I247:S1576,9,FALSE)</f>
        <v>#N/A</v>
      </c>
    </row>
    <row r="248" hidden="1">
      <c r="A248" s="174" t="s">
        <v>1025</v>
      </c>
      <c r="B248" s="21" t="str">
        <f>VLOOKUP(A248,events!I248:S1577,9,FALSE)</f>
        <v>#N/A</v>
      </c>
    </row>
    <row r="249" hidden="1">
      <c r="A249" s="174" t="s">
        <v>1028</v>
      </c>
      <c r="B249" s="21" t="str">
        <f>VLOOKUP(A249,events!I249:S1578,9,FALSE)</f>
        <v>#N/A</v>
      </c>
    </row>
    <row r="250" hidden="1">
      <c r="A250" s="174" t="s">
        <v>1031</v>
      </c>
      <c r="B250" s="21" t="str">
        <f>VLOOKUP(A250,events!I250:S1579,9,FALSE)</f>
        <v>#N/A</v>
      </c>
    </row>
    <row r="251" hidden="1">
      <c r="A251" s="174"/>
    </row>
    <row r="252" hidden="1">
      <c r="A252" s="174"/>
    </row>
    <row r="253" hidden="1">
      <c r="A253" s="174"/>
    </row>
    <row r="254" hidden="1">
      <c r="A254" s="174"/>
    </row>
    <row r="255" hidden="1">
      <c r="A255" s="174"/>
    </row>
    <row r="256" hidden="1">
      <c r="A256" s="174"/>
    </row>
    <row r="257" hidden="1">
      <c r="A257" s="174"/>
    </row>
    <row r="258" hidden="1">
      <c r="A258" s="174"/>
    </row>
    <row r="259" hidden="1">
      <c r="A259" s="174"/>
    </row>
    <row r="260" hidden="1">
      <c r="A260" s="174"/>
    </row>
    <row r="261" hidden="1">
      <c r="A261" s="174"/>
    </row>
    <row r="262" hidden="1">
      <c r="A262" s="174"/>
    </row>
    <row r="263" hidden="1">
      <c r="A263" s="174"/>
    </row>
    <row r="264" hidden="1">
      <c r="A264" s="174"/>
    </row>
    <row r="265" hidden="1">
      <c r="A265" s="174"/>
    </row>
    <row r="266" hidden="1">
      <c r="A266" s="174"/>
    </row>
    <row r="267" hidden="1">
      <c r="A267" s="174"/>
    </row>
    <row r="268" hidden="1">
      <c r="A268" s="174"/>
    </row>
    <row r="269" hidden="1">
      <c r="A269" s="174"/>
    </row>
    <row r="270" hidden="1">
      <c r="A270" s="174"/>
    </row>
    <row r="271" hidden="1">
      <c r="A271" s="174"/>
    </row>
    <row r="272" hidden="1">
      <c r="A272" s="174"/>
    </row>
    <row r="273" hidden="1">
      <c r="A273" s="174"/>
    </row>
    <row r="274" hidden="1">
      <c r="A274" s="174"/>
    </row>
    <row r="275" hidden="1">
      <c r="A275" s="174"/>
    </row>
    <row r="276" hidden="1">
      <c r="A276" s="174"/>
    </row>
    <row r="277" hidden="1">
      <c r="A277" s="174"/>
    </row>
    <row r="278" hidden="1">
      <c r="A278" s="174"/>
    </row>
    <row r="279" hidden="1">
      <c r="A279" s="174"/>
    </row>
    <row r="280" hidden="1">
      <c r="A280" s="174"/>
    </row>
    <row r="281" hidden="1">
      <c r="A281" s="174"/>
    </row>
    <row r="282" hidden="1">
      <c r="A282" s="174"/>
    </row>
    <row r="283" hidden="1">
      <c r="A283" s="174"/>
    </row>
    <row r="284" hidden="1">
      <c r="A284" s="174"/>
    </row>
    <row r="285" hidden="1">
      <c r="A285" s="174"/>
    </row>
    <row r="286" hidden="1">
      <c r="A286" s="174"/>
    </row>
    <row r="287" hidden="1">
      <c r="A287" s="174"/>
    </row>
    <row r="288" hidden="1">
      <c r="A288" s="174"/>
    </row>
    <row r="289" hidden="1">
      <c r="A289" s="174"/>
    </row>
    <row r="290" hidden="1">
      <c r="A290" s="174"/>
    </row>
    <row r="291" hidden="1">
      <c r="A291" s="174"/>
    </row>
    <row r="292" hidden="1">
      <c r="A292" s="174"/>
    </row>
    <row r="293" hidden="1">
      <c r="A293" s="174"/>
    </row>
    <row r="294" hidden="1">
      <c r="A294" s="174"/>
    </row>
    <row r="295" hidden="1">
      <c r="A295" s="174"/>
    </row>
    <row r="296" hidden="1">
      <c r="A296" s="174"/>
    </row>
    <row r="297" hidden="1">
      <c r="A297" s="174"/>
    </row>
    <row r="298" hidden="1">
      <c r="A298" s="174"/>
    </row>
    <row r="299" hidden="1">
      <c r="A299" s="174"/>
    </row>
    <row r="300" hidden="1">
      <c r="A300" s="174"/>
    </row>
    <row r="301" hidden="1">
      <c r="A301" s="174"/>
    </row>
    <row r="302" hidden="1">
      <c r="A302" s="174"/>
    </row>
    <row r="303" hidden="1">
      <c r="A303" s="174"/>
    </row>
    <row r="304" hidden="1">
      <c r="A304" s="174"/>
    </row>
    <row r="305" hidden="1">
      <c r="A305" s="174"/>
    </row>
    <row r="306" hidden="1">
      <c r="A306" s="174"/>
    </row>
    <row r="307" hidden="1">
      <c r="A307" s="174"/>
    </row>
    <row r="308" hidden="1">
      <c r="A308" s="174"/>
    </row>
    <row r="309" hidden="1">
      <c r="A309" s="174"/>
    </row>
    <row r="310" hidden="1">
      <c r="A310" s="174"/>
    </row>
    <row r="311" hidden="1">
      <c r="A311" s="174"/>
    </row>
    <row r="312" hidden="1">
      <c r="A312" s="174"/>
    </row>
    <row r="313" hidden="1">
      <c r="A313" s="174"/>
    </row>
    <row r="314" hidden="1">
      <c r="A314" s="174"/>
    </row>
    <row r="315" hidden="1">
      <c r="A315" s="174"/>
    </row>
    <row r="316" hidden="1">
      <c r="A316" s="174"/>
    </row>
    <row r="317" hidden="1">
      <c r="A317" s="174"/>
    </row>
    <row r="318" hidden="1">
      <c r="A318" s="174"/>
    </row>
    <row r="319" hidden="1">
      <c r="A319" s="174"/>
    </row>
    <row r="320" hidden="1">
      <c r="A320" s="174"/>
    </row>
    <row r="321" hidden="1">
      <c r="A321" s="174"/>
    </row>
    <row r="322" hidden="1">
      <c r="A322" s="174"/>
    </row>
    <row r="323" hidden="1">
      <c r="A323" s="174"/>
    </row>
    <row r="324" hidden="1">
      <c r="A324" s="174"/>
    </row>
    <row r="325" hidden="1">
      <c r="A325" s="174"/>
    </row>
    <row r="326" hidden="1">
      <c r="A326" s="174"/>
    </row>
    <row r="327" hidden="1">
      <c r="A327" s="174"/>
    </row>
    <row r="328" hidden="1">
      <c r="A328" s="174"/>
    </row>
    <row r="329" hidden="1">
      <c r="A329" s="174"/>
    </row>
    <row r="330" hidden="1">
      <c r="A330" s="174"/>
    </row>
    <row r="331" hidden="1">
      <c r="A331" s="174"/>
    </row>
    <row r="332" hidden="1">
      <c r="A332" s="174"/>
    </row>
    <row r="333" hidden="1">
      <c r="A333" s="174"/>
    </row>
    <row r="334" hidden="1">
      <c r="A334" s="174"/>
    </row>
    <row r="335" hidden="1">
      <c r="A335" s="174"/>
    </row>
    <row r="336" hidden="1">
      <c r="A336" s="174"/>
    </row>
    <row r="337" hidden="1">
      <c r="A337" s="174"/>
    </row>
    <row r="338" hidden="1">
      <c r="A338" s="174"/>
    </row>
    <row r="339" hidden="1">
      <c r="A339" s="174"/>
    </row>
    <row r="340" hidden="1">
      <c r="A340" s="174"/>
    </row>
    <row r="341" hidden="1">
      <c r="A341" s="174"/>
    </row>
    <row r="342" hidden="1">
      <c r="A342" s="174"/>
    </row>
    <row r="343" hidden="1">
      <c r="A343" s="174"/>
    </row>
    <row r="344" hidden="1">
      <c r="A344" s="174"/>
    </row>
    <row r="345" hidden="1">
      <c r="A345" s="174"/>
    </row>
    <row r="346" hidden="1">
      <c r="A346" s="174"/>
    </row>
    <row r="347" hidden="1">
      <c r="A347" s="174"/>
    </row>
    <row r="348" hidden="1">
      <c r="A348" s="174"/>
    </row>
    <row r="349" hidden="1">
      <c r="A349" s="174"/>
    </row>
    <row r="350" hidden="1">
      <c r="A350" s="174"/>
    </row>
    <row r="351" hidden="1">
      <c r="A351" s="174"/>
    </row>
    <row r="352" hidden="1">
      <c r="A352" s="174"/>
    </row>
    <row r="353" hidden="1">
      <c r="A353" s="174"/>
    </row>
    <row r="354" hidden="1">
      <c r="A354" s="174"/>
    </row>
    <row r="355" hidden="1">
      <c r="A355" s="174"/>
    </row>
    <row r="356" hidden="1">
      <c r="A356" s="174"/>
    </row>
    <row r="357" hidden="1">
      <c r="A357" s="174"/>
    </row>
    <row r="358" hidden="1">
      <c r="A358" s="174"/>
    </row>
    <row r="359" hidden="1">
      <c r="A359" s="174"/>
    </row>
    <row r="360" hidden="1">
      <c r="A360" s="174"/>
    </row>
    <row r="361" hidden="1">
      <c r="A361" s="174"/>
    </row>
    <row r="362" hidden="1">
      <c r="A362" s="174"/>
    </row>
    <row r="363" hidden="1">
      <c r="A363" s="174"/>
    </row>
    <row r="364" hidden="1">
      <c r="A364" s="174"/>
    </row>
    <row r="365" hidden="1">
      <c r="A365" s="174"/>
    </row>
    <row r="366" hidden="1">
      <c r="A366" s="174"/>
    </row>
    <row r="367" hidden="1">
      <c r="A367" s="174"/>
    </row>
    <row r="368" hidden="1">
      <c r="A368" s="174"/>
    </row>
    <row r="369" hidden="1">
      <c r="A369" s="174"/>
    </row>
    <row r="370" hidden="1">
      <c r="A370" s="174"/>
    </row>
    <row r="371" hidden="1">
      <c r="A371" s="174"/>
    </row>
    <row r="372" hidden="1">
      <c r="A372" s="174"/>
    </row>
    <row r="373" hidden="1">
      <c r="A373" s="174"/>
    </row>
    <row r="374" hidden="1">
      <c r="A374" s="174"/>
    </row>
    <row r="375" hidden="1">
      <c r="A375" s="174"/>
    </row>
    <row r="376" hidden="1">
      <c r="A376" s="174"/>
    </row>
    <row r="377" hidden="1">
      <c r="A377" s="174"/>
    </row>
    <row r="378" hidden="1">
      <c r="A378" s="174"/>
    </row>
    <row r="379" hidden="1">
      <c r="A379" s="174"/>
    </row>
    <row r="380" hidden="1">
      <c r="A380" s="174"/>
    </row>
    <row r="381" hidden="1">
      <c r="A381" s="174"/>
    </row>
    <row r="382" hidden="1">
      <c r="A382" s="174"/>
    </row>
    <row r="383" hidden="1">
      <c r="A383" s="174"/>
    </row>
    <row r="384" hidden="1">
      <c r="A384" s="174"/>
    </row>
    <row r="385" hidden="1">
      <c r="A385" s="174"/>
    </row>
    <row r="386" hidden="1">
      <c r="A386" s="174"/>
    </row>
    <row r="387" hidden="1">
      <c r="A387" s="174"/>
    </row>
    <row r="388" hidden="1">
      <c r="A388" s="174"/>
    </row>
    <row r="389" hidden="1">
      <c r="A389" s="174"/>
    </row>
    <row r="390" hidden="1">
      <c r="A390" s="174"/>
    </row>
    <row r="391" hidden="1">
      <c r="A391" s="174"/>
    </row>
    <row r="392" hidden="1">
      <c r="A392" s="174"/>
    </row>
    <row r="393" hidden="1">
      <c r="A393" s="174"/>
    </row>
    <row r="394" hidden="1">
      <c r="A394" s="174"/>
    </row>
    <row r="395" hidden="1">
      <c r="A395" s="174"/>
    </row>
    <row r="396" hidden="1">
      <c r="A396" s="174"/>
    </row>
    <row r="397" hidden="1">
      <c r="A397" s="174"/>
    </row>
    <row r="398" hidden="1">
      <c r="A398" s="174"/>
    </row>
    <row r="399" hidden="1">
      <c r="A399" s="174"/>
    </row>
    <row r="400" hidden="1">
      <c r="A400" s="174"/>
    </row>
    <row r="401" hidden="1">
      <c r="A401" s="174"/>
    </row>
    <row r="402" hidden="1">
      <c r="A402" s="174"/>
    </row>
    <row r="403" hidden="1">
      <c r="A403" s="174"/>
    </row>
    <row r="404" hidden="1">
      <c r="A404" s="174"/>
    </row>
    <row r="405" hidden="1">
      <c r="A405" s="174"/>
    </row>
    <row r="406" hidden="1">
      <c r="A406" s="174"/>
    </row>
    <row r="407" hidden="1">
      <c r="A407" s="174"/>
    </row>
    <row r="408" hidden="1">
      <c r="A408" s="174"/>
    </row>
    <row r="409" hidden="1">
      <c r="A409" s="174"/>
    </row>
    <row r="410" hidden="1">
      <c r="A410" s="174"/>
    </row>
    <row r="411" hidden="1">
      <c r="A411" s="174"/>
    </row>
    <row r="412" hidden="1">
      <c r="A412" s="174"/>
    </row>
    <row r="413" hidden="1">
      <c r="A413" s="174"/>
    </row>
    <row r="414" hidden="1">
      <c r="A414" s="174"/>
    </row>
    <row r="415" hidden="1">
      <c r="A415" s="174"/>
    </row>
    <row r="416" hidden="1">
      <c r="A416" s="174"/>
    </row>
    <row r="417" hidden="1">
      <c r="A417" s="174"/>
    </row>
    <row r="418" hidden="1">
      <c r="A418" s="174"/>
    </row>
    <row r="419" hidden="1">
      <c r="A419" s="174"/>
    </row>
    <row r="420" hidden="1">
      <c r="A420" s="174"/>
    </row>
    <row r="421" hidden="1">
      <c r="A421" s="174"/>
    </row>
    <row r="422" hidden="1">
      <c r="A422" s="174"/>
    </row>
    <row r="423" hidden="1">
      <c r="A423" s="174"/>
    </row>
    <row r="424" hidden="1">
      <c r="A424" s="174"/>
    </row>
    <row r="425" hidden="1">
      <c r="A425" s="174"/>
    </row>
    <row r="426" hidden="1">
      <c r="A426" s="174"/>
    </row>
    <row r="427" hidden="1">
      <c r="A427" s="174"/>
    </row>
    <row r="428" hidden="1">
      <c r="A428" s="174"/>
    </row>
    <row r="429" hidden="1">
      <c r="A429" s="174"/>
    </row>
    <row r="430" hidden="1">
      <c r="A430" s="174"/>
    </row>
    <row r="431" hidden="1">
      <c r="A431" s="174"/>
    </row>
    <row r="432" hidden="1">
      <c r="A432" s="174"/>
    </row>
    <row r="433" hidden="1">
      <c r="A433" s="174"/>
    </row>
    <row r="434" hidden="1">
      <c r="A434" s="174"/>
    </row>
    <row r="435" hidden="1">
      <c r="A435" s="174"/>
    </row>
    <row r="436" hidden="1">
      <c r="A436" s="174"/>
    </row>
    <row r="437" hidden="1">
      <c r="A437" s="174"/>
    </row>
    <row r="438" hidden="1">
      <c r="A438" s="174"/>
    </row>
    <row r="439" hidden="1">
      <c r="A439" s="174"/>
    </row>
    <row r="440" hidden="1">
      <c r="A440" s="174"/>
    </row>
    <row r="441" hidden="1">
      <c r="A441" s="174"/>
    </row>
    <row r="442" hidden="1">
      <c r="A442" s="174"/>
    </row>
    <row r="443" hidden="1">
      <c r="A443" s="174"/>
    </row>
    <row r="444" hidden="1">
      <c r="A444" s="174"/>
    </row>
    <row r="445" hidden="1">
      <c r="A445" s="174"/>
    </row>
    <row r="446" hidden="1">
      <c r="A446" s="174"/>
    </row>
    <row r="447" hidden="1">
      <c r="A447" s="174"/>
    </row>
    <row r="448" hidden="1">
      <c r="A448" s="174"/>
    </row>
    <row r="449" hidden="1">
      <c r="A449" s="174"/>
    </row>
    <row r="450" hidden="1">
      <c r="A450" s="174"/>
    </row>
    <row r="451" hidden="1">
      <c r="A451" s="174"/>
    </row>
    <row r="452" hidden="1">
      <c r="A452" s="174"/>
    </row>
    <row r="453" hidden="1">
      <c r="A453" s="174"/>
    </row>
    <row r="454" hidden="1">
      <c r="A454" s="174"/>
    </row>
    <row r="455" hidden="1">
      <c r="A455" s="174"/>
    </row>
    <row r="456" hidden="1">
      <c r="A456" s="174"/>
    </row>
    <row r="457" hidden="1">
      <c r="A457" s="174"/>
    </row>
    <row r="458" hidden="1">
      <c r="A458" s="174"/>
    </row>
    <row r="459" hidden="1">
      <c r="A459" s="174"/>
    </row>
    <row r="460" hidden="1">
      <c r="A460" s="174"/>
    </row>
    <row r="461" hidden="1">
      <c r="A461" s="174"/>
    </row>
    <row r="462" hidden="1">
      <c r="A462" s="174"/>
    </row>
    <row r="463" hidden="1">
      <c r="A463" s="174"/>
    </row>
    <row r="464" hidden="1">
      <c r="A464" s="174"/>
    </row>
    <row r="465" hidden="1">
      <c r="A465" s="174"/>
    </row>
    <row r="466" hidden="1">
      <c r="A466" s="174"/>
    </row>
    <row r="467" hidden="1">
      <c r="A467" s="174"/>
    </row>
    <row r="468" hidden="1">
      <c r="A468" s="174"/>
    </row>
    <row r="469" hidden="1">
      <c r="A469" s="174"/>
    </row>
    <row r="470" hidden="1">
      <c r="A470" s="174"/>
    </row>
    <row r="471" hidden="1">
      <c r="A471" s="174"/>
    </row>
    <row r="472" hidden="1">
      <c r="A472" s="174"/>
    </row>
    <row r="473" hidden="1">
      <c r="A473" s="174"/>
    </row>
    <row r="474" hidden="1">
      <c r="A474" s="174"/>
    </row>
    <row r="475" hidden="1">
      <c r="A475" s="174"/>
    </row>
    <row r="476" hidden="1">
      <c r="A476" s="174"/>
    </row>
    <row r="477" hidden="1">
      <c r="A477" s="174"/>
    </row>
    <row r="478" hidden="1">
      <c r="A478" s="174"/>
    </row>
    <row r="479" hidden="1">
      <c r="A479" s="174"/>
    </row>
    <row r="480" hidden="1">
      <c r="A480" s="174"/>
    </row>
    <row r="481" hidden="1">
      <c r="A481" s="174"/>
    </row>
    <row r="482" hidden="1">
      <c r="A482" s="174"/>
    </row>
    <row r="483" hidden="1">
      <c r="A483" s="174"/>
    </row>
    <row r="484" hidden="1">
      <c r="A484" s="174"/>
    </row>
    <row r="485" hidden="1">
      <c r="A485" s="174"/>
    </row>
    <row r="486" hidden="1">
      <c r="A486" s="174"/>
    </row>
    <row r="487" hidden="1">
      <c r="A487" s="174"/>
    </row>
    <row r="488" hidden="1">
      <c r="A488" s="174"/>
    </row>
    <row r="489" hidden="1">
      <c r="A489" s="174"/>
    </row>
    <row r="490" hidden="1">
      <c r="A490" s="174"/>
    </row>
    <row r="491" hidden="1">
      <c r="A491" s="174"/>
    </row>
    <row r="492" hidden="1">
      <c r="A492" s="174"/>
    </row>
    <row r="493" hidden="1">
      <c r="A493" s="174"/>
    </row>
    <row r="494" hidden="1">
      <c r="A494" s="174"/>
    </row>
    <row r="495" hidden="1">
      <c r="A495" s="174"/>
    </row>
    <row r="496" hidden="1">
      <c r="A496" s="174"/>
    </row>
    <row r="497" hidden="1">
      <c r="A497" s="174"/>
    </row>
    <row r="498" hidden="1">
      <c r="A498" s="174"/>
    </row>
    <row r="499" hidden="1">
      <c r="A499" s="174"/>
    </row>
    <row r="500" hidden="1">
      <c r="A500" s="174"/>
    </row>
    <row r="501" hidden="1">
      <c r="A501" s="174"/>
    </row>
    <row r="502" hidden="1">
      <c r="A502" s="174"/>
    </row>
    <row r="503" hidden="1">
      <c r="A503" s="174"/>
    </row>
    <row r="504" hidden="1">
      <c r="A504" s="174"/>
    </row>
    <row r="505" hidden="1">
      <c r="A505" s="174"/>
    </row>
    <row r="506" hidden="1">
      <c r="A506" s="174"/>
    </row>
    <row r="507" hidden="1">
      <c r="A507" s="174"/>
    </row>
    <row r="508" hidden="1">
      <c r="A508" s="174"/>
    </row>
    <row r="509" hidden="1">
      <c r="A509" s="174"/>
    </row>
    <row r="510" hidden="1">
      <c r="A510" s="174"/>
    </row>
    <row r="511" hidden="1">
      <c r="A511" s="174"/>
    </row>
    <row r="512" hidden="1">
      <c r="A512" s="174"/>
    </row>
    <row r="513" hidden="1">
      <c r="A513" s="174"/>
    </row>
    <row r="514" hidden="1">
      <c r="A514" s="174"/>
    </row>
    <row r="515" hidden="1">
      <c r="A515" s="174"/>
    </row>
    <row r="516" hidden="1">
      <c r="A516" s="174"/>
    </row>
    <row r="517" hidden="1">
      <c r="A517" s="174"/>
    </row>
    <row r="518" hidden="1">
      <c r="A518" s="174"/>
    </row>
    <row r="519" hidden="1">
      <c r="A519" s="174"/>
    </row>
    <row r="520" hidden="1">
      <c r="A520" s="174"/>
    </row>
    <row r="521" hidden="1">
      <c r="A521" s="174"/>
    </row>
    <row r="522" hidden="1">
      <c r="A522" s="174"/>
    </row>
    <row r="523" hidden="1">
      <c r="A523" s="174"/>
    </row>
    <row r="524" hidden="1">
      <c r="A524" s="174"/>
    </row>
    <row r="525" hidden="1">
      <c r="A525" s="174"/>
    </row>
    <row r="526" hidden="1">
      <c r="A526" s="174"/>
    </row>
    <row r="527" hidden="1">
      <c r="A527" s="174"/>
    </row>
    <row r="528" hidden="1">
      <c r="A528" s="174"/>
    </row>
    <row r="529" hidden="1">
      <c r="A529" s="174"/>
    </row>
    <row r="530" hidden="1">
      <c r="A530" s="174"/>
    </row>
    <row r="531" hidden="1">
      <c r="A531" s="174"/>
    </row>
    <row r="532" hidden="1">
      <c r="A532" s="174"/>
    </row>
    <row r="533" hidden="1">
      <c r="A533" s="174"/>
    </row>
    <row r="534" hidden="1">
      <c r="A534" s="174"/>
    </row>
    <row r="535" hidden="1">
      <c r="A535" s="174"/>
    </row>
    <row r="536" hidden="1">
      <c r="A536" s="174"/>
    </row>
    <row r="537" hidden="1">
      <c r="A537" s="174"/>
    </row>
    <row r="538" hidden="1">
      <c r="A538" s="174"/>
    </row>
    <row r="539" hidden="1">
      <c r="A539" s="174"/>
    </row>
    <row r="540" hidden="1">
      <c r="A540" s="174"/>
    </row>
    <row r="541" hidden="1">
      <c r="A541" s="174"/>
    </row>
    <row r="542" hidden="1">
      <c r="A542" s="174"/>
    </row>
    <row r="543" hidden="1">
      <c r="A543" s="174"/>
    </row>
    <row r="544" hidden="1">
      <c r="A544" s="174"/>
    </row>
    <row r="545" hidden="1">
      <c r="A545" s="174"/>
    </row>
    <row r="546" hidden="1">
      <c r="A546" s="174"/>
    </row>
    <row r="547" hidden="1">
      <c r="A547" s="174"/>
    </row>
    <row r="548" hidden="1">
      <c r="A548" s="174"/>
    </row>
    <row r="549" hidden="1">
      <c r="A549" s="174"/>
    </row>
    <row r="550" hidden="1">
      <c r="A550" s="174"/>
    </row>
    <row r="551" hidden="1">
      <c r="A551" s="174"/>
    </row>
    <row r="552" hidden="1">
      <c r="A552" s="174"/>
    </row>
    <row r="553" hidden="1">
      <c r="A553" s="174"/>
    </row>
    <row r="554" hidden="1">
      <c r="A554" s="174"/>
    </row>
    <row r="555" hidden="1">
      <c r="A555" s="174"/>
    </row>
    <row r="556" hidden="1">
      <c r="A556" s="174"/>
    </row>
    <row r="557" hidden="1">
      <c r="A557" s="174"/>
    </row>
    <row r="558" hidden="1">
      <c r="A558" s="174"/>
    </row>
    <row r="559" hidden="1">
      <c r="A559" s="174"/>
    </row>
    <row r="560" hidden="1">
      <c r="A560" s="174"/>
    </row>
    <row r="561" hidden="1">
      <c r="A561" s="174"/>
    </row>
    <row r="562" hidden="1">
      <c r="A562" s="174"/>
    </row>
    <row r="563" hidden="1">
      <c r="A563" s="174"/>
    </row>
    <row r="564" hidden="1">
      <c r="A564" s="174"/>
    </row>
    <row r="565" hidden="1">
      <c r="A565" s="174"/>
    </row>
    <row r="566" hidden="1">
      <c r="A566" s="174"/>
    </row>
    <row r="567" hidden="1">
      <c r="A567" s="174"/>
    </row>
    <row r="568" hidden="1">
      <c r="A568" s="174"/>
    </row>
    <row r="569" hidden="1">
      <c r="A569" s="174"/>
    </row>
    <row r="570" hidden="1">
      <c r="A570" s="174"/>
    </row>
    <row r="571" hidden="1">
      <c r="A571" s="174"/>
    </row>
    <row r="572" hidden="1">
      <c r="A572" s="174"/>
    </row>
    <row r="573" hidden="1">
      <c r="A573" s="174"/>
    </row>
    <row r="574" hidden="1">
      <c r="A574" s="174"/>
    </row>
    <row r="575" hidden="1">
      <c r="A575" s="174"/>
    </row>
    <row r="576" hidden="1">
      <c r="A576" s="174"/>
    </row>
    <row r="577" hidden="1">
      <c r="A577" s="174"/>
    </row>
    <row r="578" hidden="1">
      <c r="A578" s="174"/>
    </row>
    <row r="579" hidden="1">
      <c r="A579" s="174"/>
    </row>
    <row r="580" hidden="1">
      <c r="A580" s="174"/>
    </row>
    <row r="581" hidden="1">
      <c r="A581" s="174"/>
    </row>
    <row r="582" hidden="1">
      <c r="A582" s="174"/>
    </row>
    <row r="583" hidden="1">
      <c r="A583" s="174"/>
    </row>
    <row r="584" hidden="1">
      <c r="A584" s="174"/>
    </row>
    <row r="585" hidden="1">
      <c r="A585" s="174"/>
    </row>
    <row r="586" hidden="1">
      <c r="A586" s="174"/>
    </row>
    <row r="587" hidden="1">
      <c r="A587" s="174"/>
    </row>
    <row r="588" hidden="1">
      <c r="A588" s="174"/>
    </row>
    <row r="589" hidden="1">
      <c r="A589" s="174"/>
    </row>
    <row r="590" hidden="1">
      <c r="A590" s="174"/>
    </row>
    <row r="591" hidden="1">
      <c r="A591" s="174"/>
    </row>
    <row r="592" hidden="1">
      <c r="A592" s="174"/>
    </row>
    <row r="593" hidden="1">
      <c r="A593" s="174"/>
    </row>
    <row r="594" hidden="1">
      <c r="A594" s="174"/>
    </row>
    <row r="595" hidden="1">
      <c r="A595" s="174"/>
    </row>
    <row r="596" hidden="1">
      <c r="A596" s="174"/>
    </row>
    <row r="597" hidden="1">
      <c r="A597" s="174"/>
    </row>
    <row r="598" hidden="1">
      <c r="A598" s="174"/>
    </row>
    <row r="599" hidden="1">
      <c r="A599" s="174"/>
    </row>
    <row r="600" hidden="1">
      <c r="A600" s="174"/>
    </row>
    <row r="601" hidden="1">
      <c r="A601" s="174"/>
    </row>
    <row r="602" hidden="1">
      <c r="A602" s="174"/>
    </row>
    <row r="603" hidden="1">
      <c r="A603" s="174"/>
    </row>
    <row r="604" hidden="1">
      <c r="A604" s="174"/>
    </row>
    <row r="605" hidden="1">
      <c r="A605" s="174"/>
    </row>
    <row r="606" hidden="1">
      <c r="A606" s="174"/>
    </row>
    <row r="607" hidden="1">
      <c r="A607" s="174"/>
    </row>
    <row r="608" hidden="1">
      <c r="A608" s="174"/>
    </row>
    <row r="609" hidden="1">
      <c r="A609" s="174"/>
    </row>
    <row r="610" hidden="1">
      <c r="A610" s="174"/>
    </row>
    <row r="611" hidden="1">
      <c r="A611" s="174"/>
    </row>
    <row r="612" hidden="1">
      <c r="A612" s="174"/>
    </row>
    <row r="613" hidden="1">
      <c r="A613" s="174"/>
    </row>
    <row r="614" hidden="1">
      <c r="A614" s="174"/>
    </row>
    <row r="615" hidden="1">
      <c r="A615" s="174"/>
    </row>
    <row r="616" hidden="1">
      <c r="A616" s="174"/>
    </row>
    <row r="617" hidden="1">
      <c r="A617" s="174"/>
    </row>
    <row r="618" hidden="1">
      <c r="A618" s="174"/>
    </row>
    <row r="619" hidden="1">
      <c r="A619" s="174"/>
    </row>
    <row r="620" hidden="1">
      <c r="A620" s="174"/>
    </row>
    <row r="621" hidden="1">
      <c r="A621" s="174"/>
    </row>
    <row r="622" hidden="1">
      <c r="A622" s="174"/>
    </row>
    <row r="623" hidden="1">
      <c r="A623" s="174"/>
    </row>
    <row r="624" hidden="1">
      <c r="A624" s="174"/>
    </row>
    <row r="625" hidden="1">
      <c r="A625" s="174"/>
    </row>
    <row r="626" hidden="1">
      <c r="A626" s="174"/>
    </row>
    <row r="627" hidden="1">
      <c r="A627" s="174"/>
    </row>
    <row r="628" hidden="1">
      <c r="A628" s="174"/>
    </row>
    <row r="629" hidden="1">
      <c r="A629" s="174"/>
    </row>
    <row r="630" hidden="1">
      <c r="A630" s="174"/>
    </row>
    <row r="631" hidden="1">
      <c r="A631" s="174"/>
    </row>
    <row r="632" hidden="1">
      <c r="A632" s="174"/>
    </row>
    <row r="633" hidden="1">
      <c r="A633" s="174"/>
    </row>
    <row r="634" hidden="1">
      <c r="A634" s="174"/>
    </row>
    <row r="635" hidden="1">
      <c r="A635" s="174"/>
    </row>
    <row r="636" hidden="1">
      <c r="A636" s="174"/>
    </row>
    <row r="637" hidden="1">
      <c r="A637" s="174"/>
    </row>
    <row r="638" hidden="1">
      <c r="A638" s="174"/>
    </row>
    <row r="639" hidden="1">
      <c r="A639" s="174"/>
    </row>
    <row r="640" hidden="1">
      <c r="A640" s="174"/>
    </row>
    <row r="641" hidden="1">
      <c r="A641" s="174"/>
    </row>
    <row r="642" hidden="1">
      <c r="A642" s="174"/>
    </row>
    <row r="643" hidden="1">
      <c r="A643" s="174"/>
    </row>
    <row r="644" hidden="1">
      <c r="A644" s="174"/>
    </row>
    <row r="645" hidden="1">
      <c r="A645" s="174"/>
    </row>
    <row r="646" hidden="1">
      <c r="A646" s="174"/>
    </row>
    <row r="647" hidden="1">
      <c r="A647" s="174"/>
    </row>
    <row r="648" hidden="1">
      <c r="A648" s="174"/>
    </row>
    <row r="649" hidden="1">
      <c r="A649" s="174"/>
    </row>
    <row r="650" hidden="1">
      <c r="A650" s="174"/>
    </row>
    <row r="651" hidden="1">
      <c r="A651" s="174"/>
    </row>
    <row r="652" hidden="1">
      <c r="A652" s="174"/>
    </row>
    <row r="653" hidden="1">
      <c r="A653" s="174"/>
    </row>
    <row r="654" hidden="1">
      <c r="A654" s="174"/>
    </row>
    <row r="655" hidden="1">
      <c r="A655" s="174"/>
    </row>
    <row r="656" hidden="1">
      <c r="A656" s="174"/>
    </row>
    <row r="657" hidden="1">
      <c r="A657" s="174"/>
    </row>
    <row r="658" hidden="1">
      <c r="A658" s="174"/>
    </row>
    <row r="659" hidden="1">
      <c r="A659" s="174"/>
    </row>
    <row r="660" hidden="1">
      <c r="A660" s="174"/>
    </row>
    <row r="661" hidden="1">
      <c r="A661" s="174"/>
    </row>
    <row r="662" hidden="1">
      <c r="A662" s="174"/>
    </row>
    <row r="663" hidden="1">
      <c r="A663" s="174"/>
    </row>
    <row r="664" hidden="1">
      <c r="A664" s="174"/>
    </row>
    <row r="665" hidden="1">
      <c r="A665" s="174"/>
    </row>
    <row r="666" hidden="1">
      <c r="A666" s="174"/>
    </row>
    <row r="667" hidden="1">
      <c r="A667" s="174"/>
    </row>
    <row r="668" hidden="1">
      <c r="A668" s="174"/>
    </row>
    <row r="669" hidden="1">
      <c r="A669" s="174"/>
    </row>
    <row r="670" hidden="1">
      <c r="A670" s="174"/>
    </row>
    <row r="671" hidden="1">
      <c r="A671" s="174"/>
    </row>
    <row r="672" hidden="1">
      <c r="A672" s="174"/>
    </row>
    <row r="673" hidden="1">
      <c r="A673" s="174"/>
    </row>
    <row r="674" hidden="1">
      <c r="A674" s="174"/>
    </row>
    <row r="675" hidden="1">
      <c r="A675" s="174"/>
    </row>
    <row r="676" hidden="1">
      <c r="A676" s="174"/>
    </row>
    <row r="677" hidden="1">
      <c r="A677" s="174"/>
    </row>
    <row r="678" hidden="1">
      <c r="A678" s="174"/>
    </row>
    <row r="679" hidden="1">
      <c r="A679" s="174"/>
    </row>
    <row r="680" hidden="1">
      <c r="A680" s="174"/>
    </row>
    <row r="681" hidden="1">
      <c r="A681" s="174"/>
    </row>
    <row r="682" hidden="1">
      <c r="A682" s="174"/>
    </row>
    <row r="683" hidden="1">
      <c r="A683" s="174"/>
    </row>
    <row r="684" hidden="1">
      <c r="A684" s="174"/>
    </row>
    <row r="685" hidden="1">
      <c r="A685" s="174"/>
    </row>
    <row r="686" hidden="1">
      <c r="A686" s="174"/>
    </row>
    <row r="687" hidden="1">
      <c r="A687" s="174"/>
    </row>
    <row r="688" hidden="1">
      <c r="A688" s="174"/>
    </row>
    <row r="689" hidden="1">
      <c r="A689" s="174"/>
    </row>
    <row r="690" hidden="1">
      <c r="A690" s="174"/>
    </row>
    <row r="691" hidden="1">
      <c r="A691" s="174"/>
    </row>
    <row r="692" hidden="1">
      <c r="A692" s="174"/>
    </row>
    <row r="693" hidden="1">
      <c r="A693" s="174"/>
    </row>
    <row r="694" hidden="1">
      <c r="A694" s="174"/>
    </row>
    <row r="695" hidden="1">
      <c r="A695" s="174"/>
    </row>
    <row r="696" hidden="1">
      <c r="A696" s="174"/>
    </row>
    <row r="697" hidden="1">
      <c r="A697" s="174"/>
    </row>
    <row r="698" hidden="1">
      <c r="A698" s="174"/>
    </row>
    <row r="699" hidden="1">
      <c r="A699" s="174"/>
    </row>
    <row r="700" hidden="1">
      <c r="A700" s="174"/>
    </row>
    <row r="701" hidden="1">
      <c r="A701" s="174"/>
    </row>
    <row r="702" hidden="1">
      <c r="A702" s="174"/>
    </row>
    <row r="703" hidden="1">
      <c r="A703" s="174"/>
    </row>
    <row r="704" hidden="1">
      <c r="A704" s="174"/>
    </row>
    <row r="705" hidden="1">
      <c r="A705" s="174"/>
    </row>
    <row r="706" hidden="1">
      <c r="A706" s="174"/>
    </row>
    <row r="707" hidden="1">
      <c r="A707" s="174"/>
    </row>
    <row r="708" hidden="1">
      <c r="A708" s="174"/>
    </row>
    <row r="709" hidden="1">
      <c r="A709" s="174"/>
    </row>
    <row r="710" hidden="1">
      <c r="A710" s="174"/>
    </row>
    <row r="711" hidden="1">
      <c r="A711" s="174"/>
    </row>
    <row r="712" hidden="1">
      <c r="A712" s="174"/>
    </row>
    <row r="713" hidden="1">
      <c r="A713" s="174"/>
    </row>
    <row r="714" hidden="1">
      <c r="A714" s="174"/>
    </row>
    <row r="715" hidden="1">
      <c r="A715" s="174"/>
    </row>
    <row r="716" hidden="1">
      <c r="A716" s="174"/>
    </row>
    <row r="717" hidden="1">
      <c r="A717" s="174"/>
    </row>
    <row r="718" hidden="1">
      <c r="A718" s="174"/>
    </row>
    <row r="719" hidden="1">
      <c r="A719" s="174"/>
    </row>
    <row r="720" hidden="1">
      <c r="A720" s="174"/>
    </row>
    <row r="721" hidden="1">
      <c r="A721" s="174"/>
    </row>
    <row r="722" hidden="1">
      <c r="A722" s="174"/>
    </row>
    <row r="723" hidden="1">
      <c r="A723" s="174"/>
    </row>
    <row r="724" hidden="1">
      <c r="A724" s="174"/>
    </row>
    <row r="725" hidden="1">
      <c r="A725" s="174"/>
    </row>
    <row r="726" hidden="1">
      <c r="A726" s="174"/>
    </row>
    <row r="727" hidden="1">
      <c r="A727" s="174"/>
    </row>
    <row r="728" hidden="1">
      <c r="A728" s="174"/>
    </row>
    <row r="729" hidden="1">
      <c r="A729" s="174"/>
    </row>
    <row r="730" hidden="1">
      <c r="A730" s="174"/>
    </row>
    <row r="731" hidden="1">
      <c r="A731" s="174"/>
    </row>
    <row r="732" hidden="1">
      <c r="A732" s="174"/>
    </row>
    <row r="733" hidden="1">
      <c r="A733" s="174"/>
    </row>
    <row r="734" hidden="1">
      <c r="A734" s="174"/>
    </row>
    <row r="735" hidden="1">
      <c r="A735" s="174"/>
    </row>
    <row r="736" hidden="1">
      <c r="A736" s="174"/>
    </row>
    <row r="737" hidden="1">
      <c r="A737" s="174"/>
    </row>
    <row r="738" hidden="1">
      <c r="A738" s="174"/>
    </row>
    <row r="739" hidden="1">
      <c r="A739" s="174"/>
    </row>
    <row r="740" hidden="1">
      <c r="A740" s="174"/>
    </row>
    <row r="741" hidden="1">
      <c r="A741" s="174"/>
    </row>
    <row r="742" hidden="1">
      <c r="A742" s="174"/>
    </row>
    <row r="743" hidden="1">
      <c r="A743" s="174"/>
    </row>
    <row r="744" hidden="1">
      <c r="A744" s="174"/>
    </row>
    <row r="745" hidden="1">
      <c r="A745" s="174"/>
    </row>
    <row r="746" hidden="1">
      <c r="A746" s="174"/>
    </row>
    <row r="747" hidden="1">
      <c r="A747" s="174"/>
    </row>
    <row r="748" hidden="1">
      <c r="A748" s="174"/>
    </row>
    <row r="749" hidden="1">
      <c r="A749" s="174"/>
    </row>
    <row r="750" hidden="1">
      <c r="A750" s="174"/>
    </row>
    <row r="751" hidden="1">
      <c r="A751" s="174"/>
    </row>
    <row r="752" hidden="1">
      <c r="A752" s="174"/>
    </row>
    <row r="753" hidden="1">
      <c r="A753" s="174"/>
    </row>
    <row r="754" hidden="1">
      <c r="A754" s="174"/>
    </row>
    <row r="755" hidden="1">
      <c r="A755" s="174"/>
    </row>
    <row r="756" hidden="1">
      <c r="A756" s="174"/>
    </row>
    <row r="757" hidden="1">
      <c r="A757" s="174"/>
    </row>
    <row r="758" hidden="1">
      <c r="A758" s="174"/>
    </row>
    <row r="759" hidden="1">
      <c r="A759" s="174"/>
    </row>
    <row r="760" hidden="1">
      <c r="A760" s="174"/>
    </row>
    <row r="761" hidden="1">
      <c r="A761" s="174"/>
    </row>
    <row r="762" hidden="1">
      <c r="A762" s="174"/>
    </row>
    <row r="763" hidden="1">
      <c r="A763" s="174"/>
    </row>
    <row r="764" hidden="1">
      <c r="A764" s="174"/>
    </row>
    <row r="765" hidden="1">
      <c r="A765" s="174"/>
    </row>
    <row r="766" hidden="1">
      <c r="A766" s="174"/>
    </row>
    <row r="767" hidden="1">
      <c r="A767" s="174"/>
    </row>
    <row r="768" hidden="1">
      <c r="A768" s="174"/>
    </row>
    <row r="769" hidden="1">
      <c r="A769" s="174"/>
    </row>
    <row r="770" hidden="1">
      <c r="A770" s="174"/>
    </row>
    <row r="771" hidden="1">
      <c r="A771" s="174"/>
    </row>
    <row r="772" hidden="1">
      <c r="A772" s="174"/>
    </row>
    <row r="773" hidden="1">
      <c r="A773" s="174"/>
    </row>
    <row r="774" hidden="1">
      <c r="A774" s="174"/>
    </row>
    <row r="775" hidden="1">
      <c r="A775" s="174"/>
    </row>
    <row r="776" hidden="1">
      <c r="A776" s="174"/>
    </row>
    <row r="777" hidden="1">
      <c r="A777" s="174"/>
    </row>
    <row r="778" hidden="1">
      <c r="A778" s="174"/>
    </row>
    <row r="779" hidden="1">
      <c r="A779" s="174"/>
    </row>
    <row r="780" hidden="1">
      <c r="A780" s="174"/>
    </row>
    <row r="781" hidden="1">
      <c r="A781" s="174"/>
    </row>
    <row r="782" hidden="1">
      <c r="A782" s="174"/>
    </row>
    <row r="783" hidden="1">
      <c r="A783" s="174"/>
    </row>
    <row r="784" hidden="1">
      <c r="A784" s="174"/>
    </row>
    <row r="785" hidden="1">
      <c r="A785" s="174"/>
    </row>
    <row r="786" hidden="1">
      <c r="A786" s="174"/>
    </row>
    <row r="787" hidden="1">
      <c r="A787" s="174"/>
    </row>
    <row r="788" hidden="1">
      <c r="A788" s="174"/>
    </row>
    <row r="789" hidden="1">
      <c r="A789" s="174"/>
    </row>
    <row r="790" hidden="1">
      <c r="A790" s="174"/>
    </row>
    <row r="791" hidden="1">
      <c r="A791" s="174"/>
    </row>
    <row r="792" hidden="1">
      <c r="A792" s="174"/>
    </row>
    <row r="793" hidden="1">
      <c r="A793" s="174"/>
    </row>
    <row r="794" hidden="1">
      <c r="A794" s="174"/>
    </row>
    <row r="795" hidden="1">
      <c r="A795" s="174"/>
    </row>
    <row r="796" hidden="1">
      <c r="A796" s="174"/>
    </row>
    <row r="797" hidden="1">
      <c r="A797" s="174"/>
    </row>
    <row r="798" hidden="1">
      <c r="A798" s="174"/>
    </row>
    <row r="799" hidden="1">
      <c r="A799" s="174"/>
    </row>
    <row r="800" hidden="1">
      <c r="A800" s="174"/>
    </row>
    <row r="801" hidden="1">
      <c r="A801" s="174"/>
    </row>
    <row r="802" hidden="1">
      <c r="A802" s="174"/>
    </row>
    <row r="803" hidden="1">
      <c r="A803" s="174"/>
    </row>
    <row r="804" hidden="1">
      <c r="A804" s="174"/>
    </row>
    <row r="805" hidden="1">
      <c r="A805" s="174"/>
    </row>
    <row r="806" hidden="1">
      <c r="A806" s="174"/>
    </row>
    <row r="807" hidden="1">
      <c r="A807" s="174"/>
    </row>
    <row r="808" hidden="1">
      <c r="A808" s="174"/>
    </row>
    <row r="809" hidden="1">
      <c r="A809" s="174"/>
    </row>
    <row r="810" hidden="1">
      <c r="A810" s="174"/>
    </row>
    <row r="811" hidden="1">
      <c r="A811" s="174"/>
    </row>
    <row r="812" hidden="1">
      <c r="A812" s="174"/>
    </row>
    <row r="813" hidden="1">
      <c r="A813" s="174"/>
    </row>
    <row r="814" hidden="1">
      <c r="A814" s="174"/>
    </row>
    <row r="815" hidden="1">
      <c r="A815" s="174"/>
    </row>
    <row r="816" hidden="1">
      <c r="A816" s="174"/>
    </row>
    <row r="817" hidden="1">
      <c r="A817" s="174"/>
    </row>
    <row r="818" hidden="1">
      <c r="A818" s="174"/>
    </row>
    <row r="819" hidden="1">
      <c r="A819" s="174"/>
    </row>
    <row r="820" hidden="1">
      <c r="A820" s="174"/>
    </row>
    <row r="821" hidden="1">
      <c r="A821" s="174"/>
    </row>
    <row r="822" hidden="1">
      <c r="A822" s="174"/>
    </row>
    <row r="823" hidden="1">
      <c r="A823" s="174"/>
    </row>
    <row r="824" hidden="1">
      <c r="A824" s="174"/>
    </row>
    <row r="825" hidden="1">
      <c r="A825" s="174"/>
    </row>
    <row r="826" hidden="1">
      <c r="A826" s="174"/>
    </row>
    <row r="827" hidden="1">
      <c r="A827" s="174"/>
    </row>
    <row r="828" hidden="1">
      <c r="A828" s="174"/>
    </row>
    <row r="829" hidden="1">
      <c r="A829" s="174"/>
    </row>
    <row r="830" hidden="1">
      <c r="A830" s="174"/>
    </row>
    <row r="831" hidden="1">
      <c r="A831" s="174"/>
    </row>
    <row r="832" hidden="1">
      <c r="A832" s="174"/>
    </row>
    <row r="833" hidden="1">
      <c r="A833" s="174"/>
    </row>
    <row r="834" hidden="1">
      <c r="A834" s="174"/>
    </row>
    <row r="835" hidden="1">
      <c r="A835" s="174"/>
    </row>
    <row r="836" hidden="1">
      <c r="A836" s="174"/>
    </row>
    <row r="837" hidden="1">
      <c r="A837" s="174"/>
    </row>
    <row r="838" hidden="1">
      <c r="A838" s="174"/>
    </row>
    <row r="839" hidden="1">
      <c r="A839" s="174"/>
    </row>
    <row r="840" hidden="1">
      <c r="A840" s="174"/>
    </row>
    <row r="841" hidden="1">
      <c r="A841" s="174"/>
    </row>
    <row r="842" hidden="1">
      <c r="A842" s="174"/>
    </row>
    <row r="843" hidden="1">
      <c r="A843" s="174"/>
    </row>
    <row r="844" hidden="1">
      <c r="A844" s="174"/>
    </row>
    <row r="845" hidden="1">
      <c r="A845" s="174"/>
    </row>
    <row r="846" hidden="1">
      <c r="A846" s="174"/>
    </row>
    <row r="847" hidden="1">
      <c r="A847" s="174"/>
    </row>
    <row r="848" hidden="1">
      <c r="A848" s="174"/>
    </row>
    <row r="849" hidden="1">
      <c r="A849" s="174"/>
    </row>
    <row r="850" hidden="1">
      <c r="A850" s="174"/>
    </row>
    <row r="851" hidden="1">
      <c r="A851" s="174"/>
    </row>
    <row r="852" hidden="1">
      <c r="A852" s="174"/>
    </row>
    <row r="853" hidden="1">
      <c r="A853" s="174"/>
    </row>
    <row r="854" hidden="1">
      <c r="A854" s="174"/>
    </row>
    <row r="855" hidden="1">
      <c r="A855" s="174"/>
    </row>
    <row r="856" hidden="1">
      <c r="A856" s="174"/>
    </row>
    <row r="857" hidden="1">
      <c r="A857" s="174"/>
    </row>
    <row r="858" hidden="1">
      <c r="A858" s="174"/>
    </row>
    <row r="859" hidden="1">
      <c r="A859" s="174"/>
    </row>
    <row r="860" hidden="1">
      <c r="A860" s="174"/>
    </row>
    <row r="861" hidden="1">
      <c r="A861" s="174"/>
    </row>
    <row r="862" hidden="1">
      <c r="A862" s="174"/>
    </row>
    <row r="863" hidden="1">
      <c r="A863" s="174"/>
    </row>
    <row r="864" hidden="1">
      <c r="A864" s="174"/>
    </row>
    <row r="865" hidden="1">
      <c r="A865" s="174"/>
    </row>
    <row r="866" hidden="1">
      <c r="A866" s="174"/>
    </row>
    <row r="867" hidden="1">
      <c r="A867" s="174"/>
    </row>
    <row r="868" hidden="1">
      <c r="A868" s="174"/>
    </row>
    <row r="869" hidden="1">
      <c r="A869" s="174"/>
    </row>
    <row r="870" hidden="1">
      <c r="A870" s="174"/>
    </row>
    <row r="871" hidden="1">
      <c r="A871" s="174"/>
    </row>
    <row r="872" hidden="1">
      <c r="A872" s="174"/>
    </row>
    <row r="873" hidden="1">
      <c r="A873" s="174"/>
    </row>
    <row r="874" hidden="1">
      <c r="A874" s="174"/>
    </row>
    <row r="875" hidden="1">
      <c r="A875" s="174"/>
    </row>
    <row r="876" hidden="1">
      <c r="A876" s="174"/>
    </row>
    <row r="877" hidden="1">
      <c r="A877" s="174"/>
    </row>
    <row r="878" hidden="1">
      <c r="A878" s="174"/>
    </row>
    <row r="879" hidden="1">
      <c r="A879" s="174"/>
    </row>
    <row r="880" hidden="1">
      <c r="A880" s="174"/>
    </row>
    <row r="881" hidden="1">
      <c r="A881" s="174"/>
    </row>
    <row r="882" hidden="1">
      <c r="A882" s="174"/>
    </row>
    <row r="883" hidden="1">
      <c r="A883" s="174"/>
    </row>
    <row r="884" hidden="1">
      <c r="A884" s="174"/>
    </row>
    <row r="885" hidden="1">
      <c r="A885" s="174"/>
    </row>
    <row r="886" hidden="1">
      <c r="A886" s="174"/>
    </row>
    <row r="887" hidden="1">
      <c r="A887" s="174"/>
    </row>
    <row r="888" hidden="1">
      <c r="A888" s="174"/>
    </row>
    <row r="889" hidden="1">
      <c r="A889" s="174"/>
    </row>
    <row r="890" hidden="1">
      <c r="A890" s="174"/>
    </row>
    <row r="891" hidden="1">
      <c r="A891" s="174"/>
    </row>
    <row r="892" hidden="1">
      <c r="A892" s="174"/>
    </row>
    <row r="893" hidden="1">
      <c r="A893" s="174"/>
    </row>
    <row r="894" hidden="1">
      <c r="A894" s="174"/>
    </row>
    <row r="895" hidden="1">
      <c r="A895" s="174"/>
    </row>
    <row r="896" hidden="1">
      <c r="A896" s="174"/>
    </row>
    <row r="897" hidden="1">
      <c r="A897" s="174"/>
    </row>
    <row r="898" hidden="1">
      <c r="A898" s="174"/>
    </row>
    <row r="899" hidden="1">
      <c r="A899" s="174"/>
    </row>
    <row r="900" hidden="1">
      <c r="A900" s="174"/>
    </row>
    <row r="901" hidden="1">
      <c r="A901" s="174"/>
    </row>
    <row r="902" hidden="1">
      <c r="A902" s="174"/>
    </row>
    <row r="903" hidden="1">
      <c r="A903" s="174"/>
    </row>
    <row r="904" hidden="1">
      <c r="A904" s="174"/>
    </row>
    <row r="905" hidden="1">
      <c r="A905" s="174"/>
    </row>
    <row r="906" hidden="1">
      <c r="A906" s="174"/>
    </row>
    <row r="907" hidden="1">
      <c r="A907" s="174"/>
    </row>
    <row r="908" hidden="1">
      <c r="A908" s="174"/>
    </row>
    <row r="909" hidden="1">
      <c r="A909" s="174"/>
    </row>
    <row r="910" hidden="1">
      <c r="A910" s="174"/>
    </row>
    <row r="911" hidden="1">
      <c r="A911" s="174"/>
    </row>
    <row r="912" hidden="1">
      <c r="A912" s="174"/>
    </row>
    <row r="913" hidden="1">
      <c r="A913" s="174"/>
    </row>
    <row r="914" hidden="1">
      <c r="A914" s="174"/>
    </row>
    <row r="915" hidden="1">
      <c r="A915" s="174"/>
    </row>
    <row r="916" hidden="1">
      <c r="A916" s="174"/>
    </row>
    <row r="917" hidden="1">
      <c r="A917" s="174"/>
    </row>
    <row r="918" hidden="1">
      <c r="A918" s="174"/>
    </row>
    <row r="919" hidden="1">
      <c r="A919" s="174"/>
    </row>
    <row r="920" hidden="1">
      <c r="A920" s="174"/>
    </row>
    <row r="921" hidden="1">
      <c r="A921" s="174"/>
    </row>
    <row r="922" hidden="1">
      <c r="A922" s="174"/>
    </row>
    <row r="923" hidden="1">
      <c r="A923" s="174"/>
    </row>
    <row r="924" hidden="1">
      <c r="A924" s="174"/>
    </row>
    <row r="925" hidden="1">
      <c r="A925" s="174"/>
    </row>
    <row r="926" hidden="1">
      <c r="A926" s="174"/>
    </row>
    <row r="927" hidden="1">
      <c r="A927" s="174"/>
    </row>
    <row r="928" hidden="1">
      <c r="A928" s="174"/>
    </row>
    <row r="929" hidden="1">
      <c r="A929" s="174"/>
    </row>
    <row r="930" hidden="1">
      <c r="A930" s="174"/>
    </row>
    <row r="931" hidden="1">
      <c r="A931" s="174"/>
    </row>
    <row r="932" hidden="1">
      <c r="A932" s="174"/>
    </row>
    <row r="933" hidden="1">
      <c r="A933" s="174"/>
    </row>
    <row r="934" hidden="1">
      <c r="A934" s="174"/>
    </row>
    <row r="935" hidden="1">
      <c r="A935" s="174"/>
    </row>
    <row r="936" hidden="1">
      <c r="A936" s="174"/>
    </row>
    <row r="937" hidden="1">
      <c r="A937" s="174"/>
    </row>
    <row r="938" hidden="1">
      <c r="A938" s="174"/>
    </row>
    <row r="939" hidden="1">
      <c r="A939" s="174"/>
    </row>
    <row r="940" hidden="1">
      <c r="A940" s="174"/>
    </row>
    <row r="941" hidden="1">
      <c r="A941" s="174"/>
    </row>
    <row r="942" hidden="1">
      <c r="A942" s="174"/>
    </row>
    <row r="943" hidden="1">
      <c r="A943" s="174"/>
    </row>
    <row r="944" hidden="1">
      <c r="A944" s="174"/>
    </row>
    <row r="945" hidden="1">
      <c r="A945" s="174"/>
    </row>
    <row r="946" hidden="1">
      <c r="A946" s="174"/>
    </row>
    <row r="947" hidden="1">
      <c r="A947" s="174"/>
    </row>
    <row r="948" hidden="1">
      <c r="A948" s="174"/>
    </row>
    <row r="949" hidden="1">
      <c r="A949" s="174"/>
    </row>
    <row r="950" hidden="1">
      <c r="A950" s="174"/>
    </row>
    <row r="951" hidden="1">
      <c r="A951" s="174"/>
    </row>
    <row r="952" hidden="1">
      <c r="A952" s="174"/>
    </row>
    <row r="953" hidden="1">
      <c r="A953" s="174"/>
    </row>
    <row r="954" hidden="1">
      <c r="A954" s="174"/>
    </row>
    <row r="955" hidden="1">
      <c r="A955" s="174"/>
    </row>
    <row r="956" hidden="1">
      <c r="A956" s="174"/>
    </row>
    <row r="957" hidden="1">
      <c r="A957" s="174"/>
    </row>
    <row r="958" hidden="1">
      <c r="A958" s="174"/>
    </row>
    <row r="959" hidden="1">
      <c r="A959" s="174"/>
    </row>
    <row r="960" hidden="1">
      <c r="A960" s="174"/>
    </row>
    <row r="961" hidden="1">
      <c r="A961" s="174"/>
    </row>
    <row r="962" hidden="1">
      <c r="A962" s="174"/>
    </row>
    <row r="963" hidden="1">
      <c r="A963" s="174"/>
    </row>
    <row r="964" hidden="1">
      <c r="A964" s="174"/>
    </row>
    <row r="965" hidden="1">
      <c r="A965" s="174"/>
    </row>
    <row r="966" hidden="1">
      <c r="A966" s="174"/>
    </row>
    <row r="967" hidden="1">
      <c r="A967" s="174"/>
    </row>
    <row r="968" hidden="1">
      <c r="A968" s="174"/>
    </row>
    <row r="969" hidden="1">
      <c r="A969" s="174"/>
    </row>
    <row r="970" hidden="1">
      <c r="A970" s="174"/>
    </row>
    <row r="971" hidden="1">
      <c r="A971" s="174"/>
    </row>
    <row r="972" hidden="1">
      <c r="A972" s="174"/>
    </row>
    <row r="973" hidden="1">
      <c r="A973" s="174"/>
    </row>
    <row r="974" hidden="1">
      <c r="A974" s="174"/>
    </row>
    <row r="975" hidden="1">
      <c r="A975" s="174"/>
    </row>
    <row r="976" hidden="1">
      <c r="A976" s="174"/>
    </row>
    <row r="977" hidden="1">
      <c r="A977" s="174"/>
    </row>
    <row r="978" hidden="1">
      <c r="A978" s="174"/>
    </row>
    <row r="979" hidden="1">
      <c r="A979" s="174"/>
    </row>
    <row r="980" hidden="1">
      <c r="A980" s="174"/>
    </row>
    <row r="981" hidden="1">
      <c r="A981" s="174"/>
    </row>
    <row r="982" hidden="1">
      <c r="A982" s="174"/>
    </row>
    <row r="983" hidden="1">
      <c r="A983" s="174"/>
    </row>
    <row r="984" hidden="1">
      <c r="A984" s="174"/>
    </row>
    <row r="985" hidden="1">
      <c r="A985" s="174"/>
    </row>
    <row r="986" hidden="1">
      <c r="A986" s="174"/>
    </row>
    <row r="987" hidden="1">
      <c r="A987" s="174"/>
    </row>
    <row r="988" hidden="1">
      <c r="A988" s="174"/>
    </row>
    <row r="989" hidden="1">
      <c r="A989" s="174"/>
    </row>
    <row r="990" hidden="1">
      <c r="A990" s="174"/>
    </row>
    <row r="991" hidden="1">
      <c r="A991" s="174"/>
    </row>
    <row r="992" hidden="1">
      <c r="A992" s="174"/>
    </row>
    <row r="993" hidden="1">
      <c r="A993" s="174"/>
    </row>
    <row r="994" hidden="1">
      <c r="A994" s="174"/>
    </row>
    <row r="995" hidden="1">
      <c r="A995" s="174"/>
    </row>
    <row r="996" hidden="1">
      <c r="A996" s="174"/>
    </row>
    <row r="997" hidden="1">
      <c r="A997" s="174"/>
    </row>
    <row r="998" hidden="1">
      <c r="A998" s="174"/>
    </row>
    <row r="999" hidden="1">
      <c r="A999" s="174"/>
    </row>
    <row r="1000" hidden="1">
      <c r="A1000" s="174"/>
    </row>
  </sheetData>
  <autoFilter ref="$A$1:$X$1000">
    <filterColumn colId="1">
      <filters>
        <filter val="$1,045,372.48"/>
        <filter val="$539,504.80"/>
        <filter val="$1,453,690.00"/>
        <filter val="$14,326.62"/>
        <filter val="$338,629.20"/>
        <filter val="$8,285.04"/>
        <filter val="$1,336.54"/>
        <filter val="$291,340.48"/>
        <filter val="$133,705.00"/>
        <filter val="$490,236.18"/>
        <filter val="$361,521.55"/>
        <filter val="$2,536,752.92"/>
        <filter val="$1,107,900.20"/>
        <filter val="$1,302.42"/>
        <filter val="$6,261,689.90"/>
        <filter val="$3,840,464.67"/>
        <filter val="$1,707,721.40"/>
        <filter val="$1,445,686.20"/>
        <filter val="$714,018.16"/>
        <filter val="$409,960.10"/>
        <filter val="$84,193.92"/>
        <filter val="$536,346.24"/>
        <filter val="$695,020.80"/>
        <filter val="$1,339,454.16"/>
        <filter val="$11,742.88"/>
        <filter val="$4,803,324.96"/>
        <filter val="$710,450.00"/>
        <filter val="$62,492.34"/>
        <filter val="$5,714,367.75"/>
        <filter val="$1,472,854.74"/>
        <filter val="$28,129.95"/>
        <filter val="$59,236.17"/>
        <filter val="$1,244,745.28"/>
        <filter val="$291,525.99"/>
        <filter val="$2,544,631.04"/>
        <filter val="$608,872.00"/>
        <filter val="$127,966.88"/>
        <filter val="$2,021,307.04"/>
        <filter val="$68,015.70"/>
        <filter val="$2,303,902.00"/>
        <filter val="$503,347.90"/>
        <filter val="$680,791.14"/>
        <filter val="$237,904.12"/>
        <filter val="$1,504,695.50"/>
        <filter val="$76,062.35"/>
      </filters>
    </filterColumn>
    <sortState ref="A1:X1000">
      <sortCondition descending="1" ref="B1:B1000"/>
      <sortCondition descending="1" ref="D1:D1000"/>
    </sortState>
  </autoFilter>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5.38"/>
  </cols>
  <sheetData>
    <row r="1">
      <c r="A1" s="4" t="s">
        <v>1034</v>
      </c>
      <c r="B1" s="4" t="s">
        <v>16</v>
      </c>
      <c r="C1" s="4" t="s">
        <v>17</v>
      </c>
      <c r="D1" s="4" t="s">
        <v>18</v>
      </c>
      <c r="G1" s="4" t="s">
        <v>1035</v>
      </c>
      <c r="H1" s="4" t="s">
        <v>16</v>
      </c>
      <c r="I1" s="4" t="s">
        <v>17</v>
      </c>
      <c r="J1" s="4" t="s">
        <v>18</v>
      </c>
    </row>
    <row r="2">
      <c r="A2" s="21" t="str">
        <f t="array" ref="A2:A4">UNIQUE(events!J2:J1331)</f>
        <v>Europe</v>
      </c>
      <c r="B2" s="30">
        <f>SUMIF(events!J:J,A2,events!Q:Q)</f>
        <v>1505652874</v>
      </c>
      <c r="C2" s="30">
        <f>SUMIF(events!J:J,A2,events!R:R)</f>
        <v>1057096092</v>
      </c>
      <c r="D2" s="30">
        <f>SUMIF(events!J:J,A2,events!S:S)</f>
        <v>448556782.1</v>
      </c>
      <c r="G2" s="21" t="str">
        <f t="array" ref="G2:G7">UNIQUE(events!K2:K1331)</f>
        <v>Southern Europe</v>
      </c>
      <c r="H2" s="30">
        <f>SUMIF(events!K:K,G2,events!Q:Q)</f>
        <v>562032284.1</v>
      </c>
      <c r="I2" s="30">
        <f>SUMIF(events!K:K,G2,events!R:R)</f>
        <v>395735835.4</v>
      </c>
      <c r="J2" s="30">
        <f>SUMIF(events!K:K,G2,events!S:S)</f>
        <v>166296448.7</v>
      </c>
    </row>
    <row r="3">
      <c r="A3" s="21" t="s">
        <v>36</v>
      </c>
      <c r="B3" s="30">
        <f>SUMIF(events!J:J,A3,events!Q:Q)</f>
        <v>93330887.37</v>
      </c>
      <c r="C3" s="30">
        <f>SUMIF(events!J:J,A3,events!R:R)</f>
        <v>68178634.42</v>
      </c>
      <c r="D3" s="30">
        <f>SUMIF(events!J:J,A3,events!S:S)</f>
        <v>25152252.95</v>
      </c>
      <c r="G3" s="21" t="s">
        <v>397</v>
      </c>
      <c r="H3" s="30">
        <f>SUMIF(events!K:K,G3,events!Q:Q)</f>
        <v>93330887.37</v>
      </c>
      <c r="I3" s="30">
        <f>SUMIF(events!K:K,G3,events!R:R)</f>
        <v>68178634.42</v>
      </c>
      <c r="J3" s="30">
        <f>SUMIF(events!K:K,G3,events!S:S)</f>
        <v>25152252.95</v>
      </c>
    </row>
    <row r="4" hidden="1">
      <c r="A4" s="21" t="s">
        <v>122</v>
      </c>
      <c r="G4" s="21" t="s">
        <v>406</v>
      </c>
    </row>
    <row r="5">
      <c r="G5" s="21" t="s">
        <v>423</v>
      </c>
      <c r="H5" s="30">
        <f>SUMIF(events!K:K,G5,events!Q:Q)</f>
        <v>378686527.5</v>
      </c>
      <c r="I5" s="30">
        <f>SUMIF(events!K:K,G5,events!R:R)</f>
        <v>267413890.9</v>
      </c>
      <c r="J5" s="30">
        <f>SUMIF(events!K:K,G5,events!S:S)</f>
        <v>111272636.6</v>
      </c>
    </row>
    <row r="6">
      <c r="G6" s="21" t="s">
        <v>364</v>
      </c>
      <c r="H6" s="30">
        <f>SUMIF(events!K:K,G6,events!Q:Q)</f>
        <v>296410776.2</v>
      </c>
      <c r="I6" s="30">
        <f>SUMIF(events!K:K,G6,events!R:R)</f>
        <v>205216928.2</v>
      </c>
      <c r="J6" s="30">
        <f>SUMIF(events!K:K,G6,events!S:S)</f>
        <v>91193848.04</v>
      </c>
    </row>
    <row r="7" hidden="1">
      <c r="G7" s="21" t="s">
        <v>122</v>
      </c>
    </row>
    <row r="10" hidden="1"/>
    <row r="11" hidden="1"/>
    <row r="12" hidden="1"/>
    <row r="14" hidden="1"/>
    <row r="15" hidden="1"/>
    <row r="17" hidden="1"/>
    <row r="18" hidden="1"/>
    <row r="19" hidden="1"/>
    <row r="20" hidden="1"/>
    <row r="23" hidden="1"/>
    <row r="24" hidden="1"/>
    <row r="25" hidden="1"/>
    <row r="27" hidden="1"/>
    <row r="28" hidden="1"/>
    <row r="29" hidden="1"/>
    <row r="30" hidden="1"/>
    <row r="31" hidden="1"/>
    <row r="32" hidden="1"/>
    <row r="34" hidden="1"/>
    <row r="35" hidden="1"/>
    <row r="36" hidden="1"/>
    <row r="37" hidden="1"/>
    <row r="38" hidden="1"/>
    <row r="39" hidden="1"/>
    <row r="40" hidden="1"/>
    <row r="41" hidden="1"/>
    <row r="42" hidden="1"/>
    <row r="44" hidden="1"/>
    <row r="45" hidden="1"/>
    <row r="49" hidden="1"/>
    <row r="50" hidden="1"/>
    <row r="51" hidden="1"/>
    <row r="52" hidden="1"/>
    <row r="53" hidden="1"/>
    <row r="54" hidden="1"/>
    <row r="55" hidden="1"/>
    <row r="56" hidden="1"/>
    <row r="58" hidden="1"/>
    <row r="59" hidden="1"/>
    <row r="60" hidden="1"/>
    <row r="62" hidden="1"/>
    <row r="65" hidden="1"/>
    <row r="66" hidden="1"/>
    <row r="67" hidden="1"/>
    <row r="68" hidden="1"/>
    <row r="69" hidden="1"/>
    <row r="72" hidden="1"/>
    <row r="75" hidden="1"/>
    <row r="76" hidden="1"/>
    <row r="77" hidden="1"/>
    <row r="78" hidden="1"/>
    <row r="79" hidden="1"/>
    <row r="81" hidden="1"/>
    <row r="82" hidden="1"/>
    <row r="83" hidden="1"/>
    <row r="84" hidden="1"/>
    <row r="85" hidden="1"/>
    <row r="87" hidden="1"/>
    <row r="99" hidden="1"/>
    <row r="104" hidden="1"/>
    <row r="105" hidden="1"/>
    <row r="113" hidden="1"/>
    <row r="114" hidden="1"/>
    <row r="115" hidden="1"/>
    <row r="120" hidden="1"/>
    <row r="121" hidden="1"/>
    <row r="124" hidden="1"/>
    <row r="126" hidden="1"/>
    <row r="127" hidden="1"/>
    <row r="128" hidden="1"/>
    <row r="129" hidden="1"/>
    <row r="130" hidden="1"/>
    <row r="131" hidden="1"/>
    <row r="132" hidden="1"/>
    <row r="137" hidden="1"/>
    <row r="138" hidden="1"/>
    <row r="139" hidden="1"/>
    <row r="141" hidden="1"/>
    <row r="142" hidden="1"/>
    <row r="145" hidden="1"/>
    <row r="146" hidden="1"/>
    <row r="147" hidden="1"/>
    <row r="148" hidden="1"/>
    <row r="149" hidden="1"/>
    <row r="150" hidden="1"/>
    <row r="151" hidden="1"/>
    <row r="153" hidden="1"/>
    <row r="157" hidden="1"/>
    <row r="159" hidden="1"/>
    <row r="160" hidden="1"/>
    <row r="161" hidden="1"/>
    <row r="162" hidden="1"/>
    <row r="164" hidden="1"/>
    <row r="167" hidden="1"/>
    <row r="169" hidden="1"/>
    <row r="172" hidden="1"/>
    <row r="173" hidden="1"/>
    <row r="174" hidden="1"/>
    <row r="175" hidden="1"/>
    <row r="176" hidden="1"/>
    <row r="177" hidden="1"/>
    <row r="178" hidden="1"/>
    <row r="179" hidden="1"/>
    <row r="180" hidden="1"/>
    <row r="182" hidden="1"/>
    <row r="184" hidden="1"/>
    <row r="186" hidden="1"/>
    <row r="187" hidden="1"/>
    <row r="189" hidden="1"/>
    <row r="192" hidden="1"/>
    <row r="193" hidden="1"/>
    <row r="194" hidden="1"/>
    <row r="195" hidden="1"/>
    <row r="196" hidden="1"/>
    <row r="199" hidden="1"/>
    <row r="200" hidden="1"/>
    <row r="207" hidden="1"/>
    <row r="210" hidden="1"/>
    <row r="211" hidden="1"/>
    <row r="212" hidden="1"/>
    <row r="213" hidden="1"/>
    <row r="214" hidden="1"/>
    <row r="217" hidden="1"/>
    <row r="218" hidden="1"/>
    <row r="219" hidden="1"/>
    <row r="223" hidden="1"/>
    <row r="224" hidden="1"/>
    <row r="225" hidden="1"/>
    <row r="227" hidden="1"/>
    <row r="228" hidden="1"/>
    <row r="230" hidden="1"/>
    <row r="231" hidden="1"/>
    <row r="232" hidden="1"/>
    <row r="233"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sheetData>
  <autoFilter ref="$A$1:$W$999"/>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4.25"/>
  </cols>
  <sheetData>
    <row r="1">
      <c r="A1" s="31" t="s">
        <v>11</v>
      </c>
      <c r="B1" s="31" t="s">
        <v>158</v>
      </c>
      <c r="C1" s="31" t="s">
        <v>195</v>
      </c>
      <c r="D1" s="31" t="s">
        <v>196</v>
      </c>
      <c r="E1" s="31" t="s">
        <v>198</v>
      </c>
      <c r="F1" s="31" t="s">
        <v>197</v>
      </c>
      <c r="G1" s="172"/>
      <c r="H1" s="172"/>
      <c r="I1" s="172"/>
      <c r="J1" s="172"/>
      <c r="K1" s="172"/>
      <c r="L1" s="172"/>
      <c r="M1" s="172"/>
      <c r="N1" s="172"/>
      <c r="O1" s="172"/>
      <c r="P1" s="172"/>
      <c r="Q1" s="172"/>
      <c r="R1" s="172"/>
      <c r="S1" s="172"/>
      <c r="T1" s="172"/>
      <c r="U1" s="172"/>
      <c r="V1" s="172"/>
      <c r="W1" s="172"/>
      <c r="X1" s="172"/>
      <c r="Y1" s="172"/>
      <c r="Z1" s="172"/>
    </row>
    <row r="2">
      <c r="A2" s="33">
        <v>2455.0</v>
      </c>
      <c r="B2" s="32" t="s">
        <v>172</v>
      </c>
      <c r="C2" s="32">
        <v>8586.0</v>
      </c>
      <c r="D2" s="34">
        <v>938278.08</v>
      </c>
      <c r="E2" s="34">
        <v>307722.24000000005</v>
      </c>
      <c r="F2" s="34">
        <v>630555.8399999999</v>
      </c>
      <c r="G2" s="32"/>
      <c r="H2" s="32"/>
      <c r="I2" s="32"/>
      <c r="J2" s="32"/>
      <c r="K2" s="32"/>
      <c r="L2" s="32"/>
      <c r="M2" s="32"/>
      <c r="N2" s="32"/>
      <c r="O2" s="32"/>
      <c r="P2" s="32"/>
      <c r="Q2" s="32"/>
      <c r="R2" s="32"/>
      <c r="S2" s="32"/>
      <c r="T2" s="32"/>
      <c r="U2" s="32"/>
      <c r="V2" s="32"/>
      <c r="W2" s="32"/>
      <c r="X2" s="32"/>
      <c r="Y2" s="32"/>
      <c r="Z2" s="32"/>
    </row>
    <row r="3">
      <c r="A3" s="33">
        <v>4594.0</v>
      </c>
      <c r="B3" s="32" t="s">
        <v>169</v>
      </c>
      <c r="C3" s="32">
        <v>7360.0</v>
      </c>
      <c r="D3" s="34">
        <v>68668.8</v>
      </c>
      <c r="E3" s="34">
        <v>50931.2</v>
      </c>
      <c r="F3" s="34">
        <v>17737.600000000006</v>
      </c>
      <c r="G3" s="32"/>
      <c r="H3" s="32"/>
      <c r="I3" s="32"/>
      <c r="J3" s="32"/>
      <c r="K3" s="32"/>
      <c r="L3" s="32"/>
      <c r="M3" s="32"/>
      <c r="N3" s="32"/>
      <c r="O3" s="32"/>
      <c r="P3" s="32"/>
      <c r="Q3" s="32"/>
      <c r="R3" s="32"/>
      <c r="S3" s="32"/>
      <c r="T3" s="32"/>
      <c r="U3" s="32"/>
      <c r="V3" s="32"/>
      <c r="W3" s="32"/>
      <c r="X3" s="32"/>
      <c r="Y3" s="32"/>
      <c r="Z3" s="32"/>
    </row>
    <row r="4">
      <c r="A4" s="33">
        <v>2103.0</v>
      </c>
      <c r="B4" s="32" t="s">
        <v>174</v>
      </c>
      <c r="C4" s="32">
        <v>5116.0</v>
      </c>
      <c r="D4" s="34">
        <v>1052361.2</v>
      </c>
      <c r="E4" s="34">
        <v>599134.76</v>
      </c>
      <c r="F4" s="34">
        <v>453226.43999999994</v>
      </c>
      <c r="G4" s="32"/>
      <c r="H4" s="32"/>
      <c r="I4" s="32"/>
      <c r="J4" s="32"/>
      <c r="K4" s="32"/>
      <c r="L4" s="32"/>
      <c r="M4" s="32"/>
      <c r="N4" s="32"/>
      <c r="O4" s="32"/>
      <c r="P4" s="32"/>
      <c r="Q4" s="32"/>
      <c r="R4" s="32"/>
      <c r="S4" s="32"/>
      <c r="T4" s="32"/>
      <c r="U4" s="32"/>
      <c r="V4" s="32"/>
      <c r="W4" s="32"/>
      <c r="X4" s="32"/>
      <c r="Y4" s="32"/>
      <c r="Z4" s="32"/>
    </row>
    <row r="5">
      <c r="A5" s="33">
        <v>3127.0</v>
      </c>
      <c r="B5" s="32" t="s">
        <v>171</v>
      </c>
      <c r="C5" s="32">
        <v>4419.0</v>
      </c>
      <c r="D5" s="34">
        <v>361164.87</v>
      </c>
      <c r="E5" s="34">
        <v>250424.73</v>
      </c>
      <c r="F5" s="34">
        <v>110740.13999999998</v>
      </c>
      <c r="G5" s="32"/>
      <c r="H5" s="32"/>
      <c r="I5" s="32"/>
      <c r="J5" s="32"/>
      <c r="K5" s="32"/>
      <c r="L5" s="32"/>
      <c r="M5" s="32"/>
      <c r="N5" s="32"/>
      <c r="O5" s="32"/>
      <c r="P5" s="32"/>
      <c r="Q5" s="32"/>
      <c r="R5" s="32"/>
      <c r="S5" s="32"/>
      <c r="T5" s="32"/>
      <c r="U5" s="32"/>
      <c r="V5" s="32"/>
      <c r="W5" s="32"/>
      <c r="X5" s="32"/>
      <c r="Y5" s="32"/>
      <c r="Z5" s="32"/>
    </row>
    <row r="6">
      <c r="A6" s="33">
        <v>1270.0</v>
      </c>
      <c r="B6" s="32" t="s">
        <v>163</v>
      </c>
      <c r="C6" s="32">
        <v>4028.0</v>
      </c>
      <c r="D6" s="34">
        <v>191128.6</v>
      </c>
      <c r="E6" s="34">
        <v>128050.12</v>
      </c>
      <c r="F6" s="34">
        <v>63078.48000000001</v>
      </c>
      <c r="G6" s="32"/>
      <c r="H6" s="32"/>
      <c r="I6" s="32"/>
      <c r="J6" s="32"/>
      <c r="K6" s="32"/>
      <c r="L6" s="32"/>
      <c r="M6" s="32"/>
      <c r="N6" s="32"/>
      <c r="O6" s="32"/>
      <c r="P6" s="32"/>
      <c r="Q6" s="32"/>
      <c r="R6" s="32"/>
      <c r="S6" s="32"/>
      <c r="T6" s="32"/>
      <c r="U6" s="32"/>
      <c r="V6" s="32"/>
      <c r="W6" s="32"/>
      <c r="X6" s="32"/>
      <c r="Y6" s="32"/>
      <c r="Z6" s="32"/>
    </row>
    <row r="7">
      <c r="A7" s="33">
        <v>8969.0</v>
      </c>
      <c r="B7" s="32" t="s">
        <v>164</v>
      </c>
      <c r="C7" s="32">
        <v>1891.0</v>
      </c>
      <c r="D7" s="34">
        <v>288528.78</v>
      </c>
      <c r="E7" s="34">
        <v>184259.04</v>
      </c>
      <c r="F7" s="34">
        <v>104269.74000000002</v>
      </c>
      <c r="G7" s="32"/>
      <c r="H7" s="32"/>
      <c r="I7" s="32"/>
      <c r="J7" s="32"/>
      <c r="K7" s="32"/>
      <c r="L7" s="32"/>
      <c r="M7" s="32"/>
      <c r="N7" s="32"/>
      <c r="O7" s="32"/>
      <c r="P7" s="32"/>
      <c r="Q7" s="32"/>
      <c r="R7" s="32"/>
      <c r="S7" s="32"/>
      <c r="T7" s="32"/>
      <c r="U7" s="32"/>
      <c r="V7" s="32"/>
      <c r="W7" s="32"/>
      <c r="X7" s="32"/>
      <c r="Y7" s="32"/>
      <c r="Z7" s="32"/>
    </row>
    <row r="8">
      <c r="A8" s="33">
        <v>7940.0</v>
      </c>
      <c r="B8" s="32" t="s">
        <v>170</v>
      </c>
      <c r="C8" s="32">
        <v>1749.0</v>
      </c>
      <c r="D8" s="34">
        <v>1168804.23</v>
      </c>
      <c r="E8" s="34">
        <v>878942.4600000001</v>
      </c>
      <c r="F8" s="34">
        <v>289861.7699999999</v>
      </c>
      <c r="G8" s="32"/>
      <c r="H8" s="32"/>
      <c r="I8" s="32"/>
      <c r="J8" s="32"/>
      <c r="K8" s="32"/>
      <c r="L8" s="32"/>
      <c r="M8" s="32"/>
      <c r="N8" s="32"/>
      <c r="O8" s="32"/>
      <c r="P8" s="32"/>
      <c r="Q8" s="32"/>
      <c r="R8" s="32"/>
      <c r="S8" s="32"/>
      <c r="T8" s="32"/>
      <c r="U8" s="32"/>
      <c r="V8" s="32"/>
      <c r="W8" s="32"/>
      <c r="X8" s="32"/>
      <c r="Y8" s="32"/>
      <c r="Z8" s="32"/>
    </row>
    <row r="9">
      <c r="A9" s="33">
        <v>8681.0</v>
      </c>
      <c r="B9" s="32" t="s">
        <v>167</v>
      </c>
      <c r="C9" s="32">
        <v>1342.0</v>
      </c>
      <c r="D9" s="34">
        <v>5714367.75</v>
      </c>
      <c r="E9" s="34">
        <v>4606524.0</v>
      </c>
      <c r="F9" s="34">
        <v>1107843.75</v>
      </c>
      <c r="G9" s="32"/>
      <c r="H9" s="32"/>
      <c r="I9" s="32"/>
      <c r="J9" s="32"/>
      <c r="K9" s="32"/>
      <c r="L9" s="32"/>
      <c r="M9" s="32"/>
      <c r="N9" s="32"/>
      <c r="O9" s="32"/>
      <c r="P9" s="32"/>
      <c r="Q9" s="32"/>
      <c r="R9" s="32"/>
      <c r="S9" s="32"/>
      <c r="T9" s="32"/>
      <c r="U9" s="32"/>
      <c r="V9" s="32"/>
      <c r="W9" s="32"/>
      <c r="X9" s="32"/>
      <c r="Y9" s="32"/>
      <c r="Z9" s="32"/>
    </row>
    <row r="10">
      <c r="A10" s="33">
        <v>8293.0</v>
      </c>
      <c r="B10" s="32" t="s">
        <v>165</v>
      </c>
      <c r="C10" s="32">
        <v>1224.0</v>
      </c>
      <c r="D10" s="34">
        <v>535132.7999999999</v>
      </c>
      <c r="E10" s="34">
        <v>322315.92</v>
      </c>
      <c r="F10" s="34">
        <v>212816.87999999995</v>
      </c>
      <c r="G10" s="32"/>
      <c r="H10" s="32"/>
      <c r="I10" s="32"/>
      <c r="J10" s="32"/>
      <c r="K10" s="32"/>
      <c r="L10" s="32"/>
      <c r="M10" s="32"/>
      <c r="N10" s="32"/>
      <c r="O10" s="32"/>
      <c r="P10" s="32"/>
      <c r="Q10" s="32"/>
      <c r="R10" s="32"/>
      <c r="S10" s="32"/>
      <c r="T10" s="32"/>
      <c r="U10" s="32"/>
      <c r="V10" s="32"/>
      <c r="W10" s="32"/>
      <c r="X10" s="32"/>
      <c r="Y10" s="32"/>
      <c r="Z10" s="32"/>
    </row>
    <row r="11">
      <c r="A11" s="33">
        <v>8875.0</v>
      </c>
      <c r="B11" s="32" t="s">
        <v>168</v>
      </c>
      <c r="C11" s="32">
        <v>865.0</v>
      </c>
      <c r="D11" s="34">
        <v>364934.85</v>
      </c>
      <c r="E11" s="34">
        <v>315456.85</v>
      </c>
      <c r="F11" s="34">
        <v>49478.0</v>
      </c>
      <c r="G11" s="32"/>
      <c r="H11" s="32"/>
      <c r="I11" s="32"/>
      <c r="J11" s="32"/>
      <c r="K11" s="32"/>
      <c r="L11" s="32"/>
      <c r="M11" s="32"/>
      <c r="N11" s="32"/>
      <c r="O11" s="32"/>
      <c r="P11" s="32"/>
      <c r="Q11" s="32"/>
      <c r="R11" s="32"/>
      <c r="S11" s="32"/>
      <c r="T11" s="32"/>
      <c r="U11" s="32"/>
      <c r="V11" s="32"/>
      <c r="W11" s="32"/>
      <c r="X11" s="32"/>
      <c r="Y11" s="32"/>
      <c r="Z11" s="32"/>
    </row>
    <row r="12">
      <c r="A12" s="33">
        <v>5988.0</v>
      </c>
      <c r="B12" s="32" t="s">
        <v>166</v>
      </c>
      <c r="C12" s="32">
        <v>286.0</v>
      </c>
      <c r="D12" s="34">
        <v>44061.16</v>
      </c>
      <c r="E12" s="34">
        <v>26005.980000000003</v>
      </c>
      <c r="F12" s="34">
        <v>18055.18</v>
      </c>
      <c r="G12" s="32"/>
      <c r="H12" s="32"/>
      <c r="I12" s="32"/>
      <c r="J12" s="32"/>
      <c r="K12" s="32"/>
      <c r="L12" s="32"/>
      <c r="M12" s="32"/>
      <c r="N12" s="32"/>
      <c r="O12" s="32"/>
      <c r="P12" s="32"/>
      <c r="Q12" s="32"/>
      <c r="R12" s="32"/>
      <c r="S12" s="32"/>
      <c r="T12" s="32"/>
      <c r="U12" s="32"/>
      <c r="V12" s="32"/>
      <c r="W12" s="32"/>
      <c r="X12" s="32"/>
      <c r="Y12" s="32"/>
      <c r="Z12" s="32"/>
    </row>
    <row r="13">
      <c r="A13" s="33">
        <v>7331.0</v>
      </c>
      <c r="B13" s="32" t="s">
        <v>173</v>
      </c>
      <c r="C13" s="32">
        <v>46.0</v>
      </c>
      <c r="D13" s="34">
        <v>1447182.32</v>
      </c>
      <c r="E13" s="34">
        <v>903751.98</v>
      </c>
      <c r="F13" s="34">
        <v>543430.3400000001</v>
      </c>
      <c r="G13" s="32"/>
      <c r="H13" s="32"/>
      <c r="I13" s="32"/>
      <c r="J13" s="32"/>
      <c r="K13" s="32"/>
      <c r="L13" s="32"/>
      <c r="M13" s="32"/>
      <c r="N13" s="32"/>
      <c r="O13" s="32"/>
      <c r="P13" s="32"/>
      <c r="Q13" s="32"/>
      <c r="R13" s="32"/>
      <c r="S13" s="32"/>
      <c r="T13" s="32"/>
      <c r="U13" s="32"/>
      <c r="V13" s="32"/>
      <c r="W13" s="32"/>
      <c r="X13" s="32"/>
      <c r="Y13" s="32"/>
      <c r="Z13" s="32"/>
    </row>
    <row r="14">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row>
    <row r="1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row>
    <row r="17">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row>
    <row r="18">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row>
    <row r="19">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row>
    <row r="20">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row>
    <row r="21">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row>
    <row r="22">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row>
    <row r="23">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row>
    <row r="24">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row>
    <row r="2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row>
    <row r="27">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row>
    <row r="28">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row>
    <row r="29">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row>
    <row r="32">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row>
    <row r="33">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row>
    <row r="34">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row>
    <row r="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row>
    <row r="36">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row>
    <row r="37">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row>
    <row r="39">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row>
    <row r="40">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row>
    <row r="41">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row>
    <row r="42">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row>
    <row r="43">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row>
    <row r="47">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row>
    <row r="50">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row>
    <row r="52">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row>
    <row r="53">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row>
    <row r="54">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row>
    <row r="5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c r="A58" s="32"/>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c r="A59" s="32"/>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c r="A60" s="32"/>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c r="A61" s="32"/>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c r="A62" s="32"/>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c r="A63" s="32"/>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c r="A64" s="32"/>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c r="A65" s="32"/>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c r="A66" s="32"/>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c r="A67" s="32"/>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c r="A68" s="32"/>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c r="A69" s="32"/>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c r="A70" s="32"/>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c r="A71" s="32"/>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c r="A72" s="32"/>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autoFilter ref="$A$1:$Z$1000">
    <sortState ref="A1:Z1000">
      <sortCondition descending="1" ref="C1:C1000"/>
    </sortState>
  </autoFilter>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5" max="5" width="16.75"/>
  </cols>
  <sheetData>
    <row r="1">
      <c r="A1" s="1" t="s">
        <v>8</v>
      </c>
      <c r="B1" s="1" t="s">
        <v>13</v>
      </c>
      <c r="C1" s="1" t="s">
        <v>14</v>
      </c>
      <c r="D1" s="1" t="s">
        <v>15</v>
      </c>
      <c r="E1" s="1" t="s">
        <v>16</v>
      </c>
      <c r="F1" s="1" t="s">
        <v>17</v>
      </c>
      <c r="G1" s="1" t="s">
        <v>18</v>
      </c>
    </row>
    <row r="2">
      <c r="A2" s="7" t="s">
        <v>22</v>
      </c>
      <c r="B2" s="4">
        <v>5669.0</v>
      </c>
      <c r="C2" s="8">
        <v>255.28</v>
      </c>
      <c r="D2" s="8">
        <v>159.42</v>
      </c>
      <c r="E2" s="9">
        <v>1447182.32</v>
      </c>
      <c r="F2" s="9">
        <f t="shared" ref="F2:F1331" si="1">B2*D2</f>
        <v>903751.98</v>
      </c>
      <c r="G2" s="9">
        <f t="shared" ref="G2:G1331" si="2">E2-F2</f>
        <v>543430.34</v>
      </c>
      <c r="I2" s="11" t="s">
        <v>25</v>
      </c>
      <c r="J2" s="12">
        <f>SUM(B2:B1331)</f>
        <v>6576524</v>
      </c>
    </row>
    <row r="3">
      <c r="A3" s="7" t="s">
        <v>22</v>
      </c>
      <c r="B3" s="4">
        <v>1224.0</v>
      </c>
      <c r="C3" s="8">
        <v>437.2</v>
      </c>
      <c r="D3" s="8">
        <v>263.33</v>
      </c>
      <c r="E3" s="9">
        <v>535132.7999999999</v>
      </c>
      <c r="F3" s="9">
        <f t="shared" si="1"/>
        <v>322315.92</v>
      </c>
      <c r="G3" s="9">
        <f t="shared" si="2"/>
        <v>212816.88</v>
      </c>
      <c r="I3" s="11" t="s">
        <v>1036</v>
      </c>
      <c r="J3" s="13">
        <f>SUM(E2:E1331)</f>
        <v>1702129408</v>
      </c>
    </row>
    <row r="4">
      <c r="A4" s="7" t="s">
        <v>22</v>
      </c>
      <c r="B4" s="4">
        <v>8775.0</v>
      </c>
      <c r="C4" s="8">
        <v>651.21</v>
      </c>
      <c r="D4" s="8">
        <v>524.96</v>
      </c>
      <c r="E4" s="9">
        <v>5714367.75</v>
      </c>
      <c r="F4" s="9">
        <f t="shared" si="1"/>
        <v>4606524</v>
      </c>
      <c r="G4" s="9">
        <f t="shared" si="2"/>
        <v>1107843.75</v>
      </c>
      <c r="I4" s="11" t="s">
        <v>1037</v>
      </c>
      <c r="J4" s="13">
        <f>SUM(F2:F1331)</f>
        <v>1200694949</v>
      </c>
    </row>
    <row r="5">
      <c r="A5" s="7" t="s">
        <v>22</v>
      </c>
      <c r="B5" s="4">
        <v>4028.0</v>
      </c>
      <c r="C5" s="8">
        <v>47.45</v>
      </c>
      <c r="D5" s="8">
        <v>31.79</v>
      </c>
      <c r="E5" s="9">
        <v>191128.6</v>
      </c>
      <c r="F5" s="9">
        <f t="shared" si="1"/>
        <v>128050.12</v>
      </c>
      <c r="G5" s="9">
        <f t="shared" si="2"/>
        <v>63078.48</v>
      </c>
      <c r="I5" s="11" t="s">
        <v>26</v>
      </c>
      <c r="J5" s="13">
        <f>J3-J4</f>
        <v>501434459</v>
      </c>
    </row>
    <row r="6">
      <c r="A6" s="7" t="s">
        <v>22</v>
      </c>
      <c r="B6" s="4">
        <v>8586.0</v>
      </c>
      <c r="C6" s="8">
        <v>109.28</v>
      </c>
      <c r="D6" s="8">
        <v>35.84</v>
      </c>
      <c r="E6" s="9">
        <v>938278.08</v>
      </c>
      <c r="F6" s="9">
        <f t="shared" si="1"/>
        <v>307722.24</v>
      </c>
      <c r="G6" s="9">
        <f t="shared" si="2"/>
        <v>630555.84</v>
      </c>
      <c r="I6" s="11" t="s">
        <v>1038</v>
      </c>
      <c r="J6" s="171">
        <f>J5/J3</f>
        <v>0.294592442</v>
      </c>
    </row>
    <row r="7">
      <c r="A7" s="7" t="s">
        <v>22</v>
      </c>
      <c r="B7" s="4">
        <v>1749.0</v>
      </c>
      <c r="C7" s="8">
        <v>668.27</v>
      </c>
      <c r="D7" s="8">
        <v>502.54</v>
      </c>
      <c r="E7" s="9">
        <v>1168804.23</v>
      </c>
      <c r="F7" s="9">
        <f t="shared" si="1"/>
        <v>878942.46</v>
      </c>
      <c r="G7" s="9">
        <f t="shared" si="2"/>
        <v>289861.77</v>
      </c>
    </row>
    <row r="8">
      <c r="A8" s="7" t="s">
        <v>22</v>
      </c>
      <c r="B8" s="4">
        <v>286.0</v>
      </c>
      <c r="C8" s="8">
        <v>154.06</v>
      </c>
      <c r="D8" s="8">
        <v>90.93</v>
      </c>
      <c r="E8" s="9">
        <v>44061.16</v>
      </c>
      <c r="F8" s="9">
        <f t="shared" si="1"/>
        <v>26005.98</v>
      </c>
      <c r="G8" s="9">
        <f t="shared" si="2"/>
        <v>18055.18</v>
      </c>
    </row>
    <row r="9">
      <c r="A9" s="7" t="s">
        <v>22</v>
      </c>
      <c r="B9" s="4">
        <v>1172.0</v>
      </c>
      <c r="C9" s="8">
        <v>109.28</v>
      </c>
      <c r="D9" s="8">
        <v>35.84</v>
      </c>
      <c r="E9" s="9">
        <v>128076.16</v>
      </c>
      <c r="F9" s="9">
        <f t="shared" si="1"/>
        <v>42004.48</v>
      </c>
      <c r="G9" s="9">
        <f t="shared" si="2"/>
        <v>86071.68</v>
      </c>
    </row>
    <row r="10">
      <c r="A10" s="7" t="s">
        <v>22</v>
      </c>
      <c r="B10" s="4">
        <v>5310.0</v>
      </c>
      <c r="C10" s="8">
        <v>154.06</v>
      </c>
      <c r="D10" s="8">
        <v>90.93</v>
      </c>
      <c r="E10" s="9">
        <v>818058.6</v>
      </c>
      <c r="F10" s="9">
        <f t="shared" si="1"/>
        <v>482838.3</v>
      </c>
      <c r="G10" s="9">
        <f t="shared" si="2"/>
        <v>335220.3</v>
      </c>
    </row>
    <row r="11">
      <c r="A11" s="7" t="s">
        <v>22</v>
      </c>
      <c r="B11" s="4">
        <v>5534.0</v>
      </c>
      <c r="C11" s="8">
        <v>668.27</v>
      </c>
      <c r="D11" s="8">
        <v>502.54</v>
      </c>
      <c r="E11" s="9">
        <v>3698206.1799999997</v>
      </c>
      <c r="F11" s="9">
        <f t="shared" si="1"/>
        <v>2781056.36</v>
      </c>
      <c r="G11" s="9">
        <f t="shared" si="2"/>
        <v>917149.82</v>
      </c>
    </row>
    <row r="12">
      <c r="A12" s="7" t="s">
        <v>22</v>
      </c>
      <c r="B12" s="4">
        <v>9619.0</v>
      </c>
      <c r="C12" s="8">
        <v>437.2</v>
      </c>
      <c r="D12" s="8">
        <v>263.33</v>
      </c>
      <c r="E12" s="9">
        <v>4205426.8</v>
      </c>
      <c r="F12" s="9">
        <f t="shared" si="1"/>
        <v>2532971.27</v>
      </c>
      <c r="G12" s="9">
        <f t="shared" si="2"/>
        <v>1672455.53</v>
      </c>
    </row>
    <row r="13">
      <c r="A13" s="7" t="s">
        <v>22</v>
      </c>
      <c r="B13" s="4">
        <v>9843.0</v>
      </c>
      <c r="C13" s="8">
        <v>109.28</v>
      </c>
      <c r="D13" s="8">
        <v>35.84</v>
      </c>
      <c r="E13" s="9">
        <v>1075643.04</v>
      </c>
      <c r="F13" s="9">
        <f t="shared" si="1"/>
        <v>352773.12</v>
      </c>
      <c r="G13" s="9">
        <f t="shared" si="2"/>
        <v>722869.92</v>
      </c>
    </row>
    <row r="14">
      <c r="A14" s="7" t="s">
        <v>22</v>
      </c>
      <c r="B14" s="4">
        <v>1891.0</v>
      </c>
      <c r="C14" s="8">
        <v>152.58</v>
      </c>
      <c r="D14" s="8">
        <v>97.44</v>
      </c>
      <c r="E14" s="9">
        <v>288528.78</v>
      </c>
      <c r="F14" s="9">
        <f t="shared" si="1"/>
        <v>184259.04</v>
      </c>
      <c r="G14" s="9">
        <f t="shared" si="2"/>
        <v>104269.74</v>
      </c>
    </row>
    <row r="15">
      <c r="A15" s="7" t="s">
        <v>22</v>
      </c>
      <c r="B15" s="4">
        <v>9560.0</v>
      </c>
      <c r="C15" s="8">
        <v>437.2</v>
      </c>
      <c r="D15" s="8">
        <v>263.33</v>
      </c>
      <c r="E15" s="9">
        <v>4179632.0</v>
      </c>
      <c r="F15" s="9">
        <f t="shared" si="1"/>
        <v>2517434.8</v>
      </c>
      <c r="G15" s="9">
        <f t="shared" si="2"/>
        <v>1662197.2</v>
      </c>
    </row>
    <row r="16">
      <c r="A16" s="7" t="s">
        <v>22</v>
      </c>
      <c r="B16" s="4">
        <v>5009.0</v>
      </c>
      <c r="C16" s="8">
        <v>437.2</v>
      </c>
      <c r="D16" s="8">
        <v>263.33</v>
      </c>
      <c r="E16" s="9">
        <v>2189934.8</v>
      </c>
      <c r="F16" s="9">
        <f t="shared" si="1"/>
        <v>1319019.97</v>
      </c>
      <c r="G16" s="9">
        <f t="shared" si="2"/>
        <v>870914.83</v>
      </c>
    </row>
    <row r="17">
      <c r="A17" s="7" t="s">
        <v>22</v>
      </c>
      <c r="B17" s="4">
        <v>2264.0</v>
      </c>
      <c r="C17" s="8">
        <v>47.45</v>
      </c>
      <c r="D17" s="8">
        <v>31.79</v>
      </c>
      <c r="E17" s="9">
        <v>107426.8</v>
      </c>
      <c r="F17" s="9">
        <f t="shared" si="1"/>
        <v>71972.56</v>
      </c>
      <c r="G17" s="9">
        <f t="shared" si="2"/>
        <v>35454.24</v>
      </c>
    </row>
    <row r="18">
      <c r="A18" s="7" t="s">
        <v>22</v>
      </c>
      <c r="B18" s="4">
        <v>1342.0</v>
      </c>
      <c r="C18" s="8">
        <v>651.21</v>
      </c>
      <c r="D18" s="8">
        <v>524.96</v>
      </c>
      <c r="E18" s="9">
        <v>873923.8200000001</v>
      </c>
      <c r="F18" s="9">
        <f t="shared" si="1"/>
        <v>704496.32</v>
      </c>
      <c r="G18" s="9">
        <f t="shared" si="2"/>
        <v>169427.5</v>
      </c>
    </row>
    <row r="19">
      <c r="A19" s="7" t="s">
        <v>22</v>
      </c>
      <c r="B19" s="4">
        <v>865.0</v>
      </c>
      <c r="C19" s="8">
        <v>421.89</v>
      </c>
      <c r="D19" s="8">
        <v>364.69</v>
      </c>
      <c r="E19" s="9">
        <v>364934.85</v>
      </c>
      <c r="F19" s="9">
        <f t="shared" si="1"/>
        <v>315456.85</v>
      </c>
      <c r="G19" s="9">
        <f t="shared" si="2"/>
        <v>49478</v>
      </c>
    </row>
    <row r="20">
      <c r="A20" s="7" t="s">
        <v>22</v>
      </c>
      <c r="B20" s="4">
        <v>1124.0</v>
      </c>
      <c r="C20" s="8">
        <v>47.45</v>
      </c>
      <c r="D20" s="8">
        <v>31.79</v>
      </c>
      <c r="E20" s="9">
        <v>53333.8</v>
      </c>
      <c r="F20" s="9">
        <f t="shared" si="1"/>
        <v>35731.96</v>
      </c>
      <c r="G20" s="9">
        <f t="shared" si="2"/>
        <v>17601.84</v>
      </c>
    </row>
    <row r="21">
      <c r="A21" s="7" t="s">
        <v>22</v>
      </c>
      <c r="B21" s="4">
        <v>1272.0</v>
      </c>
      <c r="C21" s="8">
        <v>421.89</v>
      </c>
      <c r="D21" s="8">
        <v>364.69</v>
      </c>
      <c r="E21" s="9">
        <v>536644.08</v>
      </c>
      <c r="F21" s="9">
        <f t="shared" si="1"/>
        <v>463885.68</v>
      </c>
      <c r="G21" s="9">
        <f t="shared" si="2"/>
        <v>72758.4</v>
      </c>
    </row>
    <row r="22">
      <c r="A22" s="7" t="s">
        <v>22</v>
      </c>
      <c r="B22" s="4">
        <v>5486.0</v>
      </c>
      <c r="C22" s="8">
        <v>668.27</v>
      </c>
      <c r="D22" s="8">
        <v>502.54</v>
      </c>
      <c r="E22" s="9">
        <v>3666129.2199999997</v>
      </c>
      <c r="F22" s="9">
        <f t="shared" si="1"/>
        <v>2756934.44</v>
      </c>
      <c r="G22" s="9">
        <f t="shared" si="2"/>
        <v>909194.78</v>
      </c>
    </row>
    <row r="23">
      <c r="A23" s="7" t="s">
        <v>33</v>
      </c>
      <c r="B23" s="4">
        <v>46.0</v>
      </c>
      <c r="C23" s="8">
        <v>255.28</v>
      </c>
      <c r="D23" s="8">
        <v>159.42</v>
      </c>
      <c r="E23" s="9">
        <v>11742.88</v>
      </c>
      <c r="F23" s="9">
        <f t="shared" si="1"/>
        <v>7333.32</v>
      </c>
      <c r="G23" s="9">
        <f t="shared" si="2"/>
        <v>4409.56</v>
      </c>
    </row>
    <row r="24">
      <c r="A24" s="7" t="s">
        <v>33</v>
      </c>
      <c r="B24" s="4">
        <v>1085.0</v>
      </c>
      <c r="C24" s="8">
        <v>255.28</v>
      </c>
      <c r="D24" s="8">
        <v>159.42</v>
      </c>
      <c r="E24" s="9">
        <v>276978.8</v>
      </c>
      <c r="F24" s="9">
        <f t="shared" si="1"/>
        <v>172970.7</v>
      </c>
      <c r="G24" s="9">
        <f t="shared" si="2"/>
        <v>104008.1</v>
      </c>
    </row>
    <row r="25">
      <c r="A25" s="7" t="s">
        <v>33</v>
      </c>
      <c r="B25" s="4">
        <v>4909.0</v>
      </c>
      <c r="C25" s="8">
        <v>109.28</v>
      </c>
      <c r="D25" s="8">
        <v>35.84</v>
      </c>
      <c r="E25" s="9">
        <v>536455.52</v>
      </c>
      <c r="F25" s="9">
        <f t="shared" si="1"/>
        <v>175938.56</v>
      </c>
      <c r="G25" s="9">
        <f t="shared" si="2"/>
        <v>360516.96</v>
      </c>
    </row>
    <row r="26">
      <c r="A26" s="7" t="s">
        <v>33</v>
      </c>
      <c r="B26" s="4">
        <v>1798.0</v>
      </c>
      <c r="C26" s="8">
        <v>421.89</v>
      </c>
      <c r="D26" s="8">
        <v>364.69</v>
      </c>
      <c r="E26" s="9">
        <v>758558.22</v>
      </c>
      <c r="F26" s="9">
        <f t="shared" si="1"/>
        <v>655712.62</v>
      </c>
      <c r="G26" s="9">
        <f t="shared" si="2"/>
        <v>102845.6</v>
      </c>
    </row>
    <row r="27">
      <c r="A27" s="7" t="s">
        <v>33</v>
      </c>
      <c r="B27" s="4">
        <v>4419.0</v>
      </c>
      <c r="C27" s="8">
        <v>81.73</v>
      </c>
      <c r="D27" s="8">
        <v>56.67</v>
      </c>
      <c r="E27" s="9">
        <v>361164.87</v>
      </c>
      <c r="F27" s="9">
        <f t="shared" si="1"/>
        <v>250424.73</v>
      </c>
      <c r="G27" s="9">
        <f t="shared" si="2"/>
        <v>110740.14</v>
      </c>
    </row>
    <row r="28">
      <c r="A28" s="7" t="s">
        <v>33</v>
      </c>
      <c r="B28" s="4">
        <v>3227.0</v>
      </c>
      <c r="C28" s="8">
        <v>668.27</v>
      </c>
      <c r="D28" s="8">
        <v>502.54</v>
      </c>
      <c r="E28" s="9">
        <v>2156507.29</v>
      </c>
      <c r="F28" s="9">
        <f t="shared" si="1"/>
        <v>1621696.58</v>
      </c>
      <c r="G28" s="9">
        <f t="shared" si="2"/>
        <v>534810.71</v>
      </c>
    </row>
    <row r="29">
      <c r="A29" s="7" t="s">
        <v>33</v>
      </c>
      <c r="B29" s="4">
        <v>9780.0</v>
      </c>
      <c r="C29" s="8">
        <v>437.2</v>
      </c>
      <c r="D29" s="8">
        <v>263.33</v>
      </c>
      <c r="E29" s="9">
        <v>4275816.0</v>
      </c>
      <c r="F29" s="9">
        <f t="shared" si="1"/>
        <v>2575367.4</v>
      </c>
      <c r="G29" s="9">
        <f t="shared" si="2"/>
        <v>1700448.6</v>
      </c>
    </row>
    <row r="30">
      <c r="A30" s="7" t="s">
        <v>33</v>
      </c>
      <c r="B30" s="4">
        <v>1545.0</v>
      </c>
      <c r="C30" s="8">
        <v>47.45</v>
      </c>
      <c r="D30" s="8">
        <v>31.79</v>
      </c>
      <c r="E30" s="9">
        <v>73310.25</v>
      </c>
      <c r="F30" s="9">
        <f t="shared" si="1"/>
        <v>49115.55</v>
      </c>
      <c r="G30" s="9">
        <f t="shared" si="2"/>
        <v>24194.7</v>
      </c>
    </row>
    <row r="31">
      <c r="A31" s="7" t="s">
        <v>33</v>
      </c>
      <c r="B31" s="4">
        <v>6876.0</v>
      </c>
      <c r="C31" s="8">
        <v>437.2</v>
      </c>
      <c r="D31" s="8">
        <v>263.33</v>
      </c>
      <c r="E31" s="9">
        <v>3006187.1999999997</v>
      </c>
      <c r="F31" s="9">
        <f t="shared" si="1"/>
        <v>1810657.08</v>
      </c>
      <c r="G31" s="9">
        <f t="shared" si="2"/>
        <v>1195530.12</v>
      </c>
    </row>
    <row r="32">
      <c r="A32" s="7" t="s">
        <v>33</v>
      </c>
      <c r="B32" s="4">
        <v>3646.0</v>
      </c>
      <c r="C32" s="8">
        <v>152.58</v>
      </c>
      <c r="D32" s="8">
        <v>97.44</v>
      </c>
      <c r="E32" s="9">
        <v>556306.68</v>
      </c>
      <c r="F32" s="9">
        <f t="shared" si="1"/>
        <v>355266.24</v>
      </c>
      <c r="G32" s="9">
        <f t="shared" si="2"/>
        <v>201040.44</v>
      </c>
    </row>
    <row r="33">
      <c r="A33" s="7" t="s">
        <v>33</v>
      </c>
      <c r="B33" s="4">
        <v>5866.0</v>
      </c>
      <c r="C33" s="8">
        <v>47.45</v>
      </c>
      <c r="D33" s="8">
        <v>31.79</v>
      </c>
      <c r="E33" s="9">
        <v>278341.7</v>
      </c>
      <c r="F33" s="9">
        <f t="shared" si="1"/>
        <v>186480.14</v>
      </c>
      <c r="G33" s="9">
        <f t="shared" si="2"/>
        <v>91861.56</v>
      </c>
    </row>
    <row r="34">
      <c r="A34" s="7" t="s">
        <v>33</v>
      </c>
      <c r="B34" s="4">
        <v>6267.0</v>
      </c>
      <c r="C34" s="8">
        <v>255.28</v>
      </c>
      <c r="D34" s="8">
        <v>159.42</v>
      </c>
      <c r="E34" s="9">
        <v>1599839.76</v>
      </c>
      <c r="F34" s="9">
        <f t="shared" si="1"/>
        <v>999085.14</v>
      </c>
      <c r="G34" s="9">
        <f t="shared" si="2"/>
        <v>600754.62</v>
      </c>
    </row>
    <row r="35">
      <c r="A35" s="7" t="s">
        <v>33</v>
      </c>
      <c r="B35" s="4">
        <v>5529.0</v>
      </c>
      <c r="C35" s="8">
        <v>154.06</v>
      </c>
      <c r="D35" s="8">
        <v>90.93</v>
      </c>
      <c r="E35" s="9">
        <v>851797.74</v>
      </c>
      <c r="F35" s="9">
        <f t="shared" si="1"/>
        <v>502751.97</v>
      </c>
      <c r="G35" s="9">
        <f t="shared" si="2"/>
        <v>349045.77</v>
      </c>
    </row>
    <row r="36">
      <c r="A36" s="7" t="s">
        <v>33</v>
      </c>
      <c r="B36" s="4">
        <v>7360.0</v>
      </c>
      <c r="C36" s="8">
        <v>9.33</v>
      </c>
      <c r="D36" s="8">
        <v>6.92</v>
      </c>
      <c r="E36" s="9">
        <v>68668.8</v>
      </c>
      <c r="F36" s="9">
        <f t="shared" si="1"/>
        <v>50931.2</v>
      </c>
      <c r="G36" s="9">
        <f t="shared" si="2"/>
        <v>17737.6</v>
      </c>
    </row>
    <row r="37">
      <c r="A37" s="7" t="s">
        <v>33</v>
      </c>
      <c r="B37" s="4">
        <v>4543.0</v>
      </c>
      <c r="C37" s="8">
        <v>255.28</v>
      </c>
      <c r="D37" s="8">
        <v>159.42</v>
      </c>
      <c r="E37" s="9">
        <v>1159737.04</v>
      </c>
      <c r="F37" s="9">
        <f t="shared" si="1"/>
        <v>724245.06</v>
      </c>
      <c r="G37" s="9">
        <f t="shared" si="2"/>
        <v>435491.98</v>
      </c>
    </row>
    <row r="38">
      <c r="A38" s="7" t="s">
        <v>33</v>
      </c>
      <c r="B38" s="4">
        <v>7955.0</v>
      </c>
      <c r="C38" s="8">
        <v>47.45</v>
      </c>
      <c r="D38" s="8">
        <v>31.79</v>
      </c>
      <c r="E38" s="9">
        <v>377464.75</v>
      </c>
      <c r="F38" s="9">
        <f t="shared" si="1"/>
        <v>252889.45</v>
      </c>
      <c r="G38" s="9">
        <f t="shared" si="2"/>
        <v>124575.3</v>
      </c>
    </row>
    <row r="39">
      <c r="A39" s="7" t="s">
        <v>33</v>
      </c>
      <c r="B39" s="4">
        <v>707.0</v>
      </c>
      <c r="C39" s="8">
        <v>255.28</v>
      </c>
      <c r="D39" s="8">
        <v>159.42</v>
      </c>
      <c r="E39" s="9">
        <v>180482.96</v>
      </c>
      <c r="F39" s="9">
        <f t="shared" si="1"/>
        <v>112709.94</v>
      </c>
      <c r="G39" s="9">
        <f t="shared" si="2"/>
        <v>67773.02</v>
      </c>
    </row>
    <row r="40">
      <c r="A40" s="7" t="s">
        <v>33</v>
      </c>
      <c r="B40" s="4">
        <v>5116.0</v>
      </c>
      <c r="C40" s="8">
        <v>205.7</v>
      </c>
      <c r="D40" s="8">
        <v>117.11</v>
      </c>
      <c r="E40" s="9">
        <v>1052361.2</v>
      </c>
      <c r="F40" s="9">
        <f t="shared" si="1"/>
        <v>599134.76</v>
      </c>
      <c r="G40" s="9">
        <f t="shared" si="2"/>
        <v>453226.44</v>
      </c>
    </row>
    <row r="41">
      <c r="A41" s="7" t="s">
        <v>33</v>
      </c>
      <c r="B41" s="4">
        <v>3534.0</v>
      </c>
      <c r="C41" s="8">
        <v>47.45</v>
      </c>
      <c r="D41" s="8">
        <v>31.79</v>
      </c>
      <c r="E41" s="9">
        <v>167688.30000000002</v>
      </c>
      <c r="F41" s="9">
        <f t="shared" si="1"/>
        <v>112345.86</v>
      </c>
      <c r="G41" s="9">
        <f t="shared" si="2"/>
        <v>55342.44</v>
      </c>
    </row>
    <row r="42">
      <c r="A42" s="7" t="s">
        <v>33</v>
      </c>
      <c r="B42" s="4">
        <v>9048.0</v>
      </c>
      <c r="C42" s="8">
        <v>152.58</v>
      </c>
      <c r="D42" s="8">
        <v>97.44</v>
      </c>
      <c r="E42" s="9">
        <v>1380543.84</v>
      </c>
      <c r="F42" s="9">
        <f t="shared" si="1"/>
        <v>881637.12</v>
      </c>
      <c r="G42" s="9">
        <f t="shared" si="2"/>
        <v>498906.72</v>
      </c>
    </row>
    <row r="43">
      <c r="A43" s="7" t="s">
        <v>33</v>
      </c>
      <c r="B43" s="4">
        <v>1875.0</v>
      </c>
      <c r="C43" s="8">
        <v>421.89</v>
      </c>
      <c r="D43" s="8">
        <v>364.69</v>
      </c>
      <c r="E43" s="9">
        <v>791043.75</v>
      </c>
      <c r="F43" s="9">
        <f t="shared" si="1"/>
        <v>683793.75</v>
      </c>
      <c r="G43" s="9">
        <f t="shared" si="2"/>
        <v>107250</v>
      </c>
    </row>
    <row r="44">
      <c r="A44" s="7" t="s">
        <v>33</v>
      </c>
      <c r="B44" s="4">
        <v>8439.0</v>
      </c>
      <c r="C44" s="8">
        <v>668.27</v>
      </c>
      <c r="D44" s="8">
        <v>502.54</v>
      </c>
      <c r="E44" s="9">
        <v>5639530.53</v>
      </c>
      <c r="F44" s="9">
        <f t="shared" si="1"/>
        <v>4240935.06</v>
      </c>
      <c r="G44" s="9">
        <f t="shared" si="2"/>
        <v>1398595.47</v>
      </c>
    </row>
    <row r="45">
      <c r="A45" s="7" t="s">
        <v>33</v>
      </c>
      <c r="B45" s="4">
        <v>3682.0</v>
      </c>
      <c r="C45" s="8">
        <v>421.89</v>
      </c>
      <c r="D45" s="8">
        <v>364.69</v>
      </c>
      <c r="E45" s="9">
        <v>1553398.98</v>
      </c>
      <c r="F45" s="9">
        <f t="shared" si="1"/>
        <v>1342788.58</v>
      </c>
      <c r="G45" s="9">
        <f t="shared" si="2"/>
        <v>210610.4</v>
      </c>
    </row>
    <row r="46">
      <c r="A46" s="7" t="s">
        <v>33</v>
      </c>
      <c r="B46" s="4">
        <v>2111.0</v>
      </c>
      <c r="C46" s="8">
        <v>205.7</v>
      </c>
      <c r="D46" s="8">
        <v>117.11</v>
      </c>
      <c r="E46" s="9">
        <v>434232.69999999995</v>
      </c>
      <c r="F46" s="9">
        <f t="shared" si="1"/>
        <v>247219.21</v>
      </c>
      <c r="G46" s="9">
        <f t="shared" si="2"/>
        <v>187013.49</v>
      </c>
    </row>
    <row r="47">
      <c r="A47" s="7" t="s">
        <v>33</v>
      </c>
      <c r="B47" s="4">
        <v>7170.0</v>
      </c>
      <c r="C47" s="8">
        <v>255.28</v>
      </c>
      <c r="D47" s="8">
        <v>159.42</v>
      </c>
      <c r="E47" s="9">
        <v>1830357.6</v>
      </c>
      <c r="F47" s="9">
        <f t="shared" si="1"/>
        <v>1143041.4</v>
      </c>
      <c r="G47" s="9">
        <f t="shared" si="2"/>
        <v>687316.2</v>
      </c>
    </row>
    <row r="48">
      <c r="A48" s="7" t="s">
        <v>33</v>
      </c>
      <c r="B48" s="4">
        <v>6054.0</v>
      </c>
      <c r="C48" s="8">
        <v>152.58</v>
      </c>
      <c r="D48" s="8">
        <v>97.44</v>
      </c>
      <c r="E48" s="9">
        <v>923719.3200000001</v>
      </c>
      <c r="F48" s="9">
        <f t="shared" si="1"/>
        <v>589901.76</v>
      </c>
      <c r="G48" s="9">
        <f t="shared" si="2"/>
        <v>333817.56</v>
      </c>
    </row>
    <row r="49">
      <c r="A49" s="7" t="s">
        <v>33</v>
      </c>
      <c r="B49" s="4">
        <v>3020.0</v>
      </c>
      <c r="C49" s="8">
        <v>651.21</v>
      </c>
      <c r="D49" s="8">
        <v>524.96</v>
      </c>
      <c r="E49" s="9">
        <v>1966654.2000000002</v>
      </c>
      <c r="F49" s="9">
        <f t="shared" si="1"/>
        <v>1585379.2</v>
      </c>
      <c r="G49" s="9">
        <f t="shared" si="2"/>
        <v>381275</v>
      </c>
    </row>
    <row r="50">
      <c r="A50" s="7" t="s">
        <v>33</v>
      </c>
      <c r="B50" s="4">
        <v>9278.0</v>
      </c>
      <c r="C50" s="8">
        <v>205.7</v>
      </c>
      <c r="D50" s="8">
        <v>117.11</v>
      </c>
      <c r="E50" s="9">
        <v>1908484.5999999999</v>
      </c>
      <c r="F50" s="9">
        <f t="shared" si="1"/>
        <v>1086546.58</v>
      </c>
      <c r="G50" s="9">
        <f t="shared" si="2"/>
        <v>821938.02</v>
      </c>
    </row>
    <row r="51">
      <c r="A51" s="7" t="s">
        <v>33</v>
      </c>
      <c r="B51" s="4">
        <v>4348.0</v>
      </c>
      <c r="C51" s="8">
        <v>668.27</v>
      </c>
      <c r="D51" s="8">
        <v>502.54</v>
      </c>
      <c r="E51" s="9">
        <v>2905637.96</v>
      </c>
      <c r="F51" s="9">
        <f t="shared" si="1"/>
        <v>2185043.92</v>
      </c>
      <c r="G51" s="9">
        <f t="shared" si="2"/>
        <v>720594.04</v>
      </c>
    </row>
    <row r="52">
      <c r="A52" s="7" t="s">
        <v>33</v>
      </c>
      <c r="B52" s="4">
        <v>5258.0</v>
      </c>
      <c r="C52" s="8">
        <v>9.33</v>
      </c>
      <c r="D52" s="8">
        <v>6.92</v>
      </c>
      <c r="E52" s="9">
        <v>49057.14</v>
      </c>
      <c r="F52" s="9">
        <f t="shared" si="1"/>
        <v>36385.36</v>
      </c>
      <c r="G52" s="9">
        <f t="shared" si="2"/>
        <v>12671.78</v>
      </c>
    </row>
    <row r="53">
      <c r="A53" s="7" t="s">
        <v>33</v>
      </c>
      <c r="B53" s="4">
        <v>653.0</v>
      </c>
      <c r="C53" s="8">
        <v>154.06</v>
      </c>
      <c r="D53" s="8">
        <v>90.93</v>
      </c>
      <c r="E53" s="9">
        <v>100601.18000000001</v>
      </c>
      <c r="F53" s="9">
        <f t="shared" si="1"/>
        <v>59377.29</v>
      </c>
      <c r="G53" s="9">
        <f t="shared" si="2"/>
        <v>41223.89</v>
      </c>
    </row>
    <row r="54">
      <c r="A54" s="7" t="s">
        <v>33</v>
      </c>
      <c r="B54" s="4">
        <v>7489.0</v>
      </c>
      <c r="C54" s="8">
        <v>437.2</v>
      </c>
      <c r="D54" s="8">
        <v>263.33</v>
      </c>
      <c r="E54" s="9">
        <v>3274190.8</v>
      </c>
      <c r="F54" s="9">
        <f t="shared" si="1"/>
        <v>1972078.37</v>
      </c>
      <c r="G54" s="9">
        <f t="shared" si="2"/>
        <v>1302112.43</v>
      </c>
    </row>
    <row r="55">
      <c r="A55" s="7" t="s">
        <v>33</v>
      </c>
      <c r="B55" s="4">
        <v>4390.0</v>
      </c>
      <c r="C55" s="8">
        <v>81.73</v>
      </c>
      <c r="D55" s="8">
        <v>56.67</v>
      </c>
      <c r="E55" s="9">
        <v>358794.7</v>
      </c>
      <c r="F55" s="9">
        <f t="shared" si="1"/>
        <v>248781.3</v>
      </c>
      <c r="G55" s="9">
        <f t="shared" si="2"/>
        <v>110013.4</v>
      </c>
    </row>
    <row r="56">
      <c r="A56" s="7" t="s">
        <v>33</v>
      </c>
      <c r="B56" s="4">
        <v>7518.0</v>
      </c>
      <c r="C56" s="8">
        <v>668.27</v>
      </c>
      <c r="D56" s="8">
        <v>502.54</v>
      </c>
      <c r="E56" s="9">
        <v>5024053.859999999</v>
      </c>
      <c r="F56" s="9">
        <f t="shared" si="1"/>
        <v>3778095.72</v>
      </c>
      <c r="G56" s="9">
        <f t="shared" si="2"/>
        <v>1245958.14</v>
      </c>
    </row>
    <row r="57">
      <c r="A57" s="7" t="s">
        <v>33</v>
      </c>
      <c r="B57" s="4">
        <v>1255.0</v>
      </c>
      <c r="C57" s="8">
        <v>47.45</v>
      </c>
      <c r="D57" s="8">
        <v>31.79</v>
      </c>
      <c r="E57" s="9">
        <v>59549.75</v>
      </c>
      <c r="F57" s="9">
        <f t="shared" si="1"/>
        <v>39896.45</v>
      </c>
      <c r="G57" s="9">
        <f t="shared" si="2"/>
        <v>19653.3</v>
      </c>
    </row>
    <row r="58">
      <c r="A58" s="7" t="s">
        <v>33</v>
      </c>
      <c r="B58" s="4">
        <v>983.0</v>
      </c>
      <c r="C58" s="8">
        <v>9.33</v>
      </c>
      <c r="D58" s="8">
        <v>6.92</v>
      </c>
      <c r="E58" s="9">
        <v>9171.39</v>
      </c>
      <c r="F58" s="9">
        <f t="shared" si="1"/>
        <v>6802.36</v>
      </c>
      <c r="G58" s="9">
        <f t="shared" si="2"/>
        <v>2369.03</v>
      </c>
    </row>
    <row r="59">
      <c r="A59" s="7" t="s">
        <v>33</v>
      </c>
      <c r="B59" s="4">
        <v>2531.0</v>
      </c>
      <c r="C59" s="8">
        <v>109.28</v>
      </c>
      <c r="D59" s="8">
        <v>35.84</v>
      </c>
      <c r="E59" s="9">
        <v>276587.68</v>
      </c>
      <c r="F59" s="9">
        <f t="shared" si="1"/>
        <v>90711.04</v>
      </c>
      <c r="G59" s="9">
        <f t="shared" si="2"/>
        <v>185876.64</v>
      </c>
    </row>
    <row r="60">
      <c r="A60" s="7" t="s">
        <v>33</v>
      </c>
      <c r="B60" s="4">
        <v>9107.0</v>
      </c>
      <c r="C60" s="8">
        <v>47.45</v>
      </c>
      <c r="D60" s="8">
        <v>31.79</v>
      </c>
      <c r="E60" s="9">
        <v>432127.15</v>
      </c>
      <c r="F60" s="9">
        <f t="shared" si="1"/>
        <v>289511.53</v>
      </c>
      <c r="G60" s="9">
        <f t="shared" si="2"/>
        <v>142615.62</v>
      </c>
    </row>
    <row r="61">
      <c r="A61" s="7" t="s">
        <v>33</v>
      </c>
      <c r="B61" s="4">
        <v>6592.0</v>
      </c>
      <c r="C61" s="8">
        <v>154.06</v>
      </c>
      <c r="D61" s="8">
        <v>90.93</v>
      </c>
      <c r="E61" s="9">
        <v>1015563.52</v>
      </c>
      <c r="F61" s="9">
        <f t="shared" si="1"/>
        <v>599410.56</v>
      </c>
      <c r="G61" s="9">
        <f t="shared" si="2"/>
        <v>416152.96</v>
      </c>
    </row>
    <row r="62">
      <c r="A62" s="7" t="s">
        <v>33</v>
      </c>
      <c r="B62" s="4">
        <v>677.0</v>
      </c>
      <c r="C62" s="8">
        <v>109.28</v>
      </c>
      <c r="D62" s="8">
        <v>35.84</v>
      </c>
      <c r="E62" s="9">
        <v>73982.56</v>
      </c>
      <c r="F62" s="9">
        <f t="shared" si="1"/>
        <v>24263.68</v>
      </c>
      <c r="G62" s="9">
        <f t="shared" si="2"/>
        <v>49718.88</v>
      </c>
    </row>
    <row r="63">
      <c r="A63" s="7" t="s">
        <v>35</v>
      </c>
      <c r="B63" s="4">
        <v>3796.0</v>
      </c>
      <c r="C63" s="8">
        <v>668.27</v>
      </c>
      <c r="D63" s="8">
        <v>502.54</v>
      </c>
      <c r="E63" s="9">
        <v>2536752.92</v>
      </c>
      <c r="F63" s="9">
        <f t="shared" si="1"/>
        <v>1907641.84</v>
      </c>
      <c r="G63" s="9">
        <f t="shared" si="2"/>
        <v>629111.08</v>
      </c>
    </row>
    <row r="64">
      <c r="A64" s="7" t="s">
        <v>35</v>
      </c>
      <c r="B64" s="4">
        <v>8866.0</v>
      </c>
      <c r="C64" s="8">
        <v>9.33</v>
      </c>
      <c r="D64" s="8">
        <v>6.92</v>
      </c>
      <c r="E64" s="9">
        <v>82719.78</v>
      </c>
      <c r="F64" s="9">
        <f t="shared" si="1"/>
        <v>61352.72</v>
      </c>
      <c r="G64" s="9">
        <f t="shared" si="2"/>
        <v>21367.06</v>
      </c>
    </row>
    <row r="65">
      <c r="A65" s="7" t="s">
        <v>35</v>
      </c>
      <c r="B65" s="4">
        <v>791.0</v>
      </c>
      <c r="C65" s="8">
        <v>255.28</v>
      </c>
      <c r="D65" s="8">
        <v>159.42</v>
      </c>
      <c r="E65" s="9">
        <v>201926.48</v>
      </c>
      <c r="F65" s="9">
        <f t="shared" si="1"/>
        <v>126101.22</v>
      </c>
      <c r="G65" s="9">
        <f t="shared" si="2"/>
        <v>75825.26</v>
      </c>
    </row>
    <row r="66">
      <c r="A66" s="7" t="s">
        <v>35</v>
      </c>
      <c r="B66" s="4">
        <v>2037.0</v>
      </c>
      <c r="C66" s="8">
        <v>152.58</v>
      </c>
      <c r="D66" s="8">
        <v>97.44</v>
      </c>
      <c r="E66" s="9">
        <v>310805.46</v>
      </c>
      <c r="F66" s="9">
        <f t="shared" si="1"/>
        <v>198485.28</v>
      </c>
      <c r="G66" s="9">
        <f t="shared" si="2"/>
        <v>112320.18</v>
      </c>
    </row>
    <row r="67">
      <c r="A67" s="7" t="s">
        <v>35</v>
      </c>
      <c r="B67" s="4">
        <v>313.0</v>
      </c>
      <c r="C67" s="8">
        <v>109.28</v>
      </c>
      <c r="D67" s="8">
        <v>35.84</v>
      </c>
      <c r="E67" s="9">
        <v>34204.64</v>
      </c>
      <c r="F67" s="9">
        <f t="shared" si="1"/>
        <v>11217.92</v>
      </c>
      <c r="G67" s="9">
        <f t="shared" si="2"/>
        <v>22986.72</v>
      </c>
    </row>
    <row r="68">
      <c r="A68" s="7" t="s">
        <v>35</v>
      </c>
      <c r="B68" s="4">
        <v>7084.0</v>
      </c>
      <c r="C68" s="8">
        <v>421.89</v>
      </c>
      <c r="D68" s="8">
        <v>364.69</v>
      </c>
      <c r="E68" s="9">
        <v>2988668.76</v>
      </c>
      <c r="F68" s="9">
        <f t="shared" si="1"/>
        <v>2583463.96</v>
      </c>
      <c r="G68" s="9">
        <f t="shared" si="2"/>
        <v>405204.8</v>
      </c>
    </row>
    <row r="69">
      <c r="A69" s="7" t="s">
        <v>35</v>
      </c>
      <c r="B69" s="4">
        <v>9214.0</v>
      </c>
      <c r="C69" s="8">
        <v>9.33</v>
      </c>
      <c r="D69" s="8">
        <v>6.92</v>
      </c>
      <c r="E69" s="9">
        <v>85966.62</v>
      </c>
      <c r="F69" s="9">
        <f t="shared" si="1"/>
        <v>63760.88</v>
      </c>
      <c r="G69" s="9">
        <f t="shared" si="2"/>
        <v>22205.74</v>
      </c>
    </row>
    <row r="70">
      <c r="A70" s="7" t="s">
        <v>35</v>
      </c>
      <c r="B70" s="4">
        <v>3979.0</v>
      </c>
      <c r="C70" s="8">
        <v>152.58</v>
      </c>
      <c r="D70" s="8">
        <v>97.44</v>
      </c>
      <c r="E70" s="9">
        <v>607115.8200000001</v>
      </c>
      <c r="F70" s="9">
        <f t="shared" si="1"/>
        <v>387713.76</v>
      </c>
      <c r="G70" s="9">
        <f t="shared" si="2"/>
        <v>219402.06</v>
      </c>
    </row>
    <row r="71">
      <c r="A71" s="7" t="s">
        <v>35</v>
      </c>
      <c r="B71" s="4">
        <v>3600.0</v>
      </c>
      <c r="C71" s="8">
        <v>205.7</v>
      </c>
      <c r="D71" s="8">
        <v>117.11</v>
      </c>
      <c r="E71" s="9">
        <v>740520.0</v>
      </c>
      <c r="F71" s="9">
        <f t="shared" si="1"/>
        <v>421596</v>
      </c>
      <c r="G71" s="9">
        <f t="shared" si="2"/>
        <v>318924</v>
      </c>
    </row>
    <row r="72">
      <c r="A72" s="7" t="s">
        <v>35</v>
      </c>
      <c r="B72" s="4">
        <v>6612.0</v>
      </c>
      <c r="C72" s="8">
        <v>47.45</v>
      </c>
      <c r="D72" s="8">
        <v>31.79</v>
      </c>
      <c r="E72" s="9">
        <v>313739.4</v>
      </c>
      <c r="F72" s="9">
        <f t="shared" si="1"/>
        <v>210195.48</v>
      </c>
      <c r="G72" s="9">
        <f t="shared" si="2"/>
        <v>103543.92</v>
      </c>
    </row>
    <row r="73">
      <c r="A73" s="7" t="s">
        <v>35</v>
      </c>
      <c r="B73" s="4">
        <v>3524.0</v>
      </c>
      <c r="C73" s="8">
        <v>9.33</v>
      </c>
      <c r="D73" s="8">
        <v>6.92</v>
      </c>
      <c r="E73" s="9">
        <v>32878.92</v>
      </c>
      <c r="F73" s="9">
        <f t="shared" si="1"/>
        <v>24386.08</v>
      </c>
      <c r="G73" s="9">
        <f t="shared" si="2"/>
        <v>8492.84</v>
      </c>
    </row>
    <row r="74">
      <c r="A74" s="7" t="s">
        <v>35</v>
      </c>
      <c r="B74" s="4">
        <v>7455.0</v>
      </c>
      <c r="C74" s="8">
        <v>205.7</v>
      </c>
      <c r="D74" s="8">
        <v>117.11</v>
      </c>
      <c r="E74" s="9">
        <v>1533493.5</v>
      </c>
      <c r="F74" s="9">
        <f t="shared" si="1"/>
        <v>873055.05</v>
      </c>
      <c r="G74" s="9">
        <f t="shared" si="2"/>
        <v>660438.45</v>
      </c>
    </row>
    <row r="75">
      <c r="A75" s="7" t="s">
        <v>35</v>
      </c>
      <c r="B75" s="4">
        <v>1051.0</v>
      </c>
      <c r="C75" s="8">
        <v>668.27</v>
      </c>
      <c r="D75" s="8">
        <v>502.54</v>
      </c>
      <c r="E75" s="9">
        <v>702351.77</v>
      </c>
      <c r="F75" s="9">
        <f t="shared" si="1"/>
        <v>528169.54</v>
      </c>
      <c r="G75" s="9">
        <f t="shared" si="2"/>
        <v>174182.23</v>
      </c>
    </row>
    <row r="76">
      <c r="A76" s="7" t="s">
        <v>35</v>
      </c>
      <c r="B76" s="4">
        <v>6097.0</v>
      </c>
      <c r="C76" s="8">
        <v>154.06</v>
      </c>
      <c r="D76" s="8">
        <v>90.93</v>
      </c>
      <c r="E76" s="9">
        <v>939303.8200000001</v>
      </c>
      <c r="F76" s="9">
        <f t="shared" si="1"/>
        <v>554400.21</v>
      </c>
      <c r="G76" s="9">
        <f t="shared" si="2"/>
        <v>384903.61</v>
      </c>
    </row>
    <row r="77">
      <c r="A77" s="7" t="s">
        <v>35</v>
      </c>
      <c r="B77" s="4">
        <v>5046.0</v>
      </c>
      <c r="C77" s="8">
        <v>205.7</v>
      </c>
      <c r="D77" s="8">
        <v>117.11</v>
      </c>
      <c r="E77" s="9">
        <v>1037962.2</v>
      </c>
      <c r="F77" s="9">
        <f t="shared" si="1"/>
        <v>590937.06</v>
      </c>
      <c r="G77" s="9">
        <f t="shared" si="2"/>
        <v>447025.14</v>
      </c>
    </row>
    <row r="78">
      <c r="A78" s="7" t="s">
        <v>35</v>
      </c>
      <c r="B78" s="4">
        <v>7461.0</v>
      </c>
      <c r="C78" s="8">
        <v>668.27</v>
      </c>
      <c r="D78" s="8">
        <v>502.54</v>
      </c>
      <c r="E78" s="9">
        <v>4985962.47</v>
      </c>
      <c r="F78" s="9">
        <f t="shared" si="1"/>
        <v>3749450.94</v>
      </c>
      <c r="G78" s="9">
        <f t="shared" si="2"/>
        <v>1236511.53</v>
      </c>
    </row>
    <row r="79">
      <c r="A79" s="7" t="s">
        <v>35</v>
      </c>
      <c r="B79" s="4">
        <v>342.0</v>
      </c>
      <c r="C79" s="8">
        <v>421.89</v>
      </c>
      <c r="D79" s="8">
        <v>364.69</v>
      </c>
      <c r="E79" s="9">
        <v>144286.38</v>
      </c>
      <c r="F79" s="9">
        <f t="shared" si="1"/>
        <v>124723.98</v>
      </c>
      <c r="G79" s="9">
        <f t="shared" si="2"/>
        <v>19562.4</v>
      </c>
    </row>
    <row r="80">
      <c r="A80" s="7" t="s">
        <v>35</v>
      </c>
      <c r="B80" s="4">
        <v>3559.0</v>
      </c>
      <c r="C80" s="8">
        <v>81.73</v>
      </c>
      <c r="D80" s="8">
        <v>56.67</v>
      </c>
      <c r="E80" s="9">
        <v>290877.07</v>
      </c>
      <c r="F80" s="9">
        <f t="shared" si="1"/>
        <v>201688.53</v>
      </c>
      <c r="G80" s="9">
        <f t="shared" si="2"/>
        <v>89188.54</v>
      </c>
    </row>
    <row r="81">
      <c r="A81" s="7" t="s">
        <v>35</v>
      </c>
      <c r="B81" s="4">
        <v>5259.0</v>
      </c>
      <c r="C81" s="8">
        <v>421.89</v>
      </c>
      <c r="D81" s="8">
        <v>364.69</v>
      </c>
      <c r="E81" s="9">
        <v>2218719.51</v>
      </c>
      <c r="F81" s="9">
        <f t="shared" si="1"/>
        <v>1917904.71</v>
      </c>
      <c r="G81" s="9">
        <f t="shared" si="2"/>
        <v>300814.8</v>
      </c>
    </row>
    <row r="82">
      <c r="A82" s="7" t="s">
        <v>35</v>
      </c>
      <c r="B82" s="4">
        <v>1747.0</v>
      </c>
      <c r="C82" s="8">
        <v>152.58</v>
      </c>
      <c r="D82" s="8">
        <v>97.44</v>
      </c>
      <c r="E82" s="9">
        <v>266557.26</v>
      </c>
      <c r="F82" s="9">
        <f t="shared" si="1"/>
        <v>170227.68</v>
      </c>
      <c r="G82" s="9">
        <f t="shared" si="2"/>
        <v>96329.58</v>
      </c>
    </row>
    <row r="83">
      <c r="A83" s="7" t="s">
        <v>35</v>
      </c>
      <c r="B83" s="4">
        <v>7390.0</v>
      </c>
      <c r="C83" s="8">
        <v>421.89</v>
      </c>
      <c r="D83" s="8">
        <v>364.69</v>
      </c>
      <c r="E83" s="9">
        <v>3117767.1</v>
      </c>
      <c r="F83" s="9">
        <f t="shared" si="1"/>
        <v>2695059.1</v>
      </c>
      <c r="G83" s="9">
        <f t="shared" si="2"/>
        <v>422708</v>
      </c>
    </row>
    <row r="84">
      <c r="A84" s="7" t="s">
        <v>35</v>
      </c>
      <c r="B84" s="4">
        <v>6447.0</v>
      </c>
      <c r="C84" s="8">
        <v>81.73</v>
      </c>
      <c r="D84" s="8">
        <v>56.67</v>
      </c>
      <c r="E84" s="9">
        <v>526913.31</v>
      </c>
      <c r="F84" s="9">
        <f t="shared" si="1"/>
        <v>365351.49</v>
      </c>
      <c r="G84" s="9">
        <f t="shared" si="2"/>
        <v>161561.82</v>
      </c>
    </row>
    <row r="85">
      <c r="A85" s="7" t="s">
        <v>35</v>
      </c>
      <c r="B85" s="4">
        <v>4983.0</v>
      </c>
      <c r="C85" s="8">
        <v>255.28</v>
      </c>
      <c r="D85" s="8">
        <v>159.42</v>
      </c>
      <c r="E85" s="9">
        <v>1272060.24</v>
      </c>
      <c r="F85" s="9">
        <f t="shared" si="1"/>
        <v>794389.86</v>
      </c>
      <c r="G85" s="9">
        <f t="shared" si="2"/>
        <v>477670.38</v>
      </c>
    </row>
    <row r="86">
      <c r="A86" s="7" t="s">
        <v>35</v>
      </c>
      <c r="B86" s="4">
        <v>4593.0</v>
      </c>
      <c r="C86" s="8">
        <v>81.73</v>
      </c>
      <c r="D86" s="8">
        <v>56.67</v>
      </c>
      <c r="E86" s="9">
        <v>375385.89</v>
      </c>
      <c r="F86" s="9">
        <f t="shared" si="1"/>
        <v>260285.31</v>
      </c>
      <c r="G86" s="9">
        <f t="shared" si="2"/>
        <v>115100.58</v>
      </c>
    </row>
    <row r="87">
      <c r="A87" s="7" t="s">
        <v>35</v>
      </c>
      <c r="B87" s="4">
        <v>9132.0</v>
      </c>
      <c r="C87" s="8">
        <v>154.06</v>
      </c>
      <c r="D87" s="8">
        <v>90.93</v>
      </c>
      <c r="E87" s="9">
        <v>1406875.92</v>
      </c>
      <c r="F87" s="9">
        <f t="shared" si="1"/>
        <v>830372.76</v>
      </c>
      <c r="G87" s="9">
        <f t="shared" si="2"/>
        <v>576503.16</v>
      </c>
    </row>
    <row r="88">
      <c r="A88" s="7" t="s">
        <v>35</v>
      </c>
      <c r="B88" s="4">
        <v>7462.0</v>
      </c>
      <c r="C88" s="8">
        <v>651.21</v>
      </c>
      <c r="D88" s="8">
        <v>524.96</v>
      </c>
      <c r="E88" s="9">
        <v>4859329.0200000005</v>
      </c>
      <c r="F88" s="9">
        <f t="shared" si="1"/>
        <v>3917251.52</v>
      </c>
      <c r="G88" s="9">
        <f t="shared" si="2"/>
        <v>942077.5</v>
      </c>
    </row>
    <row r="89">
      <c r="A89" s="7" t="s">
        <v>35</v>
      </c>
      <c r="B89" s="4">
        <v>5436.0</v>
      </c>
      <c r="C89" s="8">
        <v>109.28</v>
      </c>
      <c r="D89" s="8">
        <v>35.84</v>
      </c>
      <c r="E89" s="9">
        <v>594046.08</v>
      </c>
      <c r="F89" s="9">
        <f t="shared" si="1"/>
        <v>194826.24</v>
      </c>
      <c r="G89" s="9">
        <f t="shared" si="2"/>
        <v>399219.84</v>
      </c>
    </row>
    <row r="90">
      <c r="A90" s="7" t="s">
        <v>35</v>
      </c>
      <c r="B90" s="4">
        <v>7514.0</v>
      </c>
      <c r="C90" s="8">
        <v>152.58</v>
      </c>
      <c r="D90" s="8">
        <v>97.44</v>
      </c>
      <c r="E90" s="9">
        <v>1146486.12</v>
      </c>
      <c r="F90" s="9">
        <f t="shared" si="1"/>
        <v>732164.16</v>
      </c>
      <c r="G90" s="9">
        <f t="shared" si="2"/>
        <v>414321.96</v>
      </c>
    </row>
    <row r="91">
      <c r="A91" s="7" t="s">
        <v>35</v>
      </c>
      <c r="B91" s="4">
        <v>9875.0</v>
      </c>
      <c r="C91" s="8">
        <v>421.89</v>
      </c>
      <c r="D91" s="8">
        <v>364.69</v>
      </c>
      <c r="E91" s="9">
        <v>4166163.75</v>
      </c>
      <c r="F91" s="9">
        <f t="shared" si="1"/>
        <v>3601313.75</v>
      </c>
      <c r="G91" s="9">
        <f t="shared" si="2"/>
        <v>564850</v>
      </c>
    </row>
    <row r="92">
      <c r="A92" s="7" t="s">
        <v>38</v>
      </c>
      <c r="B92" s="4">
        <v>8302.0</v>
      </c>
      <c r="C92" s="8">
        <v>205.7</v>
      </c>
      <c r="D92" s="8">
        <v>117.11</v>
      </c>
      <c r="E92" s="9">
        <v>1707721.4</v>
      </c>
      <c r="F92" s="9">
        <f t="shared" si="1"/>
        <v>972247.22</v>
      </c>
      <c r="G92" s="9">
        <f t="shared" si="2"/>
        <v>735474.18</v>
      </c>
    </row>
    <row r="93">
      <c r="A93" s="7" t="s">
        <v>38</v>
      </c>
      <c r="B93" s="4">
        <v>1205.0</v>
      </c>
      <c r="C93" s="8">
        <v>81.73</v>
      </c>
      <c r="D93" s="8">
        <v>56.67</v>
      </c>
      <c r="E93" s="9">
        <v>98484.65000000001</v>
      </c>
      <c r="F93" s="9">
        <f t="shared" si="1"/>
        <v>68287.35</v>
      </c>
      <c r="G93" s="9">
        <f t="shared" si="2"/>
        <v>30197.3</v>
      </c>
    </row>
    <row r="94">
      <c r="A94" s="7" t="s">
        <v>38</v>
      </c>
      <c r="B94" s="4">
        <v>1767.0</v>
      </c>
      <c r="C94" s="8">
        <v>668.27</v>
      </c>
      <c r="D94" s="8">
        <v>502.54</v>
      </c>
      <c r="E94" s="9">
        <v>1180833.09</v>
      </c>
      <c r="F94" s="9">
        <f t="shared" si="1"/>
        <v>887988.18</v>
      </c>
      <c r="G94" s="9">
        <f t="shared" si="2"/>
        <v>292844.91</v>
      </c>
    </row>
    <row r="95">
      <c r="A95" s="7" t="s">
        <v>38</v>
      </c>
      <c r="B95" s="4">
        <v>8733.0</v>
      </c>
      <c r="C95" s="8">
        <v>9.33</v>
      </c>
      <c r="D95" s="8">
        <v>6.92</v>
      </c>
      <c r="E95" s="9">
        <v>81478.89</v>
      </c>
      <c r="F95" s="9">
        <f t="shared" si="1"/>
        <v>60432.36</v>
      </c>
      <c r="G95" s="9">
        <f t="shared" si="2"/>
        <v>21046.53</v>
      </c>
    </row>
    <row r="96">
      <c r="A96" s="7" t="s">
        <v>38</v>
      </c>
      <c r="B96" s="4">
        <v>8863.0</v>
      </c>
      <c r="C96" s="8">
        <v>47.45</v>
      </c>
      <c r="D96" s="8">
        <v>31.79</v>
      </c>
      <c r="E96" s="9">
        <v>420549.35000000003</v>
      </c>
      <c r="F96" s="9">
        <f t="shared" si="1"/>
        <v>281754.77</v>
      </c>
      <c r="G96" s="9">
        <f t="shared" si="2"/>
        <v>138794.58</v>
      </c>
    </row>
    <row r="97">
      <c r="A97" s="7" t="s">
        <v>38</v>
      </c>
      <c r="B97" s="4">
        <v>3042.0</v>
      </c>
      <c r="C97" s="8">
        <v>9.33</v>
      </c>
      <c r="D97" s="8">
        <v>6.92</v>
      </c>
      <c r="E97" s="9">
        <v>28381.86</v>
      </c>
      <c r="F97" s="9">
        <f t="shared" si="1"/>
        <v>21050.64</v>
      </c>
      <c r="G97" s="9">
        <f t="shared" si="2"/>
        <v>7331.22</v>
      </c>
    </row>
    <row r="98">
      <c r="A98" s="7" t="s">
        <v>38</v>
      </c>
      <c r="B98" s="4">
        <v>6672.0</v>
      </c>
      <c r="C98" s="8">
        <v>651.21</v>
      </c>
      <c r="D98" s="8">
        <v>524.96</v>
      </c>
      <c r="E98" s="9">
        <v>4344873.12</v>
      </c>
      <c r="F98" s="9">
        <f t="shared" si="1"/>
        <v>3502533.12</v>
      </c>
      <c r="G98" s="9">
        <f t="shared" si="2"/>
        <v>842340</v>
      </c>
    </row>
    <row r="99">
      <c r="A99" s="7" t="s">
        <v>38</v>
      </c>
      <c r="B99" s="4">
        <v>8609.0</v>
      </c>
      <c r="C99" s="8">
        <v>205.7</v>
      </c>
      <c r="D99" s="8">
        <v>117.11</v>
      </c>
      <c r="E99" s="9">
        <v>1770871.2999999998</v>
      </c>
      <c r="F99" s="9">
        <f t="shared" si="1"/>
        <v>1008199.99</v>
      </c>
      <c r="G99" s="9">
        <f t="shared" si="2"/>
        <v>762671.31</v>
      </c>
    </row>
    <row r="100">
      <c r="A100" s="7" t="s">
        <v>38</v>
      </c>
      <c r="B100" s="4">
        <v>6212.0</v>
      </c>
      <c r="C100" s="8">
        <v>154.06</v>
      </c>
      <c r="D100" s="8">
        <v>90.93</v>
      </c>
      <c r="E100" s="9">
        <v>957020.72</v>
      </c>
      <c r="F100" s="9">
        <f t="shared" si="1"/>
        <v>564857.16</v>
      </c>
      <c r="G100" s="9">
        <f t="shared" si="2"/>
        <v>392163.56</v>
      </c>
    </row>
    <row r="101">
      <c r="A101" s="7" t="s">
        <v>38</v>
      </c>
      <c r="B101" s="4">
        <v>6873.0</v>
      </c>
      <c r="C101" s="8">
        <v>152.58</v>
      </c>
      <c r="D101" s="8">
        <v>97.44</v>
      </c>
      <c r="E101" s="9">
        <v>1048682.34</v>
      </c>
      <c r="F101" s="9">
        <f t="shared" si="1"/>
        <v>669705.12</v>
      </c>
      <c r="G101" s="9">
        <f t="shared" si="2"/>
        <v>378977.22</v>
      </c>
    </row>
    <row r="102">
      <c r="A102" s="7" t="s">
        <v>38</v>
      </c>
      <c r="B102" s="4">
        <v>6395.0</v>
      </c>
      <c r="C102" s="8">
        <v>47.45</v>
      </c>
      <c r="D102" s="8">
        <v>31.79</v>
      </c>
      <c r="E102" s="9">
        <v>303442.75</v>
      </c>
      <c r="F102" s="9">
        <f t="shared" si="1"/>
        <v>203297.05</v>
      </c>
      <c r="G102" s="9">
        <f t="shared" si="2"/>
        <v>100145.7</v>
      </c>
    </row>
    <row r="103">
      <c r="A103" s="7" t="s">
        <v>38</v>
      </c>
      <c r="B103" s="4">
        <v>5397.0</v>
      </c>
      <c r="C103" s="8">
        <v>154.06</v>
      </c>
      <c r="D103" s="8">
        <v>90.93</v>
      </c>
      <c r="E103" s="9">
        <v>831461.8200000001</v>
      </c>
      <c r="F103" s="9">
        <f t="shared" si="1"/>
        <v>490749.21</v>
      </c>
      <c r="G103" s="9">
        <f t="shared" si="2"/>
        <v>340712.61</v>
      </c>
    </row>
    <row r="104">
      <c r="A104" s="7" t="s">
        <v>38</v>
      </c>
      <c r="B104" s="4">
        <v>2622.0</v>
      </c>
      <c r="C104" s="8">
        <v>154.06</v>
      </c>
      <c r="D104" s="8">
        <v>90.93</v>
      </c>
      <c r="E104" s="9">
        <v>403945.32</v>
      </c>
      <c r="F104" s="9">
        <f t="shared" si="1"/>
        <v>238418.46</v>
      </c>
      <c r="G104" s="9">
        <f t="shared" si="2"/>
        <v>165526.86</v>
      </c>
    </row>
    <row r="105">
      <c r="A105" s="7" t="s">
        <v>38</v>
      </c>
      <c r="B105" s="4">
        <v>5839.0</v>
      </c>
      <c r="C105" s="8">
        <v>651.21</v>
      </c>
      <c r="D105" s="8">
        <v>524.96</v>
      </c>
      <c r="E105" s="9">
        <v>3802415.1900000004</v>
      </c>
      <c r="F105" s="9">
        <f t="shared" si="1"/>
        <v>3065241.44</v>
      </c>
      <c r="G105" s="9">
        <f t="shared" si="2"/>
        <v>737173.75</v>
      </c>
    </row>
    <row r="106">
      <c r="A106" s="7" t="s">
        <v>38</v>
      </c>
      <c r="B106" s="4">
        <v>1105.0</v>
      </c>
      <c r="C106" s="8">
        <v>152.58</v>
      </c>
      <c r="D106" s="8">
        <v>97.44</v>
      </c>
      <c r="E106" s="9">
        <v>168600.90000000002</v>
      </c>
      <c r="F106" s="9">
        <f t="shared" si="1"/>
        <v>107671.2</v>
      </c>
      <c r="G106" s="9">
        <f t="shared" si="2"/>
        <v>60929.7</v>
      </c>
    </row>
    <row r="107">
      <c r="A107" s="7" t="s">
        <v>38</v>
      </c>
      <c r="B107" s="4">
        <v>6348.0</v>
      </c>
      <c r="C107" s="8">
        <v>81.73</v>
      </c>
      <c r="D107" s="8">
        <v>56.67</v>
      </c>
      <c r="E107" s="9">
        <v>518822.04000000004</v>
      </c>
      <c r="F107" s="9">
        <f t="shared" si="1"/>
        <v>359741.16</v>
      </c>
      <c r="G107" s="9">
        <f t="shared" si="2"/>
        <v>159080.88</v>
      </c>
    </row>
    <row r="108">
      <c r="A108" s="7" t="s">
        <v>38</v>
      </c>
      <c r="B108" s="4">
        <v>7604.0</v>
      </c>
      <c r="C108" s="8">
        <v>437.2</v>
      </c>
      <c r="D108" s="8">
        <v>263.33</v>
      </c>
      <c r="E108" s="9">
        <v>3324468.8</v>
      </c>
      <c r="F108" s="9">
        <f t="shared" si="1"/>
        <v>2002361.32</v>
      </c>
      <c r="G108" s="9">
        <f t="shared" si="2"/>
        <v>1322107.48</v>
      </c>
    </row>
    <row r="109">
      <c r="A109" s="7" t="s">
        <v>38</v>
      </c>
      <c r="B109" s="4">
        <v>7516.0</v>
      </c>
      <c r="C109" s="8">
        <v>651.21</v>
      </c>
      <c r="D109" s="8">
        <v>524.96</v>
      </c>
      <c r="E109" s="9">
        <v>4894494.36</v>
      </c>
      <c r="F109" s="9">
        <f t="shared" si="1"/>
        <v>3945599.36</v>
      </c>
      <c r="G109" s="9">
        <f t="shared" si="2"/>
        <v>948895</v>
      </c>
    </row>
    <row r="110">
      <c r="A110" s="7" t="s">
        <v>38</v>
      </c>
      <c r="B110" s="4">
        <v>9269.0</v>
      </c>
      <c r="C110" s="8">
        <v>47.45</v>
      </c>
      <c r="D110" s="8">
        <v>31.79</v>
      </c>
      <c r="E110" s="9">
        <v>439814.05000000005</v>
      </c>
      <c r="F110" s="9">
        <f t="shared" si="1"/>
        <v>294661.51</v>
      </c>
      <c r="G110" s="9">
        <f t="shared" si="2"/>
        <v>145152.54</v>
      </c>
    </row>
    <row r="111">
      <c r="A111" s="7" t="s">
        <v>38</v>
      </c>
      <c r="B111" s="4">
        <v>4487.0</v>
      </c>
      <c r="C111" s="8">
        <v>9.33</v>
      </c>
      <c r="D111" s="8">
        <v>6.92</v>
      </c>
      <c r="E111" s="9">
        <v>41863.71</v>
      </c>
      <c r="F111" s="9">
        <f t="shared" si="1"/>
        <v>31050.04</v>
      </c>
      <c r="G111" s="9">
        <f t="shared" si="2"/>
        <v>10813.67</v>
      </c>
    </row>
    <row r="112">
      <c r="A112" s="7" t="s">
        <v>38</v>
      </c>
      <c r="B112" s="4">
        <v>2599.0</v>
      </c>
      <c r="C112" s="8">
        <v>668.27</v>
      </c>
      <c r="D112" s="8">
        <v>502.54</v>
      </c>
      <c r="E112" s="9">
        <v>1736833.73</v>
      </c>
      <c r="F112" s="9">
        <f t="shared" si="1"/>
        <v>1306101.46</v>
      </c>
      <c r="G112" s="9">
        <f t="shared" si="2"/>
        <v>430732.27</v>
      </c>
    </row>
    <row r="113">
      <c r="A113" s="7" t="s">
        <v>38</v>
      </c>
      <c r="B113" s="4">
        <v>2717.0</v>
      </c>
      <c r="C113" s="8">
        <v>651.21</v>
      </c>
      <c r="D113" s="8">
        <v>524.96</v>
      </c>
      <c r="E113" s="9">
        <v>1769337.57</v>
      </c>
      <c r="F113" s="9">
        <f t="shared" si="1"/>
        <v>1426316.32</v>
      </c>
      <c r="G113" s="9">
        <f t="shared" si="2"/>
        <v>343021.25</v>
      </c>
    </row>
    <row r="114">
      <c r="A114" s="7" t="s">
        <v>38</v>
      </c>
      <c r="B114" s="4">
        <v>4765.0</v>
      </c>
      <c r="C114" s="8">
        <v>421.89</v>
      </c>
      <c r="D114" s="8">
        <v>364.69</v>
      </c>
      <c r="E114" s="9">
        <v>2010305.8499999999</v>
      </c>
      <c r="F114" s="9">
        <f t="shared" si="1"/>
        <v>1737747.85</v>
      </c>
      <c r="G114" s="9">
        <f t="shared" si="2"/>
        <v>272558</v>
      </c>
    </row>
    <row r="115">
      <c r="A115" s="7" t="s">
        <v>38</v>
      </c>
      <c r="B115" s="4">
        <v>2457.0</v>
      </c>
      <c r="C115" s="8">
        <v>109.28</v>
      </c>
      <c r="D115" s="8">
        <v>35.84</v>
      </c>
      <c r="E115" s="9">
        <v>268500.96</v>
      </c>
      <c r="F115" s="9">
        <f t="shared" si="1"/>
        <v>88058.88</v>
      </c>
      <c r="G115" s="9">
        <f t="shared" si="2"/>
        <v>180442.08</v>
      </c>
    </row>
    <row r="116">
      <c r="A116" s="7" t="s">
        <v>38</v>
      </c>
      <c r="B116" s="4">
        <v>6637.0</v>
      </c>
      <c r="C116" s="8">
        <v>154.06</v>
      </c>
      <c r="D116" s="8">
        <v>90.93</v>
      </c>
      <c r="E116" s="9">
        <v>1022496.22</v>
      </c>
      <c r="F116" s="9">
        <f t="shared" si="1"/>
        <v>603502.41</v>
      </c>
      <c r="G116" s="9">
        <f t="shared" si="2"/>
        <v>418993.81</v>
      </c>
    </row>
    <row r="117">
      <c r="A117" s="7" t="s">
        <v>38</v>
      </c>
      <c r="B117" s="4">
        <v>1913.0</v>
      </c>
      <c r="C117" s="8">
        <v>651.21</v>
      </c>
      <c r="D117" s="8">
        <v>524.96</v>
      </c>
      <c r="E117" s="9">
        <v>1245764.73</v>
      </c>
      <c r="F117" s="9">
        <f t="shared" si="1"/>
        <v>1004248.48</v>
      </c>
      <c r="G117" s="9">
        <f t="shared" si="2"/>
        <v>241516.25</v>
      </c>
    </row>
    <row r="118">
      <c r="A118" s="7" t="s">
        <v>38</v>
      </c>
      <c r="B118" s="4">
        <v>2009.0</v>
      </c>
      <c r="C118" s="8">
        <v>81.73</v>
      </c>
      <c r="D118" s="8">
        <v>56.67</v>
      </c>
      <c r="E118" s="9">
        <v>164195.57</v>
      </c>
      <c r="F118" s="9">
        <f t="shared" si="1"/>
        <v>113850.03</v>
      </c>
      <c r="G118" s="9">
        <f t="shared" si="2"/>
        <v>50345.54</v>
      </c>
    </row>
    <row r="119">
      <c r="A119" s="7" t="s">
        <v>38</v>
      </c>
      <c r="B119" s="4">
        <v>5616.0</v>
      </c>
      <c r="C119" s="8">
        <v>205.7</v>
      </c>
      <c r="D119" s="8">
        <v>117.11</v>
      </c>
      <c r="E119" s="9">
        <v>1155211.2</v>
      </c>
      <c r="F119" s="9">
        <f t="shared" si="1"/>
        <v>657689.76</v>
      </c>
      <c r="G119" s="9">
        <f t="shared" si="2"/>
        <v>497521.44</v>
      </c>
    </row>
    <row r="120">
      <c r="A120" s="7" t="s">
        <v>40</v>
      </c>
      <c r="B120" s="4">
        <v>7619.0</v>
      </c>
      <c r="C120" s="8">
        <v>47.45</v>
      </c>
      <c r="D120" s="8">
        <v>31.79</v>
      </c>
      <c r="E120" s="9">
        <v>361521.55000000005</v>
      </c>
      <c r="F120" s="9">
        <f t="shared" si="1"/>
        <v>242208.01</v>
      </c>
      <c r="G120" s="9">
        <f t="shared" si="2"/>
        <v>119313.54</v>
      </c>
    </row>
    <row r="121">
      <c r="A121" s="7" t="s">
        <v>40</v>
      </c>
      <c r="B121" s="4">
        <v>5138.0</v>
      </c>
      <c r="C121" s="8">
        <v>47.45</v>
      </c>
      <c r="D121" s="8">
        <v>31.79</v>
      </c>
      <c r="E121" s="9">
        <v>243798.1</v>
      </c>
      <c r="F121" s="9">
        <f t="shared" si="1"/>
        <v>163337.02</v>
      </c>
      <c r="G121" s="9">
        <f t="shared" si="2"/>
        <v>80461.08</v>
      </c>
    </row>
    <row r="122">
      <c r="A122" s="7" t="s">
        <v>40</v>
      </c>
      <c r="B122" s="4">
        <v>9773.0</v>
      </c>
      <c r="C122" s="8">
        <v>109.28</v>
      </c>
      <c r="D122" s="8">
        <v>35.84</v>
      </c>
      <c r="E122" s="9">
        <v>1067993.44</v>
      </c>
      <c r="F122" s="9">
        <f t="shared" si="1"/>
        <v>350264.32</v>
      </c>
      <c r="G122" s="9">
        <f t="shared" si="2"/>
        <v>717729.12</v>
      </c>
    </row>
    <row r="123">
      <c r="A123" s="7" t="s">
        <v>40</v>
      </c>
      <c r="B123" s="4">
        <v>6740.0</v>
      </c>
      <c r="C123" s="8">
        <v>154.06</v>
      </c>
      <c r="D123" s="8">
        <v>90.93</v>
      </c>
      <c r="E123" s="9">
        <v>1038364.4</v>
      </c>
      <c r="F123" s="9">
        <f t="shared" si="1"/>
        <v>612868.2</v>
      </c>
      <c r="G123" s="9">
        <f t="shared" si="2"/>
        <v>425496.2</v>
      </c>
    </row>
    <row r="124">
      <c r="A124" s="7" t="s">
        <v>40</v>
      </c>
      <c r="B124" s="4">
        <v>5016.0</v>
      </c>
      <c r="C124" s="8">
        <v>154.06</v>
      </c>
      <c r="D124" s="8">
        <v>90.93</v>
      </c>
      <c r="E124" s="9">
        <v>772764.96</v>
      </c>
      <c r="F124" s="9">
        <f t="shared" si="1"/>
        <v>456104.88</v>
      </c>
      <c r="G124" s="9">
        <f t="shared" si="2"/>
        <v>316660.08</v>
      </c>
    </row>
    <row r="125">
      <c r="A125" s="7" t="s">
        <v>40</v>
      </c>
      <c r="B125" s="4">
        <v>1722.0</v>
      </c>
      <c r="C125" s="8">
        <v>437.2</v>
      </c>
      <c r="D125" s="8">
        <v>263.33</v>
      </c>
      <c r="E125" s="9">
        <v>752858.4</v>
      </c>
      <c r="F125" s="9">
        <f t="shared" si="1"/>
        <v>453454.26</v>
      </c>
      <c r="G125" s="9">
        <f t="shared" si="2"/>
        <v>299404.14</v>
      </c>
    </row>
    <row r="126">
      <c r="A126" s="7" t="s">
        <v>40</v>
      </c>
      <c r="B126" s="4">
        <v>3214.0</v>
      </c>
      <c r="C126" s="8">
        <v>47.45</v>
      </c>
      <c r="D126" s="8">
        <v>31.79</v>
      </c>
      <c r="E126" s="9">
        <v>152504.30000000002</v>
      </c>
      <c r="F126" s="9">
        <f t="shared" si="1"/>
        <v>102173.06</v>
      </c>
      <c r="G126" s="9">
        <f t="shared" si="2"/>
        <v>50331.24</v>
      </c>
    </row>
    <row r="127">
      <c r="A127" s="7" t="s">
        <v>40</v>
      </c>
      <c r="B127" s="4">
        <v>7902.0</v>
      </c>
      <c r="C127" s="8">
        <v>109.28</v>
      </c>
      <c r="D127" s="8">
        <v>35.84</v>
      </c>
      <c r="E127" s="9">
        <v>863530.56</v>
      </c>
      <c r="F127" s="9">
        <f t="shared" si="1"/>
        <v>283207.68</v>
      </c>
      <c r="G127" s="9">
        <f t="shared" si="2"/>
        <v>580322.88</v>
      </c>
    </row>
    <row r="128">
      <c r="A128" s="7" t="s">
        <v>40</v>
      </c>
      <c r="B128" s="4">
        <v>2300.0</v>
      </c>
      <c r="C128" s="8">
        <v>152.58</v>
      </c>
      <c r="D128" s="8">
        <v>97.44</v>
      </c>
      <c r="E128" s="9">
        <v>350934.0</v>
      </c>
      <c r="F128" s="9">
        <f t="shared" si="1"/>
        <v>224112</v>
      </c>
      <c r="G128" s="9">
        <f t="shared" si="2"/>
        <v>126822</v>
      </c>
    </row>
    <row r="129">
      <c r="A129" s="7" t="s">
        <v>40</v>
      </c>
      <c r="B129" s="4">
        <v>8086.0</v>
      </c>
      <c r="C129" s="8">
        <v>154.06</v>
      </c>
      <c r="D129" s="8">
        <v>90.93</v>
      </c>
      <c r="E129" s="9">
        <v>1245729.16</v>
      </c>
      <c r="F129" s="9">
        <f t="shared" si="1"/>
        <v>735259.98</v>
      </c>
      <c r="G129" s="9">
        <f t="shared" si="2"/>
        <v>510469.18</v>
      </c>
    </row>
    <row r="130">
      <c r="A130" s="7" t="s">
        <v>40</v>
      </c>
      <c r="B130" s="4">
        <v>1886.0</v>
      </c>
      <c r="C130" s="8">
        <v>9.33</v>
      </c>
      <c r="D130" s="8">
        <v>6.92</v>
      </c>
      <c r="E130" s="9">
        <v>17596.38</v>
      </c>
      <c r="F130" s="9">
        <f t="shared" si="1"/>
        <v>13051.12</v>
      </c>
      <c r="G130" s="9">
        <f t="shared" si="2"/>
        <v>4545.26</v>
      </c>
    </row>
    <row r="131">
      <c r="A131" s="7" t="s">
        <v>40</v>
      </c>
      <c r="B131" s="4">
        <v>2979.0</v>
      </c>
      <c r="C131" s="8">
        <v>437.2</v>
      </c>
      <c r="D131" s="8">
        <v>263.33</v>
      </c>
      <c r="E131" s="9">
        <v>1302418.8</v>
      </c>
      <c r="F131" s="9">
        <f t="shared" si="1"/>
        <v>784460.07</v>
      </c>
      <c r="G131" s="9">
        <f t="shared" si="2"/>
        <v>517958.73</v>
      </c>
    </row>
    <row r="132">
      <c r="A132" s="7" t="s">
        <v>40</v>
      </c>
      <c r="B132" s="4">
        <v>9880.0</v>
      </c>
      <c r="C132" s="8">
        <v>152.58</v>
      </c>
      <c r="D132" s="8">
        <v>97.44</v>
      </c>
      <c r="E132" s="9">
        <v>1507490.4000000001</v>
      </c>
      <c r="F132" s="9">
        <f t="shared" si="1"/>
        <v>962707.2</v>
      </c>
      <c r="G132" s="9">
        <f t="shared" si="2"/>
        <v>544783.2</v>
      </c>
    </row>
    <row r="133">
      <c r="A133" s="7" t="s">
        <v>40</v>
      </c>
      <c r="B133" s="4">
        <v>8338.0</v>
      </c>
      <c r="C133" s="8">
        <v>437.2</v>
      </c>
      <c r="D133" s="8">
        <v>263.33</v>
      </c>
      <c r="E133" s="9">
        <v>3645373.6</v>
      </c>
      <c r="F133" s="9">
        <f t="shared" si="1"/>
        <v>2195645.54</v>
      </c>
      <c r="G133" s="9">
        <f t="shared" si="2"/>
        <v>1449728.06</v>
      </c>
    </row>
    <row r="134">
      <c r="A134" s="7" t="s">
        <v>40</v>
      </c>
      <c r="B134" s="4">
        <v>1220.0</v>
      </c>
      <c r="C134" s="8">
        <v>154.06</v>
      </c>
      <c r="D134" s="8">
        <v>90.93</v>
      </c>
      <c r="E134" s="9">
        <v>187953.2</v>
      </c>
      <c r="F134" s="9">
        <f t="shared" si="1"/>
        <v>110934.6</v>
      </c>
      <c r="G134" s="9">
        <f t="shared" si="2"/>
        <v>77018.6</v>
      </c>
    </row>
    <row r="135">
      <c r="A135" s="7" t="s">
        <v>40</v>
      </c>
      <c r="B135" s="4">
        <v>2206.0</v>
      </c>
      <c r="C135" s="8">
        <v>651.21</v>
      </c>
      <c r="D135" s="8">
        <v>524.96</v>
      </c>
      <c r="E135" s="9">
        <v>1436569.26</v>
      </c>
      <c r="F135" s="9">
        <f t="shared" si="1"/>
        <v>1158061.76</v>
      </c>
      <c r="G135" s="9">
        <f t="shared" si="2"/>
        <v>278507.5</v>
      </c>
    </row>
    <row r="136">
      <c r="A136" s="7" t="s">
        <v>40</v>
      </c>
      <c r="B136" s="4">
        <v>829.0</v>
      </c>
      <c r="C136" s="8">
        <v>81.73</v>
      </c>
      <c r="D136" s="8">
        <v>56.67</v>
      </c>
      <c r="E136" s="9">
        <v>67754.17</v>
      </c>
      <c r="F136" s="9">
        <f t="shared" si="1"/>
        <v>46979.43</v>
      </c>
      <c r="G136" s="9">
        <f t="shared" si="2"/>
        <v>20774.74</v>
      </c>
    </row>
    <row r="137">
      <c r="A137" s="7" t="s">
        <v>40</v>
      </c>
      <c r="B137" s="4">
        <v>8131.0</v>
      </c>
      <c r="C137" s="8">
        <v>651.21</v>
      </c>
      <c r="D137" s="8">
        <v>524.96</v>
      </c>
      <c r="E137" s="9">
        <v>5294988.510000001</v>
      </c>
      <c r="F137" s="9">
        <f t="shared" si="1"/>
        <v>4268449.76</v>
      </c>
      <c r="G137" s="9">
        <f t="shared" si="2"/>
        <v>1026538.75</v>
      </c>
    </row>
    <row r="138">
      <c r="A138" s="7" t="s">
        <v>40</v>
      </c>
      <c r="B138" s="4">
        <v>5422.0</v>
      </c>
      <c r="C138" s="8">
        <v>9.33</v>
      </c>
      <c r="D138" s="8">
        <v>6.92</v>
      </c>
      <c r="E138" s="9">
        <v>50587.26</v>
      </c>
      <c r="F138" s="9">
        <f t="shared" si="1"/>
        <v>37520.24</v>
      </c>
      <c r="G138" s="9">
        <f t="shared" si="2"/>
        <v>13067.02</v>
      </c>
    </row>
    <row r="139">
      <c r="A139" s="7" t="s">
        <v>40</v>
      </c>
      <c r="B139" s="4">
        <v>3840.0</v>
      </c>
      <c r="C139" s="8">
        <v>437.2</v>
      </c>
      <c r="D139" s="8">
        <v>263.33</v>
      </c>
      <c r="E139" s="9">
        <v>1678848.0</v>
      </c>
      <c r="F139" s="9">
        <f t="shared" si="1"/>
        <v>1011187.2</v>
      </c>
      <c r="G139" s="9">
        <f t="shared" si="2"/>
        <v>667660.8</v>
      </c>
    </row>
    <row r="140">
      <c r="A140" s="7" t="s">
        <v>40</v>
      </c>
      <c r="B140" s="4">
        <v>8315.0</v>
      </c>
      <c r="C140" s="8">
        <v>205.7</v>
      </c>
      <c r="D140" s="8">
        <v>117.11</v>
      </c>
      <c r="E140" s="9">
        <v>1710395.5</v>
      </c>
      <c r="F140" s="9">
        <f t="shared" si="1"/>
        <v>973769.65</v>
      </c>
      <c r="G140" s="9">
        <f t="shared" si="2"/>
        <v>736625.85</v>
      </c>
    </row>
    <row r="141">
      <c r="A141" s="7" t="s">
        <v>40</v>
      </c>
      <c r="B141" s="4">
        <v>2908.0</v>
      </c>
      <c r="C141" s="8">
        <v>47.45</v>
      </c>
      <c r="D141" s="8">
        <v>31.79</v>
      </c>
      <c r="E141" s="9">
        <v>137984.6</v>
      </c>
      <c r="F141" s="9">
        <f t="shared" si="1"/>
        <v>92445.32</v>
      </c>
      <c r="G141" s="9">
        <f t="shared" si="2"/>
        <v>45539.28</v>
      </c>
    </row>
    <row r="142">
      <c r="A142" s="7" t="s">
        <v>40</v>
      </c>
      <c r="B142" s="4">
        <v>6266.0</v>
      </c>
      <c r="C142" s="8">
        <v>109.28</v>
      </c>
      <c r="D142" s="8">
        <v>35.84</v>
      </c>
      <c r="E142" s="9">
        <v>684748.48</v>
      </c>
      <c r="F142" s="9">
        <f t="shared" si="1"/>
        <v>224573.44</v>
      </c>
      <c r="G142" s="9">
        <f t="shared" si="2"/>
        <v>460175.04</v>
      </c>
    </row>
    <row r="143">
      <c r="A143" s="7" t="s">
        <v>40</v>
      </c>
      <c r="B143" s="4">
        <v>5754.0</v>
      </c>
      <c r="C143" s="8">
        <v>668.27</v>
      </c>
      <c r="D143" s="8">
        <v>502.54</v>
      </c>
      <c r="E143" s="9">
        <v>3845225.58</v>
      </c>
      <c r="F143" s="9">
        <f t="shared" si="1"/>
        <v>2891615.16</v>
      </c>
      <c r="G143" s="9">
        <f t="shared" si="2"/>
        <v>953610.42</v>
      </c>
    </row>
    <row r="144">
      <c r="A144" s="7" t="s">
        <v>40</v>
      </c>
      <c r="B144" s="4">
        <v>7128.0</v>
      </c>
      <c r="C144" s="8">
        <v>109.28</v>
      </c>
      <c r="D144" s="8">
        <v>35.84</v>
      </c>
      <c r="E144" s="9">
        <v>778947.84</v>
      </c>
      <c r="F144" s="9">
        <f t="shared" si="1"/>
        <v>255467.52</v>
      </c>
      <c r="G144" s="9">
        <f t="shared" si="2"/>
        <v>523480.32</v>
      </c>
    </row>
    <row r="145">
      <c r="A145" s="7" t="s">
        <v>40</v>
      </c>
      <c r="B145" s="4">
        <v>4396.0</v>
      </c>
      <c r="C145" s="8">
        <v>47.45</v>
      </c>
      <c r="D145" s="8">
        <v>31.79</v>
      </c>
      <c r="E145" s="9">
        <v>208590.2</v>
      </c>
      <c r="F145" s="9">
        <f t="shared" si="1"/>
        <v>139748.84</v>
      </c>
      <c r="G145" s="9">
        <f t="shared" si="2"/>
        <v>68841.36</v>
      </c>
    </row>
    <row r="146">
      <c r="A146" s="7" t="s">
        <v>40</v>
      </c>
      <c r="B146" s="4">
        <v>9898.0</v>
      </c>
      <c r="C146" s="8">
        <v>47.45</v>
      </c>
      <c r="D146" s="8">
        <v>31.79</v>
      </c>
      <c r="E146" s="9">
        <v>469660.10000000003</v>
      </c>
      <c r="F146" s="9">
        <f t="shared" si="1"/>
        <v>314657.42</v>
      </c>
      <c r="G146" s="9">
        <f t="shared" si="2"/>
        <v>155002.68</v>
      </c>
    </row>
    <row r="147">
      <c r="A147" s="7" t="s">
        <v>40</v>
      </c>
      <c r="B147" s="4">
        <v>6526.0</v>
      </c>
      <c r="C147" s="8">
        <v>668.27</v>
      </c>
      <c r="D147" s="8">
        <v>502.54</v>
      </c>
      <c r="E147" s="9">
        <v>4361130.02</v>
      </c>
      <c r="F147" s="9">
        <f t="shared" si="1"/>
        <v>3279576.04</v>
      </c>
      <c r="G147" s="9">
        <f t="shared" si="2"/>
        <v>1081553.98</v>
      </c>
    </row>
    <row r="148">
      <c r="A148" s="7" t="s">
        <v>42</v>
      </c>
      <c r="B148" s="4">
        <v>3015.0</v>
      </c>
      <c r="C148" s="8">
        <v>9.33</v>
      </c>
      <c r="D148" s="8">
        <v>6.92</v>
      </c>
      <c r="E148" s="9">
        <v>28129.95</v>
      </c>
      <c r="F148" s="9">
        <f t="shared" si="1"/>
        <v>20863.8</v>
      </c>
      <c r="G148" s="9">
        <f t="shared" si="2"/>
        <v>7266.15</v>
      </c>
    </row>
    <row r="149">
      <c r="A149" s="7" t="s">
        <v>42</v>
      </c>
      <c r="B149" s="4">
        <v>4119.0</v>
      </c>
      <c r="C149" s="8">
        <v>437.2</v>
      </c>
      <c r="D149" s="8">
        <v>263.33</v>
      </c>
      <c r="E149" s="9">
        <v>1800826.8</v>
      </c>
      <c r="F149" s="9">
        <f t="shared" si="1"/>
        <v>1084656.27</v>
      </c>
      <c r="G149" s="9">
        <f t="shared" si="2"/>
        <v>716170.53</v>
      </c>
    </row>
    <row r="150">
      <c r="A150" s="7" t="s">
        <v>42</v>
      </c>
      <c r="B150" s="4">
        <v>6924.0</v>
      </c>
      <c r="C150" s="8">
        <v>421.89</v>
      </c>
      <c r="D150" s="8">
        <v>364.69</v>
      </c>
      <c r="E150" s="9">
        <v>2921166.36</v>
      </c>
      <c r="F150" s="9">
        <f t="shared" si="1"/>
        <v>2525113.56</v>
      </c>
      <c r="G150" s="9">
        <f t="shared" si="2"/>
        <v>396052.8</v>
      </c>
    </row>
    <row r="151">
      <c r="A151" s="7" t="s">
        <v>42</v>
      </c>
      <c r="B151" s="4">
        <v>6924.0</v>
      </c>
      <c r="C151" s="8">
        <v>9.33</v>
      </c>
      <c r="D151" s="8">
        <v>6.92</v>
      </c>
      <c r="E151" s="9">
        <v>64600.92</v>
      </c>
      <c r="F151" s="9">
        <f t="shared" si="1"/>
        <v>47914.08</v>
      </c>
      <c r="G151" s="9">
        <f t="shared" si="2"/>
        <v>16686.84</v>
      </c>
    </row>
    <row r="152">
      <c r="A152" s="7" t="s">
        <v>42</v>
      </c>
      <c r="B152" s="4">
        <v>1799.0</v>
      </c>
      <c r="C152" s="8">
        <v>437.2</v>
      </c>
      <c r="D152" s="8">
        <v>263.33</v>
      </c>
      <c r="E152" s="9">
        <v>786522.7999999999</v>
      </c>
      <c r="F152" s="9">
        <f t="shared" si="1"/>
        <v>473730.67</v>
      </c>
      <c r="G152" s="9">
        <f t="shared" si="2"/>
        <v>312792.13</v>
      </c>
    </row>
    <row r="153">
      <c r="A153" s="7" t="s">
        <v>42</v>
      </c>
      <c r="B153" s="4">
        <v>9067.0</v>
      </c>
      <c r="C153" s="8">
        <v>651.21</v>
      </c>
      <c r="D153" s="8">
        <v>524.96</v>
      </c>
      <c r="E153" s="9">
        <v>5904521.07</v>
      </c>
      <c r="F153" s="9">
        <f t="shared" si="1"/>
        <v>4759812.32</v>
      </c>
      <c r="G153" s="9">
        <f t="shared" si="2"/>
        <v>1144708.75</v>
      </c>
    </row>
    <row r="154">
      <c r="A154" s="7" t="s">
        <v>42</v>
      </c>
      <c r="B154" s="4">
        <v>789.0</v>
      </c>
      <c r="C154" s="8">
        <v>47.45</v>
      </c>
      <c r="D154" s="8">
        <v>31.79</v>
      </c>
      <c r="E154" s="9">
        <v>37438.05</v>
      </c>
      <c r="F154" s="9">
        <f t="shared" si="1"/>
        <v>25082.31</v>
      </c>
      <c r="G154" s="9">
        <f t="shared" si="2"/>
        <v>12355.74</v>
      </c>
    </row>
    <row r="155">
      <c r="A155" s="7" t="s">
        <v>42</v>
      </c>
      <c r="B155" s="4">
        <v>2349.0</v>
      </c>
      <c r="C155" s="8">
        <v>154.06</v>
      </c>
      <c r="D155" s="8">
        <v>90.93</v>
      </c>
      <c r="E155" s="9">
        <v>361886.94</v>
      </c>
      <c r="F155" s="9">
        <f t="shared" si="1"/>
        <v>213594.57</v>
      </c>
      <c r="G155" s="9">
        <f t="shared" si="2"/>
        <v>148292.37</v>
      </c>
    </row>
    <row r="156">
      <c r="A156" s="7" t="s">
        <v>42</v>
      </c>
      <c r="B156" s="4">
        <v>4503.0</v>
      </c>
      <c r="C156" s="8">
        <v>9.33</v>
      </c>
      <c r="D156" s="8">
        <v>6.92</v>
      </c>
      <c r="E156" s="9">
        <v>42012.99</v>
      </c>
      <c r="F156" s="9">
        <f t="shared" si="1"/>
        <v>31160.76</v>
      </c>
      <c r="G156" s="9">
        <f t="shared" si="2"/>
        <v>10852.23</v>
      </c>
    </row>
    <row r="157">
      <c r="A157" s="7" t="s">
        <v>42</v>
      </c>
      <c r="B157" s="4">
        <v>4988.0</v>
      </c>
      <c r="C157" s="8">
        <v>154.06</v>
      </c>
      <c r="D157" s="8">
        <v>90.93</v>
      </c>
      <c r="E157" s="9">
        <v>768451.28</v>
      </c>
      <c r="F157" s="9">
        <f t="shared" si="1"/>
        <v>453558.84</v>
      </c>
      <c r="G157" s="9">
        <f t="shared" si="2"/>
        <v>314892.44</v>
      </c>
    </row>
    <row r="158">
      <c r="A158" s="7" t="s">
        <v>42</v>
      </c>
      <c r="B158" s="4">
        <v>5419.0</v>
      </c>
      <c r="C158" s="8">
        <v>651.21</v>
      </c>
      <c r="D158" s="8">
        <v>524.96</v>
      </c>
      <c r="E158" s="9">
        <v>3528906.99</v>
      </c>
      <c r="F158" s="9">
        <f t="shared" si="1"/>
        <v>2844758.24</v>
      </c>
      <c r="G158" s="9">
        <f t="shared" si="2"/>
        <v>684148.75</v>
      </c>
    </row>
    <row r="159">
      <c r="A159" s="7" t="s">
        <v>42</v>
      </c>
      <c r="B159" s="4">
        <v>3705.0</v>
      </c>
      <c r="C159" s="8">
        <v>205.7</v>
      </c>
      <c r="D159" s="8">
        <v>117.11</v>
      </c>
      <c r="E159" s="9">
        <v>762118.5</v>
      </c>
      <c r="F159" s="9">
        <f t="shared" si="1"/>
        <v>433892.55</v>
      </c>
      <c r="G159" s="9">
        <f t="shared" si="2"/>
        <v>328225.95</v>
      </c>
    </row>
    <row r="160">
      <c r="A160" s="7" t="s">
        <v>42</v>
      </c>
      <c r="B160" s="4">
        <v>206.0</v>
      </c>
      <c r="C160" s="8">
        <v>668.27</v>
      </c>
      <c r="D160" s="8">
        <v>502.54</v>
      </c>
      <c r="E160" s="9">
        <v>137663.62</v>
      </c>
      <c r="F160" s="9">
        <f t="shared" si="1"/>
        <v>103523.24</v>
      </c>
      <c r="G160" s="9">
        <f t="shared" si="2"/>
        <v>34140.38</v>
      </c>
    </row>
    <row r="161">
      <c r="A161" s="7" t="s">
        <v>42</v>
      </c>
      <c r="B161" s="4">
        <v>2502.0</v>
      </c>
      <c r="C161" s="8">
        <v>421.89</v>
      </c>
      <c r="D161" s="8">
        <v>364.69</v>
      </c>
      <c r="E161" s="9">
        <v>1055568.78</v>
      </c>
      <c r="F161" s="9">
        <f t="shared" si="1"/>
        <v>912454.38</v>
      </c>
      <c r="G161" s="9">
        <f t="shared" si="2"/>
        <v>143114.4</v>
      </c>
    </row>
    <row r="162">
      <c r="A162" s="7" t="s">
        <v>42</v>
      </c>
      <c r="B162" s="4">
        <v>5005.0</v>
      </c>
      <c r="C162" s="8">
        <v>152.58</v>
      </c>
      <c r="D162" s="8">
        <v>97.44</v>
      </c>
      <c r="E162" s="9">
        <v>763662.9</v>
      </c>
      <c r="F162" s="9">
        <f t="shared" si="1"/>
        <v>487687.2</v>
      </c>
      <c r="G162" s="9">
        <f t="shared" si="2"/>
        <v>275975.7</v>
      </c>
    </row>
    <row r="163">
      <c r="A163" s="7" t="s">
        <v>42</v>
      </c>
      <c r="B163" s="4">
        <v>3582.0</v>
      </c>
      <c r="C163" s="8">
        <v>9.33</v>
      </c>
      <c r="D163" s="8">
        <v>6.92</v>
      </c>
      <c r="E163" s="9">
        <v>33420.06</v>
      </c>
      <c r="F163" s="9">
        <f t="shared" si="1"/>
        <v>24787.44</v>
      </c>
      <c r="G163" s="9">
        <f t="shared" si="2"/>
        <v>8632.62</v>
      </c>
    </row>
    <row r="164">
      <c r="A164" s="7" t="s">
        <v>42</v>
      </c>
      <c r="B164" s="4">
        <v>7426.0</v>
      </c>
      <c r="C164" s="8">
        <v>154.06</v>
      </c>
      <c r="D164" s="8">
        <v>90.93</v>
      </c>
      <c r="E164" s="9">
        <v>1144049.56</v>
      </c>
      <c r="F164" s="9">
        <f t="shared" si="1"/>
        <v>675246.18</v>
      </c>
      <c r="G164" s="9">
        <f t="shared" si="2"/>
        <v>468803.38</v>
      </c>
    </row>
    <row r="165">
      <c r="A165" s="7" t="s">
        <v>42</v>
      </c>
      <c r="B165" s="4">
        <v>2485.0</v>
      </c>
      <c r="C165" s="8">
        <v>437.2</v>
      </c>
      <c r="D165" s="8">
        <v>263.33</v>
      </c>
      <c r="E165" s="9">
        <v>1086442.0</v>
      </c>
      <c r="F165" s="9">
        <f t="shared" si="1"/>
        <v>654375.05</v>
      </c>
      <c r="G165" s="9">
        <f t="shared" si="2"/>
        <v>432066.95</v>
      </c>
    </row>
    <row r="166">
      <c r="A166" s="7" t="s">
        <v>42</v>
      </c>
      <c r="B166" s="4">
        <v>8181.0</v>
      </c>
      <c r="C166" s="8">
        <v>109.28</v>
      </c>
      <c r="D166" s="8">
        <v>35.84</v>
      </c>
      <c r="E166" s="9">
        <v>894019.68</v>
      </c>
      <c r="F166" s="9">
        <f t="shared" si="1"/>
        <v>293207.04</v>
      </c>
      <c r="G166" s="9">
        <f t="shared" si="2"/>
        <v>600812.64</v>
      </c>
    </row>
    <row r="167">
      <c r="A167" s="7" t="s">
        <v>42</v>
      </c>
      <c r="B167" s="4">
        <v>8310.0</v>
      </c>
      <c r="C167" s="8">
        <v>9.33</v>
      </c>
      <c r="D167" s="8">
        <v>6.92</v>
      </c>
      <c r="E167" s="9">
        <v>77532.3</v>
      </c>
      <c r="F167" s="9">
        <f t="shared" si="1"/>
        <v>57505.2</v>
      </c>
      <c r="G167" s="9">
        <f t="shared" si="2"/>
        <v>20027.1</v>
      </c>
    </row>
    <row r="168">
      <c r="A168" s="7" t="s">
        <v>42</v>
      </c>
      <c r="B168" s="4">
        <v>6728.0</v>
      </c>
      <c r="C168" s="8">
        <v>205.7</v>
      </c>
      <c r="D168" s="8">
        <v>117.11</v>
      </c>
      <c r="E168" s="9">
        <v>1383949.5999999999</v>
      </c>
      <c r="F168" s="9">
        <f t="shared" si="1"/>
        <v>787916.08</v>
      </c>
      <c r="G168" s="9">
        <f t="shared" si="2"/>
        <v>596033.52</v>
      </c>
    </row>
    <row r="169">
      <c r="A169" s="7" t="s">
        <v>42</v>
      </c>
      <c r="B169" s="4">
        <v>8524.0</v>
      </c>
      <c r="C169" s="8">
        <v>152.58</v>
      </c>
      <c r="D169" s="8">
        <v>97.44</v>
      </c>
      <c r="E169" s="9">
        <v>1300591.9200000002</v>
      </c>
      <c r="F169" s="9">
        <f t="shared" si="1"/>
        <v>830578.56</v>
      </c>
      <c r="G169" s="9">
        <f t="shared" si="2"/>
        <v>470013.36</v>
      </c>
    </row>
    <row r="170">
      <c r="A170" s="7" t="s">
        <v>42</v>
      </c>
      <c r="B170" s="4">
        <v>17.0</v>
      </c>
      <c r="C170" s="8">
        <v>437.2</v>
      </c>
      <c r="D170" s="8">
        <v>263.33</v>
      </c>
      <c r="E170" s="9">
        <v>7432.4</v>
      </c>
      <c r="F170" s="9">
        <f t="shared" si="1"/>
        <v>4476.61</v>
      </c>
      <c r="G170" s="9">
        <f t="shared" si="2"/>
        <v>2955.79</v>
      </c>
    </row>
    <row r="171">
      <c r="A171" s="7" t="s">
        <v>42</v>
      </c>
      <c r="B171" s="4">
        <v>2856.0</v>
      </c>
      <c r="C171" s="8">
        <v>152.58</v>
      </c>
      <c r="D171" s="8">
        <v>97.44</v>
      </c>
      <c r="E171" s="9">
        <v>435768.48000000004</v>
      </c>
      <c r="F171" s="9">
        <f t="shared" si="1"/>
        <v>278288.64</v>
      </c>
      <c r="G171" s="9">
        <f t="shared" si="2"/>
        <v>157479.84</v>
      </c>
    </row>
    <row r="172">
      <c r="A172" s="7" t="s">
        <v>42</v>
      </c>
      <c r="B172" s="4">
        <v>3841.0</v>
      </c>
      <c r="C172" s="8">
        <v>47.45</v>
      </c>
      <c r="D172" s="8">
        <v>31.79</v>
      </c>
      <c r="E172" s="9">
        <v>182255.45</v>
      </c>
      <c r="F172" s="9">
        <f t="shared" si="1"/>
        <v>122105.39</v>
      </c>
      <c r="G172" s="9">
        <f t="shared" si="2"/>
        <v>60150.06</v>
      </c>
    </row>
    <row r="173">
      <c r="A173" s="7" t="s">
        <v>42</v>
      </c>
      <c r="B173" s="4">
        <v>7242.0</v>
      </c>
      <c r="C173" s="8">
        <v>47.45</v>
      </c>
      <c r="D173" s="8">
        <v>31.79</v>
      </c>
      <c r="E173" s="9">
        <v>343632.9</v>
      </c>
      <c r="F173" s="9">
        <f t="shared" si="1"/>
        <v>230223.18</v>
      </c>
      <c r="G173" s="9">
        <f t="shared" si="2"/>
        <v>113409.72</v>
      </c>
    </row>
    <row r="174">
      <c r="A174" s="7" t="s">
        <v>44</v>
      </c>
      <c r="B174" s="4">
        <v>2.0</v>
      </c>
      <c r="C174" s="8">
        <v>651.21</v>
      </c>
      <c r="D174" s="8">
        <v>524.96</v>
      </c>
      <c r="E174" s="9">
        <v>1302.42</v>
      </c>
      <c r="F174" s="9">
        <f t="shared" si="1"/>
        <v>1049.92</v>
      </c>
      <c r="G174" s="9">
        <f t="shared" si="2"/>
        <v>252.5</v>
      </c>
    </row>
    <row r="175">
      <c r="A175" s="7" t="s">
        <v>44</v>
      </c>
      <c r="B175" s="4">
        <v>1789.0</v>
      </c>
      <c r="C175" s="8">
        <v>109.28</v>
      </c>
      <c r="D175" s="8">
        <v>35.84</v>
      </c>
      <c r="E175" s="9">
        <v>195501.92</v>
      </c>
      <c r="F175" s="9">
        <f t="shared" si="1"/>
        <v>64117.76</v>
      </c>
      <c r="G175" s="9">
        <f t="shared" si="2"/>
        <v>131384.16</v>
      </c>
    </row>
    <row r="176">
      <c r="A176" s="7" t="s">
        <v>44</v>
      </c>
      <c r="B176" s="4">
        <v>2958.0</v>
      </c>
      <c r="C176" s="8">
        <v>152.58</v>
      </c>
      <c r="D176" s="8">
        <v>97.44</v>
      </c>
      <c r="E176" s="9">
        <v>451331.64</v>
      </c>
      <c r="F176" s="9">
        <f t="shared" si="1"/>
        <v>288227.52</v>
      </c>
      <c r="G176" s="9">
        <f t="shared" si="2"/>
        <v>163104.12</v>
      </c>
    </row>
    <row r="177">
      <c r="A177" s="7" t="s">
        <v>44</v>
      </c>
      <c r="B177" s="4">
        <v>531.0</v>
      </c>
      <c r="C177" s="8">
        <v>255.28</v>
      </c>
      <c r="D177" s="8">
        <v>159.42</v>
      </c>
      <c r="E177" s="9">
        <v>135553.68</v>
      </c>
      <c r="F177" s="9">
        <f t="shared" si="1"/>
        <v>84652.02</v>
      </c>
      <c r="G177" s="9">
        <f t="shared" si="2"/>
        <v>50901.66</v>
      </c>
    </row>
    <row r="178">
      <c r="A178" s="7" t="s">
        <v>44</v>
      </c>
      <c r="B178" s="4">
        <v>8159.0</v>
      </c>
      <c r="C178" s="8">
        <v>154.06</v>
      </c>
      <c r="D178" s="8">
        <v>90.93</v>
      </c>
      <c r="E178" s="9">
        <v>1256975.54</v>
      </c>
      <c r="F178" s="9">
        <f t="shared" si="1"/>
        <v>741897.87</v>
      </c>
      <c r="G178" s="9">
        <f t="shared" si="2"/>
        <v>515077.67</v>
      </c>
    </row>
    <row r="179">
      <c r="A179" s="7" t="s">
        <v>44</v>
      </c>
      <c r="B179" s="4">
        <v>7811.0</v>
      </c>
      <c r="C179" s="8">
        <v>437.2</v>
      </c>
      <c r="D179" s="8">
        <v>263.33</v>
      </c>
      <c r="E179" s="9">
        <v>3414969.1999999997</v>
      </c>
      <c r="F179" s="9">
        <f t="shared" si="1"/>
        <v>2056870.63</v>
      </c>
      <c r="G179" s="9">
        <f t="shared" si="2"/>
        <v>1358098.57</v>
      </c>
    </row>
    <row r="180">
      <c r="A180" s="7" t="s">
        <v>44</v>
      </c>
      <c r="B180" s="4">
        <v>7929.0</v>
      </c>
      <c r="C180" s="8">
        <v>47.45</v>
      </c>
      <c r="D180" s="8">
        <v>31.79</v>
      </c>
      <c r="E180" s="9">
        <v>376231.05000000005</v>
      </c>
      <c r="F180" s="9">
        <f t="shared" si="1"/>
        <v>252062.91</v>
      </c>
      <c r="G180" s="9">
        <f t="shared" si="2"/>
        <v>124168.14</v>
      </c>
    </row>
    <row r="181">
      <c r="A181" s="7" t="s">
        <v>44</v>
      </c>
      <c r="B181" s="4">
        <v>4104.0</v>
      </c>
      <c r="C181" s="8">
        <v>668.27</v>
      </c>
      <c r="D181" s="8">
        <v>502.54</v>
      </c>
      <c r="E181" s="9">
        <v>2742580.08</v>
      </c>
      <c r="F181" s="9">
        <f t="shared" si="1"/>
        <v>2062424.16</v>
      </c>
      <c r="G181" s="9">
        <f t="shared" si="2"/>
        <v>680155.92</v>
      </c>
    </row>
    <row r="182">
      <c r="A182" s="7" t="s">
        <v>44</v>
      </c>
      <c r="B182" s="4">
        <v>8632.0</v>
      </c>
      <c r="C182" s="8">
        <v>651.21</v>
      </c>
      <c r="D182" s="8">
        <v>524.96</v>
      </c>
      <c r="E182" s="9">
        <v>5621244.720000001</v>
      </c>
      <c r="F182" s="9">
        <f t="shared" si="1"/>
        <v>4531454.72</v>
      </c>
      <c r="G182" s="9">
        <f t="shared" si="2"/>
        <v>1089790</v>
      </c>
    </row>
    <row r="183">
      <c r="A183" s="7" t="s">
        <v>44</v>
      </c>
      <c r="B183" s="4">
        <v>2705.0</v>
      </c>
      <c r="C183" s="8">
        <v>9.33</v>
      </c>
      <c r="D183" s="8">
        <v>6.92</v>
      </c>
      <c r="E183" s="9">
        <v>25237.65</v>
      </c>
      <c r="F183" s="9">
        <f t="shared" si="1"/>
        <v>18718.6</v>
      </c>
      <c r="G183" s="9">
        <f t="shared" si="2"/>
        <v>6519.05</v>
      </c>
    </row>
    <row r="184">
      <c r="A184" s="7" t="s">
        <v>44</v>
      </c>
      <c r="B184" s="4">
        <v>9528.0</v>
      </c>
      <c r="C184" s="8">
        <v>81.73</v>
      </c>
      <c r="D184" s="8">
        <v>56.67</v>
      </c>
      <c r="E184" s="9">
        <v>778723.4400000001</v>
      </c>
      <c r="F184" s="9">
        <f t="shared" si="1"/>
        <v>539951.76</v>
      </c>
      <c r="G184" s="9">
        <f t="shared" si="2"/>
        <v>238771.68</v>
      </c>
    </row>
    <row r="185">
      <c r="A185" s="7" t="s">
        <v>44</v>
      </c>
      <c r="B185" s="4">
        <v>2203.0</v>
      </c>
      <c r="C185" s="8">
        <v>152.58</v>
      </c>
      <c r="D185" s="8">
        <v>97.44</v>
      </c>
      <c r="E185" s="9">
        <v>336133.74000000005</v>
      </c>
      <c r="F185" s="9">
        <f t="shared" si="1"/>
        <v>214660.32</v>
      </c>
      <c r="G185" s="9">
        <f t="shared" si="2"/>
        <v>121473.42</v>
      </c>
    </row>
    <row r="186">
      <c r="A186" s="7" t="s">
        <v>44</v>
      </c>
      <c r="B186" s="4">
        <v>6742.0</v>
      </c>
      <c r="C186" s="8">
        <v>81.73</v>
      </c>
      <c r="D186" s="8">
        <v>56.67</v>
      </c>
      <c r="E186" s="9">
        <v>551023.66</v>
      </c>
      <c r="F186" s="9">
        <f t="shared" si="1"/>
        <v>382069.14</v>
      </c>
      <c r="G186" s="9">
        <f t="shared" si="2"/>
        <v>168954.52</v>
      </c>
    </row>
    <row r="187">
      <c r="A187" s="7" t="s">
        <v>44</v>
      </c>
      <c r="B187" s="4">
        <v>3383.0</v>
      </c>
      <c r="C187" s="8">
        <v>81.73</v>
      </c>
      <c r="D187" s="8">
        <v>56.67</v>
      </c>
      <c r="E187" s="9">
        <v>276492.59</v>
      </c>
      <c r="F187" s="9">
        <f t="shared" si="1"/>
        <v>191714.61</v>
      </c>
      <c r="G187" s="9">
        <f t="shared" si="2"/>
        <v>84777.98</v>
      </c>
    </row>
    <row r="188">
      <c r="A188" s="7" t="s">
        <v>44</v>
      </c>
      <c r="B188" s="4">
        <v>6211.0</v>
      </c>
      <c r="C188" s="8">
        <v>421.89</v>
      </c>
      <c r="D188" s="8">
        <v>364.69</v>
      </c>
      <c r="E188" s="9">
        <v>2620358.79</v>
      </c>
      <c r="F188" s="9">
        <f t="shared" si="1"/>
        <v>2265089.59</v>
      </c>
      <c r="G188" s="9">
        <f t="shared" si="2"/>
        <v>355269.2</v>
      </c>
    </row>
    <row r="189">
      <c r="A189" s="7" t="s">
        <v>44</v>
      </c>
      <c r="B189" s="4">
        <v>674.0</v>
      </c>
      <c r="C189" s="8">
        <v>651.21</v>
      </c>
      <c r="D189" s="8">
        <v>524.96</v>
      </c>
      <c r="E189" s="9">
        <v>438915.54000000004</v>
      </c>
      <c r="F189" s="9">
        <f t="shared" si="1"/>
        <v>353823.04</v>
      </c>
      <c r="G189" s="9">
        <f t="shared" si="2"/>
        <v>85092.5</v>
      </c>
    </row>
    <row r="190">
      <c r="A190" s="7" t="s">
        <v>44</v>
      </c>
      <c r="B190" s="4">
        <v>8342.0</v>
      </c>
      <c r="C190" s="8">
        <v>421.89</v>
      </c>
      <c r="D190" s="8">
        <v>364.69</v>
      </c>
      <c r="E190" s="9">
        <v>3519406.38</v>
      </c>
      <c r="F190" s="9">
        <f t="shared" si="1"/>
        <v>3042243.98</v>
      </c>
      <c r="G190" s="9">
        <f t="shared" si="2"/>
        <v>477162.4</v>
      </c>
    </row>
    <row r="191">
      <c r="A191" s="7" t="s">
        <v>44</v>
      </c>
      <c r="B191" s="4">
        <v>5633.0</v>
      </c>
      <c r="C191" s="8">
        <v>154.06</v>
      </c>
      <c r="D191" s="8">
        <v>90.93</v>
      </c>
      <c r="E191" s="9">
        <v>867819.98</v>
      </c>
      <c r="F191" s="9">
        <f t="shared" si="1"/>
        <v>512208.69</v>
      </c>
      <c r="G191" s="9">
        <f t="shared" si="2"/>
        <v>355611.29</v>
      </c>
    </row>
    <row r="192">
      <c r="A192" s="7" t="s">
        <v>44</v>
      </c>
      <c r="B192" s="4">
        <v>6997.0</v>
      </c>
      <c r="C192" s="8">
        <v>255.28</v>
      </c>
      <c r="D192" s="8">
        <v>159.42</v>
      </c>
      <c r="E192" s="9">
        <v>1786194.16</v>
      </c>
      <c r="F192" s="9">
        <f t="shared" si="1"/>
        <v>1115461.74</v>
      </c>
      <c r="G192" s="9">
        <f t="shared" si="2"/>
        <v>670732.42</v>
      </c>
    </row>
    <row r="193">
      <c r="A193" s="7" t="s">
        <v>44</v>
      </c>
      <c r="B193" s="4">
        <v>6660.0</v>
      </c>
      <c r="C193" s="8">
        <v>651.21</v>
      </c>
      <c r="D193" s="8">
        <v>524.96</v>
      </c>
      <c r="E193" s="9">
        <v>4337058.600000001</v>
      </c>
      <c r="F193" s="9">
        <f t="shared" si="1"/>
        <v>3496233.6</v>
      </c>
      <c r="G193" s="9">
        <f t="shared" si="2"/>
        <v>840825</v>
      </c>
    </row>
    <row r="194">
      <c r="A194" s="7" t="s">
        <v>44</v>
      </c>
      <c r="B194" s="4">
        <v>1523.0</v>
      </c>
      <c r="C194" s="8">
        <v>9.33</v>
      </c>
      <c r="D194" s="8">
        <v>6.92</v>
      </c>
      <c r="E194" s="9">
        <v>14209.59</v>
      </c>
      <c r="F194" s="9">
        <f t="shared" si="1"/>
        <v>10539.16</v>
      </c>
      <c r="G194" s="9">
        <f t="shared" si="2"/>
        <v>3670.43</v>
      </c>
    </row>
    <row r="195">
      <c r="A195" s="7" t="s">
        <v>44</v>
      </c>
      <c r="B195" s="4">
        <v>9410.0</v>
      </c>
      <c r="C195" s="8">
        <v>255.28</v>
      </c>
      <c r="D195" s="8">
        <v>159.42</v>
      </c>
      <c r="E195" s="9">
        <v>2402184.8</v>
      </c>
      <c r="F195" s="9">
        <f t="shared" si="1"/>
        <v>1500142.2</v>
      </c>
      <c r="G195" s="9">
        <f t="shared" si="2"/>
        <v>902042.6</v>
      </c>
    </row>
    <row r="196">
      <c r="A196" s="7" t="s">
        <v>44</v>
      </c>
      <c r="B196" s="4">
        <v>710.0</v>
      </c>
      <c r="C196" s="8">
        <v>205.7</v>
      </c>
      <c r="D196" s="8">
        <v>117.11</v>
      </c>
      <c r="E196" s="9">
        <v>146047.0</v>
      </c>
      <c r="F196" s="9">
        <f t="shared" si="1"/>
        <v>83148.1</v>
      </c>
      <c r="G196" s="9">
        <f t="shared" si="2"/>
        <v>62898.9</v>
      </c>
    </row>
    <row r="197">
      <c r="A197" s="7" t="s">
        <v>44</v>
      </c>
      <c r="B197" s="4">
        <v>6647.0</v>
      </c>
      <c r="C197" s="8">
        <v>255.28</v>
      </c>
      <c r="D197" s="8">
        <v>159.42</v>
      </c>
      <c r="E197" s="9">
        <v>1696846.16</v>
      </c>
      <c r="F197" s="9">
        <f t="shared" si="1"/>
        <v>1059664.74</v>
      </c>
      <c r="G197" s="9">
        <f t="shared" si="2"/>
        <v>637181.42</v>
      </c>
    </row>
    <row r="198">
      <c r="A198" s="7" t="s">
        <v>44</v>
      </c>
      <c r="B198" s="4">
        <v>5856.0</v>
      </c>
      <c r="C198" s="8">
        <v>651.21</v>
      </c>
      <c r="D198" s="8">
        <v>524.96</v>
      </c>
      <c r="E198" s="9">
        <v>3813485.7600000002</v>
      </c>
      <c r="F198" s="9">
        <f t="shared" si="1"/>
        <v>3074165.76</v>
      </c>
      <c r="G198" s="9">
        <f t="shared" si="2"/>
        <v>739320</v>
      </c>
    </row>
    <row r="199">
      <c r="A199" s="7" t="s">
        <v>44</v>
      </c>
      <c r="B199" s="4">
        <v>5095.0</v>
      </c>
      <c r="C199" s="8">
        <v>668.27</v>
      </c>
      <c r="D199" s="8">
        <v>502.54</v>
      </c>
      <c r="E199" s="9">
        <v>3404835.65</v>
      </c>
      <c r="F199" s="9">
        <f t="shared" si="1"/>
        <v>2560441.3</v>
      </c>
      <c r="G199" s="9">
        <f t="shared" si="2"/>
        <v>844394.35</v>
      </c>
    </row>
    <row r="200">
      <c r="A200" s="7" t="s">
        <v>44</v>
      </c>
      <c r="B200" s="4">
        <v>3035.0</v>
      </c>
      <c r="C200" s="8">
        <v>154.06</v>
      </c>
      <c r="D200" s="8">
        <v>90.93</v>
      </c>
      <c r="E200" s="9">
        <v>467572.10000000003</v>
      </c>
      <c r="F200" s="9">
        <f t="shared" si="1"/>
        <v>275972.55</v>
      </c>
      <c r="G200" s="9">
        <f t="shared" si="2"/>
        <v>191599.55</v>
      </c>
    </row>
    <row r="201">
      <c r="A201" s="7" t="s">
        <v>44</v>
      </c>
      <c r="B201" s="4">
        <v>474.0</v>
      </c>
      <c r="C201" s="8">
        <v>255.28</v>
      </c>
      <c r="D201" s="8">
        <v>159.42</v>
      </c>
      <c r="E201" s="9">
        <v>121002.72</v>
      </c>
      <c r="F201" s="9">
        <f t="shared" si="1"/>
        <v>75565.08</v>
      </c>
      <c r="G201" s="9">
        <f t="shared" si="2"/>
        <v>45437.64</v>
      </c>
    </row>
    <row r="202">
      <c r="A202" s="7" t="s">
        <v>44</v>
      </c>
      <c r="B202" s="4">
        <v>7245.0</v>
      </c>
      <c r="C202" s="8">
        <v>668.27</v>
      </c>
      <c r="D202" s="8">
        <v>502.54</v>
      </c>
      <c r="E202" s="9">
        <v>4841616.149999999</v>
      </c>
      <c r="F202" s="9">
        <f t="shared" si="1"/>
        <v>3640902.3</v>
      </c>
      <c r="G202" s="9">
        <f t="shared" si="2"/>
        <v>1200713.85</v>
      </c>
    </row>
    <row r="203">
      <c r="A203" s="7" t="s">
        <v>44</v>
      </c>
      <c r="B203" s="4">
        <v>927.0</v>
      </c>
      <c r="C203" s="8">
        <v>109.28</v>
      </c>
      <c r="D203" s="8">
        <v>35.84</v>
      </c>
      <c r="E203" s="9">
        <v>101302.56</v>
      </c>
      <c r="F203" s="9">
        <f t="shared" si="1"/>
        <v>33223.68</v>
      </c>
      <c r="G203" s="9">
        <f t="shared" si="2"/>
        <v>68078.88</v>
      </c>
    </row>
    <row r="204">
      <c r="A204" s="7" t="s">
        <v>44</v>
      </c>
      <c r="B204" s="4">
        <v>7763.0</v>
      </c>
      <c r="C204" s="8">
        <v>154.06</v>
      </c>
      <c r="D204" s="8">
        <v>90.93</v>
      </c>
      <c r="E204" s="9">
        <v>1195967.78</v>
      </c>
      <c r="F204" s="9">
        <f t="shared" si="1"/>
        <v>705889.59</v>
      </c>
      <c r="G204" s="9">
        <f t="shared" si="2"/>
        <v>490078.19</v>
      </c>
    </row>
    <row r="205">
      <c r="A205" s="7" t="s">
        <v>44</v>
      </c>
      <c r="B205" s="4">
        <v>785.0</v>
      </c>
      <c r="C205" s="8">
        <v>152.58</v>
      </c>
      <c r="D205" s="8">
        <v>97.44</v>
      </c>
      <c r="E205" s="9">
        <v>119775.3</v>
      </c>
      <c r="F205" s="9">
        <f t="shared" si="1"/>
        <v>76490.4</v>
      </c>
      <c r="G205" s="9">
        <f t="shared" si="2"/>
        <v>43284.9</v>
      </c>
    </row>
    <row r="206">
      <c r="A206" s="7" t="s">
        <v>44</v>
      </c>
      <c r="B206" s="4">
        <v>3082.0</v>
      </c>
      <c r="C206" s="8">
        <v>668.27</v>
      </c>
      <c r="D206" s="8">
        <v>502.54</v>
      </c>
      <c r="E206" s="9">
        <v>2059608.14</v>
      </c>
      <c r="F206" s="9">
        <f t="shared" si="1"/>
        <v>1548828.28</v>
      </c>
      <c r="G206" s="9">
        <f t="shared" si="2"/>
        <v>510779.86</v>
      </c>
    </row>
    <row r="207">
      <c r="A207" s="7" t="s">
        <v>46</v>
      </c>
      <c r="B207" s="4">
        <v>2.0</v>
      </c>
      <c r="C207" s="8">
        <v>668.27</v>
      </c>
      <c r="D207" s="8">
        <v>502.54</v>
      </c>
      <c r="E207" s="9">
        <v>1336.54</v>
      </c>
      <c r="F207" s="9">
        <f t="shared" si="1"/>
        <v>1005.08</v>
      </c>
      <c r="G207" s="9">
        <f t="shared" si="2"/>
        <v>331.46</v>
      </c>
    </row>
    <row r="208">
      <c r="A208" s="7" t="s">
        <v>46</v>
      </c>
      <c r="B208" s="4">
        <v>1420.0</v>
      </c>
      <c r="C208" s="8">
        <v>437.2</v>
      </c>
      <c r="D208" s="8">
        <v>263.33</v>
      </c>
      <c r="E208" s="9">
        <v>620824.0</v>
      </c>
      <c r="F208" s="9">
        <f t="shared" si="1"/>
        <v>373928.6</v>
      </c>
      <c r="G208" s="9">
        <f t="shared" si="2"/>
        <v>246895.4</v>
      </c>
    </row>
    <row r="209">
      <c r="A209" s="7" t="s">
        <v>46</v>
      </c>
      <c r="B209" s="4">
        <v>3391.0</v>
      </c>
      <c r="C209" s="8">
        <v>651.21</v>
      </c>
      <c r="D209" s="8">
        <v>524.96</v>
      </c>
      <c r="E209" s="9">
        <v>2208253.1100000003</v>
      </c>
      <c r="F209" s="9">
        <f t="shared" si="1"/>
        <v>1780139.36</v>
      </c>
      <c r="G209" s="9">
        <f t="shared" si="2"/>
        <v>428113.75</v>
      </c>
    </row>
    <row r="210">
      <c r="A210" s="7" t="s">
        <v>46</v>
      </c>
      <c r="B210" s="4">
        <v>422.0</v>
      </c>
      <c r="C210" s="8">
        <v>152.58</v>
      </c>
      <c r="D210" s="8">
        <v>97.44</v>
      </c>
      <c r="E210" s="9">
        <v>64388.76</v>
      </c>
      <c r="F210" s="9">
        <f t="shared" si="1"/>
        <v>41119.68</v>
      </c>
      <c r="G210" s="9">
        <f t="shared" si="2"/>
        <v>23269.08</v>
      </c>
    </row>
    <row r="211">
      <c r="A211" s="7" t="s">
        <v>46</v>
      </c>
      <c r="B211" s="4">
        <v>1644.0</v>
      </c>
      <c r="C211" s="8">
        <v>421.89</v>
      </c>
      <c r="D211" s="8">
        <v>364.69</v>
      </c>
      <c r="E211" s="9">
        <v>693587.16</v>
      </c>
      <c r="F211" s="9">
        <f t="shared" si="1"/>
        <v>599550.36</v>
      </c>
      <c r="G211" s="9">
        <f t="shared" si="2"/>
        <v>94036.8</v>
      </c>
    </row>
    <row r="212">
      <c r="A212" s="7" t="s">
        <v>46</v>
      </c>
      <c r="B212" s="4">
        <v>5185.0</v>
      </c>
      <c r="C212" s="8">
        <v>47.45</v>
      </c>
      <c r="D212" s="8">
        <v>31.79</v>
      </c>
      <c r="E212" s="9">
        <v>246028.25000000003</v>
      </c>
      <c r="F212" s="9">
        <f t="shared" si="1"/>
        <v>164831.15</v>
      </c>
      <c r="G212" s="9">
        <f t="shared" si="2"/>
        <v>81197.1</v>
      </c>
    </row>
    <row r="213">
      <c r="A213" s="7" t="s">
        <v>46</v>
      </c>
      <c r="B213" s="4">
        <v>8662.0</v>
      </c>
      <c r="C213" s="8">
        <v>421.89</v>
      </c>
      <c r="D213" s="8">
        <v>364.69</v>
      </c>
      <c r="E213" s="9">
        <v>3654411.1799999997</v>
      </c>
      <c r="F213" s="9">
        <f t="shared" si="1"/>
        <v>3158944.78</v>
      </c>
      <c r="G213" s="9">
        <f t="shared" si="2"/>
        <v>495466.4</v>
      </c>
    </row>
    <row r="214">
      <c r="A214" s="7" t="s">
        <v>46</v>
      </c>
      <c r="B214" s="4">
        <v>6927.0</v>
      </c>
      <c r="C214" s="8">
        <v>109.28</v>
      </c>
      <c r="D214" s="8">
        <v>35.84</v>
      </c>
      <c r="E214" s="9">
        <v>756982.56</v>
      </c>
      <c r="F214" s="9">
        <f t="shared" si="1"/>
        <v>248263.68</v>
      </c>
      <c r="G214" s="9">
        <f t="shared" si="2"/>
        <v>508718.88</v>
      </c>
    </row>
    <row r="215">
      <c r="A215" s="7" t="s">
        <v>46</v>
      </c>
      <c r="B215" s="4">
        <v>8267.0</v>
      </c>
      <c r="C215" s="8">
        <v>9.33</v>
      </c>
      <c r="D215" s="8">
        <v>6.92</v>
      </c>
      <c r="E215" s="9">
        <v>77131.11</v>
      </c>
      <c r="F215" s="9">
        <f t="shared" si="1"/>
        <v>57207.64</v>
      </c>
      <c r="G215" s="9">
        <f t="shared" si="2"/>
        <v>19923.47</v>
      </c>
    </row>
    <row r="216">
      <c r="A216" s="7" t="s">
        <v>46</v>
      </c>
      <c r="B216" s="4">
        <v>2807.0</v>
      </c>
      <c r="C216" s="8">
        <v>47.45</v>
      </c>
      <c r="D216" s="8">
        <v>31.79</v>
      </c>
      <c r="E216" s="9">
        <v>133192.15</v>
      </c>
      <c r="F216" s="9">
        <f t="shared" si="1"/>
        <v>89234.53</v>
      </c>
      <c r="G216" s="9">
        <f t="shared" si="2"/>
        <v>43957.62</v>
      </c>
    </row>
    <row r="217">
      <c r="A217" s="7" t="s">
        <v>46</v>
      </c>
      <c r="B217" s="4">
        <v>1225.0</v>
      </c>
      <c r="C217" s="8">
        <v>152.58</v>
      </c>
      <c r="D217" s="8">
        <v>97.44</v>
      </c>
      <c r="E217" s="9">
        <v>186910.50000000003</v>
      </c>
      <c r="F217" s="9">
        <f t="shared" si="1"/>
        <v>119364</v>
      </c>
      <c r="G217" s="9">
        <f t="shared" si="2"/>
        <v>67546.5</v>
      </c>
    </row>
    <row r="218">
      <c r="A218" s="7" t="s">
        <v>46</v>
      </c>
      <c r="B218" s="4">
        <v>6153.0</v>
      </c>
      <c r="C218" s="8">
        <v>109.28</v>
      </c>
      <c r="D218" s="8">
        <v>35.84</v>
      </c>
      <c r="E218" s="9">
        <v>672399.84</v>
      </c>
      <c r="F218" s="9">
        <f t="shared" si="1"/>
        <v>220523.52</v>
      </c>
      <c r="G218" s="9">
        <f t="shared" si="2"/>
        <v>451876.32</v>
      </c>
    </row>
    <row r="219">
      <c r="A219" s="7" t="s">
        <v>46</v>
      </c>
      <c r="B219" s="4">
        <v>4701.0</v>
      </c>
      <c r="C219" s="8">
        <v>651.21</v>
      </c>
      <c r="D219" s="8">
        <v>524.96</v>
      </c>
      <c r="E219" s="9">
        <v>3061338.21</v>
      </c>
      <c r="F219" s="9">
        <f t="shared" si="1"/>
        <v>2467836.96</v>
      </c>
      <c r="G219" s="9">
        <f t="shared" si="2"/>
        <v>593501.25</v>
      </c>
    </row>
    <row r="220">
      <c r="A220" s="7" t="s">
        <v>46</v>
      </c>
      <c r="B220" s="4">
        <v>8504.0</v>
      </c>
      <c r="C220" s="8">
        <v>109.28</v>
      </c>
      <c r="D220" s="8">
        <v>35.84</v>
      </c>
      <c r="E220" s="9">
        <v>929317.12</v>
      </c>
      <c r="F220" s="9">
        <f t="shared" si="1"/>
        <v>304783.36</v>
      </c>
      <c r="G220" s="9">
        <f t="shared" si="2"/>
        <v>624533.76</v>
      </c>
    </row>
    <row r="221">
      <c r="A221" s="7" t="s">
        <v>46</v>
      </c>
      <c r="B221" s="4">
        <v>9530.0</v>
      </c>
      <c r="C221" s="8">
        <v>81.73</v>
      </c>
      <c r="D221" s="8">
        <v>56.67</v>
      </c>
      <c r="E221" s="9">
        <v>778886.9</v>
      </c>
      <c r="F221" s="9">
        <f t="shared" si="1"/>
        <v>540065.1</v>
      </c>
      <c r="G221" s="9">
        <f t="shared" si="2"/>
        <v>238821.8</v>
      </c>
    </row>
    <row r="222">
      <c r="A222" s="7" t="s">
        <v>46</v>
      </c>
      <c r="B222" s="4">
        <v>4047.0</v>
      </c>
      <c r="C222" s="8">
        <v>651.21</v>
      </c>
      <c r="D222" s="8">
        <v>524.96</v>
      </c>
      <c r="E222" s="9">
        <v>2635446.87</v>
      </c>
      <c r="F222" s="9">
        <f t="shared" si="1"/>
        <v>2124513.12</v>
      </c>
      <c r="G222" s="9">
        <f t="shared" si="2"/>
        <v>510933.75</v>
      </c>
    </row>
    <row r="223">
      <c r="A223" s="7" t="s">
        <v>46</v>
      </c>
      <c r="B223" s="4">
        <v>7459.0</v>
      </c>
      <c r="C223" s="8">
        <v>154.06</v>
      </c>
      <c r="D223" s="8">
        <v>90.93</v>
      </c>
      <c r="E223" s="9">
        <v>1149133.54</v>
      </c>
      <c r="F223" s="9">
        <f t="shared" si="1"/>
        <v>678246.87</v>
      </c>
      <c r="G223" s="9">
        <f t="shared" si="2"/>
        <v>470886.67</v>
      </c>
    </row>
    <row r="224">
      <c r="A224" s="7" t="s">
        <v>46</v>
      </c>
      <c r="B224" s="4">
        <v>6266.0</v>
      </c>
      <c r="C224" s="8">
        <v>651.21</v>
      </c>
      <c r="D224" s="8">
        <v>524.96</v>
      </c>
      <c r="E224" s="9">
        <v>4080481.8600000003</v>
      </c>
      <c r="F224" s="9">
        <f t="shared" si="1"/>
        <v>3289399.36</v>
      </c>
      <c r="G224" s="9">
        <f t="shared" si="2"/>
        <v>791082.5</v>
      </c>
    </row>
    <row r="225">
      <c r="A225" s="7" t="s">
        <v>46</v>
      </c>
      <c r="B225" s="4">
        <v>600.0</v>
      </c>
      <c r="C225" s="8">
        <v>668.27</v>
      </c>
      <c r="D225" s="8">
        <v>502.54</v>
      </c>
      <c r="E225" s="9">
        <v>400962.0</v>
      </c>
      <c r="F225" s="9">
        <f t="shared" si="1"/>
        <v>301524</v>
      </c>
      <c r="G225" s="9">
        <f t="shared" si="2"/>
        <v>99438</v>
      </c>
    </row>
    <row r="226">
      <c r="A226" s="7" t="s">
        <v>46</v>
      </c>
      <c r="B226" s="4">
        <v>5310.0</v>
      </c>
      <c r="C226" s="8">
        <v>152.58</v>
      </c>
      <c r="D226" s="8">
        <v>97.44</v>
      </c>
      <c r="E226" s="9">
        <v>810199.8</v>
      </c>
      <c r="F226" s="9">
        <f t="shared" si="1"/>
        <v>517406.4</v>
      </c>
      <c r="G226" s="9">
        <f t="shared" si="2"/>
        <v>292793.4</v>
      </c>
    </row>
    <row r="227">
      <c r="A227" s="7" t="s">
        <v>46</v>
      </c>
      <c r="B227" s="4">
        <v>9394.0</v>
      </c>
      <c r="C227" s="8">
        <v>9.33</v>
      </c>
      <c r="D227" s="8">
        <v>6.92</v>
      </c>
      <c r="E227" s="9">
        <v>87646.02</v>
      </c>
      <c r="F227" s="9">
        <f t="shared" si="1"/>
        <v>65006.48</v>
      </c>
      <c r="G227" s="9">
        <f t="shared" si="2"/>
        <v>22639.54</v>
      </c>
    </row>
    <row r="228">
      <c r="A228" s="7" t="s">
        <v>46</v>
      </c>
      <c r="B228" s="4">
        <v>2796.0</v>
      </c>
      <c r="C228" s="8">
        <v>421.89</v>
      </c>
      <c r="D228" s="8">
        <v>364.69</v>
      </c>
      <c r="E228" s="9">
        <v>1179604.44</v>
      </c>
      <c r="F228" s="9">
        <f t="shared" si="1"/>
        <v>1019673.24</v>
      </c>
      <c r="G228" s="9">
        <f t="shared" si="2"/>
        <v>159931.2</v>
      </c>
    </row>
    <row r="229">
      <c r="A229" s="7" t="s">
        <v>46</v>
      </c>
      <c r="B229" s="4">
        <v>5427.0</v>
      </c>
      <c r="C229" s="8">
        <v>154.06</v>
      </c>
      <c r="D229" s="8">
        <v>90.93</v>
      </c>
      <c r="E229" s="9">
        <v>836083.62</v>
      </c>
      <c r="F229" s="9">
        <f t="shared" si="1"/>
        <v>493477.11</v>
      </c>
      <c r="G229" s="9">
        <f t="shared" si="2"/>
        <v>342606.51</v>
      </c>
    </row>
    <row r="230">
      <c r="A230" s="7" t="s">
        <v>46</v>
      </c>
      <c r="B230" s="4">
        <v>7258.0</v>
      </c>
      <c r="C230" s="8">
        <v>437.2</v>
      </c>
      <c r="D230" s="8">
        <v>263.33</v>
      </c>
      <c r="E230" s="9">
        <v>3173197.6</v>
      </c>
      <c r="F230" s="9">
        <f t="shared" si="1"/>
        <v>1911249.14</v>
      </c>
      <c r="G230" s="9">
        <f t="shared" si="2"/>
        <v>1261948.46</v>
      </c>
    </row>
    <row r="231">
      <c r="A231" s="7" t="s">
        <v>46</v>
      </c>
      <c r="B231" s="4">
        <v>5871.0</v>
      </c>
      <c r="C231" s="8">
        <v>668.27</v>
      </c>
      <c r="D231" s="8">
        <v>502.54</v>
      </c>
      <c r="E231" s="9">
        <v>3923413.17</v>
      </c>
      <c r="F231" s="9">
        <f t="shared" si="1"/>
        <v>2950412.34</v>
      </c>
      <c r="G231" s="9">
        <f t="shared" si="2"/>
        <v>973000.83</v>
      </c>
    </row>
    <row r="232">
      <c r="A232" s="7" t="s">
        <v>46</v>
      </c>
      <c r="B232" s="4">
        <v>7742.0</v>
      </c>
      <c r="C232" s="8">
        <v>9.33</v>
      </c>
      <c r="D232" s="8">
        <v>6.92</v>
      </c>
      <c r="E232" s="9">
        <v>72232.86</v>
      </c>
      <c r="F232" s="9">
        <f t="shared" si="1"/>
        <v>53574.64</v>
      </c>
      <c r="G232" s="9">
        <f t="shared" si="2"/>
        <v>18658.22</v>
      </c>
    </row>
    <row r="233">
      <c r="A233" s="7" t="s">
        <v>46</v>
      </c>
      <c r="B233" s="4">
        <v>4448.0</v>
      </c>
      <c r="C233" s="8">
        <v>205.7</v>
      </c>
      <c r="D233" s="8">
        <v>117.11</v>
      </c>
      <c r="E233" s="9">
        <v>914953.6</v>
      </c>
      <c r="F233" s="9">
        <f t="shared" si="1"/>
        <v>520905.28</v>
      </c>
      <c r="G233" s="9">
        <f t="shared" si="2"/>
        <v>394048.32</v>
      </c>
    </row>
    <row r="234">
      <c r="A234" s="7" t="s">
        <v>46</v>
      </c>
      <c r="B234" s="4">
        <v>2736.0</v>
      </c>
      <c r="C234" s="8">
        <v>255.28</v>
      </c>
      <c r="D234" s="8">
        <v>159.42</v>
      </c>
      <c r="E234" s="9">
        <v>698446.08</v>
      </c>
      <c r="F234" s="9">
        <f t="shared" si="1"/>
        <v>436173.12</v>
      </c>
      <c r="G234" s="9">
        <f t="shared" si="2"/>
        <v>262272.96</v>
      </c>
    </row>
    <row r="235">
      <c r="A235" s="7" t="s">
        <v>46</v>
      </c>
      <c r="B235" s="4">
        <v>6473.0</v>
      </c>
      <c r="C235" s="8">
        <v>421.89</v>
      </c>
      <c r="D235" s="8">
        <v>364.69</v>
      </c>
      <c r="E235" s="9">
        <v>2730893.9699999997</v>
      </c>
      <c r="F235" s="9">
        <f t="shared" si="1"/>
        <v>2360638.37</v>
      </c>
      <c r="G235" s="9">
        <f t="shared" si="2"/>
        <v>370255.6</v>
      </c>
    </row>
    <row r="236">
      <c r="A236" s="7" t="s">
        <v>46</v>
      </c>
      <c r="B236" s="4">
        <v>5421.0</v>
      </c>
      <c r="C236" s="8">
        <v>255.28</v>
      </c>
      <c r="D236" s="8">
        <v>159.42</v>
      </c>
      <c r="E236" s="9">
        <v>1383872.8800000001</v>
      </c>
      <c r="F236" s="9">
        <f t="shared" si="1"/>
        <v>864215.82</v>
      </c>
      <c r="G236" s="9">
        <f t="shared" si="2"/>
        <v>519657.06</v>
      </c>
    </row>
    <row r="237">
      <c r="A237" s="7" t="s">
        <v>48</v>
      </c>
      <c r="B237" s="4">
        <v>5247.0</v>
      </c>
      <c r="C237" s="8">
        <v>255.28</v>
      </c>
      <c r="D237" s="8">
        <v>159.42</v>
      </c>
      <c r="E237" s="9">
        <v>1339454.16</v>
      </c>
      <c r="F237" s="9">
        <f t="shared" si="1"/>
        <v>836476.74</v>
      </c>
      <c r="G237" s="9">
        <f t="shared" si="2"/>
        <v>502977.42</v>
      </c>
    </row>
    <row r="238">
      <c r="A238" s="7" t="s">
        <v>48</v>
      </c>
      <c r="B238" s="4">
        <v>5258.0</v>
      </c>
      <c r="C238" s="8">
        <v>668.27</v>
      </c>
      <c r="D238" s="8">
        <v>502.54</v>
      </c>
      <c r="E238" s="9">
        <v>3513763.6599999997</v>
      </c>
      <c r="F238" s="9">
        <f t="shared" si="1"/>
        <v>2642355.32</v>
      </c>
      <c r="G238" s="9">
        <f t="shared" si="2"/>
        <v>871408.34</v>
      </c>
    </row>
    <row r="239">
      <c r="A239" s="7" t="s">
        <v>48</v>
      </c>
      <c r="B239" s="4">
        <v>1668.0</v>
      </c>
      <c r="C239" s="8">
        <v>47.45</v>
      </c>
      <c r="D239" s="8">
        <v>31.79</v>
      </c>
      <c r="E239" s="9">
        <v>79146.6</v>
      </c>
      <c r="F239" s="9">
        <f t="shared" si="1"/>
        <v>53025.72</v>
      </c>
      <c r="G239" s="9">
        <f t="shared" si="2"/>
        <v>26120.88</v>
      </c>
    </row>
    <row r="240">
      <c r="A240" s="7" t="s">
        <v>48</v>
      </c>
      <c r="B240" s="4">
        <v>5796.0</v>
      </c>
      <c r="C240" s="8">
        <v>47.45</v>
      </c>
      <c r="D240" s="8">
        <v>31.79</v>
      </c>
      <c r="E240" s="9">
        <v>275020.2</v>
      </c>
      <c r="F240" s="9">
        <f t="shared" si="1"/>
        <v>184254.84</v>
      </c>
      <c r="G240" s="9">
        <f t="shared" si="2"/>
        <v>90765.36</v>
      </c>
    </row>
    <row r="241">
      <c r="A241" s="7" t="s">
        <v>48</v>
      </c>
      <c r="B241" s="4">
        <v>4602.0</v>
      </c>
      <c r="C241" s="8">
        <v>651.21</v>
      </c>
      <c r="D241" s="8">
        <v>524.96</v>
      </c>
      <c r="E241" s="9">
        <v>2996868.4200000004</v>
      </c>
      <c r="F241" s="9">
        <f t="shared" si="1"/>
        <v>2415865.92</v>
      </c>
      <c r="G241" s="9">
        <f t="shared" si="2"/>
        <v>581002.5</v>
      </c>
    </row>
    <row r="242">
      <c r="A242" s="7" t="s">
        <v>48</v>
      </c>
      <c r="C242" s="8">
        <v>81.73</v>
      </c>
      <c r="D242" s="8">
        <v>56.67</v>
      </c>
      <c r="E242" s="9">
        <v>0.0</v>
      </c>
      <c r="F242" s="9">
        <f t="shared" si="1"/>
        <v>0</v>
      </c>
      <c r="G242" s="9">
        <f t="shared" si="2"/>
        <v>0</v>
      </c>
    </row>
    <row r="243">
      <c r="A243" s="7" t="s">
        <v>48</v>
      </c>
      <c r="B243" s="4">
        <v>2908.0</v>
      </c>
      <c r="C243" s="8">
        <v>651.21</v>
      </c>
      <c r="D243" s="8">
        <v>524.96</v>
      </c>
      <c r="E243" s="9">
        <v>1893718.6800000002</v>
      </c>
      <c r="F243" s="9">
        <f t="shared" si="1"/>
        <v>1526583.68</v>
      </c>
      <c r="G243" s="9">
        <f t="shared" si="2"/>
        <v>367135</v>
      </c>
    </row>
    <row r="244">
      <c r="A244" s="7" t="s">
        <v>48</v>
      </c>
      <c r="B244" s="4">
        <v>6267.0</v>
      </c>
      <c r="C244" s="8">
        <v>437.2</v>
      </c>
      <c r="D244" s="8">
        <v>263.33</v>
      </c>
      <c r="E244" s="9">
        <v>2739932.4</v>
      </c>
      <c r="F244" s="9">
        <f t="shared" si="1"/>
        <v>1650289.11</v>
      </c>
      <c r="G244" s="9">
        <f t="shared" si="2"/>
        <v>1089643.29</v>
      </c>
    </row>
    <row r="245">
      <c r="A245" s="7" t="s">
        <v>48</v>
      </c>
      <c r="B245" s="4">
        <v>523.0</v>
      </c>
      <c r="C245" s="8">
        <v>81.73</v>
      </c>
      <c r="D245" s="8">
        <v>56.67</v>
      </c>
      <c r="E245" s="9">
        <v>42744.79</v>
      </c>
      <c r="F245" s="9">
        <f t="shared" si="1"/>
        <v>29638.41</v>
      </c>
      <c r="G245" s="9">
        <f t="shared" si="2"/>
        <v>13106.38</v>
      </c>
    </row>
    <row r="246">
      <c r="A246" s="7" t="s">
        <v>48</v>
      </c>
      <c r="B246" s="4">
        <v>347.0</v>
      </c>
      <c r="C246" s="8">
        <v>152.58</v>
      </c>
      <c r="D246" s="8">
        <v>97.44</v>
      </c>
      <c r="E246" s="9">
        <v>52945.26</v>
      </c>
      <c r="F246" s="9">
        <f t="shared" si="1"/>
        <v>33811.68</v>
      </c>
      <c r="G246" s="9">
        <f t="shared" si="2"/>
        <v>19133.58</v>
      </c>
    </row>
    <row r="247">
      <c r="A247" s="7" t="s">
        <v>48</v>
      </c>
      <c r="B247" s="4">
        <v>8753.0</v>
      </c>
      <c r="C247" s="8">
        <v>421.89</v>
      </c>
      <c r="D247" s="8">
        <v>364.69</v>
      </c>
      <c r="E247" s="9">
        <v>3692803.17</v>
      </c>
      <c r="F247" s="9">
        <f t="shared" si="1"/>
        <v>3192131.57</v>
      </c>
      <c r="G247" s="9">
        <f t="shared" si="2"/>
        <v>500671.6</v>
      </c>
    </row>
    <row r="248">
      <c r="A248" s="7" t="s">
        <v>48</v>
      </c>
      <c r="B248" s="4">
        <v>1362.0</v>
      </c>
      <c r="C248" s="8">
        <v>668.27</v>
      </c>
      <c r="D248" s="8">
        <v>502.54</v>
      </c>
      <c r="E248" s="9">
        <v>910183.74</v>
      </c>
      <c r="F248" s="9">
        <f t="shared" si="1"/>
        <v>684459.48</v>
      </c>
      <c r="G248" s="9">
        <f t="shared" si="2"/>
        <v>225724.26</v>
      </c>
    </row>
    <row r="249">
      <c r="A249" s="7" t="s">
        <v>48</v>
      </c>
      <c r="B249" s="4">
        <v>1522.0</v>
      </c>
      <c r="C249" s="8">
        <v>651.21</v>
      </c>
      <c r="D249" s="8">
        <v>524.96</v>
      </c>
      <c r="E249" s="9">
        <v>991141.6200000001</v>
      </c>
      <c r="F249" s="9">
        <f t="shared" si="1"/>
        <v>798989.12</v>
      </c>
      <c r="G249" s="9">
        <f t="shared" si="2"/>
        <v>192152.5</v>
      </c>
    </row>
    <row r="250">
      <c r="A250" s="7" t="s">
        <v>48</v>
      </c>
      <c r="B250" s="4">
        <v>9680.0</v>
      </c>
      <c r="C250" s="8">
        <v>668.27</v>
      </c>
      <c r="D250" s="8">
        <v>502.54</v>
      </c>
      <c r="E250" s="9">
        <v>6468853.6</v>
      </c>
      <c r="F250" s="9">
        <f t="shared" si="1"/>
        <v>4864587.2</v>
      </c>
      <c r="G250" s="9">
        <f t="shared" si="2"/>
        <v>1604266.4</v>
      </c>
    </row>
    <row r="251">
      <c r="A251" s="7" t="s">
        <v>48</v>
      </c>
      <c r="B251" s="4">
        <v>1539.0</v>
      </c>
      <c r="C251" s="8">
        <v>255.28</v>
      </c>
      <c r="D251" s="8">
        <v>159.42</v>
      </c>
      <c r="E251" s="9">
        <v>392875.92</v>
      </c>
      <c r="F251" s="9">
        <f t="shared" si="1"/>
        <v>245347.38</v>
      </c>
      <c r="G251" s="9">
        <f t="shared" si="2"/>
        <v>147528.54</v>
      </c>
    </row>
    <row r="252">
      <c r="A252" s="7" t="s">
        <v>48</v>
      </c>
      <c r="B252" s="4">
        <v>8841.0</v>
      </c>
      <c r="C252" s="8">
        <v>109.28</v>
      </c>
      <c r="D252" s="8">
        <v>35.84</v>
      </c>
      <c r="E252" s="9">
        <v>966144.48</v>
      </c>
      <c r="F252" s="9">
        <f t="shared" si="1"/>
        <v>316861.44</v>
      </c>
      <c r="G252" s="9">
        <f t="shared" si="2"/>
        <v>649283.04</v>
      </c>
    </row>
    <row r="253">
      <c r="A253" s="7" t="s">
        <v>48</v>
      </c>
      <c r="B253" s="4">
        <v>4958.0</v>
      </c>
      <c r="C253" s="8">
        <v>109.28</v>
      </c>
      <c r="D253" s="8">
        <v>35.84</v>
      </c>
      <c r="E253" s="9">
        <v>541810.24</v>
      </c>
      <c r="F253" s="9">
        <f t="shared" si="1"/>
        <v>177694.72</v>
      </c>
      <c r="G253" s="9">
        <f t="shared" si="2"/>
        <v>364115.52</v>
      </c>
    </row>
    <row r="254">
      <c r="A254" s="7" t="s">
        <v>48</v>
      </c>
      <c r="B254" s="4">
        <v>4674.0</v>
      </c>
      <c r="C254" s="8">
        <v>47.45</v>
      </c>
      <c r="D254" s="8">
        <v>31.79</v>
      </c>
      <c r="E254" s="9">
        <v>221781.30000000002</v>
      </c>
      <c r="F254" s="9">
        <f t="shared" si="1"/>
        <v>148586.46</v>
      </c>
      <c r="G254" s="9">
        <f t="shared" si="2"/>
        <v>73194.84</v>
      </c>
    </row>
    <row r="255">
      <c r="A255" s="7" t="s">
        <v>50</v>
      </c>
      <c r="B255" s="4">
        <v>9103.0</v>
      </c>
      <c r="C255" s="8">
        <v>421.89</v>
      </c>
      <c r="D255" s="8">
        <v>364.69</v>
      </c>
      <c r="E255" s="9">
        <v>3840464.67</v>
      </c>
      <c r="F255" s="9">
        <f t="shared" si="1"/>
        <v>3319773.07</v>
      </c>
      <c r="G255" s="9">
        <f t="shared" si="2"/>
        <v>520691.6</v>
      </c>
    </row>
    <row r="256">
      <c r="A256" s="7" t="s">
        <v>50</v>
      </c>
      <c r="B256" s="4">
        <v>3802.0</v>
      </c>
      <c r="C256" s="8">
        <v>109.28</v>
      </c>
      <c r="D256" s="8">
        <v>35.84</v>
      </c>
      <c r="E256" s="9">
        <v>415482.56</v>
      </c>
      <c r="F256" s="9">
        <f t="shared" si="1"/>
        <v>136263.68</v>
      </c>
      <c r="G256" s="9">
        <f t="shared" si="2"/>
        <v>279218.88</v>
      </c>
    </row>
    <row r="257">
      <c r="A257" s="7" t="s">
        <v>50</v>
      </c>
      <c r="B257" s="4">
        <v>3064.0</v>
      </c>
      <c r="C257" s="8">
        <v>152.58</v>
      </c>
      <c r="D257" s="8">
        <v>97.44</v>
      </c>
      <c r="E257" s="9">
        <v>467505.12000000005</v>
      </c>
      <c r="F257" s="9">
        <f t="shared" si="1"/>
        <v>298556.16</v>
      </c>
      <c r="G257" s="9">
        <f t="shared" si="2"/>
        <v>168948.96</v>
      </c>
    </row>
    <row r="258">
      <c r="A258" s="7" t="s">
        <v>50</v>
      </c>
      <c r="B258" s="4">
        <v>5685.0</v>
      </c>
      <c r="C258" s="8">
        <v>9.33</v>
      </c>
      <c r="D258" s="8">
        <v>6.92</v>
      </c>
      <c r="E258" s="9">
        <v>53041.05</v>
      </c>
      <c r="F258" s="9">
        <f t="shared" si="1"/>
        <v>39340.2</v>
      </c>
      <c r="G258" s="9">
        <f t="shared" si="2"/>
        <v>13700.85</v>
      </c>
    </row>
    <row r="259">
      <c r="A259" s="7" t="s">
        <v>50</v>
      </c>
      <c r="B259" s="4">
        <v>6506.0</v>
      </c>
      <c r="C259" s="8">
        <v>109.28</v>
      </c>
      <c r="D259" s="8">
        <v>35.84</v>
      </c>
      <c r="E259" s="9">
        <v>710975.68</v>
      </c>
      <c r="F259" s="9">
        <f t="shared" si="1"/>
        <v>233175.04</v>
      </c>
      <c r="G259" s="9">
        <f t="shared" si="2"/>
        <v>477800.64</v>
      </c>
    </row>
    <row r="260">
      <c r="A260" s="7" t="s">
        <v>50</v>
      </c>
      <c r="B260" s="4">
        <v>1046.0</v>
      </c>
      <c r="C260" s="8">
        <v>421.89</v>
      </c>
      <c r="D260" s="8">
        <v>364.69</v>
      </c>
      <c r="E260" s="9">
        <v>441296.94</v>
      </c>
      <c r="F260" s="9">
        <f t="shared" si="1"/>
        <v>381465.74</v>
      </c>
      <c r="G260" s="9">
        <f t="shared" si="2"/>
        <v>59831.2</v>
      </c>
    </row>
    <row r="261">
      <c r="A261" s="7" t="s">
        <v>50</v>
      </c>
      <c r="B261" s="4">
        <v>2864.0</v>
      </c>
      <c r="C261" s="8">
        <v>437.2</v>
      </c>
      <c r="D261" s="8">
        <v>263.33</v>
      </c>
      <c r="E261" s="9">
        <v>1252140.8</v>
      </c>
      <c r="F261" s="9">
        <f t="shared" si="1"/>
        <v>754177.12</v>
      </c>
      <c r="G261" s="9">
        <f t="shared" si="2"/>
        <v>497963.68</v>
      </c>
    </row>
    <row r="262">
      <c r="A262" s="7" t="s">
        <v>50</v>
      </c>
      <c r="B262" s="4">
        <v>567.0</v>
      </c>
      <c r="C262" s="8">
        <v>205.7</v>
      </c>
      <c r="D262" s="8">
        <v>117.11</v>
      </c>
      <c r="E262" s="9">
        <v>116631.9</v>
      </c>
      <c r="F262" s="9">
        <f t="shared" si="1"/>
        <v>66401.37</v>
      </c>
      <c r="G262" s="9">
        <f t="shared" si="2"/>
        <v>50230.53</v>
      </c>
    </row>
    <row r="263">
      <c r="A263" s="7" t="s">
        <v>50</v>
      </c>
      <c r="B263" s="4">
        <v>7468.0</v>
      </c>
      <c r="C263" s="8">
        <v>109.28</v>
      </c>
      <c r="D263" s="8">
        <v>35.84</v>
      </c>
      <c r="E263" s="9">
        <v>816103.04</v>
      </c>
      <c r="F263" s="9">
        <f t="shared" si="1"/>
        <v>267653.12</v>
      </c>
      <c r="G263" s="9">
        <f t="shared" si="2"/>
        <v>548449.92</v>
      </c>
    </row>
    <row r="264">
      <c r="A264" s="7" t="s">
        <v>50</v>
      </c>
      <c r="B264" s="4">
        <v>7302.0</v>
      </c>
      <c r="C264" s="8">
        <v>668.27</v>
      </c>
      <c r="D264" s="8">
        <v>502.54</v>
      </c>
      <c r="E264" s="9">
        <v>4879707.54</v>
      </c>
      <c r="F264" s="9">
        <f t="shared" si="1"/>
        <v>3669547.08</v>
      </c>
      <c r="G264" s="9">
        <f t="shared" si="2"/>
        <v>1210160.46</v>
      </c>
    </row>
    <row r="265">
      <c r="A265" s="7" t="s">
        <v>50</v>
      </c>
      <c r="B265" s="4">
        <v>6240.0</v>
      </c>
      <c r="C265" s="8">
        <v>109.28</v>
      </c>
      <c r="D265" s="8">
        <v>35.84</v>
      </c>
      <c r="E265" s="9">
        <v>681907.2</v>
      </c>
      <c r="F265" s="9">
        <f t="shared" si="1"/>
        <v>223641.6</v>
      </c>
      <c r="G265" s="9">
        <f t="shared" si="2"/>
        <v>458265.6</v>
      </c>
    </row>
    <row r="266">
      <c r="A266" s="7" t="s">
        <v>50</v>
      </c>
      <c r="B266" s="4">
        <v>4604.0</v>
      </c>
      <c r="C266" s="8">
        <v>421.89</v>
      </c>
      <c r="D266" s="8">
        <v>364.69</v>
      </c>
      <c r="E266" s="9">
        <v>1942381.5599999998</v>
      </c>
      <c r="F266" s="9">
        <f t="shared" si="1"/>
        <v>1679032.76</v>
      </c>
      <c r="G266" s="9">
        <f t="shared" si="2"/>
        <v>263348.8</v>
      </c>
    </row>
    <row r="267">
      <c r="A267" s="7" t="s">
        <v>50</v>
      </c>
      <c r="B267" s="4">
        <v>5967.0</v>
      </c>
      <c r="C267" s="8">
        <v>152.58</v>
      </c>
      <c r="D267" s="8">
        <v>97.44</v>
      </c>
      <c r="E267" s="9">
        <v>910444.8600000001</v>
      </c>
      <c r="F267" s="9">
        <f t="shared" si="1"/>
        <v>581424.48</v>
      </c>
      <c r="G267" s="9">
        <f t="shared" si="2"/>
        <v>329020.38</v>
      </c>
    </row>
    <row r="268">
      <c r="A268" s="7" t="s">
        <v>50</v>
      </c>
      <c r="B268" s="4">
        <v>5751.0</v>
      </c>
      <c r="C268" s="8">
        <v>81.73</v>
      </c>
      <c r="D268" s="8">
        <v>56.67</v>
      </c>
      <c r="E268" s="9">
        <v>470029.23000000004</v>
      </c>
      <c r="F268" s="9">
        <f t="shared" si="1"/>
        <v>325909.17</v>
      </c>
      <c r="G268" s="9">
        <f t="shared" si="2"/>
        <v>144120.06</v>
      </c>
    </row>
    <row r="269">
      <c r="A269" s="7" t="s">
        <v>50</v>
      </c>
      <c r="B269" s="4">
        <v>9445.0</v>
      </c>
      <c r="C269" s="8">
        <v>81.73</v>
      </c>
      <c r="D269" s="8">
        <v>56.67</v>
      </c>
      <c r="E269" s="9">
        <v>771939.8500000001</v>
      </c>
      <c r="F269" s="9">
        <f t="shared" si="1"/>
        <v>535248.15</v>
      </c>
      <c r="G269" s="9">
        <f t="shared" si="2"/>
        <v>236691.7</v>
      </c>
    </row>
    <row r="270">
      <c r="A270" s="7" t="s">
        <v>50</v>
      </c>
      <c r="B270" s="4">
        <v>5869.0</v>
      </c>
      <c r="C270" s="8">
        <v>154.06</v>
      </c>
      <c r="D270" s="8">
        <v>90.93</v>
      </c>
      <c r="E270" s="9">
        <v>904178.14</v>
      </c>
      <c r="F270" s="9">
        <f t="shared" si="1"/>
        <v>533668.17</v>
      </c>
      <c r="G270" s="9">
        <f t="shared" si="2"/>
        <v>370509.97</v>
      </c>
    </row>
    <row r="271">
      <c r="A271" s="7" t="s">
        <v>50</v>
      </c>
      <c r="B271" s="4">
        <v>7006.0</v>
      </c>
      <c r="C271" s="8">
        <v>152.58</v>
      </c>
      <c r="D271" s="8">
        <v>97.44</v>
      </c>
      <c r="E271" s="9">
        <v>1068975.48</v>
      </c>
      <c r="F271" s="9">
        <f t="shared" si="1"/>
        <v>682664.64</v>
      </c>
      <c r="G271" s="9">
        <f t="shared" si="2"/>
        <v>386310.84</v>
      </c>
    </row>
    <row r="272">
      <c r="A272" s="7" t="s">
        <v>50</v>
      </c>
      <c r="B272" s="4">
        <v>6128.0</v>
      </c>
      <c r="C272" s="8">
        <v>152.58</v>
      </c>
      <c r="D272" s="8">
        <v>97.44</v>
      </c>
      <c r="E272" s="9">
        <v>935010.2400000001</v>
      </c>
      <c r="F272" s="9">
        <f t="shared" si="1"/>
        <v>597112.32</v>
      </c>
      <c r="G272" s="9">
        <f t="shared" si="2"/>
        <v>337897.92</v>
      </c>
    </row>
    <row r="273">
      <c r="A273" s="7" t="s">
        <v>50</v>
      </c>
      <c r="B273" s="4">
        <v>7656.0</v>
      </c>
      <c r="C273" s="8">
        <v>109.28</v>
      </c>
      <c r="D273" s="8">
        <v>35.84</v>
      </c>
      <c r="E273" s="9">
        <v>836647.68</v>
      </c>
      <c r="F273" s="9">
        <f t="shared" si="1"/>
        <v>274391.04</v>
      </c>
      <c r="G273" s="9">
        <f t="shared" si="2"/>
        <v>562256.64</v>
      </c>
    </row>
    <row r="274">
      <c r="A274" s="7" t="s">
        <v>50</v>
      </c>
      <c r="B274" s="4">
        <v>4622.0</v>
      </c>
      <c r="C274" s="8">
        <v>9.33</v>
      </c>
      <c r="D274" s="8">
        <v>6.92</v>
      </c>
      <c r="E274" s="9">
        <v>43123.26</v>
      </c>
      <c r="F274" s="9">
        <f t="shared" si="1"/>
        <v>31984.24</v>
      </c>
      <c r="G274" s="9">
        <f t="shared" si="2"/>
        <v>11139.02</v>
      </c>
    </row>
    <row r="275">
      <c r="A275" s="7" t="s">
        <v>50</v>
      </c>
      <c r="B275" s="4">
        <v>9941.0</v>
      </c>
      <c r="C275" s="8">
        <v>81.73</v>
      </c>
      <c r="D275" s="8">
        <v>56.67</v>
      </c>
      <c r="E275" s="9">
        <v>812477.93</v>
      </c>
      <c r="F275" s="9">
        <f t="shared" si="1"/>
        <v>563356.47</v>
      </c>
      <c r="G275" s="9">
        <f t="shared" si="2"/>
        <v>249121.46</v>
      </c>
    </row>
    <row r="276">
      <c r="A276" s="7" t="s">
        <v>50</v>
      </c>
      <c r="B276" s="4">
        <v>8778.0</v>
      </c>
      <c r="C276" s="8">
        <v>668.27</v>
      </c>
      <c r="D276" s="8">
        <v>502.54</v>
      </c>
      <c r="E276" s="9">
        <v>5866074.06</v>
      </c>
      <c r="F276" s="9">
        <f t="shared" si="1"/>
        <v>4411296.12</v>
      </c>
      <c r="G276" s="9">
        <f t="shared" si="2"/>
        <v>1454777.94</v>
      </c>
    </row>
    <row r="277">
      <c r="A277" s="7" t="s">
        <v>50</v>
      </c>
      <c r="B277" s="4">
        <v>9558.0</v>
      </c>
      <c r="C277" s="8">
        <v>154.06</v>
      </c>
      <c r="D277" s="8">
        <v>90.93</v>
      </c>
      <c r="E277" s="9">
        <v>1472505.48</v>
      </c>
      <c r="F277" s="9">
        <f t="shared" si="1"/>
        <v>869108.94</v>
      </c>
      <c r="G277" s="9">
        <f t="shared" si="2"/>
        <v>603396.54</v>
      </c>
    </row>
    <row r="278">
      <c r="A278" s="7" t="s">
        <v>50</v>
      </c>
      <c r="B278" s="4">
        <v>153.0</v>
      </c>
      <c r="C278" s="8">
        <v>255.28</v>
      </c>
      <c r="D278" s="8">
        <v>159.42</v>
      </c>
      <c r="E278" s="9">
        <v>39057.840000000004</v>
      </c>
      <c r="F278" s="9">
        <f t="shared" si="1"/>
        <v>24391.26</v>
      </c>
      <c r="G278" s="9">
        <f t="shared" si="2"/>
        <v>14666.58</v>
      </c>
    </row>
    <row r="279">
      <c r="A279" s="7" t="s">
        <v>50</v>
      </c>
      <c r="B279" s="4">
        <v>649.0</v>
      </c>
      <c r="C279" s="8">
        <v>255.28</v>
      </c>
      <c r="D279" s="8">
        <v>159.42</v>
      </c>
      <c r="E279" s="9">
        <v>165676.72</v>
      </c>
      <c r="F279" s="9">
        <f t="shared" si="1"/>
        <v>103463.58</v>
      </c>
      <c r="G279" s="9">
        <f t="shared" si="2"/>
        <v>62213.14</v>
      </c>
    </row>
    <row r="280">
      <c r="A280" s="7" t="s">
        <v>50</v>
      </c>
      <c r="B280" s="4">
        <v>1223.0</v>
      </c>
      <c r="C280" s="8">
        <v>205.7</v>
      </c>
      <c r="D280" s="8">
        <v>117.11</v>
      </c>
      <c r="E280" s="9">
        <v>251571.09999999998</v>
      </c>
      <c r="F280" s="9">
        <f t="shared" si="1"/>
        <v>143225.53</v>
      </c>
      <c r="G280" s="9">
        <f t="shared" si="2"/>
        <v>108345.57</v>
      </c>
    </row>
    <row r="281">
      <c r="A281" s="7" t="s">
        <v>50</v>
      </c>
      <c r="B281" s="4">
        <v>171.0</v>
      </c>
      <c r="C281" s="8">
        <v>152.58</v>
      </c>
      <c r="D281" s="8">
        <v>97.44</v>
      </c>
      <c r="E281" s="9">
        <v>26091.180000000004</v>
      </c>
      <c r="F281" s="9">
        <f t="shared" si="1"/>
        <v>16662.24</v>
      </c>
      <c r="G281" s="9">
        <f t="shared" si="2"/>
        <v>9428.94</v>
      </c>
    </row>
    <row r="282">
      <c r="A282" s="7" t="s">
        <v>50</v>
      </c>
      <c r="B282" s="4">
        <v>5556.0</v>
      </c>
      <c r="C282" s="8">
        <v>9.33</v>
      </c>
      <c r="D282" s="8">
        <v>6.92</v>
      </c>
      <c r="E282" s="9">
        <v>51837.48</v>
      </c>
      <c r="F282" s="9">
        <f t="shared" si="1"/>
        <v>38447.52</v>
      </c>
      <c r="G282" s="9">
        <f t="shared" si="2"/>
        <v>13389.96</v>
      </c>
    </row>
    <row r="283">
      <c r="A283" s="7" t="s">
        <v>50</v>
      </c>
      <c r="B283" s="4">
        <v>8383.0</v>
      </c>
      <c r="C283" s="8">
        <v>47.45</v>
      </c>
      <c r="D283" s="8">
        <v>31.79</v>
      </c>
      <c r="E283" s="9">
        <v>397773.35000000003</v>
      </c>
      <c r="F283" s="9">
        <f t="shared" si="1"/>
        <v>266495.57</v>
      </c>
      <c r="G283" s="9">
        <f t="shared" si="2"/>
        <v>131277.78</v>
      </c>
    </row>
    <row r="284">
      <c r="A284" s="7" t="s">
        <v>50</v>
      </c>
      <c r="B284" s="4">
        <v>3636.0</v>
      </c>
      <c r="C284" s="8">
        <v>651.21</v>
      </c>
      <c r="D284" s="8">
        <v>524.96</v>
      </c>
      <c r="E284" s="9">
        <v>2367799.56</v>
      </c>
      <c r="F284" s="9">
        <f t="shared" si="1"/>
        <v>1908754.56</v>
      </c>
      <c r="G284" s="9">
        <f t="shared" si="2"/>
        <v>459045</v>
      </c>
    </row>
    <row r="285">
      <c r="A285" s="7" t="s">
        <v>52</v>
      </c>
      <c r="B285" s="4">
        <v>2960.0</v>
      </c>
      <c r="C285" s="8">
        <v>205.7</v>
      </c>
      <c r="D285" s="8">
        <v>117.11</v>
      </c>
      <c r="E285" s="9">
        <v>608872.0</v>
      </c>
      <c r="F285" s="9">
        <f t="shared" si="1"/>
        <v>346645.6</v>
      </c>
      <c r="G285" s="9">
        <f t="shared" si="2"/>
        <v>262226.4</v>
      </c>
    </row>
    <row r="286">
      <c r="A286" s="7" t="s">
        <v>52</v>
      </c>
      <c r="B286" s="4">
        <v>5581.0</v>
      </c>
      <c r="C286" s="8">
        <v>437.2</v>
      </c>
      <c r="D286" s="8">
        <v>263.33</v>
      </c>
      <c r="E286" s="9">
        <v>2440013.1999999997</v>
      </c>
      <c r="F286" s="9">
        <f t="shared" si="1"/>
        <v>1469644.73</v>
      </c>
      <c r="G286" s="9">
        <f t="shared" si="2"/>
        <v>970368.47</v>
      </c>
    </row>
    <row r="287">
      <c r="A287" s="7" t="s">
        <v>52</v>
      </c>
      <c r="B287" s="4">
        <v>249.0</v>
      </c>
      <c r="C287" s="8">
        <v>651.21</v>
      </c>
      <c r="D287" s="8">
        <v>524.96</v>
      </c>
      <c r="E287" s="9">
        <v>162151.29</v>
      </c>
      <c r="F287" s="9">
        <f t="shared" si="1"/>
        <v>130715.04</v>
      </c>
      <c r="G287" s="9">
        <f t="shared" si="2"/>
        <v>31436.25</v>
      </c>
    </row>
    <row r="288">
      <c r="A288" s="7" t="s">
        <v>52</v>
      </c>
      <c r="B288" s="4">
        <v>314.0</v>
      </c>
      <c r="C288" s="8">
        <v>9.33</v>
      </c>
      <c r="D288" s="8">
        <v>6.92</v>
      </c>
      <c r="E288" s="9">
        <v>2929.62</v>
      </c>
      <c r="F288" s="9">
        <f t="shared" si="1"/>
        <v>2172.88</v>
      </c>
      <c r="G288" s="9">
        <f t="shared" si="2"/>
        <v>756.74</v>
      </c>
    </row>
    <row r="289">
      <c r="A289" s="7" t="s">
        <v>52</v>
      </c>
      <c r="B289" s="4">
        <v>1785.0</v>
      </c>
      <c r="C289" s="8">
        <v>47.45</v>
      </c>
      <c r="D289" s="8">
        <v>31.79</v>
      </c>
      <c r="E289" s="9">
        <v>84698.25</v>
      </c>
      <c r="F289" s="9">
        <f t="shared" si="1"/>
        <v>56745.15</v>
      </c>
      <c r="G289" s="9">
        <f t="shared" si="2"/>
        <v>27953.1</v>
      </c>
    </row>
    <row r="290">
      <c r="A290" s="7" t="s">
        <v>52</v>
      </c>
      <c r="B290" s="4">
        <v>905.0</v>
      </c>
      <c r="C290" s="8">
        <v>205.7</v>
      </c>
      <c r="D290" s="8">
        <v>117.11</v>
      </c>
      <c r="E290" s="9">
        <v>186158.5</v>
      </c>
      <c r="F290" s="9">
        <f t="shared" si="1"/>
        <v>105984.55</v>
      </c>
      <c r="G290" s="9">
        <f t="shared" si="2"/>
        <v>80173.95</v>
      </c>
    </row>
    <row r="291">
      <c r="A291" s="7" t="s">
        <v>52</v>
      </c>
      <c r="B291" s="4">
        <v>2334.0</v>
      </c>
      <c r="C291" s="8">
        <v>81.73</v>
      </c>
      <c r="D291" s="8">
        <v>56.67</v>
      </c>
      <c r="E291" s="9">
        <v>190757.82</v>
      </c>
      <c r="F291" s="9">
        <f t="shared" si="1"/>
        <v>132267.78</v>
      </c>
      <c r="G291" s="9">
        <f t="shared" si="2"/>
        <v>58490.04</v>
      </c>
    </row>
    <row r="292">
      <c r="A292" s="7" t="s">
        <v>52</v>
      </c>
      <c r="B292" s="4">
        <v>6903.0</v>
      </c>
      <c r="C292" s="8">
        <v>205.7</v>
      </c>
      <c r="D292" s="8">
        <v>117.11</v>
      </c>
      <c r="E292" s="9">
        <v>1419947.0999999999</v>
      </c>
      <c r="F292" s="9">
        <f t="shared" si="1"/>
        <v>808410.33</v>
      </c>
      <c r="G292" s="9">
        <f t="shared" si="2"/>
        <v>611536.77</v>
      </c>
    </row>
    <row r="293">
      <c r="A293" s="7" t="s">
        <v>52</v>
      </c>
      <c r="B293" s="4">
        <v>6956.0</v>
      </c>
      <c r="C293" s="8">
        <v>255.28</v>
      </c>
      <c r="D293" s="8">
        <v>159.42</v>
      </c>
      <c r="E293" s="9">
        <v>1775727.68</v>
      </c>
      <c r="F293" s="9">
        <f t="shared" si="1"/>
        <v>1108925.52</v>
      </c>
      <c r="G293" s="9">
        <f t="shared" si="2"/>
        <v>666802.16</v>
      </c>
    </row>
    <row r="294">
      <c r="A294" s="7" t="s">
        <v>52</v>
      </c>
      <c r="B294" s="4">
        <v>4778.0</v>
      </c>
      <c r="C294" s="8">
        <v>47.45</v>
      </c>
      <c r="D294" s="8">
        <v>31.79</v>
      </c>
      <c r="E294" s="9">
        <v>226716.1</v>
      </c>
      <c r="F294" s="9">
        <f t="shared" si="1"/>
        <v>151892.62</v>
      </c>
      <c r="G294" s="9">
        <f t="shared" si="2"/>
        <v>74823.48</v>
      </c>
    </row>
    <row r="295">
      <c r="A295" s="7" t="s">
        <v>52</v>
      </c>
      <c r="B295" s="4">
        <v>7009.0</v>
      </c>
      <c r="C295" s="8">
        <v>668.27</v>
      </c>
      <c r="D295" s="8">
        <v>502.54</v>
      </c>
      <c r="E295" s="9">
        <v>4683904.43</v>
      </c>
      <c r="F295" s="9">
        <f t="shared" si="1"/>
        <v>3522302.86</v>
      </c>
      <c r="G295" s="9">
        <f t="shared" si="2"/>
        <v>1161601.57</v>
      </c>
    </row>
    <row r="296">
      <c r="A296" s="7" t="s">
        <v>52</v>
      </c>
      <c r="B296" s="4">
        <v>5957.0</v>
      </c>
      <c r="C296" s="8">
        <v>651.21</v>
      </c>
      <c r="D296" s="8">
        <v>524.96</v>
      </c>
      <c r="E296" s="9">
        <v>3879257.97</v>
      </c>
      <c r="F296" s="9">
        <f t="shared" si="1"/>
        <v>3127186.72</v>
      </c>
      <c r="G296" s="9">
        <f t="shared" si="2"/>
        <v>752071.25</v>
      </c>
    </row>
    <row r="297">
      <c r="A297" s="7" t="s">
        <v>52</v>
      </c>
      <c r="B297" s="4">
        <v>3314.0</v>
      </c>
      <c r="C297" s="8">
        <v>154.06</v>
      </c>
      <c r="D297" s="8">
        <v>90.93</v>
      </c>
      <c r="E297" s="9">
        <v>510554.84</v>
      </c>
      <c r="F297" s="9">
        <f t="shared" si="1"/>
        <v>301342.02</v>
      </c>
      <c r="G297" s="9">
        <f t="shared" si="2"/>
        <v>209212.82</v>
      </c>
    </row>
    <row r="298">
      <c r="A298" s="7" t="s">
        <v>52</v>
      </c>
      <c r="B298" s="4">
        <v>9022.0</v>
      </c>
      <c r="C298" s="8">
        <v>205.7</v>
      </c>
      <c r="D298" s="8">
        <v>117.11</v>
      </c>
      <c r="E298" s="9">
        <v>1855825.4</v>
      </c>
      <c r="F298" s="9">
        <f t="shared" si="1"/>
        <v>1056566.42</v>
      </c>
      <c r="G298" s="9">
        <f t="shared" si="2"/>
        <v>799258.98</v>
      </c>
    </row>
    <row r="299">
      <c r="A299" s="7" t="s">
        <v>52</v>
      </c>
      <c r="B299" s="4">
        <v>9759.0</v>
      </c>
      <c r="C299" s="8">
        <v>421.89</v>
      </c>
      <c r="D299" s="8">
        <v>364.69</v>
      </c>
      <c r="E299" s="9">
        <v>4117224.51</v>
      </c>
      <c r="F299" s="9">
        <f t="shared" si="1"/>
        <v>3559009.71</v>
      </c>
      <c r="G299" s="9">
        <f t="shared" si="2"/>
        <v>558214.8</v>
      </c>
    </row>
    <row r="300">
      <c r="A300" s="7" t="s">
        <v>52</v>
      </c>
      <c r="B300" s="4">
        <v>8220.0</v>
      </c>
      <c r="C300" s="8">
        <v>668.27</v>
      </c>
      <c r="D300" s="8">
        <v>502.54</v>
      </c>
      <c r="E300" s="9">
        <v>5493179.399999999</v>
      </c>
      <c r="F300" s="9">
        <f t="shared" si="1"/>
        <v>4130878.8</v>
      </c>
      <c r="G300" s="9">
        <f t="shared" si="2"/>
        <v>1362300.6</v>
      </c>
    </row>
    <row r="301">
      <c r="A301" s="7" t="s">
        <v>52</v>
      </c>
      <c r="B301" s="4">
        <v>1448.0</v>
      </c>
      <c r="C301" s="8">
        <v>668.27</v>
      </c>
      <c r="D301" s="8">
        <v>502.54</v>
      </c>
      <c r="E301" s="9">
        <v>967654.96</v>
      </c>
      <c r="F301" s="9">
        <f t="shared" si="1"/>
        <v>727677.92</v>
      </c>
      <c r="G301" s="9">
        <f t="shared" si="2"/>
        <v>239977.04</v>
      </c>
    </row>
    <row r="302">
      <c r="A302" s="7" t="s">
        <v>52</v>
      </c>
      <c r="B302" s="4">
        <v>3095.0</v>
      </c>
      <c r="C302" s="8">
        <v>81.73</v>
      </c>
      <c r="D302" s="8">
        <v>56.67</v>
      </c>
      <c r="E302" s="9">
        <v>252954.35</v>
      </c>
      <c r="F302" s="9">
        <f t="shared" si="1"/>
        <v>175393.65</v>
      </c>
      <c r="G302" s="9">
        <f t="shared" si="2"/>
        <v>77560.7</v>
      </c>
    </row>
    <row r="303">
      <c r="A303" s="7" t="s">
        <v>52</v>
      </c>
      <c r="B303" s="4">
        <v>2942.0</v>
      </c>
      <c r="C303" s="8">
        <v>109.28</v>
      </c>
      <c r="D303" s="8">
        <v>35.84</v>
      </c>
      <c r="E303" s="9">
        <v>321501.76</v>
      </c>
      <c r="F303" s="9">
        <f t="shared" si="1"/>
        <v>105441.28</v>
      </c>
      <c r="G303" s="9">
        <f t="shared" si="2"/>
        <v>216060.48</v>
      </c>
    </row>
    <row r="304">
      <c r="A304" s="7" t="s">
        <v>52</v>
      </c>
      <c r="B304" s="4">
        <v>1336.0</v>
      </c>
      <c r="C304" s="8">
        <v>421.89</v>
      </c>
      <c r="D304" s="8">
        <v>364.69</v>
      </c>
      <c r="E304" s="9">
        <v>563645.04</v>
      </c>
      <c r="F304" s="9">
        <f t="shared" si="1"/>
        <v>487225.84</v>
      </c>
      <c r="G304" s="9">
        <f t="shared" si="2"/>
        <v>76419.2</v>
      </c>
    </row>
    <row r="305">
      <c r="A305" s="7" t="s">
        <v>52</v>
      </c>
      <c r="B305" s="4">
        <v>5745.0</v>
      </c>
      <c r="C305" s="8">
        <v>421.89</v>
      </c>
      <c r="D305" s="8">
        <v>364.69</v>
      </c>
      <c r="E305" s="9">
        <v>2423758.05</v>
      </c>
      <c r="F305" s="9">
        <f t="shared" si="1"/>
        <v>2095144.05</v>
      </c>
      <c r="G305" s="9">
        <f t="shared" si="2"/>
        <v>328614</v>
      </c>
    </row>
    <row r="306">
      <c r="A306" s="7" t="s">
        <v>52</v>
      </c>
      <c r="B306" s="4">
        <v>9340.0</v>
      </c>
      <c r="C306" s="8">
        <v>152.58</v>
      </c>
      <c r="D306" s="8">
        <v>97.44</v>
      </c>
      <c r="E306" s="9">
        <v>1425097.2000000002</v>
      </c>
      <c r="F306" s="9">
        <f t="shared" si="1"/>
        <v>910089.6</v>
      </c>
      <c r="G306" s="9">
        <f t="shared" si="2"/>
        <v>515007.6</v>
      </c>
    </row>
    <row r="307">
      <c r="A307" s="7" t="s">
        <v>52</v>
      </c>
      <c r="B307" s="4">
        <v>3013.0</v>
      </c>
      <c r="C307" s="8">
        <v>421.89</v>
      </c>
      <c r="D307" s="8">
        <v>364.69</v>
      </c>
      <c r="E307" s="9">
        <v>1271154.57</v>
      </c>
      <c r="F307" s="9">
        <f t="shared" si="1"/>
        <v>1098810.97</v>
      </c>
      <c r="G307" s="9">
        <f t="shared" si="2"/>
        <v>172343.6</v>
      </c>
    </row>
    <row r="308">
      <c r="A308" s="7" t="s">
        <v>52</v>
      </c>
      <c r="B308" s="4">
        <v>9405.0</v>
      </c>
      <c r="C308" s="8">
        <v>668.27</v>
      </c>
      <c r="D308" s="8">
        <v>502.54</v>
      </c>
      <c r="E308" s="9">
        <v>6285079.35</v>
      </c>
      <c r="F308" s="9">
        <f t="shared" si="1"/>
        <v>4726388.7</v>
      </c>
      <c r="G308" s="9">
        <f t="shared" si="2"/>
        <v>1558690.65</v>
      </c>
    </row>
    <row r="309">
      <c r="A309" s="7" t="s">
        <v>52</v>
      </c>
      <c r="B309" s="4">
        <v>6956.0</v>
      </c>
      <c r="C309" s="8">
        <v>9.33</v>
      </c>
      <c r="D309" s="8">
        <v>6.92</v>
      </c>
      <c r="E309" s="9">
        <v>64899.48</v>
      </c>
      <c r="F309" s="9">
        <f t="shared" si="1"/>
        <v>48135.52</v>
      </c>
      <c r="G309" s="9">
        <f t="shared" si="2"/>
        <v>16763.96</v>
      </c>
    </row>
    <row r="310">
      <c r="A310" s="7" t="s">
        <v>52</v>
      </c>
      <c r="B310" s="4">
        <v>4789.0</v>
      </c>
      <c r="C310" s="8">
        <v>152.58</v>
      </c>
      <c r="D310" s="8">
        <v>97.44</v>
      </c>
      <c r="E310" s="9">
        <v>730705.6200000001</v>
      </c>
      <c r="F310" s="9">
        <f t="shared" si="1"/>
        <v>466640.16</v>
      </c>
      <c r="G310" s="9">
        <f t="shared" si="2"/>
        <v>264065.46</v>
      </c>
    </row>
    <row r="311">
      <c r="A311" s="7" t="s">
        <v>52</v>
      </c>
      <c r="B311" s="4">
        <v>810.0</v>
      </c>
      <c r="C311" s="8">
        <v>255.28</v>
      </c>
      <c r="D311" s="8">
        <v>159.42</v>
      </c>
      <c r="E311" s="9">
        <v>206776.8</v>
      </c>
      <c r="F311" s="9">
        <f t="shared" si="1"/>
        <v>129130.2</v>
      </c>
      <c r="G311" s="9">
        <f t="shared" si="2"/>
        <v>77646.6</v>
      </c>
    </row>
    <row r="312">
      <c r="A312" s="7" t="s">
        <v>52</v>
      </c>
      <c r="B312" s="4">
        <v>5479.0</v>
      </c>
      <c r="C312" s="8">
        <v>651.21</v>
      </c>
      <c r="D312" s="8">
        <v>524.96</v>
      </c>
      <c r="E312" s="9">
        <v>3567979.5900000003</v>
      </c>
      <c r="F312" s="9">
        <f t="shared" si="1"/>
        <v>2876255.84</v>
      </c>
      <c r="G312" s="9">
        <f t="shared" si="2"/>
        <v>691723.75</v>
      </c>
    </row>
    <row r="313">
      <c r="A313" s="7" t="s">
        <v>52</v>
      </c>
      <c r="B313" s="4">
        <v>3886.0</v>
      </c>
      <c r="C313" s="8">
        <v>651.21</v>
      </c>
      <c r="D313" s="8">
        <v>524.96</v>
      </c>
      <c r="E313" s="9">
        <v>2530602.06</v>
      </c>
      <c r="F313" s="9">
        <f t="shared" si="1"/>
        <v>2039994.56</v>
      </c>
      <c r="G313" s="9">
        <f t="shared" si="2"/>
        <v>490607.5</v>
      </c>
    </row>
    <row r="314">
      <c r="A314" s="7" t="s">
        <v>52</v>
      </c>
      <c r="B314" s="4">
        <v>634.0</v>
      </c>
      <c r="C314" s="8">
        <v>421.89</v>
      </c>
      <c r="D314" s="8">
        <v>364.69</v>
      </c>
      <c r="E314" s="9">
        <v>267478.26</v>
      </c>
      <c r="F314" s="9">
        <f t="shared" si="1"/>
        <v>231213.46</v>
      </c>
      <c r="G314" s="9">
        <f t="shared" si="2"/>
        <v>36264.8</v>
      </c>
    </row>
    <row r="315">
      <c r="A315" s="7" t="s">
        <v>52</v>
      </c>
      <c r="B315" s="4">
        <v>7522.0</v>
      </c>
      <c r="C315" s="8">
        <v>668.27</v>
      </c>
      <c r="D315" s="8">
        <v>502.54</v>
      </c>
      <c r="E315" s="9">
        <v>5026726.9399999995</v>
      </c>
      <c r="F315" s="9">
        <f t="shared" si="1"/>
        <v>3780105.88</v>
      </c>
      <c r="G315" s="9">
        <f t="shared" si="2"/>
        <v>1246621.06</v>
      </c>
    </row>
    <row r="316">
      <c r="A316" s="7" t="s">
        <v>54</v>
      </c>
      <c r="B316" s="4">
        <v>2666.0</v>
      </c>
      <c r="C316" s="8">
        <v>109.28</v>
      </c>
      <c r="D316" s="8">
        <v>35.84</v>
      </c>
      <c r="E316" s="9">
        <v>291340.48</v>
      </c>
      <c r="F316" s="9">
        <f t="shared" si="1"/>
        <v>95549.44</v>
      </c>
      <c r="G316" s="9">
        <f t="shared" si="2"/>
        <v>195791.04</v>
      </c>
    </row>
    <row r="317">
      <c r="A317" s="7" t="s">
        <v>54</v>
      </c>
      <c r="B317" s="4">
        <v>4301.0</v>
      </c>
      <c r="C317" s="8">
        <v>109.28</v>
      </c>
      <c r="D317" s="8">
        <v>35.84</v>
      </c>
      <c r="E317" s="9">
        <v>470013.28</v>
      </c>
      <c r="F317" s="9">
        <f t="shared" si="1"/>
        <v>154147.84</v>
      </c>
      <c r="G317" s="9">
        <f t="shared" si="2"/>
        <v>315865.44</v>
      </c>
    </row>
    <row r="318">
      <c r="A318" s="7" t="s">
        <v>54</v>
      </c>
      <c r="B318" s="4">
        <v>3911.0</v>
      </c>
      <c r="C318" s="8">
        <v>154.06</v>
      </c>
      <c r="D318" s="8">
        <v>90.93</v>
      </c>
      <c r="E318" s="9">
        <v>602528.66</v>
      </c>
      <c r="F318" s="9">
        <f t="shared" si="1"/>
        <v>355627.23</v>
      </c>
      <c r="G318" s="9">
        <f t="shared" si="2"/>
        <v>246901.43</v>
      </c>
    </row>
    <row r="319">
      <c r="A319" s="7" t="s">
        <v>54</v>
      </c>
      <c r="B319" s="4">
        <v>606.0</v>
      </c>
      <c r="C319" s="8">
        <v>421.89</v>
      </c>
      <c r="D319" s="8">
        <v>364.69</v>
      </c>
      <c r="E319" s="9">
        <v>255665.34</v>
      </c>
      <c r="F319" s="9">
        <f t="shared" si="1"/>
        <v>221002.14</v>
      </c>
      <c r="G319" s="9">
        <f t="shared" si="2"/>
        <v>34663.2</v>
      </c>
    </row>
    <row r="320">
      <c r="A320" s="7" t="s">
        <v>54</v>
      </c>
      <c r="B320" s="4">
        <v>8687.0</v>
      </c>
      <c r="C320" s="8">
        <v>47.45</v>
      </c>
      <c r="D320" s="8">
        <v>31.79</v>
      </c>
      <c r="E320" s="9">
        <v>412198.15</v>
      </c>
      <c r="F320" s="9">
        <f t="shared" si="1"/>
        <v>276159.73</v>
      </c>
      <c r="G320" s="9">
        <f t="shared" si="2"/>
        <v>136038.42</v>
      </c>
    </row>
    <row r="321">
      <c r="A321" s="7" t="s">
        <v>54</v>
      </c>
      <c r="B321" s="4">
        <v>5641.0</v>
      </c>
      <c r="C321" s="8">
        <v>9.33</v>
      </c>
      <c r="D321" s="8">
        <v>6.92</v>
      </c>
      <c r="E321" s="9">
        <v>52630.53</v>
      </c>
      <c r="F321" s="9">
        <f t="shared" si="1"/>
        <v>39035.72</v>
      </c>
      <c r="G321" s="9">
        <f t="shared" si="2"/>
        <v>13594.81</v>
      </c>
    </row>
    <row r="322">
      <c r="A322" s="7" t="s">
        <v>54</v>
      </c>
      <c r="B322" s="4">
        <v>9454.0</v>
      </c>
      <c r="C322" s="8">
        <v>255.28</v>
      </c>
      <c r="D322" s="8">
        <v>159.42</v>
      </c>
      <c r="E322" s="9">
        <v>2413417.12</v>
      </c>
      <c r="F322" s="9">
        <f t="shared" si="1"/>
        <v>1507156.68</v>
      </c>
      <c r="G322" s="9">
        <f t="shared" si="2"/>
        <v>906260.44</v>
      </c>
    </row>
    <row r="323">
      <c r="A323" s="7" t="s">
        <v>54</v>
      </c>
      <c r="B323" s="4">
        <v>1485.0</v>
      </c>
      <c r="C323" s="8">
        <v>255.28</v>
      </c>
      <c r="D323" s="8">
        <v>159.42</v>
      </c>
      <c r="E323" s="9">
        <v>379090.8</v>
      </c>
      <c r="F323" s="9">
        <f t="shared" si="1"/>
        <v>236738.7</v>
      </c>
      <c r="G323" s="9">
        <f t="shared" si="2"/>
        <v>142352.1</v>
      </c>
    </row>
    <row r="324">
      <c r="A324" s="7" t="s">
        <v>54</v>
      </c>
      <c r="B324" s="4">
        <v>8451.0</v>
      </c>
      <c r="C324" s="8">
        <v>81.73</v>
      </c>
      <c r="D324" s="8">
        <v>56.67</v>
      </c>
      <c r="E324" s="9">
        <v>690700.23</v>
      </c>
      <c r="F324" s="9">
        <f t="shared" si="1"/>
        <v>478918.17</v>
      </c>
      <c r="G324" s="9">
        <f t="shared" si="2"/>
        <v>211782.06</v>
      </c>
    </row>
    <row r="325">
      <c r="A325" s="7" t="s">
        <v>54</v>
      </c>
      <c r="B325" s="4">
        <v>1126.0</v>
      </c>
      <c r="C325" s="8">
        <v>47.45</v>
      </c>
      <c r="D325" s="8">
        <v>31.79</v>
      </c>
      <c r="E325" s="9">
        <v>53428.700000000004</v>
      </c>
      <c r="F325" s="9">
        <f t="shared" si="1"/>
        <v>35795.54</v>
      </c>
      <c r="G325" s="9">
        <f t="shared" si="2"/>
        <v>17633.16</v>
      </c>
    </row>
    <row r="326">
      <c r="A326" s="7" t="s">
        <v>54</v>
      </c>
      <c r="B326" s="4">
        <v>1645.0</v>
      </c>
      <c r="C326" s="8">
        <v>109.28</v>
      </c>
      <c r="D326" s="8">
        <v>35.84</v>
      </c>
      <c r="E326" s="9">
        <v>179765.6</v>
      </c>
      <c r="F326" s="9">
        <f t="shared" si="1"/>
        <v>58956.8</v>
      </c>
      <c r="G326" s="9">
        <f t="shared" si="2"/>
        <v>120808.8</v>
      </c>
    </row>
    <row r="327">
      <c r="A327" s="7" t="s">
        <v>54</v>
      </c>
      <c r="B327" s="4">
        <v>3734.0</v>
      </c>
      <c r="C327" s="8">
        <v>152.58</v>
      </c>
      <c r="D327" s="8">
        <v>97.44</v>
      </c>
      <c r="E327" s="9">
        <v>569733.7200000001</v>
      </c>
      <c r="F327" s="9">
        <f t="shared" si="1"/>
        <v>363840.96</v>
      </c>
      <c r="G327" s="9">
        <f t="shared" si="2"/>
        <v>205892.76</v>
      </c>
    </row>
    <row r="328">
      <c r="A328" s="7" t="s">
        <v>54</v>
      </c>
      <c r="B328" s="4">
        <v>5510.0</v>
      </c>
      <c r="C328" s="8">
        <v>421.89</v>
      </c>
      <c r="D328" s="8">
        <v>364.69</v>
      </c>
      <c r="E328" s="9">
        <v>2324613.9</v>
      </c>
      <c r="F328" s="9">
        <f t="shared" si="1"/>
        <v>2009441.9</v>
      </c>
      <c r="G328" s="9">
        <f t="shared" si="2"/>
        <v>315172</v>
      </c>
    </row>
    <row r="329">
      <c r="A329" s="7" t="s">
        <v>54</v>
      </c>
      <c r="B329" s="4">
        <v>2802.0</v>
      </c>
      <c r="C329" s="8">
        <v>81.73</v>
      </c>
      <c r="D329" s="8">
        <v>56.67</v>
      </c>
      <c r="E329" s="9">
        <v>229007.46000000002</v>
      </c>
      <c r="F329" s="9">
        <f t="shared" si="1"/>
        <v>158789.34</v>
      </c>
      <c r="G329" s="9">
        <f t="shared" si="2"/>
        <v>70218.12</v>
      </c>
    </row>
    <row r="330">
      <c r="A330" s="7" t="s">
        <v>54</v>
      </c>
      <c r="B330" s="4">
        <v>4177.0</v>
      </c>
      <c r="C330" s="8">
        <v>437.2</v>
      </c>
      <c r="D330" s="8">
        <v>263.33</v>
      </c>
      <c r="E330" s="9">
        <v>1826184.4</v>
      </c>
      <c r="F330" s="9">
        <f t="shared" si="1"/>
        <v>1099929.41</v>
      </c>
      <c r="G330" s="9">
        <f t="shared" si="2"/>
        <v>726254.99</v>
      </c>
    </row>
    <row r="331">
      <c r="A331" s="7" t="s">
        <v>54</v>
      </c>
      <c r="B331" s="4">
        <v>5735.0</v>
      </c>
      <c r="C331" s="8">
        <v>205.7</v>
      </c>
      <c r="D331" s="8">
        <v>117.11</v>
      </c>
      <c r="E331" s="9">
        <v>1179689.5</v>
      </c>
      <c r="F331" s="9">
        <f t="shared" si="1"/>
        <v>671625.85</v>
      </c>
      <c r="G331" s="9">
        <f t="shared" si="2"/>
        <v>508063.65</v>
      </c>
    </row>
    <row r="332">
      <c r="A332" s="7" t="s">
        <v>54</v>
      </c>
      <c r="B332" s="4">
        <v>7684.0</v>
      </c>
      <c r="C332" s="8">
        <v>668.27</v>
      </c>
      <c r="D332" s="8">
        <v>502.54</v>
      </c>
      <c r="E332" s="9">
        <v>5134986.68</v>
      </c>
      <c r="F332" s="9">
        <f t="shared" si="1"/>
        <v>3861517.36</v>
      </c>
      <c r="G332" s="9">
        <f t="shared" si="2"/>
        <v>1273469.32</v>
      </c>
    </row>
    <row r="333">
      <c r="A333" s="7" t="s">
        <v>54</v>
      </c>
      <c r="B333" s="4">
        <v>7088.0</v>
      </c>
      <c r="C333" s="8">
        <v>109.28</v>
      </c>
      <c r="D333" s="8">
        <v>35.84</v>
      </c>
      <c r="E333" s="9">
        <v>774576.64</v>
      </c>
      <c r="F333" s="9">
        <f t="shared" si="1"/>
        <v>254033.92</v>
      </c>
      <c r="G333" s="9">
        <f t="shared" si="2"/>
        <v>520542.72</v>
      </c>
    </row>
    <row r="334">
      <c r="A334" s="7" t="s">
        <v>54</v>
      </c>
      <c r="B334" s="4">
        <v>1279.0</v>
      </c>
      <c r="C334" s="8">
        <v>255.28</v>
      </c>
      <c r="D334" s="8">
        <v>159.42</v>
      </c>
      <c r="E334" s="9">
        <v>326503.12</v>
      </c>
      <c r="F334" s="9">
        <f t="shared" si="1"/>
        <v>203898.18</v>
      </c>
      <c r="G334" s="9">
        <f t="shared" si="2"/>
        <v>122604.94</v>
      </c>
    </row>
    <row r="335">
      <c r="A335" s="7" t="s">
        <v>54</v>
      </c>
      <c r="B335" s="4">
        <v>9631.0</v>
      </c>
      <c r="C335" s="8">
        <v>152.58</v>
      </c>
      <c r="D335" s="8">
        <v>97.44</v>
      </c>
      <c r="E335" s="9">
        <v>1469497.9800000002</v>
      </c>
      <c r="F335" s="9">
        <f t="shared" si="1"/>
        <v>938444.64</v>
      </c>
      <c r="G335" s="9">
        <f t="shared" si="2"/>
        <v>531053.34</v>
      </c>
    </row>
    <row r="336">
      <c r="A336" s="7" t="s">
        <v>54</v>
      </c>
      <c r="B336" s="4">
        <v>4484.0</v>
      </c>
      <c r="C336" s="8">
        <v>437.2</v>
      </c>
      <c r="D336" s="8">
        <v>263.33</v>
      </c>
      <c r="E336" s="9">
        <v>1960404.8</v>
      </c>
      <c r="F336" s="9">
        <f t="shared" si="1"/>
        <v>1180771.72</v>
      </c>
      <c r="G336" s="9">
        <f t="shared" si="2"/>
        <v>779633.08</v>
      </c>
    </row>
    <row r="337">
      <c r="A337" s="7" t="s">
        <v>54</v>
      </c>
      <c r="B337" s="4">
        <v>2749.0</v>
      </c>
      <c r="C337" s="8">
        <v>437.2</v>
      </c>
      <c r="D337" s="8">
        <v>263.33</v>
      </c>
      <c r="E337" s="9">
        <v>1201862.8</v>
      </c>
      <c r="F337" s="9">
        <f t="shared" si="1"/>
        <v>723894.17</v>
      </c>
      <c r="G337" s="9">
        <f t="shared" si="2"/>
        <v>477968.63</v>
      </c>
    </row>
    <row r="338">
      <c r="A338" s="7" t="s">
        <v>54</v>
      </c>
      <c r="B338" s="4">
        <v>8847.0</v>
      </c>
      <c r="C338" s="8">
        <v>205.7</v>
      </c>
      <c r="D338" s="8">
        <v>117.11</v>
      </c>
      <c r="E338" s="9">
        <v>1819827.9</v>
      </c>
      <c r="F338" s="9">
        <f t="shared" si="1"/>
        <v>1036072.17</v>
      </c>
      <c r="G338" s="9">
        <f t="shared" si="2"/>
        <v>783755.73</v>
      </c>
    </row>
    <row r="339">
      <c r="A339" s="7" t="s">
        <v>54</v>
      </c>
      <c r="B339" s="4">
        <v>9809.0</v>
      </c>
      <c r="C339" s="8">
        <v>154.06</v>
      </c>
      <c r="D339" s="8">
        <v>90.93</v>
      </c>
      <c r="E339" s="9">
        <v>1511174.54</v>
      </c>
      <c r="F339" s="9">
        <f t="shared" si="1"/>
        <v>891932.37</v>
      </c>
      <c r="G339" s="9">
        <f t="shared" si="2"/>
        <v>619242.17</v>
      </c>
    </row>
    <row r="340">
      <c r="A340" s="7" t="s">
        <v>54</v>
      </c>
      <c r="B340" s="4">
        <v>5269.0</v>
      </c>
      <c r="C340" s="8">
        <v>154.06</v>
      </c>
      <c r="D340" s="8">
        <v>90.93</v>
      </c>
      <c r="E340" s="9">
        <v>811742.14</v>
      </c>
      <c r="F340" s="9">
        <f t="shared" si="1"/>
        <v>479110.17</v>
      </c>
      <c r="G340" s="9">
        <f t="shared" si="2"/>
        <v>332631.97</v>
      </c>
    </row>
    <row r="341">
      <c r="A341" s="7" t="s">
        <v>54</v>
      </c>
      <c r="B341" s="4">
        <v>589.0</v>
      </c>
      <c r="C341" s="8">
        <v>47.45</v>
      </c>
      <c r="D341" s="8">
        <v>31.79</v>
      </c>
      <c r="E341" s="9">
        <v>27948.050000000003</v>
      </c>
      <c r="F341" s="9">
        <f t="shared" si="1"/>
        <v>18724.31</v>
      </c>
      <c r="G341" s="9">
        <f t="shared" si="2"/>
        <v>9223.74</v>
      </c>
    </row>
    <row r="342">
      <c r="A342" s="7" t="s">
        <v>56</v>
      </c>
      <c r="B342" s="4">
        <v>2797.0</v>
      </c>
      <c r="C342" s="8">
        <v>255.28</v>
      </c>
      <c r="D342" s="8">
        <v>159.42</v>
      </c>
      <c r="E342" s="9">
        <v>714018.16</v>
      </c>
      <c r="F342" s="9">
        <f t="shared" si="1"/>
        <v>445897.74</v>
      </c>
      <c r="G342" s="9">
        <f t="shared" si="2"/>
        <v>268120.42</v>
      </c>
    </row>
    <row r="343">
      <c r="A343" s="7" t="s">
        <v>56</v>
      </c>
      <c r="B343" s="4">
        <v>6481.0</v>
      </c>
      <c r="C343" s="8">
        <v>154.06</v>
      </c>
      <c r="D343" s="8">
        <v>90.93</v>
      </c>
      <c r="E343" s="9">
        <v>998462.86</v>
      </c>
      <c r="F343" s="9">
        <f t="shared" si="1"/>
        <v>589317.33</v>
      </c>
      <c r="G343" s="9">
        <f t="shared" si="2"/>
        <v>409145.53</v>
      </c>
    </row>
    <row r="344">
      <c r="A344" s="7" t="s">
        <v>56</v>
      </c>
      <c r="B344" s="4">
        <v>8246.0</v>
      </c>
      <c r="C344" s="8">
        <v>154.06</v>
      </c>
      <c r="D344" s="8">
        <v>90.93</v>
      </c>
      <c r="E344" s="9">
        <v>1270378.76</v>
      </c>
      <c r="F344" s="9">
        <f t="shared" si="1"/>
        <v>749808.78</v>
      </c>
      <c r="G344" s="9">
        <f t="shared" si="2"/>
        <v>520569.98</v>
      </c>
    </row>
    <row r="345">
      <c r="A345" s="7" t="s">
        <v>56</v>
      </c>
      <c r="B345" s="4">
        <v>5016.0</v>
      </c>
      <c r="C345" s="8">
        <v>109.28</v>
      </c>
      <c r="D345" s="8">
        <v>35.84</v>
      </c>
      <c r="E345" s="9">
        <v>548148.48</v>
      </c>
      <c r="F345" s="9">
        <f t="shared" si="1"/>
        <v>179773.44</v>
      </c>
      <c r="G345" s="9">
        <f t="shared" si="2"/>
        <v>368375.04</v>
      </c>
    </row>
    <row r="346">
      <c r="A346" s="7" t="s">
        <v>56</v>
      </c>
      <c r="B346" s="4">
        <v>6641.0</v>
      </c>
      <c r="C346" s="8">
        <v>205.7</v>
      </c>
      <c r="D346" s="8">
        <v>117.11</v>
      </c>
      <c r="E346" s="9">
        <v>1366053.7</v>
      </c>
      <c r="F346" s="9">
        <f t="shared" si="1"/>
        <v>777727.51</v>
      </c>
      <c r="G346" s="9">
        <f t="shared" si="2"/>
        <v>588326.19</v>
      </c>
    </row>
    <row r="347">
      <c r="A347" s="7" t="s">
        <v>56</v>
      </c>
      <c r="B347" s="4">
        <v>8222.0</v>
      </c>
      <c r="C347" s="8">
        <v>47.45</v>
      </c>
      <c r="D347" s="8">
        <v>31.79</v>
      </c>
      <c r="E347" s="9">
        <v>390133.9</v>
      </c>
      <c r="F347" s="9">
        <f t="shared" si="1"/>
        <v>261377.38</v>
      </c>
      <c r="G347" s="9">
        <f t="shared" si="2"/>
        <v>128756.52</v>
      </c>
    </row>
    <row r="348">
      <c r="A348" s="7" t="s">
        <v>56</v>
      </c>
      <c r="B348" s="4">
        <v>1504.0</v>
      </c>
      <c r="C348" s="8">
        <v>205.7</v>
      </c>
      <c r="D348" s="8">
        <v>117.11</v>
      </c>
      <c r="E348" s="9">
        <v>309372.8</v>
      </c>
      <c r="F348" s="9">
        <f t="shared" si="1"/>
        <v>176133.44</v>
      </c>
      <c r="G348" s="9">
        <f t="shared" si="2"/>
        <v>133239.36</v>
      </c>
    </row>
    <row r="349">
      <c r="A349" s="7" t="s">
        <v>56</v>
      </c>
      <c r="B349" s="4">
        <v>7147.0</v>
      </c>
      <c r="C349" s="8">
        <v>109.28</v>
      </c>
      <c r="D349" s="8">
        <v>35.84</v>
      </c>
      <c r="E349" s="9">
        <v>781024.16</v>
      </c>
      <c r="F349" s="9">
        <f t="shared" si="1"/>
        <v>256148.48</v>
      </c>
      <c r="G349" s="9">
        <f t="shared" si="2"/>
        <v>524875.68</v>
      </c>
    </row>
    <row r="350">
      <c r="A350" s="7" t="s">
        <v>56</v>
      </c>
      <c r="B350" s="4">
        <v>3755.0</v>
      </c>
      <c r="C350" s="8">
        <v>437.2</v>
      </c>
      <c r="D350" s="8">
        <v>263.33</v>
      </c>
      <c r="E350" s="9">
        <v>1641686.0</v>
      </c>
      <c r="F350" s="9">
        <f t="shared" si="1"/>
        <v>988804.15</v>
      </c>
      <c r="G350" s="9">
        <f t="shared" si="2"/>
        <v>652881.85</v>
      </c>
    </row>
    <row r="351">
      <c r="A351" s="7" t="s">
        <v>56</v>
      </c>
      <c r="B351" s="4">
        <v>8229.0</v>
      </c>
      <c r="C351" s="8">
        <v>255.28</v>
      </c>
      <c r="D351" s="8">
        <v>159.42</v>
      </c>
      <c r="E351" s="9">
        <v>2100699.12</v>
      </c>
      <c r="F351" s="9">
        <f t="shared" si="1"/>
        <v>1311867.18</v>
      </c>
      <c r="G351" s="9">
        <f t="shared" si="2"/>
        <v>788831.94</v>
      </c>
    </row>
    <row r="352">
      <c r="A352" s="7" t="s">
        <v>56</v>
      </c>
      <c r="B352" s="4">
        <v>7048.0</v>
      </c>
      <c r="C352" s="8">
        <v>205.7</v>
      </c>
      <c r="D352" s="8">
        <v>117.11</v>
      </c>
      <c r="E352" s="9">
        <v>1449773.5999999999</v>
      </c>
      <c r="F352" s="9">
        <f t="shared" si="1"/>
        <v>825391.28</v>
      </c>
      <c r="G352" s="9">
        <f t="shared" si="2"/>
        <v>624382.32</v>
      </c>
    </row>
    <row r="353">
      <c r="A353" s="7" t="s">
        <v>56</v>
      </c>
      <c r="B353" s="4">
        <v>5129.0</v>
      </c>
      <c r="C353" s="8">
        <v>651.21</v>
      </c>
      <c r="D353" s="8">
        <v>524.96</v>
      </c>
      <c r="E353" s="9">
        <v>3340056.0900000003</v>
      </c>
      <c r="F353" s="9">
        <f t="shared" si="1"/>
        <v>2692519.84</v>
      </c>
      <c r="G353" s="9">
        <f t="shared" si="2"/>
        <v>647536.25</v>
      </c>
    </row>
    <row r="354">
      <c r="A354" s="7" t="s">
        <v>56</v>
      </c>
      <c r="B354" s="4">
        <v>6169.0</v>
      </c>
      <c r="C354" s="8">
        <v>109.28</v>
      </c>
      <c r="D354" s="8">
        <v>35.84</v>
      </c>
      <c r="E354" s="9">
        <v>674148.3200000001</v>
      </c>
      <c r="F354" s="9">
        <f t="shared" si="1"/>
        <v>221096.96</v>
      </c>
      <c r="G354" s="9">
        <f t="shared" si="2"/>
        <v>453051.36</v>
      </c>
    </row>
    <row r="355">
      <c r="A355" s="7" t="s">
        <v>56</v>
      </c>
      <c r="B355" s="4">
        <v>3488.0</v>
      </c>
      <c r="C355" s="8">
        <v>152.58</v>
      </c>
      <c r="D355" s="8">
        <v>97.44</v>
      </c>
      <c r="E355" s="9">
        <v>532199.04</v>
      </c>
      <c r="F355" s="9">
        <f t="shared" si="1"/>
        <v>339870.72</v>
      </c>
      <c r="G355" s="9">
        <f t="shared" si="2"/>
        <v>192328.32</v>
      </c>
    </row>
    <row r="356">
      <c r="A356" s="7" t="s">
        <v>56</v>
      </c>
      <c r="B356" s="4">
        <v>4958.0</v>
      </c>
      <c r="C356" s="8">
        <v>9.33</v>
      </c>
      <c r="D356" s="8">
        <v>6.92</v>
      </c>
      <c r="E356" s="9">
        <v>46258.14</v>
      </c>
      <c r="F356" s="9">
        <f t="shared" si="1"/>
        <v>34309.36</v>
      </c>
      <c r="G356" s="9">
        <f t="shared" si="2"/>
        <v>11948.78</v>
      </c>
    </row>
    <row r="357">
      <c r="A357" s="7" t="s">
        <v>56</v>
      </c>
      <c r="B357" s="4">
        <v>4339.0</v>
      </c>
      <c r="C357" s="8">
        <v>651.21</v>
      </c>
      <c r="D357" s="8">
        <v>524.96</v>
      </c>
      <c r="E357" s="9">
        <v>2825600.19</v>
      </c>
      <c r="F357" s="9">
        <f t="shared" si="1"/>
        <v>2277801.44</v>
      </c>
      <c r="G357" s="9">
        <f t="shared" si="2"/>
        <v>547798.75</v>
      </c>
    </row>
    <row r="358">
      <c r="A358" s="7" t="s">
        <v>56</v>
      </c>
      <c r="B358" s="4">
        <v>9875.0</v>
      </c>
      <c r="C358" s="8">
        <v>47.45</v>
      </c>
      <c r="D358" s="8">
        <v>31.79</v>
      </c>
      <c r="E358" s="9">
        <v>468568.75</v>
      </c>
      <c r="F358" s="9">
        <f t="shared" si="1"/>
        <v>313926.25</v>
      </c>
      <c r="G358" s="9">
        <f t="shared" si="2"/>
        <v>154642.5</v>
      </c>
    </row>
    <row r="359">
      <c r="A359" s="7" t="s">
        <v>56</v>
      </c>
      <c r="B359" s="4">
        <v>8412.0</v>
      </c>
      <c r="C359" s="8">
        <v>47.45</v>
      </c>
      <c r="D359" s="8">
        <v>31.79</v>
      </c>
      <c r="E359" s="9">
        <v>399149.4</v>
      </c>
      <c r="F359" s="9">
        <f t="shared" si="1"/>
        <v>267417.48</v>
      </c>
      <c r="G359" s="9">
        <f t="shared" si="2"/>
        <v>131731.92</v>
      </c>
    </row>
    <row r="360">
      <c r="A360" s="7" t="s">
        <v>56</v>
      </c>
      <c r="B360" s="4">
        <v>123.0</v>
      </c>
      <c r="C360" s="8">
        <v>109.28</v>
      </c>
      <c r="D360" s="8">
        <v>35.84</v>
      </c>
      <c r="E360" s="9">
        <v>13441.44</v>
      </c>
      <c r="F360" s="9">
        <f t="shared" si="1"/>
        <v>4408.32</v>
      </c>
      <c r="G360" s="9">
        <f t="shared" si="2"/>
        <v>9033.12</v>
      </c>
    </row>
    <row r="361">
      <c r="A361" s="7" t="s">
        <v>56</v>
      </c>
      <c r="B361" s="4">
        <v>1505.0</v>
      </c>
      <c r="C361" s="8">
        <v>437.2</v>
      </c>
      <c r="D361" s="8">
        <v>263.33</v>
      </c>
      <c r="E361" s="9">
        <v>657986.0</v>
      </c>
      <c r="F361" s="9">
        <f t="shared" si="1"/>
        <v>396311.65</v>
      </c>
      <c r="G361" s="9">
        <f t="shared" si="2"/>
        <v>261674.35</v>
      </c>
    </row>
    <row r="362">
      <c r="A362" s="7" t="s">
        <v>56</v>
      </c>
      <c r="B362" s="4">
        <v>1027.0</v>
      </c>
      <c r="C362" s="8">
        <v>47.45</v>
      </c>
      <c r="D362" s="8">
        <v>31.79</v>
      </c>
      <c r="E362" s="9">
        <v>48731.15</v>
      </c>
      <c r="F362" s="9">
        <f t="shared" si="1"/>
        <v>32648.33</v>
      </c>
      <c r="G362" s="9">
        <f t="shared" si="2"/>
        <v>16082.82</v>
      </c>
    </row>
    <row r="363">
      <c r="A363" s="7" t="s">
        <v>56</v>
      </c>
      <c r="B363" s="4">
        <v>9616.0</v>
      </c>
      <c r="C363" s="8">
        <v>9.33</v>
      </c>
      <c r="D363" s="8">
        <v>6.92</v>
      </c>
      <c r="E363" s="9">
        <v>89717.28</v>
      </c>
      <c r="F363" s="9">
        <f t="shared" si="1"/>
        <v>66542.72</v>
      </c>
      <c r="G363" s="9">
        <f t="shared" si="2"/>
        <v>23174.56</v>
      </c>
    </row>
    <row r="364">
      <c r="A364" s="7" t="s">
        <v>56</v>
      </c>
      <c r="B364" s="4">
        <v>6505.0</v>
      </c>
      <c r="C364" s="8">
        <v>421.89</v>
      </c>
      <c r="D364" s="8">
        <v>364.69</v>
      </c>
      <c r="E364" s="9">
        <v>2744394.4499999997</v>
      </c>
      <c r="F364" s="9">
        <f t="shared" si="1"/>
        <v>2372308.45</v>
      </c>
      <c r="G364" s="9">
        <f t="shared" si="2"/>
        <v>372086</v>
      </c>
    </row>
    <row r="365">
      <c r="A365" s="7" t="s">
        <v>58</v>
      </c>
      <c r="B365" s="4">
        <v>5386.0</v>
      </c>
      <c r="C365" s="8">
        <v>205.7</v>
      </c>
      <c r="D365" s="8">
        <v>117.11</v>
      </c>
      <c r="E365" s="9">
        <v>1107900.2</v>
      </c>
      <c r="F365" s="9">
        <f t="shared" si="1"/>
        <v>630754.46</v>
      </c>
      <c r="G365" s="9">
        <f t="shared" si="2"/>
        <v>477145.74</v>
      </c>
    </row>
    <row r="366">
      <c r="A366" s="7" t="s">
        <v>58</v>
      </c>
      <c r="B366" s="4">
        <v>4529.0</v>
      </c>
      <c r="C366" s="8">
        <v>651.21</v>
      </c>
      <c r="D366" s="8">
        <v>524.96</v>
      </c>
      <c r="E366" s="9">
        <v>2949330.0900000003</v>
      </c>
      <c r="F366" s="9">
        <f t="shared" si="1"/>
        <v>2377543.84</v>
      </c>
      <c r="G366" s="9">
        <f t="shared" si="2"/>
        <v>571786.25</v>
      </c>
    </row>
    <row r="367">
      <c r="A367" s="7" t="s">
        <v>58</v>
      </c>
      <c r="B367" s="4">
        <v>54.0</v>
      </c>
      <c r="C367" s="8">
        <v>9.33</v>
      </c>
      <c r="D367" s="8">
        <v>6.92</v>
      </c>
      <c r="E367" s="9">
        <v>503.82</v>
      </c>
      <c r="F367" s="9">
        <f t="shared" si="1"/>
        <v>373.68</v>
      </c>
      <c r="G367" s="9">
        <f t="shared" si="2"/>
        <v>130.14</v>
      </c>
    </row>
    <row r="368">
      <c r="A368" s="7" t="s">
        <v>58</v>
      </c>
      <c r="B368" s="4">
        <v>4322.0</v>
      </c>
      <c r="C368" s="8">
        <v>81.73</v>
      </c>
      <c r="D368" s="8">
        <v>56.67</v>
      </c>
      <c r="E368" s="9">
        <v>353237.06</v>
      </c>
      <c r="F368" s="9">
        <f t="shared" si="1"/>
        <v>244927.74</v>
      </c>
      <c r="G368" s="9">
        <f t="shared" si="2"/>
        <v>108309.32</v>
      </c>
    </row>
    <row r="369">
      <c r="A369" s="7" t="s">
        <v>58</v>
      </c>
      <c r="B369" s="4">
        <v>4016.0</v>
      </c>
      <c r="C369" s="8">
        <v>205.7</v>
      </c>
      <c r="D369" s="8">
        <v>117.11</v>
      </c>
      <c r="E369" s="9">
        <v>826091.2</v>
      </c>
      <c r="F369" s="9">
        <f t="shared" si="1"/>
        <v>470313.76</v>
      </c>
      <c r="G369" s="9">
        <f t="shared" si="2"/>
        <v>355777.44</v>
      </c>
    </row>
    <row r="370">
      <c r="A370" s="7" t="s">
        <v>58</v>
      </c>
      <c r="B370" s="4">
        <v>2191.0</v>
      </c>
      <c r="C370" s="8">
        <v>152.58</v>
      </c>
      <c r="D370" s="8">
        <v>97.44</v>
      </c>
      <c r="E370" s="9">
        <v>334302.78</v>
      </c>
      <c r="F370" s="9">
        <f t="shared" si="1"/>
        <v>213491.04</v>
      </c>
      <c r="G370" s="9">
        <f t="shared" si="2"/>
        <v>120811.74</v>
      </c>
    </row>
    <row r="371">
      <c r="A371" s="7" t="s">
        <v>58</v>
      </c>
      <c r="B371" s="4">
        <v>5722.0</v>
      </c>
      <c r="C371" s="8">
        <v>152.58</v>
      </c>
      <c r="D371" s="8">
        <v>97.44</v>
      </c>
      <c r="E371" s="9">
        <v>873062.7600000001</v>
      </c>
      <c r="F371" s="9">
        <f t="shared" si="1"/>
        <v>557551.68</v>
      </c>
      <c r="G371" s="9">
        <f t="shared" si="2"/>
        <v>315511.08</v>
      </c>
    </row>
    <row r="372">
      <c r="A372" s="7" t="s">
        <v>58</v>
      </c>
      <c r="B372" s="4">
        <v>5201.0</v>
      </c>
      <c r="C372" s="8">
        <v>651.21</v>
      </c>
      <c r="D372" s="8">
        <v>524.96</v>
      </c>
      <c r="E372" s="9">
        <v>3386943.21</v>
      </c>
      <c r="F372" s="9">
        <f t="shared" si="1"/>
        <v>2730316.96</v>
      </c>
      <c r="G372" s="9">
        <f t="shared" si="2"/>
        <v>656626.25</v>
      </c>
    </row>
    <row r="373">
      <c r="A373" s="7" t="s">
        <v>58</v>
      </c>
      <c r="B373" s="4">
        <v>8678.0</v>
      </c>
      <c r="C373" s="8">
        <v>255.28</v>
      </c>
      <c r="D373" s="8">
        <v>159.42</v>
      </c>
      <c r="E373" s="9">
        <v>2215319.84</v>
      </c>
      <c r="F373" s="9">
        <f t="shared" si="1"/>
        <v>1383446.76</v>
      </c>
      <c r="G373" s="9">
        <f t="shared" si="2"/>
        <v>831873.08</v>
      </c>
    </row>
    <row r="374">
      <c r="A374" s="7" t="s">
        <v>58</v>
      </c>
      <c r="B374" s="4">
        <v>343.0</v>
      </c>
      <c r="C374" s="8">
        <v>255.28</v>
      </c>
      <c r="D374" s="8">
        <v>159.42</v>
      </c>
      <c r="E374" s="9">
        <v>87561.04</v>
      </c>
      <c r="F374" s="9">
        <f t="shared" si="1"/>
        <v>54681.06</v>
      </c>
      <c r="G374" s="9">
        <f t="shared" si="2"/>
        <v>32879.98</v>
      </c>
    </row>
    <row r="375">
      <c r="A375" s="7" t="s">
        <v>58</v>
      </c>
      <c r="B375" s="4">
        <v>7581.0</v>
      </c>
      <c r="C375" s="8">
        <v>47.45</v>
      </c>
      <c r="D375" s="8">
        <v>31.79</v>
      </c>
      <c r="E375" s="9">
        <v>359718.45</v>
      </c>
      <c r="F375" s="9">
        <f t="shared" si="1"/>
        <v>240999.99</v>
      </c>
      <c r="G375" s="9">
        <f t="shared" si="2"/>
        <v>118718.46</v>
      </c>
    </row>
    <row r="376">
      <c r="A376" s="7" t="s">
        <v>58</v>
      </c>
      <c r="B376" s="4">
        <v>4080.0</v>
      </c>
      <c r="C376" s="8">
        <v>9.33</v>
      </c>
      <c r="D376" s="8">
        <v>6.92</v>
      </c>
      <c r="E376" s="9">
        <v>38066.4</v>
      </c>
      <c r="F376" s="9">
        <f t="shared" si="1"/>
        <v>28233.6</v>
      </c>
      <c r="G376" s="9">
        <f t="shared" si="2"/>
        <v>9832.8</v>
      </c>
    </row>
    <row r="377">
      <c r="A377" s="7" t="s">
        <v>58</v>
      </c>
      <c r="B377" s="4">
        <v>5118.0</v>
      </c>
      <c r="C377" s="8">
        <v>255.28</v>
      </c>
      <c r="D377" s="8">
        <v>159.42</v>
      </c>
      <c r="E377" s="9">
        <v>1306523.04</v>
      </c>
      <c r="F377" s="9">
        <f t="shared" si="1"/>
        <v>815911.56</v>
      </c>
      <c r="G377" s="9">
        <f t="shared" si="2"/>
        <v>490611.48</v>
      </c>
    </row>
    <row r="378">
      <c r="A378" s="7" t="s">
        <v>58</v>
      </c>
      <c r="B378" s="4">
        <v>2203.0</v>
      </c>
      <c r="C378" s="8">
        <v>154.06</v>
      </c>
      <c r="D378" s="8">
        <v>90.93</v>
      </c>
      <c r="E378" s="9">
        <v>339394.18</v>
      </c>
      <c r="F378" s="9">
        <f t="shared" si="1"/>
        <v>200318.79</v>
      </c>
      <c r="G378" s="9">
        <f t="shared" si="2"/>
        <v>139075.39</v>
      </c>
    </row>
    <row r="379">
      <c r="A379" s="7" t="s">
        <v>58</v>
      </c>
      <c r="B379" s="4">
        <v>6589.0</v>
      </c>
      <c r="C379" s="8">
        <v>651.21</v>
      </c>
      <c r="D379" s="8">
        <v>524.96</v>
      </c>
      <c r="E379" s="9">
        <v>4290822.69</v>
      </c>
      <c r="F379" s="9">
        <f t="shared" si="1"/>
        <v>3458961.44</v>
      </c>
      <c r="G379" s="9">
        <f t="shared" si="2"/>
        <v>831861.25</v>
      </c>
    </row>
    <row r="380">
      <c r="A380" s="7" t="s">
        <v>58</v>
      </c>
      <c r="B380" s="4">
        <v>4453.0</v>
      </c>
      <c r="C380" s="8">
        <v>154.06</v>
      </c>
      <c r="D380" s="8">
        <v>90.93</v>
      </c>
      <c r="E380" s="9">
        <v>686029.18</v>
      </c>
      <c r="F380" s="9">
        <f t="shared" si="1"/>
        <v>404911.29</v>
      </c>
      <c r="G380" s="9">
        <f t="shared" si="2"/>
        <v>281117.89</v>
      </c>
    </row>
    <row r="381">
      <c r="A381" s="7" t="s">
        <v>58</v>
      </c>
      <c r="B381" s="4">
        <v>963.0</v>
      </c>
      <c r="C381" s="8">
        <v>154.06</v>
      </c>
      <c r="D381" s="8">
        <v>90.93</v>
      </c>
      <c r="E381" s="9">
        <v>148359.78</v>
      </c>
      <c r="F381" s="9">
        <f t="shared" si="1"/>
        <v>87565.59</v>
      </c>
      <c r="G381" s="9">
        <f t="shared" si="2"/>
        <v>60794.19</v>
      </c>
    </row>
    <row r="382">
      <c r="A382" s="7" t="s">
        <v>58</v>
      </c>
      <c r="B382" s="4">
        <v>7397.0</v>
      </c>
      <c r="C382" s="8">
        <v>421.89</v>
      </c>
      <c r="D382" s="8">
        <v>364.69</v>
      </c>
      <c r="E382" s="9">
        <v>3120720.33</v>
      </c>
      <c r="F382" s="9">
        <f t="shared" si="1"/>
        <v>2697611.93</v>
      </c>
      <c r="G382" s="9">
        <f t="shared" si="2"/>
        <v>423108.4</v>
      </c>
    </row>
    <row r="383">
      <c r="A383" s="7" t="s">
        <v>58</v>
      </c>
      <c r="B383" s="4">
        <v>7829.0</v>
      </c>
      <c r="C383" s="8">
        <v>47.45</v>
      </c>
      <c r="D383" s="8">
        <v>31.79</v>
      </c>
      <c r="E383" s="9">
        <v>371486.05000000005</v>
      </c>
      <c r="F383" s="9">
        <f t="shared" si="1"/>
        <v>248883.91</v>
      </c>
      <c r="G383" s="9">
        <f t="shared" si="2"/>
        <v>122602.14</v>
      </c>
    </row>
    <row r="384">
      <c r="A384" s="7" t="s">
        <v>58</v>
      </c>
      <c r="B384" s="4">
        <v>1458.0</v>
      </c>
      <c r="C384" s="8">
        <v>205.7</v>
      </c>
      <c r="D384" s="8">
        <v>117.11</v>
      </c>
      <c r="E384" s="9">
        <v>299910.6</v>
      </c>
      <c r="F384" s="9">
        <f t="shared" si="1"/>
        <v>170746.38</v>
      </c>
      <c r="G384" s="9">
        <f t="shared" si="2"/>
        <v>129164.22</v>
      </c>
    </row>
    <row r="385">
      <c r="A385" s="7" t="s">
        <v>58</v>
      </c>
      <c r="B385" s="4">
        <v>9410.0</v>
      </c>
      <c r="C385" s="8">
        <v>109.28</v>
      </c>
      <c r="D385" s="8">
        <v>35.84</v>
      </c>
      <c r="E385" s="9">
        <v>1028324.8</v>
      </c>
      <c r="F385" s="9">
        <f t="shared" si="1"/>
        <v>337254.4</v>
      </c>
      <c r="G385" s="9">
        <f t="shared" si="2"/>
        <v>691070.4</v>
      </c>
    </row>
    <row r="386">
      <c r="A386" s="7" t="s">
        <v>58</v>
      </c>
      <c r="B386" s="4">
        <v>3223.0</v>
      </c>
      <c r="C386" s="8">
        <v>152.58</v>
      </c>
      <c r="D386" s="8">
        <v>97.44</v>
      </c>
      <c r="E386" s="9">
        <v>491765.34</v>
      </c>
      <c r="F386" s="9">
        <f t="shared" si="1"/>
        <v>314049.12</v>
      </c>
      <c r="G386" s="9">
        <f t="shared" si="2"/>
        <v>177716.22</v>
      </c>
    </row>
    <row r="387">
      <c r="A387" s="7" t="s">
        <v>58</v>
      </c>
      <c r="B387" s="4">
        <v>9169.0</v>
      </c>
      <c r="C387" s="8">
        <v>154.06</v>
      </c>
      <c r="D387" s="8">
        <v>90.93</v>
      </c>
      <c r="E387" s="9">
        <v>1412576.1400000001</v>
      </c>
      <c r="F387" s="9">
        <f t="shared" si="1"/>
        <v>833737.17</v>
      </c>
      <c r="G387" s="9">
        <f t="shared" si="2"/>
        <v>578838.97</v>
      </c>
    </row>
    <row r="388">
      <c r="A388" s="7" t="s">
        <v>60</v>
      </c>
      <c r="B388" s="4">
        <v>6698.0</v>
      </c>
      <c r="C388" s="8">
        <v>9.33</v>
      </c>
      <c r="D388" s="8">
        <v>6.92</v>
      </c>
      <c r="E388" s="9">
        <v>62492.340000000004</v>
      </c>
      <c r="F388" s="9">
        <f t="shared" si="1"/>
        <v>46350.16</v>
      </c>
      <c r="G388" s="9">
        <f t="shared" si="2"/>
        <v>16142.18</v>
      </c>
    </row>
    <row r="389">
      <c r="A389" s="7" t="s">
        <v>60</v>
      </c>
      <c r="B389" s="4">
        <v>1962.0</v>
      </c>
      <c r="C389" s="8">
        <v>651.21</v>
      </c>
      <c r="D389" s="8">
        <v>524.96</v>
      </c>
      <c r="E389" s="9">
        <v>1277674.02</v>
      </c>
      <c r="F389" s="9">
        <f t="shared" si="1"/>
        <v>1029971.52</v>
      </c>
      <c r="G389" s="9">
        <f t="shared" si="2"/>
        <v>247702.5</v>
      </c>
    </row>
    <row r="390">
      <c r="A390" s="7" t="s">
        <v>60</v>
      </c>
      <c r="B390" s="4">
        <v>7954.0</v>
      </c>
      <c r="C390" s="8">
        <v>81.73</v>
      </c>
      <c r="D390" s="8">
        <v>56.67</v>
      </c>
      <c r="E390" s="9">
        <v>650080.42</v>
      </c>
      <c r="F390" s="9">
        <f t="shared" si="1"/>
        <v>450753.18</v>
      </c>
      <c r="G390" s="9">
        <f t="shared" si="2"/>
        <v>199327.24</v>
      </c>
    </row>
    <row r="391">
      <c r="A391" s="7" t="s">
        <v>60</v>
      </c>
      <c r="B391" s="4">
        <v>6078.0</v>
      </c>
      <c r="C391" s="8">
        <v>437.2</v>
      </c>
      <c r="D391" s="8">
        <v>263.33</v>
      </c>
      <c r="E391" s="9">
        <v>2657301.6</v>
      </c>
      <c r="F391" s="9">
        <f t="shared" si="1"/>
        <v>1600519.74</v>
      </c>
      <c r="G391" s="9">
        <f t="shared" si="2"/>
        <v>1056781.86</v>
      </c>
    </row>
    <row r="392">
      <c r="A392" s="7" t="s">
        <v>60</v>
      </c>
      <c r="B392" s="4">
        <v>257.0</v>
      </c>
      <c r="C392" s="8">
        <v>421.89</v>
      </c>
      <c r="D392" s="8">
        <v>364.69</v>
      </c>
      <c r="E392" s="9">
        <v>108425.73</v>
      </c>
      <c r="F392" s="9">
        <f t="shared" si="1"/>
        <v>93725.33</v>
      </c>
      <c r="G392" s="9">
        <f t="shared" si="2"/>
        <v>14700.4</v>
      </c>
    </row>
    <row r="393">
      <c r="A393" s="7" t="s">
        <v>60</v>
      </c>
      <c r="B393" s="4">
        <v>3267.0</v>
      </c>
      <c r="C393" s="8">
        <v>109.28</v>
      </c>
      <c r="D393" s="8">
        <v>35.84</v>
      </c>
      <c r="E393" s="9">
        <v>357017.76</v>
      </c>
      <c r="F393" s="9">
        <f t="shared" si="1"/>
        <v>117089.28</v>
      </c>
      <c r="G393" s="9">
        <f t="shared" si="2"/>
        <v>239928.48</v>
      </c>
    </row>
    <row r="394">
      <c r="A394" s="7" t="s">
        <v>60</v>
      </c>
      <c r="B394" s="4">
        <v>5682.0</v>
      </c>
      <c r="C394" s="8">
        <v>651.21</v>
      </c>
      <c r="D394" s="8">
        <v>524.96</v>
      </c>
      <c r="E394" s="9">
        <v>3700175.22</v>
      </c>
      <c r="F394" s="9">
        <f t="shared" si="1"/>
        <v>2982822.72</v>
      </c>
      <c r="G394" s="9">
        <f t="shared" si="2"/>
        <v>717352.5</v>
      </c>
    </row>
    <row r="395">
      <c r="A395" s="7" t="s">
        <v>60</v>
      </c>
      <c r="B395" s="4">
        <v>9419.0</v>
      </c>
      <c r="C395" s="8">
        <v>668.27</v>
      </c>
      <c r="D395" s="8">
        <v>502.54</v>
      </c>
      <c r="E395" s="9">
        <v>6294435.13</v>
      </c>
      <c r="F395" s="9">
        <f t="shared" si="1"/>
        <v>4733424.26</v>
      </c>
      <c r="G395" s="9">
        <f t="shared" si="2"/>
        <v>1561010.87</v>
      </c>
    </row>
    <row r="396">
      <c r="A396" s="7" t="s">
        <v>60</v>
      </c>
      <c r="B396" s="4">
        <v>3827.0</v>
      </c>
      <c r="C396" s="8">
        <v>651.21</v>
      </c>
      <c r="D396" s="8">
        <v>524.96</v>
      </c>
      <c r="E396" s="9">
        <v>2492180.67</v>
      </c>
      <c r="F396" s="9">
        <f t="shared" si="1"/>
        <v>2009021.92</v>
      </c>
      <c r="G396" s="9">
        <f t="shared" si="2"/>
        <v>483158.75</v>
      </c>
    </row>
    <row r="397">
      <c r="A397" s="7" t="s">
        <v>60</v>
      </c>
      <c r="B397" s="4">
        <v>6373.0</v>
      </c>
      <c r="C397" s="8">
        <v>9.33</v>
      </c>
      <c r="D397" s="8">
        <v>6.92</v>
      </c>
      <c r="E397" s="9">
        <v>59460.090000000004</v>
      </c>
      <c r="F397" s="9">
        <f t="shared" si="1"/>
        <v>44101.16</v>
      </c>
      <c r="G397" s="9">
        <f t="shared" si="2"/>
        <v>15358.93</v>
      </c>
    </row>
    <row r="398">
      <c r="A398" s="7" t="s">
        <v>60</v>
      </c>
      <c r="B398" s="4">
        <v>7813.0</v>
      </c>
      <c r="C398" s="8">
        <v>651.21</v>
      </c>
      <c r="D398" s="8">
        <v>524.96</v>
      </c>
      <c r="E398" s="9">
        <v>5087903.73</v>
      </c>
      <c r="F398" s="9">
        <f t="shared" si="1"/>
        <v>4101512.48</v>
      </c>
      <c r="G398" s="9">
        <f t="shared" si="2"/>
        <v>986391.25</v>
      </c>
    </row>
    <row r="399">
      <c r="A399" s="7" t="s">
        <v>60</v>
      </c>
      <c r="B399" s="4">
        <v>8538.0</v>
      </c>
      <c r="C399" s="8">
        <v>152.58</v>
      </c>
      <c r="D399" s="8">
        <v>97.44</v>
      </c>
      <c r="E399" s="9">
        <v>1302728.04</v>
      </c>
      <c r="F399" s="9">
        <f t="shared" si="1"/>
        <v>831942.72</v>
      </c>
      <c r="G399" s="9">
        <f t="shared" si="2"/>
        <v>470785.32</v>
      </c>
    </row>
    <row r="400">
      <c r="A400" s="7" t="s">
        <v>60</v>
      </c>
      <c r="B400" s="4">
        <v>8993.0</v>
      </c>
      <c r="C400" s="8">
        <v>205.7</v>
      </c>
      <c r="D400" s="8">
        <v>117.11</v>
      </c>
      <c r="E400" s="9">
        <v>1849860.0999999999</v>
      </c>
      <c r="F400" s="9">
        <f t="shared" si="1"/>
        <v>1053170.23</v>
      </c>
      <c r="G400" s="9">
        <f t="shared" si="2"/>
        <v>796689.87</v>
      </c>
    </row>
    <row r="401">
      <c r="A401" s="7" t="s">
        <v>60</v>
      </c>
      <c r="B401" s="4">
        <v>5504.0</v>
      </c>
      <c r="C401" s="8">
        <v>154.06</v>
      </c>
      <c r="D401" s="8">
        <v>90.93</v>
      </c>
      <c r="E401" s="9">
        <v>847946.24</v>
      </c>
      <c r="F401" s="9">
        <f t="shared" si="1"/>
        <v>500478.72</v>
      </c>
      <c r="G401" s="9">
        <f t="shared" si="2"/>
        <v>347467.52</v>
      </c>
    </row>
    <row r="402">
      <c r="A402" s="7" t="s">
        <v>60</v>
      </c>
      <c r="B402" s="4">
        <v>6986.0</v>
      </c>
      <c r="C402" s="8">
        <v>421.89</v>
      </c>
      <c r="D402" s="8">
        <v>364.69</v>
      </c>
      <c r="E402" s="9">
        <v>2947323.54</v>
      </c>
      <c r="F402" s="9">
        <f t="shared" si="1"/>
        <v>2547724.34</v>
      </c>
      <c r="G402" s="9">
        <f t="shared" si="2"/>
        <v>399599.2</v>
      </c>
    </row>
    <row r="403">
      <c r="A403" s="7" t="s">
        <v>60</v>
      </c>
      <c r="B403" s="4">
        <v>8729.0</v>
      </c>
      <c r="C403" s="8">
        <v>81.73</v>
      </c>
      <c r="D403" s="8">
        <v>56.67</v>
      </c>
      <c r="E403" s="9">
        <v>713421.17</v>
      </c>
      <c r="F403" s="9">
        <f t="shared" si="1"/>
        <v>494672.43</v>
      </c>
      <c r="G403" s="9">
        <f t="shared" si="2"/>
        <v>218748.74</v>
      </c>
    </row>
    <row r="404">
      <c r="A404" s="7" t="s">
        <v>60</v>
      </c>
      <c r="B404" s="4">
        <v>374.0</v>
      </c>
      <c r="C404" s="8">
        <v>9.33</v>
      </c>
      <c r="D404" s="8">
        <v>6.92</v>
      </c>
      <c r="E404" s="9">
        <v>3489.42</v>
      </c>
      <c r="F404" s="9">
        <f t="shared" si="1"/>
        <v>2588.08</v>
      </c>
      <c r="G404" s="9">
        <f t="shared" si="2"/>
        <v>901.34</v>
      </c>
    </row>
    <row r="405">
      <c r="A405" s="7" t="s">
        <v>60</v>
      </c>
      <c r="B405" s="4">
        <v>493.0</v>
      </c>
      <c r="C405" s="8">
        <v>9.33</v>
      </c>
      <c r="D405" s="8">
        <v>6.92</v>
      </c>
      <c r="E405" s="9">
        <v>4599.69</v>
      </c>
      <c r="F405" s="9">
        <f t="shared" si="1"/>
        <v>3411.56</v>
      </c>
      <c r="G405" s="9">
        <f t="shared" si="2"/>
        <v>1188.13</v>
      </c>
    </row>
    <row r="406">
      <c r="A406" s="7" t="s">
        <v>60</v>
      </c>
      <c r="B406" s="4">
        <v>167.0</v>
      </c>
      <c r="C406" s="8">
        <v>421.89</v>
      </c>
      <c r="D406" s="8">
        <v>364.69</v>
      </c>
      <c r="E406" s="9">
        <v>70455.63</v>
      </c>
      <c r="F406" s="9">
        <f t="shared" si="1"/>
        <v>60903.23</v>
      </c>
      <c r="G406" s="9">
        <f t="shared" si="2"/>
        <v>9552.4</v>
      </c>
    </row>
    <row r="407">
      <c r="A407" s="7" t="s">
        <v>60</v>
      </c>
      <c r="B407" s="4">
        <v>6213.0</v>
      </c>
      <c r="C407" s="8">
        <v>109.28</v>
      </c>
      <c r="D407" s="8">
        <v>35.84</v>
      </c>
      <c r="E407" s="9">
        <v>678956.64</v>
      </c>
      <c r="F407" s="9">
        <f t="shared" si="1"/>
        <v>222673.92</v>
      </c>
      <c r="G407" s="9">
        <f t="shared" si="2"/>
        <v>456282.72</v>
      </c>
    </row>
    <row r="408">
      <c r="A408" s="7" t="s">
        <v>60</v>
      </c>
      <c r="B408" s="4">
        <v>7069.0</v>
      </c>
      <c r="C408" s="8">
        <v>437.2</v>
      </c>
      <c r="D408" s="8">
        <v>263.33</v>
      </c>
      <c r="E408" s="9">
        <v>3090566.8</v>
      </c>
      <c r="F408" s="9">
        <f t="shared" si="1"/>
        <v>1861479.77</v>
      </c>
      <c r="G408" s="9">
        <f t="shared" si="2"/>
        <v>1229087.03</v>
      </c>
    </row>
    <row r="409">
      <c r="A409" s="7" t="s">
        <v>60</v>
      </c>
      <c r="B409" s="4">
        <v>5504.0</v>
      </c>
      <c r="C409" s="8">
        <v>81.73</v>
      </c>
      <c r="D409" s="8">
        <v>56.67</v>
      </c>
      <c r="E409" s="9">
        <v>449841.92000000004</v>
      </c>
      <c r="F409" s="9">
        <f t="shared" si="1"/>
        <v>311911.68</v>
      </c>
      <c r="G409" s="9">
        <f t="shared" si="2"/>
        <v>137930.24</v>
      </c>
    </row>
    <row r="410">
      <c r="A410" s="7" t="s">
        <v>60</v>
      </c>
      <c r="B410" s="4">
        <v>3532.0</v>
      </c>
      <c r="C410" s="8">
        <v>205.7</v>
      </c>
      <c r="D410" s="8">
        <v>117.11</v>
      </c>
      <c r="E410" s="9">
        <v>726532.3999999999</v>
      </c>
      <c r="F410" s="9">
        <f t="shared" si="1"/>
        <v>413632.52</v>
      </c>
      <c r="G410" s="9">
        <f t="shared" si="2"/>
        <v>312899.88</v>
      </c>
    </row>
    <row r="411">
      <c r="A411" s="7" t="s">
        <v>60</v>
      </c>
      <c r="B411" s="4">
        <v>1462.0</v>
      </c>
      <c r="C411" s="8">
        <v>205.7</v>
      </c>
      <c r="D411" s="8">
        <v>117.11</v>
      </c>
      <c r="E411" s="9">
        <v>300733.39999999997</v>
      </c>
      <c r="F411" s="9">
        <f t="shared" si="1"/>
        <v>171214.82</v>
      </c>
      <c r="G411" s="9">
        <f t="shared" si="2"/>
        <v>129518.58</v>
      </c>
    </row>
    <row r="412">
      <c r="A412" s="7" t="s">
        <v>60</v>
      </c>
      <c r="B412" s="4">
        <v>4341.0</v>
      </c>
      <c r="C412" s="8">
        <v>651.21</v>
      </c>
      <c r="D412" s="8">
        <v>524.96</v>
      </c>
      <c r="E412" s="9">
        <v>2826902.6100000003</v>
      </c>
      <c r="F412" s="9">
        <f t="shared" si="1"/>
        <v>2278851.36</v>
      </c>
      <c r="G412" s="9">
        <f t="shared" si="2"/>
        <v>548051.25</v>
      </c>
    </row>
    <row r="413">
      <c r="A413" s="7" t="s">
        <v>60</v>
      </c>
      <c r="B413" s="4">
        <v>9808.0</v>
      </c>
      <c r="C413" s="8">
        <v>81.73</v>
      </c>
      <c r="D413" s="8">
        <v>56.67</v>
      </c>
      <c r="E413" s="9">
        <v>801607.8400000001</v>
      </c>
      <c r="F413" s="9">
        <f t="shared" si="1"/>
        <v>555819.36</v>
      </c>
      <c r="G413" s="9">
        <f t="shared" si="2"/>
        <v>245788.48</v>
      </c>
    </row>
    <row r="414">
      <c r="A414" s="7" t="s">
        <v>62</v>
      </c>
      <c r="B414" s="4">
        <v>1162.0</v>
      </c>
      <c r="C414" s="8">
        <v>421.89</v>
      </c>
      <c r="D414" s="8">
        <v>364.69</v>
      </c>
      <c r="E414" s="9">
        <v>490236.18</v>
      </c>
      <c r="F414" s="9">
        <f t="shared" si="1"/>
        <v>423769.78</v>
      </c>
      <c r="G414" s="9">
        <f t="shared" si="2"/>
        <v>66466.4</v>
      </c>
    </row>
    <row r="415">
      <c r="A415" s="7" t="s">
        <v>62</v>
      </c>
      <c r="B415" s="4">
        <v>4302.0</v>
      </c>
      <c r="C415" s="8">
        <v>109.28</v>
      </c>
      <c r="D415" s="8">
        <v>35.84</v>
      </c>
      <c r="E415" s="9">
        <v>470122.56</v>
      </c>
      <c r="F415" s="9">
        <f t="shared" si="1"/>
        <v>154183.68</v>
      </c>
      <c r="G415" s="9">
        <f t="shared" si="2"/>
        <v>315938.88</v>
      </c>
    </row>
    <row r="416">
      <c r="A416" s="7" t="s">
        <v>62</v>
      </c>
      <c r="B416" s="4">
        <v>8039.0</v>
      </c>
      <c r="C416" s="8">
        <v>255.28</v>
      </c>
      <c r="D416" s="8">
        <v>159.42</v>
      </c>
      <c r="E416" s="9">
        <v>2052195.92</v>
      </c>
      <c r="F416" s="9">
        <f t="shared" si="1"/>
        <v>1281577.38</v>
      </c>
      <c r="G416" s="9">
        <f t="shared" si="2"/>
        <v>770618.54</v>
      </c>
    </row>
    <row r="417">
      <c r="A417" s="7" t="s">
        <v>62</v>
      </c>
      <c r="B417" s="4">
        <v>1905.0</v>
      </c>
      <c r="C417" s="8">
        <v>255.28</v>
      </c>
      <c r="D417" s="8">
        <v>159.42</v>
      </c>
      <c r="E417" s="9">
        <v>486308.4</v>
      </c>
      <c r="F417" s="9">
        <f t="shared" si="1"/>
        <v>303695.1</v>
      </c>
      <c r="G417" s="9">
        <f t="shared" si="2"/>
        <v>182613.3</v>
      </c>
    </row>
    <row r="418">
      <c r="A418" s="7" t="s">
        <v>62</v>
      </c>
      <c r="B418" s="4">
        <v>701.0</v>
      </c>
      <c r="C418" s="8">
        <v>205.7</v>
      </c>
      <c r="D418" s="8">
        <v>117.11</v>
      </c>
      <c r="E418" s="9">
        <v>144195.69999999998</v>
      </c>
      <c r="F418" s="9">
        <f t="shared" si="1"/>
        <v>82094.11</v>
      </c>
      <c r="G418" s="9">
        <f t="shared" si="2"/>
        <v>62101.59</v>
      </c>
    </row>
    <row r="419">
      <c r="A419" s="7" t="s">
        <v>62</v>
      </c>
      <c r="B419" s="4">
        <v>6291.0</v>
      </c>
      <c r="C419" s="8">
        <v>152.58</v>
      </c>
      <c r="D419" s="8">
        <v>97.44</v>
      </c>
      <c r="E419" s="9">
        <v>959880.78</v>
      </c>
      <c r="F419" s="9">
        <f t="shared" si="1"/>
        <v>612995.04</v>
      </c>
      <c r="G419" s="9">
        <f t="shared" si="2"/>
        <v>346885.74</v>
      </c>
    </row>
    <row r="420">
      <c r="A420" s="7" t="s">
        <v>62</v>
      </c>
      <c r="B420" s="4">
        <v>6191.0</v>
      </c>
      <c r="C420" s="8">
        <v>152.58</v>
      </c>
      <c r="D420" s="8">
        <v>97.44</v>
      </c>
      <c r="E420" s="9">
        <v>944622.78</v>
      </c>
      <c r="F420" s="9">
        <f t="shared" si="1"/>
        <v>603251.04</v>
      </c>
      <c r="G420" s="9">
        <f t="shared" si="2"/>
        <v>341371.74</v>
      </c>
    </row>
    <row r="421">
      <c r="A421" s="7" t="s">
        <v>62</v>
      </c>
      <c r="B421" s="4">
        <v>3352.0</v>
      </c>
      <c r="C421" s="8">
        <v>255.28</v>
      </c>
      <c r="D421" s="8">
        <v>159.42</v>
      </c>
      <c r="E421" s="9">
        <v>855698.56</v>
      </c>
      <c r="F421" s="9">
        <f t="shared" si="1"/>
        <v>534375.84</v>
      </c>
      <c r="G421" s="9">
        <f t="shared" si="2"/>
        <v>321322.72</v>
      </c>
    </row>
    <row r="422">
      <c r="A422" s="7" t="s">
        <v>62</v>
      </c>
      <c r="B422" s="4">
        <v>5972.0</v>
      </c>
      <c r="C422" s="8">
        <v>205.7</v>
      </c>
      <c r="D422" s="8">
        <v>117.11</v>
      </c>
      <c r="E422" s="9">
        <v>1228440.4</v>
      </c>
      <c r="F422" s="9">
        <f t="shared" si="1"/>
        <v>699380.92</v>
      </c>
      <c r="G422" s="9">
        <f t="shared" si="2"/>
        <v>529059.48</v>
      </c>
    </row>
    <row r="423">
      <c r="A423" s="7" t="s">
        <v>62</v>
      </c>
      <c r="B423" s="4">
        <v>8169.0</v>
      </c>
      <c r="C423" s="8">
        <v>9.33</v>
      </c>
      <c r="D423" s="8">
        <v>6.92</v>
      </c>
      <c r="E423" s="9">
        <v>76216.77</v>
      </c>
      <c r="F423" s="9">
        <f t="shared" si="1"/>
        <v>56529.48</v>
      </c>
      <c r="G423" s="9">
        <f t="shared" si="2"/>
        <v>19687.29</v>
      </c>
    </row>
    <row r="424">
      <c r="A424" s="7" t="s">
        <v>62</v>
      </c>
      <c r="B424" s="4">
        <v>8959.0</v>
      </c>
      <c r="C424" s="8">
        <v>421.89</v>
      </c>
      <c r="D424" s="8">
        <v>364.69</v>
      </c>
      <c r="E424" s="9">
        <v>3779712.51</v>
      </c>
      <c r="F424" s="9">
        <f t="shared" si="1"/>
        <v>3267257.71</v>
      </c>
      <c r="G424" s="9">
        <f t="shared" si="2"/>
        <v>512454.8</v>
      </c>
    </row>
    <row r="425">
      <c r="A425" s="7" t="s">
        <v>62</v>
      </c>
      <c r="B425" s="4">
        <v>855.0</v>
      </c>
      <c r="C425" s="8">
        <v>9.33</v>
      </c>
      <c r="D425" s="8">
        <v>6.92</v>
      </c>
      <c r="E425" s="9">
        <v>7977.15</v>
      </c>
      <c r="F425" s="9">
        <f t="shared" si="1"/>
        <v>5916.6</v>
      </c>
      <c r="G425" s="9">
        <f t="shared" si="2"/>
        <v>2060.55</v>
      </c>
    </row>
    <row r="426">
      <c r="A426" s="7" t="s">
        <v>62</v>
      </c>
      <c r="B426" s="4">
        <v>8416.0</v>
      </c>
      <c r="C426" s="8">
        <v>421.89</v>
      </c>
      <c r="D426" s="8">
        <v>364.69</v>
      </c>
      <c r="E426" s="9">
        <v>3550626.2399999998</v>
      </c>
      <c r="F426" s="9">
        <f t="shared" si="1"/>
        <v>3069231.04</v>
      </c>
      <c r="G426" s="9">
        <f t="shared" si="2"/>
        <v>481395.2</v>
      </c>
    </row>
    <row r="427">
      <c r="A427" s="7" t="s">
        <v>62</v>
      </c>
      <c r="B427" s="4">
        <v>2826.0</v>
      </c>
      <c r="C427" s="8">
        <v>421.89</v>
      </c>
      <c r="D427" s="8">
        <v>364.69</v>
      </c>
      <c r="E427" s="9">
        <v>1192261.14</v>
      </c>
      <c r="F427" s="9">
        <f t="shared" si="1"/>
        <v>1030613.94</v>
      </c>
      <c r="G427" s="9">
        <f t="shared" si="2"/>
        <v>161647.2</v>
      </c>
    </row>
    <row r="428">
      <c r="A428" s="7" t="s">
        <v>62</v>
      </c>
      <c r="B428" s="4">
        <v>1775.0</v>
      </c>
      <c r="C428" s="8">
        <v>9.33</v>
      </c>
      <c r="D428" s="8">
        <v>6.92</v>
      </c>
      <c r="E428" s="9">
        <v>16560.75</v>
      </c>
      <c r="F428" s="9">
        <f t="shared" si="1"/>
        <v>12283</v>
      </c>
      <c r="G428" s="9">
        <f t="shared" si="2"/>
        <v>4277.75</v>
      </c>
    </row>
    <row r="429">
      <c r="A429" s="7" t="s">
        <v>62</v>
      </c>
      <c r="B429" s="4">
        <v>2129.0</v>
      </c>
      <c r="C429" s="8">
        <v>81.73</v>
      </c>
      <c r="D429" s="8">
        <v>56.67</v>
      </c>
      <c r="E429" s="9">
        <v>174003.17</v>
      </c>
      <c r="F429" s="9">
        <f t="shared" si="1"/>
        <v>120650.43</v>
      </c>
      <c r="G429" s="9">
        <f t="shared" si="2"/>
        <v>53352.74</v>
      </c>
    </row>
    <row r="430">
      <c r="A430" s="7" t="s">
        <v>62</v>
      </c>
      <c r="B430" s="4">
        <v>6711.0</v>
      </c>
      <c r="C430" s="8">
        <v>421.89</v>
      </c>
      <c r="D430" s="8">
        <v>364.69</v>
      </c>
      <c r="E430" s="9">
        <v>2831303.79</v>
      </c>
      <c r="F430" s="9">
        <f t="shared" si="1"/>
        <v>2447434.59</v>
      </c>
      <c r="G430" s="9">
        <f t="shared" si="2"/>
        <v>383869.2</v>
      </c>
    </row>
    <row r="431">
      <c r="A431" s="7" t="s">
        <v>62</v>
      </c>
      <c r="B431" s="4">
        <v>4013.0</v>
      </c>
      <c r="C431" s="8">
        <v>154.06</v>
      </c>
      <c r="D431" s="8">
        <v>90.93</v>
      </c>
      <c r="E431" s="9">
        <v>618242.78</v>
      </c>
      <c r="F431" s="9">
        <f t="shared" si="1"/>
        <v>364902.09</v>
      </c>
      <c r="G431" s="9">
        <f t="shared" si="2"/>
        <v>253340.69</v>
      </c>
    </row>
    <row r="432">
      <c r="A432" s="7" t="s">
        <v>62</v>
      </c>
      <c r="B432" s="4">
        <v>4934.0</v>
      </c>
      <c r="C432" s="8">
        <v>81.73</v>
      </c>
      <c r="D432" s="8">
        <v>56.67</v>
      </c>
      <c r="E432" s="9">
        <v>403255.82</v>
      </c>
      <c r="F432" s="9">
        <f t="shared" si="1"/>
        <v>279609.78</v>
      </c>
      <c r="G432" s="9">
        <f t="shared" si="2"/>
        <v>123646.04</v>
      </c>
    </row>
    <row r="433">
      <c r="A433" s="7" t="s">
        <v>62</v>
      </c>
      <c r="B433" s="4">
        <v>1735.0</v>
      </c>
      <c r="C433" s="8">
        <v>9.33</v>
      </c>
      <c r="D433" s="8">
        <v>6.92</v>
      </c>
      <c r="E433" s="9">
        <v>16187.55</v>
      </c>
      <c r="F433" s="9">
        <f t="shared" si="1"/>
        <v>12006.2</v>
      </c>
      <c r="G433" s="9">
        <f t="shared" si="2"/>
        <v>4181.35</v>
      </c>
    </row>
    <row r="434">
      <c r="A434" s="7" t="s">
        <v>62</v>
      </c>
      <c r="B434" s="4">
        <v>1793.0</v>
      </c>
      <c r="C434" s="8">
        <v>421.89</v>
      </c>
      <c r="D434" s="8">
        <v>364.69</v>
      </c>
      <c r="E434" s="9">
        <v>756448.77</v>
      </c>
      <c r="F434" s="9">
        <f t="shared" si="1"/>
        <v>653889.17</v>
      </c>
      <c r="G434" s="9">
        <f t="shared" si="2"/>
        <v>102559.6</v>
      </c>
    </row>
    <row r="435">
      <c r="A435" s="7" t="s">
        <v>62</v>
      </c>
      <c r="B435" s="4">
        <v>8878.0</v>
      </c>
      <c r="C435" s="8">
        <v>152.58</v>
      </c>
      <c r="D435" s="8">
        <v>97.44</v>
      </c>
      <c r="E435" s="9">
        <v>1354605.2400000002</v>
      </c>
      <c r="F435" s="9">
        <f t="shared" si="1"/>
        <v>865072.32</v>
      </c>
      <c r="G435" s="9">
        <f t="shared" si="2"/>
        <v>489532.92</v>
      </c>
    </row>
    <row r="436">
      <c r="A436" s="7" t="s">
        <v>62</v>
      </c>
      <c r="B436" s="4">
        <v>1911.0</v>
      </c>
      <c r="C436" s="8">
        <v>205.7</v>
      </c>
      <c r="D436" s="8">
        <v>117.11</v>
      </c>
      <c r="E436" s="9">
        <v>393092.69999999995</v>
      </c>
      <c r="F436" s="9">
        <f t="shared" si="1"/>
        <v>223797.21</v>
      </c>
      <c r="G436" s="9">
        <f t="shared" si="2"/>
        <v>169295.49</v>
      </c>
    </row>
    <row r="437">
      <c r="A437" s="7" t="s">
        <v>64</v>
      </c>
      <c r="B437" s="4">
        <v>7315.0</v>
      </c>
      <c r="C437" s="8">
        <v>205.7</v>
      </c>
      <c r="D437" s="8">
        <v>117.11</v>
      </c>
      <c r="E437" s="9">
        <v>1504695.5</v>
      </c>
      <c r="F437" s="9">
        <f t="shared" si="1"/>
        <v>856659.65</v>
      </c>
      <c r="G437" s="9">
        <f t="shared" si="2"/>
        <v>648035.85</v>
      </c>
    </row>
    <row r="438">
      <c r="A438" s="7" t="s">
        <v>64</v>
      </c>
      <c r="B438" s="4">
        <v>3944.0</v>
      </c>
      <c r="C438" s="8">
        <v>152.58</v>
      </c>
      <c r="D438" s="8">
        <v>97.44</v>
      </c>
      <c r="E438" s="9">
        <v>601775.52</v>
      </c>
      <c r="F438" s="9">
        <f t="shared" si="1"/>
        <v>384303.36</v>
      </c>
      <c r="G438" s="9">
        <f t="shared" si="2"/>
        <v>217472.16</v>
      </c>
    </row>
    <row r="439">
      <c r="A439" s="7" t="s">
        <v>64</v>
      </c>
      <c r="B439" s="4">
        <v>3867.0</v>
      </c>
      <c r="C439" s="8">
        <v>205.7</v>
      </c>
      <c r="D439" s="8">
        <v>117.11</v>
      </c>
      <c r="E439" s="9">
        <v>795441.8999999999</v>
      </c>
      <c r="F439" s="9">
        <f t="shared" si="1"/>
        <v>452864.37</v>
      </c>
      <c r="G439" s="9">
        <f t="shared" si="2"/>
        <v>342577.53</v>
      </c>
    </row>
    <row r="440">
      <c r="A440" s="7" t="s">
        <v>64</v>
      </c>
      <c r="B440" s="4">
        <v>833.0</v>
      </c>
      <c r="C440" s="8">
        <v>154.06</v>
      </c>
      <c r="D440" s="8">
        <v>90.93</v>
      </c>
      <c r="E440" s="9">
        <v>128331.98</v>
      </c>
      <c r="F440" s="9">
        <f t="shared" si="1"/>
        <v>75744.69</v>
      </c>
      <c r="G440" s="9">
        <f t="shared" si="2"/>
        <v>52587.29</v>
      </c>
    </row>
    <row r="441">
      <c r="A441" s="7" t="s">
        <v>64</v>
      </c>
      <c r="B441" s="4">
        <v>9044.0</v>
      </c>
      <c r="C441" s="8">
        <v>651.21</v>
      </c>
      <c r="D441" s="8">
        <v>524.96</v>
      </c>
      <c r="E441" s="9">
        <v>5889543.24</v>
      </c>
      <c r="F441" s="9">
        <f t="shared" si="1"/>
        <v>4747738.24</v>
      </c>
      <c r="G441" s="9">
        <f t="shared" si="2"/>
        <v>1141805</v>
      </c>
    </row>
    <row r="442">
      <c r="A442" s="7" t="s">
        <v>64</v>
      </c>
      <c r="B442" s="4">
        <v>5413.0</v>
      </c>
      <c r="C442" s="8">
        <v>109.28</v>
      </c>
      <c r="D442" s="8">
        <v>35.84</v>
      </c>
      <c r="E442" s="9">
        <v>591532.64</v>
      </c>
      <c r="F442" s="9">
        <f t="shared" si="1"/>
        <v>194001.92</v>
      </c>
      <c r="G442" s="9">
        <f t="shared" si="2"/>
        <v>397530.72</v>
      </c>
    </row>
    <row r="443">
      <c r="A443" s="7" t="s">
        <v>64</v>
      </c>
      <c r="B443" s="4">
        <v>71.0</v>
      </c>
      <c r="C443" s="8">
        <v>81.73</v>
      </c>
      <c r="D443" s="8">
        <v>56.67</v>
      </c>
      <c r="E443" s="9">
        <v>5802.83</v>
      </c>
      <c r="F443" s="9">
        <f t="shared" si="1"/>
        <v>4023.57</v>
      </c>
      <c r="G443" s="9">
        <f t="shared" si="2"/>
        <v>1779.26</v>
      </c>
    </row>
    <row r="444">
      <c r="A444" s="7" t="s">
        <v>64</v>
      </c>
      <c r="B444" s="4">
        <v>9061.0</v>
      </c>
      <c r="C444" s="8">
        <v>255.28</v>
      </c>
      <c r="D444" s="8">
        <v>159.42</v>
      </c>
      <c r="E444" s="9">
        <v>2313092.08</v>
      </c>
      <c r="F444" s="9">
        <f t="shared" si="1"/>
        <v>1444504.62</v>
      </c>
      <c r="G444" s="9">
        <f t="shared" si="2"/>
        <v>868587.46</v>
      </c>
    </row>
    <row r="445">
      <c r="A445" s="7" t="s">
        <v>64</v>
      </c>
      <c r="B445" s="4">
        <v>4445.0</v>
      </c>
      <c r="C445" s="8">
        <v>651.21</v>
      </c>
      <c r="D445" s="8">
        <v>524.96</v>
      </c>
      <c r="E445" s="9">
        <v>2894628.45</v>
      </c>
      <c r="F445" s="9">
        <f t="shared" si="1"/>
        <v>2333447.2</v>
      </c>
      <c r="G445" s="9">
        <f t="shared" si="2"/>
        <v>561181.25</v>
      </c>
    </row>
    <row r="446">
      <c r="A446" s="7" t="s">
        <v>64</v>
      </c>
      <c r="B446" s="4">
        <v>9895.0</v>
      </c>
      <c r="C446" s="8">
        <v>109.28</v>
      </c>
      <c r="D446" s="8">
        <v>35.84</v>
      </c>
      <c r="E446" s="9">
        <v>1081325.6</v>
      </c>
      <c r="F446" s="9">
        <f t="shared" si="1"/>
        <v>354636.8</v>
      </c>
      <c r="G446" s="9">
        <f t="shared" si="2"/>
        <v>726688.8</v>
      </c>
    </row>
    <row r="447">
      <c r="A447" s="7" t="s">
        <v>64</v>
      </c>
      <c r="B447" s="4">
        <v>9569.0</v>
      </c>
      <c r="C447" s="8">
        <v>437.2</v>
      </c>
      <c r="D447" s="8">
        <v>263.33</v>
      </c>
      <c r="E447" s="9">
        <v>4183566.8</v>
      </c>
      <c r="F447" s="9">
        <f t="shared" si="1"/>
        <v>2519804.77</v>
      </c>
      <c r="G447" s="9">
        <f t="shared" si="2"/>
        <v>1663762.03</v>
      </c>
    </row>
    <row r="448">
      <c r="A448" s="7" t="s">
        <v>64</v>
      </c>
      <c r="B448" s="4">
        <v>4629.0</v>
      </c>
      <c r="C448" s="8">
        <v>205.7</v>
      </c>
      <c r="D448" s="8">
        <v>117.11</v>
      </c>
      <c r="E448" s="9">
        <v>952185.2999999999</v>
      </c>
      <c r="F448" s="9">
        <f t="shared" si="1"/>
        <v>542102.19</v>
      </c>
      <c r="G448" s="9">
        <f t="shared" si="2"/>
        <v>410083.11</v>
      </c>
    </row>
    <row r="449">
      <c r="A449" s="7" t="s">
        <v>64</v>
      </c>
      <c r="B449" s="4">
        <v>9222.0</v>
      </c>
      <c r="C449" s="8">
        <v>255.28</v>
      </c>
      <c r="D449" s="8">
        <v>159.42</v>
      </c>
      <c r="E449" s="9">
        <v>2354192.16</v>
      </c>
      <c r="F449" s="9">
        <f t="shared" si="1"/>
        <v>1470171.24</v>
      </c>
      <c r="G449" s="9">
        <f t="shared" si="2"/>
        <v>884020.92</v>
      </c>
    </row>
    <row r="450">
      <c r="A450" s="7" t="s">
        <v>64</v>
      </c>
      <c r="B450" s="4">
        <v>532.0</v>
      </c>
      <c r="C450" s="8">
        <v>651.21</v>
      </c>
      <c r="D450" s="8">
        <v>524.96</v>
      </c>
      <c r="E450" s="9">
        <v>346443.72000000003</v>
      </c>
      <c r="F450" s="9">
        <f t="shared" si="1"/>
        <v>279278.72</v>
      </c>
      <c r="G450" s="9">
        <f t="shared" si="2"/>
        <v>67165</v>
      </c>
    </row>
    <row r="451">
      <c r="A451" s="7" t="s">
        <v>64</v>
      </c>
      <c r="B451" s="4">
        <v>5579.0</v>
      </c>
      <c r="C451" s="8">
        <v>154.06</v>
      </c>
      <c r="D451" s="8">
        <v>90.93</v>
      </c>
      <c r="E451" s="9">
        <v>859500.74</v>
      </c>
      <c r="F451" s="9">
        <f t="shared" si="1"/>
        <v>507298.47</v>
      </c>
      <c r="G451" s="9">
        <f t="shared" si="2"/>
        <v>352202.27</v>
      </c>
    </row>
    <row r="452">
      <c r="A452" s="7" t="s">
        <v>64</v>
      </c>
      <c r="B452" s="4">
        <v>2273.0</v>
      </c>
      <c r="C452" s="8">
        <v>255.28</v>
      </c>
      <c r="D452" s="8">
        <v>159.42</v>
      </c>
      <c r="E452" s="9">
        <v>580251.4400000001</v>
      </c>
      <c r="F452" s="9">
        <f t="shared" si="1"/>
        <v>362361.66</v>
      </c>
      <c r="G452" s="9">
        <f t="shared" si="2"/>
        <v>217889.78</v>
      </c>
    </row>
    <row r="453">
      <c r="A453" s="7" t="s">
        <v>64</v>
      </c>
      <c r="B453" s="4">
        <v>7644.0</v>
      </c>
      <c r="C453" s="8">
        <v>255.28</v>
      </c>
      <c r="D453" s="8">
        <v>159.42</v>
      </c>
      <c r="E453" s="9">
        <v>1951360.32</v>
      </c>
      <c r="F453" s="9">
        <f t="shared" si="1"/>
        <v>1218606.48</v>
      </c>
      <c r="G453" s="9">
        <f t="shared" si="2"/>
        <v>732753.84</v>
      </c>
    </row>
    <row r="454">
      <c r="A454" s="7" t="s">
        <v>64</v>
      </c>
      <c r="B454" s="4">
        <v>6842.0</v>
      </c>
      <c r="C454" s="8">
        <v>421.89</v>
      </c>
      <c r="D454" s="8">
        <v>364.69</v>
      </c>
      <c r="E454" s="9">
        <v>2886571.38</v>
      </c>
      <c r="F454" s="9">
        <f t="shared" si="1"/>
        <v>2495208.98</v>
      </c>
      <c r="G454" s="9">
        <f t="shared" si="2"/>
        <v>391362.4</v>
      </c>
    </row>
    <row r="455">
      <c r="A455" s="7" t="s">
        <v>64</v>
      </c>
      <c r="B455" s="4">
        <v>956.0</v>
      </c>
      <c r="C455" s="8">
        <v>47.45</v>
      </c>
      <c r="D455" s="8">
        <v>31.79</v>
      </c>
      <c r="E455" s="9">
        <v>45362.200000000004</v>
      </c>
      <c r="F455" s="9">
        <f t="shared" si="1"/>
        <v>30391.24</v>
      </c>
      <c r="G455" s="9">
        <f t="shared" si="2"/>
        <v>14970.96</v>
      </c>
    </row>
    <row r="456">
      <c r="A456" s="7" t="s">
        <v>64</v>
      </c>
      <c r="B456" s="4">
        <v>1151.0</v>
      </c>
      <c r="C456" s="8">
        <v>421.89</v>
      </c>
      <c r="D456" s="8">
        <v>364.69</v>
      </c>
      <c r="E456" s="9">
        <v>485595.38999999996</v>
      </c>
      <c r="F456" s="9">
        <f t="shared" si="1"/>
        <v>419758.19</v>
      </c>
      <c r="G456" s="9">
        <f t="shared" si="2"/>
        <v>65837.2</v>
      </c>
    </row>
    <row r="457">
      <c r="A457" s="7" t="s">
        <v>64</v>
      </c>
      <c r="B457" s="4">
        <v>1984.0</v>
      </c>
      <c r="C457" s="8">
        <v>205.7</v>
      </c>
      <c r="D457" s="8">
        <v>117.11</v>
      </c>
      <c r="E457" s="9">
        <v>408108.8</v>
      </c>
      <c r="F457" s="9">
        <f t="shared" si="1"/>
        <v>232346.24</v>
      </c>
      <c r="G457" s="9">
        <f t="shared" si="2"/>
        <v>175762.56</v>
      </c>
    </row>
    <row r="458">
      <c r="A458" s="7" t="s">
        <v>64</v>
      </c>
      <c r="B458" s="4">
        <v>4505.0</v>
      </c>
      <c r="C458" s="8">
        <v>421.89</v>
      </c>
      <c r="D458" s="8">
        <v>364.69</v>
      </c>
      <c r="E458" s="9">
        <v>1900614.45</v>
      </c>
      <c r="F458" s="9">
        <f t="shared" si="1"/>
        <v>1642928.45</v>
      </c>
      <c r="G458" s="9">
        <f t="shared" si="2"/>
        <v>257686</v>
      </c>
    </row>
    <row r="459">
      <c r="A459" s="7" t="s">
        <v>64</v>
      </c>
      <c r="B459" s="4">
        <v>1547.0</v>
      </c>
      <c r="C459" s="8">
        <v>81.73</v>
      </c>
      <c r="D459" s="8">
        <v>56.67</v>
      </c>
      <c r="E459" s="9">
        <v>126436.31000000001</v>
      </c>
      <c r="F459" s="9">
        <f t="shared" si="1"/>
        <v>87668.49</v>
      </c>
      <c r="G459" s="9">
        <f t="shared" si="2"/>
        <v>38767.82</v>
      </c>
    </row>
    <row r="460">
      <c r="A460" s="7" t="s">
        <v>64</v>
      </c>
      <c r="B460" s="4">
        <v>5933.0</v>
      </c>
      <c r="C460" s="8">
        <v>668.27</v>
      </c>
      <c r="D460" s="8">
        <v>502.54</v>
      </c>
      <c r="E460" s="9">
        <v>3964845.9099999997</v>
      </c>
      <c r="F460" s="9">
        <f t="shared" si="1"/>
        <v>2981569.82</v>
      </c>
      <c r="G460" s="9">
        <f t="shared" si="2"/>
        <v>983276.09</v>
      </c>
    </row>
    <row r="461">
      <c r="A461" s="7" t="s">
        <v>64</v>
      </c>
      <c r="B461" s="4">
        <v>6028.0</v>
      </c>
      <c r="C461" s="8">
        <v>81.73</v>
      </c>
      <c r="D461" s="8">
        <v>56.67</v>
      </c>
      <c r="E461" s="9">
        <v>492668.44</v>
      </c>
      <c r="F461" s="9">
        <f t="shared" si="1"/>
        <v>341606.76</v>
      </c>
      <c r="G461" s="9">
        <f t="shared" si="2"/>
        <v>151061.68</v>
      </c>
    </row>
    <row r="462">
      <c r="A462" s="7" t="s">
        <v>64</v>
      </c>
      <c r="B462" s="4">
        <v>8702.0</v>
      </c>
      <c r="C462" s="8">
        <v>81.73</v>
      </c>
      <c r="D462" s="8">
        <v>56.67</v>
      </c>
      <c r="E462" s="9">
        <v>711214.4600000001</v>
      </c>
      <c r="F462" s="9">
        <f t="shared" si="1"/>
        <v>493142.34</v>
      </c>
      <c r="G462" s="9">
        <f t="shared" si="2"/>
        <v>218072.12</v>
      </c>
    </row>
    <row r="463">
      <c r="A463" s="7" t="s">
        <v>66</v>
      </c>
      <c r="B463" s="4">
        <v>356.0</v>
      </c>
      <c r="C463" s="8">
        <v>668.27</v>
      </c>
      <c r="D463" s="8">
        <v>502.54</v>
      </c>
      <c r="E463" s="9">
        <v>237904.12</v>
      </c>
      <c r="F463" s="9">
        <f t="shared" si="1"/>
        <v>178904.24</v>
      </c>
      <c r="G463" s="9">
        <f t="shared" si="2"/>
        <v>58999.88</v>
      </c>
    </row>
    <row r="464">
      <c r="A464" s="7" t="s">
        <v>66</v>
      </c>
      <c r="B464" s="4">
        <v>8468.0</v>
      </c>
      <c r="C464" s="8">
        <v>205.7</v>
      </c>
      <c r="D464" s="8">
        <v>117.11</v>
      </c>
      <c r="E464" s="9">
        <v>1741867.5999999999</v>
      </c>
      <c r="F464" s="9">
        <f t="shared" si="1"/>
        <v>991687.48</v>
      </c>
      <c r="G464" s="9">
        <f t="shared" si="2"/>
        <v>750180.12</v>
      </c>
    </row>
    <row r="465">
      <c r="A465" s="7" t="s">
        <v>66</v>
      </c>
      <c r="B465" s="4">
        <v>6171.0</v>
      </c>
      <c r="C465" s="8">
        <v>255.28</v>
      </c>
      <c r="D465" s="8">
        <v>159.42</v>
      </c>
      <c r="E465" s="9">
        <v>1575332.8800000001</v>
      </c>
      <c r="F465" s="9">
        <f t="shared" si="1"/>
        <v>983780.82</v>
      </c>
      <c r="G465" s="9">
        <f t="shared" si="2"/>
        <v>591552.06</v>
      </c>
    </row>
    <row r="466">
      <c r="A466" s="7" t="s">
        <v>66</v>
      </c>
      <c r="B466" s="4">
        <v>7990.0</v>
      </c>
      <c r="C466" s="8">
        <v>47.45</v>
      </c>
      <c r="D466" s="8">
        <v>31.79</v>
      </c>
      <c r="E466" s="9">
        <v>379125.5</v>
      </c>
      <c r="F466" s="9">
        <f t="shared" si="1"/>
        <v>254002.1</v>
      </c>
      <c r="G466" s="9">
        <f t="shared" si="2"/>
        <v>125123.4</v>
      </c>
    </row>
    <row r="467">
      <c r="A467" s="7" t="s">
        <v>66</v>
      </c>
      <c r="B467" s="4">
        <v>9440.0</v>
      </c>
      <c r="C467" s="8">
        <v>109.28</v>
      </c>
      <c r="D467" s="8">
        <v>35.84</v>
      </c>
      <c r="E467" s="9">
        <v>1031603.2</v>
      </c>
      <c r="F467" s="9">
        <f t="shared" si="1"/>
        <v>338329.6</v>
      </c>
      <c r="G467" s="9">
        <f t="shared" si="2"/>
        <v>693273.6</v>
      </c>
    </row>
    <row r="468">
      <c r="A468" s="7" t="s">
        <v>66</v>
      </c>
      <c r="B468" s="4">
        <v>2569.0</v>
      </c>
      <c r="C468" s="8">
        <v>205.7</v>
      </c>
      <c r="D468" s="8">
        <v>117.11</v>
      </c>
      <c r="E468" s="9">
        <v>528443.2999999999</v>
      </c>
      <c r="F468" s="9">
        <f t="shared" si="1"/>
        <v>300855.59</v>
      </c>
      <c r="G468" s="9">
        <f t="shared" si="2"/>
        <v>227587.71</v>
      </c>
    </row>
    <row r="469">
      <c r="A469" s="7" t="s">
        <v>66</v>
      </c>
      <c r="B469" s="4">
        <v>2558.0</v>
      </c>
      <c r="C469" s="8">
        <v>205.7</v>
      </c>
      <c r="D469" s="8">
        <v>117.11</v>
      </c>
      <c r="E469" s="9">
        <v>526180.6</v>
      </c>
      <c r="F469" s="9">
        <f t="shared" si="1"/>
        <v>299567.38</v>
      </c>
      <c r="G469" s="9">
        <f t="shared" si="2"/>
        <v>226613.22</v>
      </c>
    </row>
    <row r="470">
      <c r="A470" s="7" t="s">
        <v>66</v>
      </c>
      <c r="B470" s="4">
        <v>7617.0</v>
      </c>
      <c r="C470" s="8">
        <v>255.28</v>
      </c>
      <c r="D470" s="8">
        <v>159.42</v>
      </c>
      <c r="E470" s="9">
        <v>1944467.76</v>
      </c>
      <c r="F470" s="9">
        <f t="shared" si="1"/>
        <v>1214302.14</v>
      </c>
      <c r="G470" s="9">
        <f t="shared" si="2"/>
        <v>730165.62</v>
      </c>
    </row>
    <row r="471">
      <c r="A471" s="7" t="s">
        <v>66</v>
      </c>
      <c r="B471" s="4">
        <v>1354.0</v>
      </c>
      <c r="C471" s="8">
        <v>9.33</v>
      </c>
      <c r="D471" s="8">
        <v>6.92</v>
      </c>
      <c r="E471" s="9">
        <v>12632.82</v>
      </c>
      <c r="F471" s="9">
        <f t="shared" si="1"/>
        <v>9369.68</v>
      </c>
      <c r="G471" s="9">
        <f t="shared" si="2"/>
        <v>3263.14</v>
      </c>
    </row>
    <row r="472">
      <c r="A472" s="7" t="s">
        <v>66</v>
      </c>
      <c r="B472" s="4">
        <v>2523.0</v>
      </c>
      <c r="C472" s="8">
        <v>9.33</v>
      </c>
      <c r="D472" s="8">
        <v>6.92</v>
      </c>
      <c r="E472" s="9">
        <v>23539.59</v>
      </c>
      <c r="F472" s="9">
        <f t="shared" si="1"/>
        <v>17459.16</v>
      </c>
      <c r="G472" s="9">
        <f t="shared" si="2"/>
        <v>6080.43</v>
      </c>
    </row>
    <row r="473">
      <c r="A473" s="7" t="s">
        <v>66</v>
      </c>
      <c r="B473" s="4">
        <v>2197.0</v>
      </c>
      <c r="C473" s="8">
        <v>651.21</v>
      </c>
      <c r="D473" s="8">
        <v>524.96</v>
      </c>
      <c r="E473" s="9">
        <v>1430708.37</v>
      </c>
      <c r="F473" s="9">
        <f t="shared" si="1"/>
        <v>1153337.12</v>
      </c>
      <c r="G473" s="9">
        <f t="shared" si="2"/>
        <v>277371.25</v>
      </c>
    </row>
    <row r="474">
      <c r="A474" s="7" t="s">
        <v>66</v>
      </c>
      <c r="B474" s="4">
        <v>9034.0</v>
      </c>
      <c r="C474" s="8">
        <v>9.33</v>
      </c>
      <c r="D474" s="8">
        <v>6.92</v>
      </c>
      <c r="E474" s="9">
        <v>84287.22</v>
      </c>
      <c r="F474" s="9">
        <f t="shared" si="1"/>
        <v>62515.28</v>
      </c>
      <c r="G474" s="9">
        <f t="shared" si="2"/>
        <v>21771.94</v>
      </c>
    </row>
    <row r="475">
      <c r="A475" s="7" t="s">
        <v>66</v>
      </c>
      <c r="B475" s="4">
        <v>2045.0</v>
      </c>
      <c r="C475" s="8">
        <v>205.7</v>
      </c>
      <c r="D475" s="8">
        <v>117.11</v>
      </c>
      <c r="E475" s="9">
        <v>420656.5</v>
      </c>
      <c r="F475" s="9">
        <f t="shared" si="1"/>
        <v>239489.95</v>
      </c>
      <c r="G475" s="9">
        <f t="shared" si="2"/>
        <v>181166.55</v>
      </c>
    </row>
    <row r="476">
      <c r="A476" s="7" t="s">
        <v>66</v>
      </c>
      <c r="B476" s="4">
        <v>7948.0</v>
      </c>
      <c r="C476" s="8">
        <v>437.2</v>
      </c>
      <c r="D476" s="8">
        <v>263.33</v>
      </c>
      <c r="E476" s="9">
        <v>3474865.6</v>
      </c>
      <c r="F476" s="9">
        <f t="shared" si="1"/>
        <v>2092946.84</v>
      </c>
      <c r="G476" s="9">
        <f t="shared" si="2"/>
        <v>1381918.76</v>
      </c>
    </row>
    <row r="477">
      <c r="A477" s="7" t="s">
        <v>66</v>
      </c>
      <c r="B477" s="4">
        <v>2422.0</v>
      </c>
      <c r="C477" s="8">
        <v>205.7</v>
      </c>
      <c r="D477" s="8">
        <v>117.11</v>
      </c>
      <c r="E477" s="9">
        <v>498205.39999999997</v>
      </c>
      <c r="F477" s="9">
        <f t="shared" si="1"/>
        <v>283640.42</v>
      </c>
      <c r="G477" s="9">
        <f t="shared" si="2"/>
        <v>214564.98</v>
      </c>
    </row>
    <row r="478">
      <c r="A478" s="7" t="s">
        <v>66</v>
      </c>
      <c r="B478" s="4">
        <v>7623.0</v>
      </c>
      <c r="C478" s="8">
        <v>81.73</v>
      </c>
      <c r="D478" s="8">
        <v>56.67</v>
      </c>
      <c r="E478" s="9">
        <v>623027.79</v>
      </c>
      <c r="F478" s="9">
        <f t="shared" si="1"/>
        <v>431995.41</v>
      </c>
      <c r="G478" s="9">
        <f t="shared" si="2"/>
        <v>191032.38</v>
      </c>
    </row>
    <row r="479">
      <c r="A479" s="7" t="s">
        <v>66</v>
      </c>
      <c r="B479" s="4">
        <v>7523.0</v>
      </c>
      <c r="C479" s="8">
        <v>47.45</v>
      </c>
      <c r="D479" s="8">
        <v>31.79</v>
      </c>
      <c r="E479" s="9">
        <v>356966.35000000003</v>
      </c>
      <c r="F479" s="9">
        <f t="shared" si="1"/>
        <v>239156.17</v>
      </c>
      <c r="G479" s="9">
        <f t="shared" si="2"/>
        <v>117810.18</v>
      </c>
    </row>
    <row r="480">
      <c r="A480" s="7" t="s">
        <v>66</v>
      </c>
      <c r="B480" s="4">
        <v>9560.0</v>
      </c>
      <c r="C480" s="8">
        <v>9.33</v>
      </c>
      <c r="D480" s="8">
        <v>6.92</v>
      </c>
      <c r="E480" s="9">
        <v>89194.8</v>
      </c>
      <c r="F480" s="9">
        <f t="shared" si="1"/>
        <v>66155.2</v>
      </c>
      <c r="G480" s="9">
        <f t="shared" si="2"/>
        <v>23039.6</v>
      </c>
    </row>
    <row r="481">
      <c r="A481" s="7" t="s">
        <v>66</v>
      </c>
      <c r="B481" s="4">
        <v>1543.0</v>
      </c>
      <c r="C481" s="8">
        <v>421.89</v>
      </c>
      <c r="D481" s="8">
        <v>364.69</v>
      </c>
      <c r="E481" s="9">
        <v>650976.27</v>
      </c>
      <c r="F481" s="9">
        <f t="shared" si="1"/>
        <v>562716.67</v>
      </c>
      <c r="G481" s="9">
        <f t="shared" si="2"/>
        <v>88259.6</v>
      </c>
    </row>
    <row r="482">
      <c r="A482" s="7" t="s">
        <v>66</v>
      </c>
      <c r="B482" s="4">
        <v>6201.0</v>
      </c>
      <c r="C482" s="8">
        <v>9.33</v>
      </c>
      <c r="D482" s="8">
        <v>6.92</v>
      </c>
      <c r="E482" s="9">
        <v>57855.33</v>
      </c>
      <c r="F482" s="9">
        <f t="shared" si="1"/>
        <v>42910.92</v>
      </c>
      <c r="G482" s="9">
        <f t="shared" si="2"/>
        <v>14944.41</v>
      </c>
    </row>
    <row r="483">
      <c r="A483" s="7" t="s">
        <v>66</v>
      </c>
      <c r="B483" s="4">
        <v>8367.0</v>
      </c>
      <c r="C483" s="8">
        <v>205.7</v>
      </c>
      <c r="D483" s="8">
        <v>117.11</v>
      </c>
      <c r="E483" s="9">
        <v>1721091.9</v>
      </c>
      <c r="F483" s="9">
        <f t="shared" si="1"/>
        <v>979859.37</v>
      </c>
      <c r="G483" s="9">
        <f t="shared" si="2"/>
        <v>741232.53</v>
      </c>
    </row>
    <row r="484">
      <c r="A484" s="7" t="s">
        <v>66</v>
      </c>
      <c r="B484" s="4">
        <v>8626.0</v>
      </c>
      <c r="C484" s="8">
        <v>81.73</v>
      </c>
      <c r="D484" s="8">
        <v>56.67</v>
      </c>
      <c r="E484" s="9">
        <v>705002.98</v>
      </c>
      <c r="F484" s="9">
        <f t="shared" si="1"/>
        <v>488835.42</v>
      </c>
      <c r="G484" s="9">
        <f t="shared" si="2"/>
        <v>216167.56</v>
      </c>
    </row>
    <row r="485">
      <c r="A485" s="7" t="s">
        <v>66</v>
      </c>
      <c r="B485" s="4">
        <v>9146.0</v>
      </c>
      <c r="C485" s="8">
        <v>668.27</v>
      </c>
      <c r="D485" s="8">
        <v>502.54</v>
      </c>
      <c r="E485" s="9">
        <v>6111997.42</v>
      </c>
      <c r="F485" s="9">
        <f t="shared" si="1"/>
        <v>4596230.84</v>
      </c>
      <c r="G485" s="9">
        <f t="shared" si="2"/>
        <v>1515766.58</v>
      </c>
    </row>
    <row r="486">
      <c r="A486" s="7" t="s">
        <v>66</v>
      </c>
      <c r="B486" s="4">
        <v>8850.0</v>
      </c>
      <c r="C486" s="8">
        <v>47.45</v>
      </c>
      <c r="D486" s="8">
        <v>31.79</v>
      </c>
      <c r="E486" s="9">
        <v>419932.5</v>
      </c>
      <c r="F486" s="9">
        <f t="shared" si="1"/>
        <v>281341.5</v>
      </c>
      <c r="G486" s="9">
        <f t="shared" si="2"/>
        <v>138591</v>
      </c>
    </row>
    <row r="487">
      <c r="A487" s="7" t="s">
        <v>66</v>
      </c>
      <c r="B487" s="4">
        <v>1743.0</v>
      </c>
      <c r="C487" s="8">
        <v>668.27</v>
      </c>
      <c r="D487" s="8">
        <v>502.54</v>
      </c>
      <c r="E487" s="9">
        <v>1164794.6099999999</v>
      </c>
      <c r="F487" s="9">
        <f t="shared" si="1"/>
        <v>875927.22</v>
      </c>
      <c r="G487" s="9">
        <f t="shared" si="2"/>
        <v>288867.39</v>
      </c>
    </row>
    <row r="488">
      <c r="A488" s="7" t="s">
        <v>66</v>
      </c>
      <c r="B488" s="4">
        <v>161.0</v>
      </c>
      <c r="C488" s="8">
        <v>81.73</v>
      </c>
      <c r="D488" s="8">
        <v>56.67</v>
      </c>
      <c r="E488" s="9">
        <v>13158.53</v>
      </c>
      <c r="F488" s="9">
        <f t="shared" si="1"/>
        <v>9123.87</v>
      </c>
      <c r="G488" s="9">
        <f t="shared" si="2"/>
        <v>4034.66</v>
      </c>
    </row>
    <row r="489">
      <c r="A489" s="7" t="s">
        <v>66</v>
      </c>
      <c r="B489" s="4">
        <v>8196.0</v>
      </c>
      <c r="C489" s="8">
        <v>437.2</v>
      </c>
      <c r="D489" s="8">
        <v>263.33</v>
      </c>
      <c r="E489" s="9">
        <v>3583291.1999999997</v>
      </c>
      <c r="F489" s="9">
        <f t="shared" si="1"/>
        <v>2158252.68</v>
      </c>
      <c r="G489" s="9">
        <f t="shared" si="2"/>
        <v>1425038.52</v>
      </c>
    </row>
    <row r="490">
      <c r="A490" s="7" t="s">
        <v>66</v>
      </c>
      <c r="B490" s="4">
        <v>8586.0</v>
      </c>
      <c r="C490" s="8">
        <v>154.06</v>
      </c>
      <c r="D490" s="8">
        <v>90.93</v>
      </c>
      <c r="E490" s="9">
        <v>1322759.16</v>
      </c>
      <c r="F490" s="9">
        <f t="shared" si="1"/>
        <v>780724.98</v>
      </c>
      <c r="G490" s="9">
        <f t="shared" si="2"/>
        <v>542034.18</v>
      </c>
    </row>
    <row r="491">
      <c r="A491" s="7" t="s">
        <v>66</v>
      </c>
      <c r="B491" s="4">
        <v>4046.0</v>
      </c>
      <c r="C491" s="8">
        <v>154.06</v>
      </c>
      <c r="D491" s="8">
        <v>90.93</v>
      </c>
      <c r="E491" s="9">
        <v>623326.76</v>
      </c>
      <c r="F491" s="9">
        <f t="shared" si="1"/>
        <v>367902.78</v>
      </c>
      <c r="G491" s="9">
        <f t="shared" si="2"/>
        <v>255423.98</v>
      </c>
    </row>
    <row r="492">
      <c r="A492" s="7" t="s">
        <v>66</v>
      </c>
      <c r="B492" s="4">
        <v>480.0</v>
      </c>
      <c r="C492" s="8">
        <v>152.58</v>
      </c>
      <c r="D492" s="8">
        <v>97.44</v>
      </c>
      <c r="E492" s="9">
        <v>73238.40000000001</v>
      </c>
      <c r="F492" s="9">
        <f t="shared" si="1"/>
        <v>46771.2</v>
      </c>
      <c r="G492" s="9">
        <f t="shared" si="2"/>
        <v>26467.2</v>
      </c>
    </row>
    <row r="493">
      <c r="A493" s="7" t="s">
        <v>66</v>
      </c>
      <c r="B493" s="4">
        <v>6666.0</v>
      </c>
      <c r="C493" s="8">
        <v>421.89</v>
      </c>
      <c r="D493" s="8">
        <v>364.69</v>
      </c>
      <c r="E493" s="9">
        <v>2812318.7399999998</v>
      </c>
      <c r="F493" s="9">
        <f t="shared" si="1"/>
        <v>2431023.54</v>
      </c>
      <c r="G493" s="9">
        <f t="shared" si="2"/>
        <v>381295.2</v>
      </c>
    </row>
    <row r="494">
      <c r="A494" s="7" t="s">
        <v>66</v>
      </c>
      <c r="B494" s="4">
        <v>6850.0</v>
      </c>
      <c r="C494" s="8">
        <v>651.21</v>
      </c>
      <c r="D494" s="8">
        <v>524.96</v>
      </c>
      <c r="E494" s="9">
        <v>4460788.5</v>
      </c>
      <c r="F494" s="9">
        <f t="shared" si="1"/>
        <v>3595976</v>
      </c>
      <c r="G494" s="9">
        <f t="shared" si="2"/>
        <v>864812.5</v>
      </c>
    </row>
    <row r="495">
      <c r="A495" s="7" t="s">
        <v>68</v>
      </c>
      <c r="B495" s="4">
        <v>9968.0</v>
      </c>
      <c r="C495" s="8">
        <v>255.28</v>
      </c>
      <c r="D495" s="8">
        <v>159.42</v>
      </c>
      <c r="E495" s="9">
        <v>2544631.04</v>
      </c>
      <c r="F495" s="9">
        <f t="shared" si="1"/>
        <v>1589098.56</v>
      </c>
      <c r="G495" s="9">
        <f t="shared" si="2"/>
        <v>955532.48</v>
      </c>
    </row>
    <row r="496">
      <c r="A496" s="7" t="s">
        <v>68</v>
      </c>
      <c r="B496" s="4">
        <v>9188.0</v>
      </c>
      <c r="C496" s="8">
        <v>437.2</v>
      </c>
      <c r="D496" s="8">
        <v>263.33</v>
      </c>
      <c r="E496" s="9">
        <v>4016993.6</v>
      </c>
      <c r="F496" s="9">
        <f t="shared" si="1"/>
        <v>2419476.04</v>
      </c>
      <c r="G496" s="9">
        <f t="shared" si="2"/>
        <v>1597517.56</v>
      </c>
    </row>
    <row r="497">
      <c r="A497" s="7" t="s">
        <v>68</v>
      </c>
      <c r="B497" s="4">
        <v>3086.0</v>
      </c>
      <c r="C497" s="8">
        <v>651.21</v>
      </c>
      <c r="D497" s="8">
        <v>524.96</v>
      </c>
      <c r="E497" s="9">
        <v>2009634.06</v>
      </c>
      <c r="F497" s="9">
        <f t="shared" si="1"/>
        <v>1620026.56</v>
      </c>
      <c r="G497" s="9">
        <f t="shared" si="2"/>
        <v>389607.5</v>
      </c>
    </row>
    <row r="498">
      <c r="A498" s="7" t="s">
        <v>68</v>
      </c>
      <c r="B498" s="4">
        <v>6509.0</v>
      </c>
      <c r="C498" s="8">
        <v>255.28</v>
      </c>
      <c r="D498" s="8">
        <v>159.42</v>
      </c>
      <c r="E498" s="9">
        <v>1661617.52</v>
      </c>
      <c r="F498" s="9">
        <f t="shared" si="1"/>
        <v>1037664.78</v>
      </c>
      <c r="G498" s="9">
        <f t="shared" si="2"/>
        <v>623952.74</v>
      </c>
    </row>
    <row r="499">
      <c r="A499" s="7" t="s">
        <v>68</v>
      </c>
      <c r="B499" s="4">
        <v>9367.0</v>
      </c>
      <c r="C499" s="8">
        <v>255.28</v>
      </c>
      <c r="D499" s="8">
        <v>159.42</v>
      </c>
      <c r="E499" s="9">
        <v>2391207.7600000002</v>
      </c>
      <c r="F499" s="9">
        <f t="shared" si="1"/>
        <v>1493287.14</v>
      </c>
      <c r="G499" s="9">
        <f t="shared" si="2"/>
        <v>897920.62</v>
      </c>
    </row>
    <row r="500">
      <c r="A500" s="7" t="s">
        <v>68</v>
      </c>
      <c r="B500" s="4">
        <v>3126.0</v>
      </c>
      <c r="C500" s="8">
        <v>152.58</v>
      </c>
      <c r="D500" s="8">
        <v>97.44</v>
      </c>
      <c r="E500" s="9">
        <v>476965.08</v>
      </c>
      <c r="F500" s="9">
        <f t="shared" si="1"/>
        <v>304597.44</v>
      </c>
      <c r="G500" s="9">
        <f t="shared" si="2"/>
        <v>172367.64</v>
      </c>
    </row>
    <row r="501">
      <c r="A501" s="7" t="s">
        <v>68</v>
      </c>
      <c r="B501" s="4">
        <v>7785.0</v>
      </c>
      <c r="C501" s="8">
        <v>81.73</v>
      </c>
      <c r="D501" s="8">
        <v>56.67</v>
      </c>
      <c r="E501" s="9">
        <v>636268.05</v>
      </c>
      <c r="F501" s="9">
        <f t="shared" si="1"/>
        <v>441175.95</v>
      </c>
      <c r="G501" s="9">
        <f t="shared" si="2"/>
        <v>195092.1</v>
      </c>
    </row>
    <row r="502">
      <c r="A502" s="7" t="s">
        <v>68</v>
      </c>
      <c r="B502" s="4">
        <v>5552.0</v>
      </c>
      <c r="C502" s="8">
        <v>651.21</v>
      </c>
      <c r="D502" s="8">
        <v>524.96</v>
      </c>
      <c r="E502" s="9">
        <v>3615517.9200000004</v>
      </c>
      <c r="F502" s="9">
        <f t="shared" si="1"/>
        <v>2914577.92</v>
      </c>
      <c r="G502" s="9">
        <f t="shared" si="2"/>
        <v>700940</v>
      </c>
    </row>
    <row r="503">
      <c r="A503" s="7" t="s">
        <v>68</v>
      </c>
      <c r="B503" s="4">
        <v>4284.0</v>
      </c>
      <c r="C503" s="8">
        <v>47.45</v>
      </c>
      <c r="D503" s="8">
        <v>31.79</v>
      </c>
      <c r="E503" s="9">
        <v>203275.80000000002</v>
      </c>
      <c r="F503" s="9">
        <f t="shared" si="1"/>
        <v>136188.36</v>
      </c>
      <c r="G503" s="9">
        <f t="shared" si="2"/>
        <v>67087.44</v>
      </c>
    </row>
    <row r="504">
      <c r="A504" s="7" t="s">
        <v>68</v>
      </c>
      <c r="B504" s="4">
        <v>9495.0</v>
      </c>
      <c r="C504" s="8">
        <v>437.2</v>
      </c>
      <c r="D504" s="8">
        <v>263.33</v>
      </c>
      <c r="E504" s="9">
        <v>4151214.0</v>
      </c>
      <c r="F504" s="9">
        <f t="shared" si="1"/>
        <v>2500318.35</v>
      </c>
      <c r="G504" s="9">
        <f t="shared" si="2"/>
        <v>1650895.65</v>
      </c>
    </row>
    <row r="505">
      <c r="A505" s="7" t="s">
        <v>68</v>
      </c>
      <c r="B505" s="4">
        <v>5193.0</v>
      </c>
      <c r="C505" s="8">
        <v>9.33</v>
      </c>
      <c r="D505" s="8">
        <v>6.92</v>
      </c>
      <c r="E505" s="9">
        <v>48450.69</v>
      </c>
      <c r="F505" s="9">
        <f t="shared" si="1"/>
        <v>35935.56</v>
      </c>
      <c r="G505" s="9">
        <f t="shared" si="2"/>
        <v>12515.13</v>
      </c>
    </row>
    <row r="506">
      <c r="A506" s="7" t="s">
        <v>68</v>
      </c>
      <c r="B506" s="4">
        <v>6828.0</v>
      </c>
      <c r="C506" s="8">
        <v>255.28</v>
      </c>
      <c r="D506" s="8">
        <v>159.42</v>
      </c>
      <c r="E506" s="9">
        <v>1743051.84</v>
      </c>
      <c r="F506" s="9">
        <f t="shared" si="1"/>
        <v>1088519.76</v>
      </c>
      <c r="G506" s="9">
        <f t="shared" si="2"/>
        <v>654532.08</v>
      </c>
    </row>
    <row r="507">
      <c r="A507" s="7" t="s">
        <v>68</v>
      </c>
      <c r="B507" s="4">
        <v>8179.0</v>
      </c>
      <c r="C507" s="8">
        <v>651.21</v>
      </c>
      <c r="D507" s="8">
        <v>524.96</v>
      </c>
      <c r="E507" s="9">
        <v>5326246.59</v>
      </c>
      <c r="F507" s="9">
        <f t="shared" si="1"/>
        <v>4293647.84</v>
      </c>
      <c r="G507" s="9">
        <f t="shared" si="2"/>
        <v>1032598.75</v>
      </c>
    </row>
    <row r="508">
      <c r="A508" s="7" t="s">
        <v>68</v>
      </c>
      <c r="B508" s="4">
        <v>7171.0</v>
      </c>
      <c r="C508" s="8">
        <v>154.06</v>
      </c>
      <c r="D508" s="8">
        <v>90.93</v>
      </c>
      <c r="E508" s="9">
        <v>1104764.26</v>
      </c>
      <c r="F508" s="9">
        <f t="shared" si="1"/>
        <v>652059.03</v>
      </c>
      <c r="G508" s="9">
        <f t="shared" si="2"/>
        <v>452705.23</v>
      </c>
    </row>
    <row r="509">
      <c r="A509" s="7" t="s">
        <v>68</v>
      </c>
      <c r="B509" s="4">
        <v>2359.0</v>
      </c>
      <c r="C509" s="8">
        <v>109.28</v>
      </c>
      <c r="D509" s="8">
        <v>35.84</v>
      </c>
      <c r="E509" s="9">
        <v>257791.52</v>
      </c>
      <c r="F509" s="9">
        <f t="shared" si="1"/>
        <v>84546.56</v>
      </c>
      <c r="G509" s="9">
        <f t="shared" si="2"/>
        <v>173244.96</v>
      </c>
    </row>
    <row r="510">
      <c r="A510" s="7" t="s">
        <v>68</v>
      </c>
      <c r="B510" s="4">
        <v>4100.0</v>
      </c>
      <c r="C510" s="8">
        <v>9.33</v>
      </c>
      <c r="D510" s="8">
        <v>6.92</v>
      </c>
      <c r="E510" s="9">
        <v>38253.0</v>
      </c>
      <c r="F510" s="9">
        <f t="shared" si="1"/>
        <v>28372</v>
      </c>
      <c r="G510" s="9">
        <f t="shared" si="2"/>
        <v>9881</v>
      </c>
    </row>
    <row r="511">
      <c r="A511" s="7" t="s">
        <v>68</v>
      </c>
      <c r="B511" s="4">
        <v>1456.0</v>
      </c>
      <c r="C511" s="8">
        <v>9.33</v>
      </c>
      <c r="D511" s="8">
        <v>6.92</v>
      </c>
      <c r="E511" s="9">
        <v>13584.48</v>
      </c>
      <c r="F511" s="9">
        <f t="shared" si="1"/>
        <v>10075.52</v>
      </c>
      <c r="G511" s="9">
        <f t="shared" si="2"/>
        <v>3508.96</v>
      </c>
    </row>
    <row r="512">
      <c r="A512" s="7" t="s">
        <v>68</v>
      </c>
      <c r="B512" s="4">
        <v>2548.0</v>
      </c>
      <c r="C512" s="8">
        <v>437.2</v>
      </c>
      <c r="D512" s="8">
        <v>263.33</v>
      </c>
      <c r="E512" s="9">
        <v>1113985.5999999999</v>
      </c>
      <c r="F512" s="9">
        <f t="shared" si="1"/>
        <v>670964.84</v>
      </c>
      <c r="G512" s="9">
        <f t="shared" si="2"/>
        <v>443020.76</v>
      </c>
    </row>
    <row r="513">
      <c r="A513" s="7" t="s">
        <v>68</v>
      </c>
      <c r="B513" s="4">
        <v>2341.0</v>
      </c>
      <c r="C513" s="8">
        <v>437.2</v>
      </c>
      <c r="D513" s="8">
        <v>263.33</v>
      </c>
      <c r="E513" s="9">
        <v>1023485.2</v>
      </c>
      <c r="F513" s="9">
        <f t="shared" si="1"/>
        <v>616455.53</v>
      </c>
      <c r="G513" s="9">
        <f t="shared" si="2"/>
        <v>407029.67</v>
      </c>
    </row>
    <row r="514">
      <c r="A514" s="7" t="s">
        <v>68</v>
      </c>
      <c r="B514" s="4">
        <v>7259.0</v>
      </c>
      <c r="C514" s="8">
        <v>154.06</v>
      </c>
      <c r="D514" s="8">
        <v>90.93</v>
      </c>
      <c r="E514" s="9">
        <v>1118321.54</v>
      </c>
      <c r="F514" s="9">
        <f t="shared" si="1"/>
        <v>660060.87</v>
      </c>
      <c r="G514" s="9">
        <f t="shared" si="2"/>
        <v>458260.67</v>
      </c>
    </row>
    <row r="515">
      <c r="A515" s="7" t="s">
        <v>68</v>
      </c>
      <c r="B515" s="4">
        <v>7807.0</v>
      </c>
      <c r="C515" s="8">
        <v>255.28</v>
      </c>
      <c r="D515" s="8">
        <v>159.42</v>
      </c>
      <c r="E515" s="9">
        <v>1992970.96</v>
      </c>
      <c r="F515" s="9">
        <f t="shared" si="1"/>
        <v>1244591.94</v>
      </c>
      <c r="G515" s="9">
        <f t="shared" si="2"/>
        <v>748379.02</v>
      </c>
    </row>
    <row r="516">
      <c r="A516" s="7" t="s">
        <v>68</v>
      </c>
      <c r="B516" s="4">
        <v>6852.0</v>
      </c>
      <c r="C516" s="8">
        <v>47.45</v>
      </c>
      <c r="D516" s="8">
        <v>31.79</v>
      </c>
      <c r="E516" s="9">
        <v>325127.4</v>
      </c>
      <c r="F516" s="9">
        <f t="shared" si="1"/>
        <v>217825.08</v>
      </c>
      <c r="G516" s="9">
        <f t="shared" si="2"/>
        <v>107302.32</v>
      </c>
    </row>
    <row r="517">
      <c r="A517" s="7" t="s">
        <v>68</v>
      </c>
      <c r="B517" s="4">
        <v>8098.0</v>
      </c>
      <c r="C517" s="8">
        <v>109.28</v>
      </c>
      <c r="D517" s="8">
        <v>35.84</v>
      </c>
      <c r="E517" s="9">
        <v>884949.4400000001</v>
      </c>
      <c r="F517" s="9">
        <f t="shared" si="1"/>
        <v>290232.32</v>
      </c>
      <c r="G517" s="9">
        <f t="shared" si="2"/>
        <v>594717.12</v>
      </c>
    </row>
    <row r="518">
      <c r="A518" s="7" t="s">
        <v>68</v>
      </c>
      <c r="B518" s="4">
        <v>5540.0</v>
      </c>
      <c r="C518" s="8">
        <v>47.45</v>
      </c>
      <c r="D518" s="8">
        <v>31.79</v>
      </c>
      <c r="E518" s="9">
        <v>262873.0</v>
      </c>
      <c r="F518" s="9">
        <f t="shared" si="1"/>
        <v>176116.6</v>
      </c>
      <c r="G518" s="9">
        <f t="shared" si="2"/>
        <v>86756.4</v>
      </c>
    </row>
    <row r="519">
      <c r="A519" s="7" t="s">
        <v>68</v>
      </c>
      <c r="B519" s="4">
        <v>8151.0</v>
      </c>
      <c r="C519" s="8">
        <v>668.27</v>
      </c>
      <c r="D519" s="8">
        <v>502.54</v>
      </c>
      <c r="E519" s="9">
        <v>5447068.77</v>
      </c>
      <c r="F519" s="9">
        <f t="shared" si="1"/>
        <v>4096203.54</v>
      </c>
      <c r="G519" s="9">
        <f t="shared" si="2"/>
        <v>1350865.23</v>
      </c>
    </row>
    <row r="520">
      <c r="A520" s="7" t="s">
        <v>70</v>
      </c>
      <c r="B520" s="4">
        <v>1234.0</v>
      </c>
      <c r="C520" s="8">
        <v>437.2</v>
      </c>
      <c r="D520" s="8">
        <v>263.33</v>
      </c>
      <c r="E520" s="9">
        <v>539504.7999999999</v>
      </c>
      <c r="F520" s="9">
        <f t="shared" si="1"/>
        <v>324949.22</v>
      </c>
      <c r="G520" s="9">
        <f t="shared" si="2"/>
        <v>214555.58</v>
      </c>
    </row>
    <row r="521">
      <c r="A521" s="7" t="s">
        <v>70</v>
      </c>
      <c r="B521" s="4">
        <v>3931.0</v>
      </c>
      <c r="C521" s="8">
        <v>205.7</v>
      </c>
      <c r="D521" s="8">
        <v>117.11</v>
      </c>
      <c r="E521" s="9">
        <v>808606.7</v>
      </c>
      <c r="F521" s="9">
        <f t="shared" si="1"/>
        <v>460359.41</v>
      </c>
      <c r="G521" s="9">
        <f t="shared" si="2"/>
        <v>348247.29</v>
      </c>
    </row>
    <row r="522">
      <c r="A522" s="7" t="s">
        <v>70</v>
      </c>
      <c r="B522" s="4">
        <v>8253.0</v>
      </c>
      <c r="C522" s="8">
        <v>651.21</v>
      </c>
      <c r="D522" s="8">
        <v>524.96</v>
      </c>
      <c r="E522" s="9">
        <v>5374436.13</v>
      </c>
      <c r="F522" s="9">
        <f t="shared" si="1"/>
        <v>4332494.88</v>
      </c>
      <c r="G522" s="9">
        <f t="shared" si="2"/>
        <v>1041941.25</v>
      </c>
    </row>
    <row r="523">
      <c r="A523" s="7" t="s">
        <v>70</v>
      </c>
      <c r="B523" s="4">
        <v>1457.0</v>
      </c>
      <c r="C523" s="8">
        <v>9.33</v>
      </c>
      <c r="D523" s="8">
        <v>6.92</v>
      </c>
      <c r="E523" s="9">
        <v>13593.81</v>
      </c>
      <c r="F523" s="9">
        <f t="shared" si="1"/>
        <v>10082.44</v>
      </c>
      <c r="G523" s="9">
        <f t="shared" si="2"/>
        <v>3511.37</v>
      </c>
    </row>
    <row r="524">
      <c r="A524" s="7" t="s">
        <v>70</v>
      </c>
      <c r="B524" s="4">
        <v>4922.0</v>
      </c>
      <c r="C524" s="8">
        <v>152.58</v>
      </c>
      <c r="D524" s="8">
        <v>97.44</v>
      </c>
      <c r="E524" s="9">
        <v>750998.76</v>
      </c>
      <c r="F524" s="9">
        <f t="shared" si="1"/>
        <v>479599.68</v>
      </c>
      <c r="G524" s="9">
        <f t="shared" si="2"/>
        <v>271399.08</v>
      </c>
    </row>
    <row r="525">
      <c r="A525" s="7" t="s">
        <v>70</v>
      </c>
      <c r="B525" s="4">
        <v>1877.0</v>
      </c>
      <c r="C525" s="8">
        <v>651.21</v>
      </c>
      <c r="D525" s="8">
        <v>524.96</v>
      </c>
      <c r="E525" s="9">
        <v>1222321.1700000002</v>
      </c>
      <c r="F525" s="9">
        <f t="shared" si="1"/>
        <v>985349.92</v>
      </c>
      <c r="G525" s="9">
        <f t="shared" si="2"/>
        <v>236971.25</v>
      </c>
    </row>
    <row r="526">
      <c r="A526" s="7" t="s">
        <v>70</v>
      </c>
      <c r="B526" s="4">
        <v>9350.0</v>
      </c>
      <c r="C526" s="8">
        <v>47.45</v>
      </c>
      <c r="D526" s="8">
        <v>31.79</v>
      </c>
      <c r="E526" s="9">
        <v>443657.5</v>
      </c>
      <c r="F526" s="9">
        <f t="shared" si="1"/>
        <v>297236.5</v>
      </c>
      <c r="G526" s="9">
        <f t="shared" si="2"/>
        <v>146421</v>
      </c>
    </row>
    <row r="527">
      <c r="A527" s="7" t="s">
        <v>70</v>
      </c>
      <c r="B527" s="4">
        <v>691.0</v>
      </c>
      <c r="C527" s="8">
        <v>651.21</v>
      </c>
      <c r="D527" s="8">
        <v>524.96</v>
      </c>
      <c r="E527" s="9">
        <v>449986.11000000004</v>
      </c>
      <c r="F527" s="9">
        <f t="shared" si="1"/>
        <v>362747.36</v>
      </c>
      <c r="G527" s="9">
        <f t="shared" si="2"/>
        <v>87238.75</v>
      </c>
    </row>
    <row r="528">
      <c r="A528" s="7" t="s">
        <v>70</v>
      </c>
      <c r="B528" s="4">
        <v>3843.0</v>
      </c>
      <c r="C528" s="8">
        <v>81.73</v>
      </c>
      <c r="D528" s="8">
        <v>56.67</v>
      </c>
      <c r="E528" s="9">
        <v>314088.39</v>
      </c>
      <c r="F528" s="9">
        <f t="shared" si="1"/>
        <v>217782.81</v>
      </c>
      <c r="G528" s="9">
        <f t="shared" si="2"/>
        <v>96305.58</v>
      </c>
    </row>
    <row r="529">
      <c r="A529" s="7" t="s">
        <v>70</v>
      </c>
      <c r="B529" s="4">
        <v>1004.0</v>
      </c>
      <c r="C529" s="8">
        <v>109.28</v>
      </c>
      <c r="D529" s="8">
        <v>35.84</v>
      </c>
      <c r="E529" s="9">
        <v>109717.12</v>
      </c>
      <c r="F529" s="9">
        <f t="shared" si="1"/>
        <v>35983.36</v>
      </c>
      <c r="G529" s="9">
        <f t="shared" si="2"/>
        <v>73733.76</v>
      </c>
    </row>
    <row r="530">
      <c r="A530" s="7" t="s">
        <v>70</v>
      </c>
      <c r="B530" s="4">
        <v>2715.0</v>
      </c>
      <c r="C530" s="8">
        <v>81.73</v>
      </c>
      <c r="D530" s="8">
        <v>56.67</v>
      </c>
      <c r="E530" s="9">
        <v>221896.95</v>
      </c>
      <c r="F530" s="9">
        <f t="shared" si="1"/>
        <v>153859.05</v>
      </c>
      <c r="G530" s="9">
        <f t="shared" si="2"/>
        <v>68037.9</v>
      </c>
    </row>
    <row r="531">
      <c r="A531" s="7" t="s">
        <v>70</v>
      </c>
      <c r="B531" s="4">
        <v>7309.0</v>
      </c>
      <c r="C531" s="8">
        <v>421.89</v>
      </c>
      <c r="D531" s="8">
        <v>364.69</v>
      </c>
      <c r="E531" s="9">
        <v>3083594.01</v>
      </c>
      <c r="F531" s="9">
        <f t="shared" si="1"/>
        <v>2665519.21</v>
      </c>
      <c r="G531" s="9">
        <f t="shared" si="2"/>
        <v>418074.8</v>
      </c>
    </row>
    <row r="532">
      <c r="A532" s="7" t="s">
        <v>70</v>
      </c>
      <c r="B532" s="4">
        <v>6918.0</v>
      </c>
      <c r="C532" s="8">
        <v>255.28</v>
      </c>
      <c r="D532" s="8">
        <v>159.42</v>
      </c>
      <c r="E532" s="9">
        <v>1766027.04</v>
      </c>
      <c r="F532" s="9">
        <f t="shared" si="1"/>
        <v>1102867.56</v>
      </c>
      <c r="G532" s="9">
        <f t="shared" si="2"/>
        <v>663159.48</v>
      </c>
    </row>
    <row r="533">
      <c r="A533" s="7" t="s">
        <v>70</v>
      </c>
      <c r="B533" s="4">
        <v>112.0</v>
      </c>
      <c r="C533" s="8">
        <v>9.33</v>
      </c>
      <c r="D533" s="8">
        <v>6.92</v>
      </c>
      <c r="E533" s="9">
        <v>1044.96</v>
      </c>
      <c r="F533" s="9">
        <f t="shared" si="1"/>
        <v>775.04</v>
      </c>
      <c r="G533" s="9">
        <f t="shared" si="2"/>
        <v>269.92</v>
      </c>
    </row>
    <row r="534">
      <c r="A534" s="7" t="s">
        <v>70</v>
      </c>
      <c r="B534" s="4">
        <v>4977.0</v>
      </c>
      <c r="C534" s="8">
        <v>421.89</v>
      </c>
      <c r="D534" s="8">
        <v>364.69</v>
      </c>
      <c r="E534" s="9">
        <v>2099746.53</v>
      </c>
      <c r="F534" s="9">
        <f t="shared" si="1"/>
        <v>1815062.13</v>
      </c>
      <c r="G534" s="9">
        <f t="shared" si="2"/>
        <v>284684.4</v>
      </c>
    </row>
    <row r="535">
      <c r="A535" s="7" t="s">
        <v>70</v>
      </c>
      <c r="B535" s="4">
        <v>2190.0</v>
      </c>
      <c r="C535" s="8">
        <v>154.06</v>
      </c>
      <c r="D535" s="8">
        <v>90.93</v>
      </c>
      <c r="E535" s="9">
        <v>337391.4</v>
      </c>
      <c r="F535" s="9">
        <f t="shared" si="1"/>
        <v>199136.7</v>
      </c>
      <c r="G535" s="9">
        <f t="shared" si="2"/>
        <v>138254.7</v>
      </c>
    </row>
    <row r="536">
      <c r="A536" s="7" t="s">
        <v>70</v>
      </c>
      <c r="B536" s="4">
        <v>8441.0</v>
      </c>
      <c r="C536" s="8">
        <v>152.58</v>
      </c>
      <c r="D536" s="8">
        <v>97.44</v>
      </c>
      <c r="E536" s="9">
        <v>1287927.78</v>
      </c>
      <c r="F536" s="9">
        <f t="shared" si="1"/>
        <v>822491.04</v>
      </c>
      <c r="G536" s="9">
        <f t="shared" si="2"/>
        <v>465436.74</v>
      </c>
    </row>
    <row r="537">
      <c r="A537" s="7" t="s">
        <v>70</v>
      </c>
      <c r="B537" s="4">
        <v>7733.0</v>
      </c>
      <c r="C537" s="8">
        <v>255.28</v>
      </c>
      <c r="D537" s="8">
        <v>159.42</v>
      </c>
      <c r="E537" s="9">
        <v>1974080.24</v>
      </c>
      <c r="F537" s="9">
        <f t="shared" si="1"/>
        <v>1232794.86</v>
      </c>
      <c r="G537" s="9">
        <f t="shared" si="2"/>
        <v>741285.38</v>
      </c>
    </row>
    <row r="538">
      <c r="A538" s="7" t="s">
        <v>70</v>
      </c>
      <c r="B538" s="4">
        <v>6552.0</v>
      </c>
      <c r="C538" s="8">
        <v>255.28</v>
      </c>
      <c r="D538" s="8">
        <v>159.42</v>
      </c>
      <c r="E538" s="9">
        <v>1672594.56</v>
      </c>
      <c r="F538" s="9">
        <f t="shared" si="1"/>
        <v>1044519.84</v>
      </c>
      <c r="G538" s="9">
        <f t="shared" si="2"/>
        <v>628074.72</v>
      </c>
    </row>
    <row r="539">
      <c r="A539" s="7" t="s">
        <v>70</v>
      </c>
      <c r="B539" s="4">
        <v>342.0</v>
      </c>
      <c r="C539" s="8">
        <v>437.2</v>
      </c>
      <c r="D539" s="8">
        <v>263.33</v>
      </c>
      <c r="E539" s="9">
        <v>149522.4</v>
      </c>
      <c r="F539" s="9">
        <f t="shared" si="1"/>
        <v>90058.86</v>
      </c>
      <c r="G539" s="9">
        <f t="shared" si="2"/>
        <v>59463.54</v>
      </c>
    </row>
    <row r="540">
      <c r="A540" s="7" t="s">
        <v>70</v>
      </c>
      <c r="B540" s="4">
        <v>3743.0</v>
      </c>
      <c r="C540" s="8">
        <v>437.2</v>
      </c>
      <c r="D540" s="8">
        <v>263.33</v>
      </c>
      <c r="E540" s="9">
        <v>1636439.5999999999</v>
      </c>
      <c r="F540" s="9">
        <f t="shared" si="1"/>
        <v>985644.19</v>
      </c>
      <c r="G540" s="9">
        <f t="shared" si="2"/>
        <v>650795.41</v>
      </c>
    </row>
    <row r="541">
      <c r="A541" s="7" t="s">
        <v>70</v>
      </c>
      <c r="B541" s="4">
        <v>3938.0</v>
      </c>
      <c r="C541" s="8">
        <v>109.28</v>
      </c>
      <c r="D541" s="8">
        <v>35.84</v>
      </c>
      <c r="E541" s="9">
        <v>430344.64</v>
      </c>
      <c r="F541" s="9">
        <f t="shared" si="1"/>
        <v>141137.92</v>
      </c>
      <c r="G541" s="9">
        <f t="shared" si="2"/>
        <v>289206.72</v>
      </c>
    </row>
    <row r="542">
      <c r="A542" s="7" t="s">
        <v>70</v>
      </c>
      <c r="B542" s="4">
        <v>2019.0</v>
      </c>
      <c r="C542" s="8">
        <v>437.2</v>
      </c>
      <c r="D542" s="8">
        <v>263.33</v>
      </c>
      <c r="E542" s="9">
        <v>882706.7999999999</v>
      </c>
      <c r="F542" s="9">
        <f t="shared" si="1"/>
        <v>531663.27</v>
      </c>
      <c r="G542" s="9">
        <f t="shared" si="2"/>
        <v>351043.53</v>
      </c>
    </row>
    <row r="543">
      <c r="A543" s="7" t="s">
        <v>72</v>
      </c>
      <c r="B543" s="4">
        <v>1625.0</v>
      </c>
      <c r="C543" s="8">
        <v>437.2</v>
      </c>
      <c r="D543" s="8">
        <v>263.33</v>
      </c>
      <c r="E543" s="9">
        <v>710450.0</v>
      </c>
      <c r="F543" s="9">
        <f t="shared" si="1"/>
        <v>427911.25</v>
      </c>
      <c r="G543" s="9">
        <f t="shared" si="2"/>
        <v>282538.75</v>
      </c>
    </row>
    <row r="544">
      <c r="A544" s="7" t="s">
        <v>72</v>
      </c>
      <c r="B544" s="4">
        <v>8473.0</v>
      </c>
      <c r="C544" s="8">
        <v>668.27</v>
      </c>
      <c r="D544" s="8">
        <v>502.54</v>
      </c>
      <c r="E544" s="9">
        <v>5662251.71</v>
      </c>
      <c r="F544" s="9">
        <f t="shared" si="1"/>
        <v>4258021.42</v>
      </c>
      <c r="G544" s="9">
        <f t="shared" si="2"/>
        <v>1404230.29</v>
      </c>
    </row>
    <row r="545">
      <c r="A545" s="7" t="s">
        <v>72</v>
      </c>
      <c r="B545" s="4">
        <v>1246.0</v>
      </c>
      <c r="C545" s="8">
        <v>651.21</v>
      </c>
      <c r="D545" s="8">
        <v>524.96</v>
      </c>
      <c r="E545" s="9">
        <v>811407.66</v>
      </c>
      <c r="F545" s="9">
        <f t="shared" si="1"/>
        <v>654100.16</v>
      </c>
      <c r="G545" s="9">
        <f t="shared" si="2"/>
        <v>157307.5</v>
      </c>
    </row>
    <row r="546">
      <c r="A546" s="7" t="s">
        <v>72</v>
      </c>
      <c r="B546" s="4">
        <v>7486.0</v>
      </c>
      <c r="C546" s="8">
        <v>9.33</v>
      </c>
      <c r="D546" s="8">
        <v>6.92</v>
      </c>
      <c r="E546" s="9">
        <v>69844.38</v>
      </c>
      <c r="F546" s="9">
        <f t="shared" si="1"/>
        <v>51803.12</v>
      </c>
      <c r="G546" s="9">
        <f t="shared" si="2"/>
        <v>18041.26</v>
      </c>
    </row>
    <row r="547">
      <c r="A547" s="7" t="s">
        <v>72</v>
      </c>
      <c r="B547" s="4">
        <v>6801.0</v>
      </c>
      <c r="C547" s="8">
        <v>9.33</v>
      </c>
      <c r="D547" s="8">
        <v>6.92</v>
      </c>
      <c r="E547" s="9">
        <v>63453.33</v>
      </c>
      <c r="F547" s="9">
        <f t="shared" si="1"/>
        <v>47062.92</v>
      </c>
      <c r="G547" s="9">
        <f t="shared" si="2"/>
        <v>16390.41</v>
      </c>
    </row>
    <row r="548">
      <c r="A548" s="7" t="s">
        <v>72</v>
      </c>
      <c r="B548" s="4">
        <v>462.0</v>
      </c>
      <c r="C548" s="8">
        <v>255.28</v>
      </c>
      <c r="D548" s="8">
        <v>159.42</v>
      </c>
      <c r="E548" s="9">
        <v>117939.36</v>
      </c>
      <c r="F548" s="9">
        <f t="shared" si="1"/>
        <v>73652.04</v>
      </c>
      <c r="G548" s="9">
        <f t="shared" si="2"/>
        <v>44287.32</v>
      </c>
    </row>
    <row r="549">
      <c r="A549" s="7" t="s">
        <v>72</v>
      </c>
      <c r="B549" s="4">
        <v>9996.0</v>
      </c>
      <c r="C549" s="8">
        <v>109.28</v>
      </c>
      <c r="D549" s="8">
        <v>35.84</v>
      </c>
      <c r="E549" s="9">
        <v>1092362.8800000001</v>
      </c>
      <c r="F549" s="9">
        <f t="shared" si="1"/>
        <v>358256.64</v>
      </c>
      <c r="G549" s="9">
        <f t="shared" si="2"/>
        <v>734106.24</v>
      </c>
    </row>
    <row r="550">
      <c r="A550" s="7" t="s">
        <v>72</v>
      </c>
      <c r="B550" s="4">
        <v>5597.0</v>
      </c>
      <c r="C550" s="8">
        <v>651.21</v>
      </c>
      <c r="D550" s="8">
        <v>524.96</v>
      </c>
      <c r="E550" s="9">
        <v>3644822.37</v>
      </c>
      <c r="F550" s="9">
        <f t="shared" si="1"/>
        <v>2938201.12</v>
      </c>
      <c r="G550" s="9">
        <f t="shared" si="2"/>
        <v>706621.25</v>
      </c>
    </row>
    <row r="551">
      <c r="A551" s="7" t="s">
        <v>72</v>
      </c>
      <c r="B551" s="4">
        <v>3331.0</v>
      </c>
      <c r="C551" s="8">
        <v>81.73</v>
      </c>
      <c r="D551" s="8">
        <v>56.67</v>
      </c>
      <c r="E551" s="9">
        <v>272242.63</v>
      </c>
      <c r="F551" s="9">
        <f t="shared" si="1"/>
        <v>188767.77</v>
      </c>
      <c r="G551" s="9">
        <f t="shared" si="2"/>
        <v>83474.86</v>
      </c>
    </row>
    <row r="552">
      <c r="A552" s="7" t="s">
        <v>72</v>
      </c>
      <c r="B552" s="4">
        <v>1011.0</v>
      </c>
      <c r="C552" s="8">
        <v>81.73</v>
      </c>
      <c r="D552" s="8">
        <v>56.67</v>
      </c>
      <c r="E552" s="9">
        <v>82629.03</v>
      </c>
      <c r="F552" s="9">
        <f t="shared" si="1"/>
        <v>57293.37</v>
      </c>
      <c r="G552" s="9">
        <f t="shared" si="2"/>
        <v>25335.66</v>
      </c>
    </row>
    <row r="553">
      <c r="A553" s="7" t="s">
        <v>72</v>
      </c>
      <c r="B553" s="4">
        <v>5875.0</v>
      </c>
      <c r="C553" s="8">
        <v>47.45</v>
      </c>
      <c r="D553" s="8">
        <v>31.79</v>
      </c>
      <c r="E553" s="9">
        <v>278768.75</v>
      </c>
      <c r="F553" s="9">
        <f t="shared" si="1"/>
        <v>186766.25</v>
      </c>
      <c r="G553" s="9">
        <f t="shared" si="2"/>
        <v>92002.5</v>
      </c>
    </row>
    <row r="554">
      <c r="A554" s="7" t="s">
        <v>72</v>
      </c>
      <c r="B554" s="4">
        <v>3112.0</v>
      </c>
      <c r="C554" s="8">
        <v>81.73</v>
      </c>
      <c r="D554" s="8">
        <v>56.67</v>
      </c>
      <c r="E554" s="9">
        <v>254343.76</v>
      </c>
      <c r="F554" s="9">
        <f t="shared" si="1"/>
        <v>176357.04</v>
      </c>
      <c r="G554" s="9">
        <f t="shared" si="2"/>
        <v>77986.72</v>
      </c>
    </row>
    <row r="555">
      <c r="A555" s="7" t="s">
        <v>72</v>
      </c>
      <c r="B555" s="4">
        <v>1053.0</v>
      </c>
      <c r="C555" s="8">
        <v>81.73</v>
      </c>
      <c r="D555" s="8">
        <v>56.67</v>
      </c>
      <c r="E555" s="9">
        <v>86061.69</v>
      </c>
      <c r="F555" s="9">
        <f t="shared" si="1"/>
        <v>59673.51</v>
      </c>
      <c r="G555" s="9">
        <f t="shared" si="2"/>
        <v>26388.18</v>
      </c>
    </row>
    <row r="556">
      <c r="A556" s="7" t="s">
        <v>72</v>
      </c>
      <c r="B556" s="4">
        <v>4606.0</v>
      </c>
      <c r="C556" s="8">
        <v>47.45</v>
      </c>
      <c r="D556" s="8">
        <v>31.79</v>
      </c>
      <c r="E556" s="9">
        <v>218554.7</v>
      </c>
      <c r="F556" s="9">
        <f t="shared" si="1"/>
        <v>146424.74</v>
      </c>
      <c r="G556" s="9">
        <f t="shared" si="2"/>
        <v>72129.96</v>
      </c>
    </row>
    <row r="557">
      <c r="A557" s="7" t="s">
        <v>72</v>
      </c>
      <c r="B557" s="4">
        <v>7498.0</v>
      </c>
      <c r="C557" s="8">
        <v>668.27</v>
      </c>
      <c r="D557" s="8">
        <v>502.54</v>
      </c>
      <c r="E557" s="9">
        <v>5010688.46</v>
      </c>
      <c r="F557" s="9">
        <f t="shared" si="1"/>
        <v>3768044.92</v>
      </c>
      <c r="G557" s="9">
        <f t="shared" si="2"/>
        <v>1242643.54</v>
      </c>
    </row>
    <row r="558">
      <c r="A558" s="7" t="s">
        <v>72</v>
      </c>
      <c r="B558" s="4">
        <v>2144.0</v>
      </c>
      <c r="C558" s="8">
        <v>255.28</v>
      </c>
      <c r="D558" s="8">
        <v>159.42</v>
      </c>
      <c r="E558" s="9">
        <v>547320.32</v>
      </c>
      <c r="F558" s="9">
        <f t="shared" si="1"/>
        <v>341796.48</v>
      </c>
      <c r="G558" s="9">
        <f t="shared" si="2"/>
        <v>205523.84</v>
      </c>
    </row>
    <row r="559">
      <c r="A559" s="7" t="s">
        <v>72</v>
      </c>
      <c r="B559" s="4">
        <v>5143.0</v>
      </c>
      <c r="C559" s="8">
        <v>81.73</v>
      </c>
      <c r="D559" s="8">
        <v>56.67</v>
      </c>
      <c r="E559" s="9">
        <v>420337.39</v>
      </c>
      <c r="F559" s="9">
        <f t="shared" si="1"/>
        <v>291453.81</v>
      </c>
      <c r="G559" s="9">
        <f t="shared" si="2"/>
        <v>128883.58</v>
      </c>
    </row>
    <row r="560">
      <c r="A560" s="7" t="s">
        <v>72</v>
      </c>
      <c r="B560" s="4">
        <v>8815.0</v>
      </c>
      <c r="C560" s="8">
        <v>9.33</v>
      </c>
      <c r="D560" s="8">
        <v>6.92</v>
      </c>
      <c r="E560" s="9">
        <v>82243.95</v>
      </c>
      <c r="F560" s="9">
        <f t="shared" si="1"/>
        <v>60999.8</v>
      </c>
      <c r="G560" s="9">
        <f t="shared" si="2"/>
        <v>21244.15</v>
      </c>
    </row>
    <row r="561">
      <c r="A561" s="7" t="s">
        <v>72</v>
      </c>
      <c r="B561" s="4">
        <v>2227.0</v>
      </c>
      <c r="C561" s="8">
        <v>47.45</v>
      </c>
      <c r="D561" s="8">
        <v>31.79</v>
      </c>
      <c r="E561" s="9">
        <v>105671.15000000001</v>
      </c>
      <c r="F561" s="9">
        <f t="shared" si="1"/>
        <v>70796.33</v>
      </c>
      <c r="G561" s="9">
        <f t="shared" si="2"/>
        <v>34874.82</v>
      </c>
    </row>
    <row r="562">
      <c r="A562" s="7" t="s">
        <v>72</v>
      </c>
      <c r="B562" s="4">
        <v>3135.0</v>
      </c>
      <c r="C562" s="8">
        <v>255.28</v>
      </c>
      <c r="D562" s="8">
        <v>159.42</v>
      </c>
      <c r="E562" s="9">
        <v>800302.8</v>
      </c>
      <c r="F562" s="9">
        <f t="shared" si="1"/>
        <v>499781.7</v>
      </c>
      <c r="G562" s="9">
        <f t="shared" si="2"/>
        <v>300521.1</v>
      </c>
    </row>
    <row r="563">
      <c r="A563" s="7" t="s">
        <v>72</v>
      </c>
      <c r="B563" s="4">
        <v>2179.0</v>
      </c>
      <c r="C563" s="8">
        <v>81.73</v>
      </c>
      <c r="D563" s="8">
        <v>56.67</v>
      </c>
      <c r="E563" s="9">
        <v>178089.67</v>
      </c>
      <c r="F563" s="9">
        <f t="shared" si="1"/>
        <v>123483.93</v>
      </c>
      <c r="G563" s="9">
        <f t="shared" si="2"/>
        <v>54605.74</v>
      </c>
    </row>
    <row r="564">
      <c r="A564" s="7" t="s">
        <v>72</v>
      </c>
      <c r="B564" s="4">
        <v>6707.0</v>
      </c>
      <c r="C564" s="8">
        <v>651.21</v>
      </c>
      <c r="D564" s="8">
        <v>524.96</v>
      </c>
      <c r="E564" s="9">
        <v>4367665.470000001</v>
      </c>
      <c r="F564" s="9">
        <f t="shared" si="1"/>
        <v>3520906.72</v>
      </c>
      <c r="G564" s="9">
        <f t="shared" si="2"/>
        <v>846758.75</v>
      </c>
    </row>
    <row r="565">
      <c r="A565" s="7" t="s">
        <v>72</v>
      </c>
      <c r="B565" s="4">
        <v>6856.0</v>
      </c>
      <c r="C565" s="8">
        <v>437.2</v>
      </c>
      <c r="D565" s="8">
        <v>263.33</v>
      </c>
      <c r="E565" s="9">
        <v>2997443.1999999997</v>
      </c>
      <c r="F565" s="9">
        <f t="shared" si="1"/>
        <v>1805390.48</v>
      </c>
      <c r="G565" s="9">
        <f t="shared" si="2"/>
        <v>1192052.72</v>
      </c>
    </row>
    <row r="566">
      <c r="A566" s="7" t="s">
        <v>72</v>
      </c>
      <c r="B566" s="4">
        <v>1448.0</v>
      </c>
      <c r="C566" s="8">
        <v>152.58</v>
      </c>
      <c r="D566" s="8">
        <v>97.44</v>
      </c>
      <c r="E566" s="9">
        <v>220935.84000000003</v>
      </c>
      <c r="F566" s="9">
        <f t="shared" si="1"/>
        <v>141093.12</v>
      </c>
      <c r="G566" s="9">
        <f t="shared" si="2"/>
        <v>79842.72</v>
      </c>
    </row>
    <row r="567">
      <c r="A567" s="7" t="s">
        <v>72</v>
      </c>
      <c r="B567" s="4">
        <v>3331.0</v>
      </c>
      <c r="C567" s="8">
        <v>154.06</v>
      </c>
      <c r="D567" s="8">
        <v>90.93</v>
      </c>
      <c r="E567" s="9">
        <v>513173.86</v>
      </c>
      <c r="F567" s="9">
        <f t="shared" si="1"/>
        <v>302887.83</v>
      </c>
      <c r="G567" s="9">
        <f t="shared" si="2"/>
        <v>210286.03</v>
      </c>
    </row>
    <row r="568">
      <c r="A568" s="7" t="s">
        <v>72</v>
      </c>
      <c r="B568" s="4">
        <v>8076.0</v>
      </c>
      <c r="C568" s="8">
        <v>154.06</v>
      </c>
      <c r="D568" s="8">
        <v>90.93</v>
      </c>
      <c r="E568" s="9">
        <v>1244188.56</v>
      </c>
      <c r="F568" s="9">
        <f t="shared" si="1"/>
        <v>734350.68</v>
      </c>
      <c r="G568" s="9">
        <f t="shared" si="2"/>
        <v>509837.88</v>
      </c>
    </row>
    <row r="569">
      <c r="A569" s="7" t="s">
        <v>72</v>
      </c>
      <c r="B569" s="4">
        <v>2789.0</v>
      </c>
      <c r="C569" s="8">
        <v>154.06</v>
      </c>
      <c r="D569" s="8">
        <v>90.93</v>
      </c>
      <c r="E569" s="9">
        <v>429673.34</v>
      </c>
      <c r="F569" s="9">
        <f t="shared" si="1"/>
        <v>253603.77</v>
      </c>
      <c r="G569" s="9">
        <f t="shared" si="2"/>
        <v>176069.57</v>
      </c>
    </row>
    <row r="570">
      <c r="A570" s="7" t="s">
        <v>72</v>
      </c>
      <c r="B570" s="4">
        <v>6819.0</v>
      </c>
      <c r="C570" s="8">
        <v>81.73</v>
      </c>
      <c r="D570" s="8">
        <v>56.67</v>
      </c>
      <c r="E570" s="9">
        <v>557316.87</v>
      </c>
      <c r="F570" s="9">
        <f t="shared" si="1"/>
        <v>386432.73</v>
      </c>
      <c r="G570" s="9">
        <f t="shared" si="2"/>
        <v>170884.14</v>
      </c>
    </row>
    <row r="571">
      <c r="A571" s="7" t="s">
        <v>72</v>
      </c>
      <c r="B571" s="4">
        <v>4966.0</v>
      </c>
      <c r="C571" s="8">
        <v>205.7</v>
      </c>
      <c r="D571" s="8">
        <v>117.11</v>
      </c>
      <c r="E571" s="9">
        <v>1021506.2</v>
      </c>
      <c r="F571" s="9">
        <f t="shared" si="1"/>
        <v>581568.26</v>
      </c>
      <c r="G571" s="9">
        <f t="shared" si="2"/>
        <v>439937.94</v>
      </c>
    </row>
    <row r="572">
      <c r="A572" s="7" t="s">
        <v>72</v>
      </c>
      <c r="B572" s="4">
        <v>7533.0</v>
      </c>
      <c r="C572" s="8">
        <v>154.06</v>
      </c>
      <c r="D572" s="8">
        <v>90.93</v>
      </c>
      <c r="E572" s="9">
        <v>1160533.98</v>
      </c>
      <c r="F572" s="9">
        <f t="shared" si="1"/>
        <v>684975.69</v>
      </c>
      <c r="G572" s="9">
        <f t="shared" si="2"/>
        <v>475558.29</v>
      </c>
    </row>
    <row r="573">
      <c r="A573" s="7" t="s">
        <v>74</v>
      </c>
      <c r="B573" s="4">
        <v>6360.0</v>
      </c>
      <c r="C573" s="8">
        <v>109.28</v>
      </c>
      <c r="D573" s="8">
        <v>35.84</v>
      </c>
      <c r="E573" s="9">
        <v>695020.8</v>
      </c>
      <c r="F573" s="9">
        <f t="shared" si="1"/>
        <v>227942.4</v>
      </c>
      <c r="G573" s="9">
        <f t="shared" si="2"/>
        <v>467078.4</v>
      </c>
    </row>
    <row r="574">
      <c r="A574" s="7" t="s">
        <v>74</v>
      </c>
      <c r="B574" s="4">
        <v>2866.0</v>
      </c>
      <c r="C574" s="8">
        <v>152.58</v>
      </c>
      <c r="D574" s="8">
        <v>97.44</v>
      </c>
      <c r="E574" s="9">
        <v>437294.28</v>
      </c>
      <c r="F574" s="9">
        <f t="shared" si="1"/>
        <v>279263.04</v>
      </c>
      <c r="G574" s="9">
        <f t="shared" si="2"/>
        <v>158031.24</v>
      </c>
    </row>
    <row r="575">
      <c r="A575" s="7" t="s">
        <v>74</v>
      </c>
      <c r="B575" s="4">
        <v>233.0</v>
      </c>
      <c r="C575" s="8">
        <v>421.89</v>
      </c>
      <c r="D575" s="8">
        <v>364.69</v>
      </c>
      <c r="E575" s="9">
        <v>98300.37</v>
      </c>
      <c r="F575" s="9">
        <f t="shared" si="1"/>
        <v>84972.77</v>
      </c>
      <c r="G575" s="9">
        <f t="shared" si="2"/>
        <v>13327.6</v>
      </c>
    </row>
    <row r="576">
      <c r="A576" s="7" t="s">
        <v>74</v>
      </c>
      <c r="B576" s="4">
        <v>6993.0</v>
      </c>
      <c r="C576" s="8">
        <v>81.73</v>
      </c>
      <c r="D576" s="8">
        <v>56.67</v>
      </c>
      <c r="E576" s="9">
        <v>571537.89</v>
      </c>
      <c r="F576" s="9">
        <f t="shared" si="1"/>
        <v>396293.31</v>
      </c>
      <c r="G576" s="9">
        <f t="shared" si="2"/>
        <v>175244.58</v>
      </c>
    </row>
    <row r="577">
      <c r="A577" s="7" t="s">
        <v>74</v>
      </c>
      <c r="B577" s="4">
        <v>558.0</v>
      </c>
      <c r="C577" s="8">
        <v>152.58</v>
      </c>
      <c r="D577" s="8">
        <v>97.44</v>
      </c>
      <c r="E577" s="9">
        <v>85139.64000000001</v>
      </c>
      <c r="F577" s="9">
        <f t="shared" si="1"/>
        <v>54371.52</v>
      </c>
      <c r="G577" s="9">
        <f t="shared" si="2"/>
        <v>30768.12</v>
      </c>
    </row>
    <row r="578">
      <c r="A578" s="7" t="s">
        <v>74</v>
      </c>
      <c r="B578" s="4">
        <v>222.0</v>
      </c>
      <c r="C578" s="8">
        <v>81.73</v>
      </c>
      <c r="D578" s="8">
        <v>56.67</v>
      </c>
      <c r="E578" s="9">
        <v>18144.06</v>
      </c>
      <c r="F578" s="9">
        <f t="shared" si="1"/>
        <v>12580.74</v>
      </c>
      <c r="G578" s="9">
        <f t="shared" si="2"/>
        <v>5563.32</v>
      </c>
    </row>
    <row r="579">
      <c r="A579" s="7" t="s">
        <v>74</v>
      </c>
      <c r="B579" s="4">
        <v>9896.0</v>
      </c>
      <c r="C579" s="8">
        <v>255.28</v>
      </c>
      <c r="D579" s="8">
        <v>159.42</v>
      </c>
      <c r="E579" s="9">
        <v>2526250.88</v>
      </c>
      <c r="F579" s="9">
        <f t="shared" si="1"/>
        <v>1577620.32</v>
      </c>
      <c r="G579" s="9">
        <f t="shared" si="2"/>
        <v>948630.56</v>
      </c>
    </row>
    <row r="580">
      <c r="A580" s="7" t="s">
        <v>74</v>
      </c>
      <c r="B580" s="4">
        <v>6667.0</v>
      </c>
      <c r="C580" s="8">
        <v>109.28</v>
      </c>
      <c r="D580" s="8">
        <v>35.84</v>
      </c>
      <c r="E580" s="9">
        <v>728569.76</v>
      </c>
      <c r="F580" s="9">
        <f t="shared" si="1"/>
        <v>238945.28</v>
      </c>
      <c r="G580" s="9">
        <f t="shared" si="2"/>
        <v>489624.48</v>
      </c>
    </row>
    <row r="581">
      <c r="A581" s="7" t="s">
        <v>74</v>
      </c>
      <c r="B581" s="4">
        <v>9212.0</v>
      </c>
      <c r="C581" s="8">
        <v>154.06</v>
      </c>
      <c r="D581" s="8">
        <v>90.93</v>
      </c>
      <c r="E581" s="9">
        <v>1419200.72</v>
      </c>
      <c r="F581" s="9">
        <f t="shared" si="1"/>
        <v>837647.16</v>
      </c>
      <c r="G581" s="9">
        <f t="shared" si="2"/>
        <v>581553.56</v>
      </c>
    </row>
    <row r="582">
      <c r="A582" s="7" t="s">
        <v>74</v>
      </c>
      <c r="B582" s="4">
        <v>7529.0</v>
      </c>
      <c r="C582" s="8">
        <v>255.28</v>
      </c>
      <c r="D582" s="8">
        <v>159.42</v>
      </c>
      <c r="E582" s="9">
        <v>1922003.12</v>
      </c>
      <c r="F582" s="9">
        <f t="shared" si="1"/>
        <v>1200273.18</v>
      </c>
      <c r="G582" s="9">
        <f t="shared" si="2"/>
        <v>721729.94</v>
      </c>
    </row>
    <row r="583">
      <c r="A583" s="7" t="s">
        <v>74</v>
      </c>
      <c r="B583" s="4">
        <v>6413.0</v>
      </c>
      <c r="C583" s="8">
        <v>152.58</v>
      </c>
      <c r="D583" s="8">
        <v>97.44</v>
      </c>
      <c r="E583" s="9">
        <v>978495.54</v>
      </c>
      <c r="F583" s="9">
        <f t="shared" si="1"/>
        <v>624882.72</v>
      </c>
      <c r="G583" s="9">
        <f t="shared" si="2"/>
        <v>353612.82</v>
      </c>
    </row>
    <row r="584">
      <c r="A584" s="7" t="s">
        <v>74</v>
      </c>
      <c r="B584" s="4">
        <v>4755.0</v>
      </c>
      <c r="C584" s="8">
        <v>255.28</v>
      </c>
      <c r="D584" s="8">
        <v>159.42</v>
      </c>
      <c r="E584" s="9">
        <v>1213856.4</v>
      </c>
      <c r="F584" s="9">
        <f t="shared" si="1"/>
        <v>758042.1</v>
      </c>
      <c r="G584" s="9">
        <f t="shared" si="2"/>
        <v>455814.3</v>
      </c>
    </row>
    <row r="585">
      <c r="A585" s="7" t="s">
        <v>74</v>
      </c>
      <c r="B585" s="4">
        <v>6485.0</v>
      </c>
      <c r="C585" s="8">
        <v>81.73</v>
      </c>
      <c r="D585" s="8">
        <v>56.67</v>
      </c>
      <c r="E585" s="9">
        <v>530019.05</v>
      </c>
      <c r="F585" s="9">
        <f t="shared" si="1"/>
        <v>367504.95</v>
      </c>
      <c r="G585" s="9">
        <f t="shared" si="2"/>
        <v>162514.1</v>
      </c>
    </row>
    <row r="586">
      <c r="A586" s="7" t="s">
        <v>74</v>
      </c>
      <c r="B586" s="4">
        <v>3180.0</v>
      </c>
      <c r="C586" s="8">
        <v>109.28</v>
      </c>
      <c r="D586" s="8">
        <v>35.84</v>
      </c>
      <c r="E586" s="9">
        <v>347510.4</v>
      </c>
      <c r="F586" s="9">
        <f t="shared" si="1"/>
        <v>113971.2</v>
      </c>
      <c r="G586" s="9">
        <f t="shared" si="2"/>
        <v>233539.2</v>
      </c>
    </row>
    <row r="587">
      <c r="A587" s="7" t="s">
        <v>74</v>
      </c>
      <c r="B587" s="4">
        <v>428.0</v>
      </c>
      <c r="C587" s="8">
        <v>154.06</v>
      </c>
      <c r="D587" s="8">
        <v>90.93</v>
      </c>
      <c r="E587" s="9">
        <v>65937.68000000001</v>
      </c>
      <c r="F587" s="9">
        <f t="shared" si="1"/>
        <v>38918.04</v>
      </c>
      <c r="G587" s="9">
        <f t="shared" si="2"/>
        <v>27019.64</v>
      </c>
    </row>
    <row r="588">
      <c r="A588" s="7" t="s">
        <v>74</v>
      </c>
      <c r="B588" s="4">
        <v>7837.0</v>
      </c>
      <c r="C588" s="8">
        <v>9.33</v>
      </c>
      <c r="D588" s="8">
        <v>6.92</v>
      </c>
      <c r="E588" s="9">
        <v>73119.21</v>
      </c>
      <c r="F588" s="9">
        <f t="shared" si="1"/>
        <v>54232.04</v>
      </c>
      <c r="G588" s="9">
        <f t="shared" si="2"/>
        <v>18887.17</v>
      </c>
    </row>
    <row r="589">
      <c r="A589" s="7" t="s">
        <v>74</v>
      </c>
      <c r="B589" s="4">
        <v>198.0</v>
      </c>
      <c r="C589" s="8">
        <v>668.27</v>
      </c>
      <c r="D589" s="8">
        <v>502.54</v>
      </c>
      <c r="E589" s="9">
        <v>132317.46</v>
      </c>
      <c r="F589" s="9">
        <f t="shared" si="1"/>
        <v>99502.92</v>
      </c>
      <c r="G589" s="9">
        <f t="shared" si="2"/>
        <v>32814.54</v>
      </c>
    </row>
    <row r="590">
      <c r="A590" s="7" t="s">
        <v>74</v>
      </c>
      <c r="B590" s="4">
        <v>4011.0</v>
      </c>
      <c r="C590" s="8">
        <v>109.28</v>
      </c>
      <c r="D590" s="8">
        <v>35.84</v>
      </c>
      <c r="E590" s="9">
        <v>438322.08</v>
      </c>
      <c r="F590" s="9">
        <f t="shared" si="1"/>
        <v>143754.24</v>
      </c>
      <c r="G590" s="9">
        <f t="shared" si="2"/>
        <v>294567.84</v>
      </c>
    </row>
    <row r="591">
      <c r="A591" s="7" t="s">
        <v>74</v>
      </c>
      <c r="B591" s="4">
        <v>5657.0</v>
      </c>
      <c r="C591" s="8">
        <v>668.27</v>
      </c>
      <c r="D591" s="8">
        <v>502.54</v>
      </c>
      <c r="E591" s="9">
        <v>3780403.3899999997</v>
      </c>
      <c r="F591" s="9">
        <f t="shared" si="1"/>
        <v>2842868.78</v>
      </c>
      <c r="G591" s="9">
        <f t="shared" si="2"/>
        <v>937534.61</v>
      </c>
    </row>
    <row r="592">
      <c r="A592" s="7" t="s">
        <v>74</v>
      </c>
      <c r="B592" s="4">
        <v>7152.0</v>
      </c>
      <c r="C592" s="8">
        <v>9.33</v>
      </c>
      <c r="D592" s="8">
        <v>6.92</v>
      </c>
      <c r="E592" s="9">
        <v>66728.16</v>
      </c>
      <c r="F592" s="9">
        <f t="shared" si="1"/>
        <v>49491.84</v>
      </c>
      <c r="G592" s="9">
        <f t="shared" si="2"/>
        <v>17236.32</v>
      </c>
    </row>
    <row r="593">
      <c r="A593" s="7" t="s">
        <v>74</v>
      </c>
      <c r="B593" s="4">
        <v>4920.0</v>
      </c>
      <c r="C593" s="8">
        <v>205.7</v>
      </c>
      <c r="D593" s="8">
        <v>117.11</v>
      </c>
      <c r="E593" s="9">
        <v>1012044.0</v>
      </c>
      <c r="F593" s="9">
        <f t="shared" si="1"/>
        <v>576181.2</v>
      </c>
      <c r="G593" s="9">
        <f t="shared" si="2"/>
        <v>435862.8</v>
      </c>
    </row>
    <row r="594">
      <c r="A594" s="7" t="s">
        <v>74</v>
      </c>
      <c r="B594" s="4">
        <v>6360.0</v>
      </c>
      <c r="C594" s="8">
        <v>421.89</v>
      </c>
      <c r="D594" s="8">
        <v>364.69</v>
      </c>
      <c r="E594" s="9">
        <v>2683220.4</v>
      </c>
      <c r="F594" s="9">
        <f t="shared" si="1"/>
        <v>2319428.4</v>
      </c>
      <c r="G594" s="9">
        <f t="shared" si="2"/>
        <v>363792</v>
      </c>
    </row>
    <row r="595">
      <c r="A595" s="7" t="s">
        <v>74</v>
      </c>
      <c r="B595" s="4">
        <v>4377.0</v>
      </c>
      <c r="C595" s="8">
        <v>255.28</v>
      </c>
      <c r="D595" s="8">
        <v>159.42</v>
      </c>
      <c r="E595" s="9">
        <v>1117360.56</v>
      </c>
      <c r="F595" s="9">
        <f t="shared" si="1"/>
        <v>697781.34</v>
      </c>
      <c r="G595" s="9">
        <f t="shared" si="2"/>
        <v>419579.22</v>
      </c>
    </row>
    <row r="596">
      <c r="A596" s="7" t="s">
        <v>74</v>
      </c>
      <c r="B596" s="4">
        <v>4507.0</v>
      </c>
      <c r="C596" s="8">
        <v>109.28</v>
      </c>
      <c r="D596" s="8">
        <v>35.84</v>
      </c>
      <c r="E596" s="9">
        <v>492524.96</v>
      </c>
      <c r="F596" s="9">
        <f t="shared" si="1"/>
        <v>161530.88</v>
      </c>
      <c r="G596" s="9">
        <f t="shared" si="2"/>
        <v>330994.08</v>
      </c>
    </row>
    <row r="597">
      <c r="A597" s="7" t="s">
        <v>74</v>
      </c>
      <c r="B597" s="4">
        <v>8764.0</v>
      </c>
      <c r="C597" s="8">
        <v>651.21</v>
      </c>
      <c r="D597" s="8">
        <v>524.96</v>
      </c>
      <c r="E597" s="9">
        <v>5707204.44</v>
      </c>
      <c r="F597" s="9">
        <f t="shared" si="1"/>
        <v>4600749.44</v>
      </c>
      <c r="G597" s="9">
        <f t="shared" si="2"/>
        <v>1106455</v>
      </c>
    </row>
    <row r="598">
      <c r="A598" s="7" t="s">
        <v>74</v>
      </c>
      <c r="B598" s="4">
        <v>9453.0</v>
      </c>
      <c r="C598" s="8">
        <v>651.21</v>
      </c>
      <c r="D598" s="8">
        <v>524.96</v>
      </c>
      <c r="E598" s="9">
        <v>6155888.13</v>
      </c>
      <c r="F598" s="9">
        <f t="shared" si="1"/>
        <v>4962446.88</v>
      </c>
      <c r="G598" s="9">
        <f t="shared" si="2"/>
        <v>1193441.25</v>
      </c>
    </row>
    <row r="599">
      <c r="A599" s="7" t="s">
        <v>74</v>
      </c>
      <c r="B599" s="4">
        <v>4957.0</v>
      </c>
      <c r="C599" s="8">
        <v>47.45</v>
      </c>
      <c r="D599" s="8">
        <v>31.79</v>
      </c>
      <c r="E599" s="9">
        <v>235209.65000000002</v>
      </c>
      <c r="F599" s="9">
        <f t="shared" si="1"/>
        <v>157583.03</v>
      </c>
      <c r="G599" s="9">
        <f t="shared" si="2"/>
        <v>77626.62</v>
      </c>
    </row>
    <row r="600">
      <c r="A600" s="7" t="s">
        <v>74</v>
      </c>
      <c r="B600" s="4">
        <v>7458.0</v>
      </c>
      <c r="C600" s="8">
        <v>255.28</v>
      </c>
      <c r="D600" s="8">
        <v>159.42</v>
      </c>
      <c r="E600" s="9">
        <v>1903878.24</v>
      </c>
      <c r="F600" s="9">
        <f t="shared" si="1"/>
        <v>1188954.36</v>
      </c>
      <c r="G600" s="9">
        <f t="shared" si="2"/>
        <v>714923.88</v>
      </c>
    </row>
    <row r="601">
      <c r="A601" s="7" t="s">
        <v>74</v>
      </c>
      <c r="B601" s="4">
        <v>4141.0</v>
      </c>
      <c r="C601" s="8">
        <v>47.45</v>
      </c>
      <c r="D601" s="8">
        <v>31.79</v>
      </c>
      <c r="E601" s="9">
        <v>196490.45</v>
      </c>
      <c r="F601" s="9">
        <f t="shared" si="1"/>
        <v>131642.39</v>
      </c>
      <c r="G601" s="9">
        <f t="shared" si="2"/>
        <v>64848.06</v>
      </c>
    </row>
    <row r="602">
      <c r="A602" s="7" t="s">
        <v>74</v>
      </c>
      <c r="B602" s="4">
        <v>5192.0</v>
      </c>
      <c r="C602" s="8">
        <v>47.45</v>
      </c>
      <c r="D602" s="8">
        <v>31.79</v>
      </c>
      <c r="E602" s="9">
        <v>246360.40000000002</v>
      </c>
      <c r="F602" s="9">
        <f t="shared" si="1"/>
        <v>165053.68</v>
      </c>
      <c r="G602" s="9">
        <f t="shared" si="2"/>
        <v>81306.72</v>
      </c>
    </row>
    <row r="603">
      <c r="A603" s="7" t="s">
        <v>76</v>
      </c>
      <c r="B603" s="4">
        <v>520.0</v>
      </c>
      <c r="C603" s="8">
        <v>651.21</v>
      </c>
      <c r="D603" s="8">
        <v>524.96</v>
      </c>
      <c r="E603" s="9">
        <v>338629.2</v>
      </c>
      <c r="F603" s="9">
        <f t="shared" si="1"/>
        <v>272979.2</v>
      </c>
      <c r="G603" s="9">
        <f t="shared" si="2"/>
        <v>65650</v>
      </c>
    </row>
    <row r="604">
      <c r="A604" s="7" t="s">
        <v>76</v>
      </c>
      <c r="B604" s="4">
        <v>9014.0</v>
      </c>
      <c r="C604" s="8">
        <v>47.45</v>
      </c>
      <c r="D604" s="8">
        <v>31.79</v>
      </c>
      <c r="E604" s="9">
        <v>427714.30000000005</v>
      </c>
      <c r="F604" s="9">
        <f t="shared" si="1"/>
        <v>286555.06</v>
      </c>
      <c r="G604" s="9">
        <f t="shared" si="2"/>
        <v>141159.24</v>
      </c>
    </row>
    <row r="605">
      <c r="A605" s="7" t="s">
        <v>76</v>
      </c>
      <c r="B605" s="4">
        <v>5915.0</v>
      </c>
      <c r="C605" s="8">
        <v>81.73</v>
      </c>
      <c r="D605" s="8">
        <v>56.67</v>
      </c>
      <c r="E605" s="9">
        <v>483432.95</v>
      </c>
      <c r="F605" s="9">
        <f t="shared" si="1"/>
        <v>335203.05</v>
      </c>
      <c r="G605" s="9">
        <f t="shared" si="2"/>
        <v>148229.9</v>
      </c>
    </row>
    <row r="606">
      <c r="A606" s="7" t="s">
        <v>76</v>
      </c>
      <c r="B606" s="4">
        <v>8732.0</v>
      </c>
      <c r="C606" s="8">
        <v>81.73</v>
      </c>
      <c r="D606" s="8">
        <v>56.67</v>
      </c>
      <c r="E606" s="9">
        <v>713666.36</v>
      </c>
      <c r="F606" s="9">
        <f t="shared" si="1"/>
        <v>494842.44</v>
      </c>
      <c r="G606" s="9">
        <f t="shared" si="2"/>
        <v>218823.92</v>
      </c>
    </row>
    <row r="607">
      <c r="A607" s="7" t="s">
        <v>76</v>
      </c>
      <c r="B607" s="4">
        <v>4375.0</v>
      </c>
      <c r="C607" s="8">
        <v>651.21</v>
      </c>
      <c r="D607" s="8">
        <v>524.96</v>
      </c>
      <c r="E607" s="9">
        <v>2849043.75</v>
      </c>
      <c r="F607" s="9">
        <f t="shared" si="1"/>
        <v>2296700</v>
      </c>
      <c r="G607" s="9">
        <f t="shared" si="2"/>
        <v>552343.75</v>
      </c>
    </row>
    <row r="608">
      <c r="A608" s="7" t="s">
        <v>76</v>
      </c>
      <c r="B608" s="4">
        <v>8566.0</v>
      </c>
      <c r="C608" s="8">
        <v>109.28</v>
      </c>
      <c r="D608" s="8">
        <v>35.84</v>
      </c>
      <c r="E608" s="9">
        <v>936092.48</v>
      </c>
      <c r="F608" s="9">
        <f t="shared" si="1"/>
        <v>307005.44</v>
      </c>
      <c r="G608" s="9">
        <f t="shared" si="2"/>
        <v>629087.04</v>
      </c>
    </row>
    <row r="609">
      <c r="A609" s="7" t="s">
        <v>76</v>
      </c>
      <c r="B609" s="4">
        <v>4417.0</v>
      </c>
      <c r="C609" s="8">
        <v>437.2</v>
      </c>
      <c r="D609" s="8">
        <v>263.33</v>
      </c>
      <c r="E609" s="9">
        <v>1931112.4</v>
      </c>
      <c r="F609" s="9">
        <f t="shared" si="1"/>
        <v>1163128.61</v>
      </c>
      <c r="G609" s="9">
        <f t="shared" si="2"/>
        <v>767983.79</v>
      </c>
    </row>
    <row r="610">
      <c r="A610" s="7" t="s">
        <v>76</v>
      </c>
      <c r="B610" s="4">
        <v>6287.0</v>
      </c>
      <c r="C610" s="8">
        <v>651.21</v>
      </c>
      <c r="D610" s="8">
        <v>524.96</v>
      </c>
      <c r="E610" s="9">
        <v>4094157.27</v>
      </c>
      <c r="F610" s="9">
        <f t="shared" si="1"/>
        <v>3300423.52</v>
      </c>
      <c r="G610" s="9">
        <f t="shared" si="2"/>
        <v>793733.75</v>
      </c>
    </row>
    <row r="611">
      <c r="A611" s="7" t="s">
        <v>76</v>
      </c>
      <c r="B611" s="4">
        <v>5462.0</v>
      </c>
      <c r="C611" s="8">
        <v>205.7</v>
      </c>
      <c r="D611" s="8">
        <v>117.11</v>
      </c>
      <c r="E611" s="9">
        <v>1123533.4</v>
      </c>
      <c r="F611" s="9">
        <f t="shared" si="1"/>
        <v>639654.82</v>
      </c>
      <c r="G611" s="9">
        <f t="shared" si="2"/>
        <v>483878.58</v>
      </c>
    </row>
    <row r="612">
      <c r="A612" s="7" t="s">
        <v>76</v>
      </c>
      <c r="B612" s="4">
        <v>4723.0</v>
      </c>
      <c r="C612" s="8">
        <v>47.45</v>
      </c>
      <c r="D612" s="8">
        <v>31.79</v>
      </c>
      <c r="E612" s="9">
        <v>224106.35</v>
      </c>
      <c r="F612" s="9">
        <f t="shared" si="1"/>
        <v>150144.17</v>
      </c>
      <c r="G612" s="9">
        <f t="shared" si="2"/>
        <v>73962.18</v>
      </c>
    </row>
    <row r="613">
      <c r="A613" s="7" t="s">
        <v>76</v>
      </c>
      <c r="B613" s="4">
        <v>3519.0</v>
      </c>
      <c r="C613" s="8">
        <v>154.06</v>
      </c>
      <c r="D613" s="8">
        <v>90.93</v>
      </c>
      <c r="E613" s="9">
        <v>542137.14</v>
      </c>
      <c r="F613" s="9">
        <f t="shared" si="1"/>
        <v>319982.67</v>
      </c>
      <c r="G613" s="9">
        <f t="shared" si="2"/>
        <v>222154.47</v>
      </c>
    </row>
    <row r="614">
      <c r="A614" s="7" t="s">
        <v>76</v>
      </c>
      <c r="B614" s="4">
        <v>9640.0</v>
      </c>
      <c r="C614" s="8">
        <v>152.58</v>
      </c>
      <c r="D614" s="8">
        <v>97.44</v>
      </c>
      <c r="E614" s="9">
        <v>1470871.2000000002</v>
      </c>
      <c r="F614" s="9">
        <f t="shared" si="1"/>
        <v>939321.6</v>
      </c>
      <c r="G614" s="9">
        <f t="shared" si="2"/>
        <v>531549.6</v>
      </c>
    </row>
    <row r="615">
      <c r="A615" s="7" t="s">
        <v>76</v>
      </c>
      <c r="B615" s="4">
        <v>9085.0</v>
      </c>
      <c r="C615" s="8">
        <v>152.58</v>
      </c>
      <c r="D615" s="8">
        <v>97.44</v>
      </c>
      <c r="E615" s="9">
        <v>1386189.3</v>
      </c>
      <c r="F615" s="9">
        <f t="shared" si="1"/>
        <v>885242.4</v>
      </c>
      <c r="G615" s="9">
        <f t="shared" si="2"/>
        <v>500946.9</v>
      </c>
    </row>
    <row r="616">
      <c r="A616" s="7" t="s">
        <v>76</v>
      </c>
      <c r="B616" s="4">
        <v>7426.0</v>
      </c>
      <c r="C616" s="8">
        <v>668.27</v>
      </c>
      <c r="D616" s="8">
        <v>502.54</v>
      </c>
      <c r="E616" s="9">
        <v>4962573.02</v>
      </c>
      <c r="F616" s="9">
        <f t="shared" si="1"/>
        <v>3731862.04</v>
      </c>
      <c r="G616" s="9">
        <f t="shared" si="2"/>
        <v>1230710.98</v>
      </c>
    </row>
    <row r="617">
      <c r="A617" s="7" t="s">
        <v>76</v>
      </c>
      <c r="B617" s="4">
        <v>792.0</v>
      </c>
      <c r="C617" s="8">
        <v>81.73</v>
      </c>
      <c r="D617" s="8">
        <v>56.67</v>
      </c>
      <c r="E617" s="9">
        <v>64730.16</v>
      </c>
      <c r="F617" s="9">
        <f t="shared" si="1"/>
        <v>44882.64</v>
      </c>
      <c r="G617" s="9">
        <f t="shared" si="2"/>
        <v>19847.52</v>
      </c>
    </row>
    <row r="618">
      <c r="A618" s="7" t="s">
        <v>76</v>
      </c>
      <c r="B618" s="4">
        <v>9382.0</v>
      </c>
      <c r="C618" s="8">
        <v>437.2</v>
      </c>
      <c r="D618" s="8">
        <v>263.33</v>
      </c>
      <c r="E618" s="9">
        <v>4101810.4</v>
      </c>
      <c r="F618" s="9">
        <f t="shared" si="1"/>
        <v>2470562.06</v>
      </c>
      <c r="G618" s="9">
        <f t="shared" si="2"/>
        <v>1631248.34</v>
      </c>
    </row>
    <row r="619">
      <c r="A619" s="7" t="s">
        <v>76</v>
      </c>
      <c r="B619" s="4">
        <v>4157.0</v>
      </c>
      <c r="C619" s="8">
        <v>421.89</v>
      </c>
      <c r="D619" s="8">
        <v>364.69</v>
      </c>
      <c r="E619" s="9">
        <v>1753796.73</v>
      </c>
      <c r="F619" s="9">
        <f t="shared" si="1"/>
        <v>1516016.33</v>
      </c>
      <c r="G619" s="9">
        <f t="shared" si="2"/>
        <v>237780.4</v>
      </c>
    </row>
    <row r="620">
      <c r="A620" s="7" t="s">
        <v>76</v>
      </c>
      <c r="B620" s="4">
        <v>8902.0</v>
      </c>
      <c r="C620" s="8">
        <v>421.89</v>
      </c>
      <c r="D620" s="8">
        <v>364.69</v>
      </c>
      <c r="E620" s="9">
        <v>3755664.78</v>
      </c>
      <c r="F620" s="9">
        <f t="shared" si="1"/>
        <v>3246470.38</v>
      </c>
      <c r="G620" s="9">
        <f t="shared" si="2"/>
        <v>509194.4</v>
      </c>
    </row>
    <row r="621">
      <c r="A621" s="7" t="s">
        <v>76</v>
      </c>
      <c r="B621" s="4">
        <v>4611.0</v>
      </c>
      <c r="C621" s="8">
        <v>421.89</v>
      </c>
      <c r="D621" s="8">
        <v>364.69</v>
      </c>
      <c r="E621" s="9">
        <v>1945334.79</v>
      </c>
      <c r="F621" s="9">
        <f t="shared" si="1"/>
        <v>1681585.59</v>
      </c>
      <c r="G621" s="9">
        <f t="shared" si="2"/>
        <v>263749.2</v>
      </c>
    </row>
    <row r="622">
      <c r="A622" s="7" t="s">
        <v>76</v>
      </c>
      <c r="B622" s="4">
        <v>461.0</v>
      </c>
      <c r="C622" s="8">
        <v>47.45</v>
      </c>
      <c r="D622" s="8">
        <v>31.79</v>
      </c>
      <c r="E622" s="9">
        <v>21874.45</v>
      </c>
      <c r="F622" s="9">
        <f t="shared" si="1"/>
        <v>14655.19</v>
      </c>
      <c r="G622" s="9">
        <f t="shared" si="2"/>
        <v>7219.26</v>
      </c>
    </row>
    <row r="623">
      <c r="A623" s="7" t="s">
        <v>76</v>
      </c>
      <c r="B623" s="4">
        <v>3235.0</v>
      </c>
      <c r="C623" s="8">
        <v>668.27</v>
      </c>
      <c r="D623" s="8">
        <v>502.54</v>
      </c>
      <c r="E623" s="9">
        <v>2161853.4499999997</v>
      </c>
      <c r="F623" s="9">
        <f t="shared" si="1"/>
        <v>1625716.9</v>
      </c>
      <c r="G623" s="9">
        <f t="shared" si="2"/>
        <v>536136.55</v>
      </c>
    </row>
    <row r="624">
      <c r="A624" s="7" t="s">
        <v>76</v>
      </c>
      <c r="B624" s="4">
        <v>5792.0</v>
      </c>
      <c r="C624" s="8">
        <v>9.33</v>
      </c>
      <c r="D624" s="8">
        <v>6.92</v>
      </c>
      <c r="E624" s="9">
        <v>54039.36</v>
      </c>
      <c r="F624" s="9">
        <f t="shared" si="1"/>
        <v>40080.64</v>
      </c>
      <c r="G624" s="9">
        <f t="shared" si="2"/>
        <v>13958.72</v>
      </c>
    </row>
    <row r="625">
      <c r="A625" s="7" t="s">
        <v>76</v>
      </c>
      <c r="B625" s="4">
        <v>7870.0</v>
      </c>
      <c r="C625" s="8">
        <v>81.73</v>
      </c>
      <c r="D625" s="8">
        <v>56.67</v>
      </c>
      <c r="E625" s="9">
        <v>643215.1</v>
      </c>
      <c r="F625" s="9">
        <f t="shared" si="1"/>
        <v>445992.9</v>
      </c>
      <c r="G625" s="9">
        <f t="shared" si="2"/>
        <v>197222.2</v>
      </c>
    </row>
    <row r="626">
      <c r="A626" s="7" t="s">
        <v>76</v>
      </c>
      <c r="B626" s="4">
        <v>3136.0</v>
      </c>
      <c r="C626" s="8">
        <v>255.28</v>
      </c>
      <c r="D626" s="8">
        <v>159.42</v>
      </c>
      <c r="E626" s="9">
        <v>800558.08</v>
      </c>
      <c r="F626" s="9">
        <f t="shared" si="1"/>
        <v>499941.12</v>
      </c>
      <c r="G626" s="9">
        <f t="shared" si="2"/>
        <v>300616.96</v>
      </c>
    </row>
    <row r="627">
      <c r="A627" s="7" t="s">
        <v>76</v>
      </c>
      <c r="B627" s="4">
        <v>3915.0</v>
      </c>
      <c r="C627" s="8">
        <v>81.73</v>
      </c>
      <c r="D627" s="8">
        <v>56.67</v>
      </c>
      <c r="E627" s="9">
        <v>319972.95</v>
      </c>
      <c r="F627" s="9">
        <f t="shared" si="1"/>
        <v>221863.05</v>
      </c>
      <c r="G627" s="9">
        <f t="shared" si="2"/>
        <v>98109.9</v>
      </c>
    </row>
    <row r="628">
      <c r="A628" s="7" t="s">
        <v>76</v>
      </c>
      <c r="B628" s="4">
        <v>4836.0</v>
      </c>
      <c r="C628" s="8">
        <v>152.58</v>
      </c>
      <c r="D628" s="8">
        <v>97.44</v>
      </c>
      <c r="E628" s="9">
        <v>737876.88</v>
      </c>
      <c r="F628" s="9">
        <f t="shared" si="1"/>
        <v>471219.84</v>
      </c>
      <c r="G628" s="9">
        <f t="shared" si="2"/>
        <v>266657.04</v>
      </c>
    </row>
    <row r="629">
      <c r="A629" s="7" t="s">
        <v>76</v>
      </c>
      <c r="B629" s="4">
        <v>5755.0</v>
      </c>
      <c r="C629" s="8">
        <v>152.58</v>
      </c>
      <c r="D629" s="8">
        <v>97.44</v>
      </c>
      <c r="E629" s="9">
        <v>878097.9</v>
      </c>
      <c r="F629" s="9">
        <f t="shared" si="1"/>
        <v>560767.2</v>
      </c>
      <c r="G629" s="9">
        <f t="shared" si="2"/>
        <v>317330.7</v>
      </c>
    </row>
    <row r="630">
      <c r="A630" s="7" t="s">
        <v>78</v>
      </c>
      <c r="B630" s="4">
        <v>888.0</v>
      </c>
      <c r="C630" s="8">
        <v>9.33</v>
      </c>
      <c r="D630" s="8">
        <v>6.92</v>
      </c>
      <c r="E630" s="9">
        <v>8285.04</v>
      </c>
      <c r="F630" s="9">
        <f t="shared" si="1"/>
        <v>6144.96</v>
      </c>
      <c r="G630" s="9">
        <f t="shared" si="2"/>
        <v>2140.08</v>
      </c>
    </row>
    <row r="631">
      <c r="A631" s="7" t="s">
        <v>78</v>
      </c>
      <c r="B631" s="4">
        <v>7658.0</v>
      </c>
      <c r="C631" s="8">
        <v>668.27</v>
      </c>
      <c r="D631" s="8">
        <v>502.54</v>
      </c>
      <c r="E631" s="9">
        <v>5117611.66</v>
      </c>
      <c r="F631" s="9">
        <f t="shared" si="1"/>
        <v>3848451.32</v>
      </c>
      <c r="G631" s="9">
        <f t="shared" si="2"/>
        <v>1269160.34</v>
      </c>
    </row>
    <row r="632">
      <c r="A632" s="7" t="s">
        <v>78</v>
      </c>
      <c r="B632" s="4">
        <v>7322.0</v>
      </c>
      <c r="C632" s="8">
        <v>651.21</v>
      </c>
      <c r="D632" s="8">
        <v>524.96</v>
      </c>
      <c r="E632" s="9">
        <v>4768159.62</v>
      </c>
      <c r="F632" s="9">
        <f t="shared" si="1"/>
        <v>3843757.12</v>
      </c>
      <c r="G632" s="9">
        <f t="shared" si="2"/>
        <v>924402.5</v>
      </c>
    </row>
    <row r="633">
      <c r="A633" s="7" t="s">
        <v>78</v>
      </c>
      <c r="B633" s="4">
        <v>280.0</v>
      </c>
      <c r="C633" s="8">
        <v>205.7</v>
      </c>
      <c r="D633" s="8">
        <v>117.11</v>
      </c>
      <c r="E633" s="9">
        <v>57596.0</v>
      </c>
      <c r="F633" s="9">
        <f t="shared" si="1"/>
        <v>32790.8</v>
      </c>
      <c r="G633" s="9">
        <f t="shared" si="2"/>
        <v>24805.2</v>
      </c>
    </row>
    <row r="634">
      <c r="A634" s="7" t="s">
        <v>78</v>
      </c>
      <c r="B634" s="4">
        <v>192.0</v>
      </c>
      <c r="C634" s="8">
        <v>154.06</v>
      </c>
      <c r="D634" s="8">
        <v>90.93</v>
      </c>
      <c r="E634" s="9">
        <v>29579.52</v>
      </c>
      <c r="F634" s="9">
        <f t="shared" si="1"/>
        <v>17458.56</v>
      </c>
      <c r="G634" s="9">
        <f t="shared" si="2"/>
        <v>12120.96</v>
      </c>
    </row>
    <row r="635">
      <c r="A635" s="7" t="s">
        <v>78</v>
      </c>
      <c r="B635" s="4">
        <v>138.0</v>
      </c>
      <c r="C635" s="8">
        <v>437.2</v>
      </c>
      <c r="D635" s="8">
        <v>263.33</v>
      </c>
      <c r="E635" s="9">
        <v>60333.6</v>
      </c>
      <c r="F635" s="9">
        <f t="shared" si="1"/>
        <v>36339.54</v>
      </c>
      <c r="G635" s="9">
        <f t="shared" si="2"/>
        <v>23994.06</v>
      </c>
    </row>
    <row r="636">
      <c r="A636" s="7" t="s">
        <v>78</v>
      </c>
      <c r="B636" s="4">
        <v>3008.0</v>
      </c>
      <c r="C636" s="8">
        <v>9.33</v>
      </c>
      <c r="D636" s="8">
        <v>6.92</v>
      </c>
      <c r="E636" s="9">
        <v>28064.64</v>
      </c>
      <c r="F636" s="9">
        <f t="shared" si="1"/>
        <v>20815.36</v>
      </c>
      <c r="G636" s="9">
        <f t="shared" si="2"/>
        <v>7249.28</v>
      </c>
    </row>
    <row r="637">
      <c r="A637" s="7" t="s">
        <v>78</v>
      </c>
      <c r="B637" s="4">
        <v>840.0</v>
      </c>
      <c r="C637" s="8">
        <v>47.45</v>
      </c>
      <c r="D637" s="8">
        <v>31.79</v>
      </c>
      <c r="E637" s="9">
        <v>39858.0</v>
      </c>
      <c r="F637" s="9">
        <f t="shared" si="1"/>
        <v>26703.6</v>
      </c>
      <c r="G637" s="9">
        <f t="shared" si="2"/>
        <v>13154.4</v>
      </c>
    </row>
    <row r="638">
      <c r="A638" s="7" t="s">
        <v>78</v>
      </c>
      <c r="B638" s="4">
        <v>5368.0</v>
      </c>
      <c r="C638" s="8">
        <v>668.27</v>
      </c>
      <c r="D638" s="8">
        <v>502.54</v>
      </c>
      <c r="E638" s="9">
        <v>3587273.36</v>
      </c>
      <c r="F638" s="9">
        <f t="shared" si="1"/>
        <v>2697634.72</v>
      </c>
      <c r="G638" s="9">
        <f t="shared" si="2"/>
        <v>889638.64</v>
      </c>
    </row>
    <row r="639">
      <c r="A639" s="7" t="s">
        <v>78</v>
      </c>
      <c r="B639" s="4">
        <v>9052.0</v>
      </c>
      <c r="C639" s="8">
        <v>255.28</v>
      </c>
      <c r="D639" s="8">
        <v>159.42</v>
      </c>
      <c r="E639" s="9">
        <v>2310794.56</v>
      </c>
      <c r="F639" s="9">
        <f t="shared" si="1"/>
        <v>1443069.84</v>
      </c>
      <c r="G639" s="9">
        <f t="shared" si="2"/>
        <v>867724.72</v>
      </c>
    </row>
    <row r="640">
      <c r="A640" s="7" t="s">
        <v>78</v>
      </c>
      <c r="B640" s="4">
        <v>6779.0</v>
      </c>
      <c r="C640" s="8">
        <v>81.73</v>
      </c>
      <c r="D640" s="8">
        <v>56.67</v>
      </c>
      <c r="E640" s="9">
        <v>554047.67</v>
      </c>
      <c r="F640" s="9">
        <f t="shared" si="1"/>
        <v>384165.93</v>
      </c>
      <c r="G640" s="9">
        <f t="shared" si="2"/>
        <v>169881.74</v>
      </c>
    </row>
    <row r="641">
      <c r="A641" s="7" t="s">
        <v>78</v>
      </c>
      <c r="B641" s="4">
        <v>1957.0</v>
      </c>
      <c r="C641" s="8">
        <v>421.89</v>
      </c>
      <c r="D641" s="8">
        <v>364.69</v>
      </c>
      <c r="E641" s="9">
        <v>825638.73</v>
      </c>
      <c r="F641" s="9">
        <f t="shared" si="1"/>
        <v>713698.33</v>
      </c>
      <c r="G641" s="9">
        <f t="shared" si="2"/>
        <v>111940.4</v>
      </c>
    </row>
    <row r="642">
      <c r="A642" s="7" t="s">
        <v>78</v>
      </c>
      <c r="B642" s="4">
        <v>3940.0</v>
      </c>
      <c r="C642" s="8">
        <v>109.28</v>
      </c>
      <c r="D642" s="8">
        <v>35.84</v>
      </c>
      <c r="E642" s="9">
        <v>430563.2</v>
      </c>
      <c r="F642" s="9">
        <f t="shared" si="1"/>
        <v>141209.6</v>
      </c>
      <c r="G642" s="9">
        <f t="shared" si="2"/>
        <v>289353.6</v>
      </c>
    </row>
    <row r="643">
      <c r="A643" s="7" t="s">
        <v>78</v>
      </c>
      <c r="B643" s="4">
        <v>9223.0</v>
      </c>
      <c r="C643" s="8">
        <v>255.28</v>
      </c>
      <c r="D643" s="8">
        <v>159.42</v>
      </c>
      <c r="E643" s="9">
        <v>2354447.44</v>
      </c>
      <c r="F643" s="9">
        <f t="shared" si="1"/>
        <v>1470330.66</v>
      </c>
      <c r="G643" s="9">
        <f t="shared" si="2"/>
        <v>884116.78</v>
      </c>
    </row>
    <row r="644">
      <c r="A644" s="7" t="s">
        <v>78</v>
      </c>
      <c r="B644" s="4">
        <v>2169.0</v>
      </c>
      <c r="C644" s="8">
        <v>668.27</v>
      </c>
      <c r="D644" s="8">
        <v>502.54</v>
      </c>
      <c r="E644" s="9">
        <v>1449477.63</v>
      </c>
      <c r="F644" s="9">
        <f t="shared" si="1"/>
        <v>1090009.26</v>
      </c>
      <c r="G644" s="9">
        <f t="shared" si="2"/>
        <v>359468.37</v>
      </c>
    </row>
    <row r="645">
      <c r="A645" s="7" t="s">
        <v>78</v>
      </c>
      <c r="B645" s="4">
        <v>2948.0</v>
      </c>
      <c r="C645" s="8">
        <v>255.28</v>
      </c>
      <c r="D645" s="8">
        <v>159.42</v>
      </c>
      <c r="E645" s="9">
        <v>752565.4400000001</v>
      </c>
      <c r="F645" s="9">
        <f t="shared" si="1"/>
        <v>469970.16</v>
      </c>
      <c r="G645" s="9">
        <f t="shared" si="2"/>
        <v>282595.28</v>
      </c>
    </row>
    <row r="646">
      <c r="A646" s="7" t="s">
        <v>78</v>
      </c>
      <c r="B646" s="4">
        <v>7151.0</v>
      </c>
      <c r="C646" s="8">
        <v>421.89</v>
      </c>
      <c r="D646" s="8">
        <v>364.69</v>
      </c>
      <c r="E646" s="9">
        <v>3016935.39</v>
      </c>
      <c r="F646" s="9">
        <f t="shared" si="1"/>
        <v>2607898.19</v>
      </c>
      <c r="G646" s="9">
        <f t="shared" si="2"/>
        <v>409037.2</v>
      </c>
    </row>
    <row r="647">
      <c r="A647" s="7" t="s">
        <v>78</v>
      </c>
      <c r="B647" s="4">
        <v>1212.0</v>
      </c>
      <c r="C647" s="8">
        <v>255.28</v>
      </c>
      <c r="D647" s="8">
        <v>159.42</v>
      </c>
      <c r="E647" s="9">
        <v>309399.36</v>
      </c>
      <c r="F647" s="9">
        <f t="shared" si="1"/>
        <v>193217.04</v>
      </c>
      <c r="G647" s="9">
        <f t="shared" si="2"/>
        <v>116182.32</v>
      </c>
    </row>
    <row r="648">
      <c r="A648" s="7" t="s">
        <v>78</v>
      </c>
      <c r="B648" s="4">
        <v>6531.0</v>
      </c>
      <c r="C648" s="8">
        <v>154.06</v>
      </c>
      <c r="D648" s="8">
        <v>90.93</v>
      </c>
      <c r="E648" s="9">
        <v>1006165.86</v>
      </c>
      <c r="F648" s="9">
        <f t="shared" si="1"/>
        <v>593863.83</v>
      </c>
      <c r="G648" s="9">
        <f t="shared" si="2"/>
        <v>412302.03</v>
      </c>
    </row>
    <row r="649">
      <c r="A649" s="7" t="s">
        <v>78</v>
      </c>
      <c r="B649" s="4">
        <v>50.0</v>
      </c>
      <c r="C649" s="8">
        <v>205.7</v>
      </c>
      <c r="D649" s="8">
        <v>117.11</v>
      </c>
      <c r="E649" s="9">
        <v>10285.0</v>
      </c>
      <c r="F649" s="9">
        <f t="shared" si="1"/>
        <v>5855.5</v>
      </c>
      <c r="G649" s="9">
        <f t="shared" si="2"/>
        <v>4429.5</v>
      </c>
    </row>
    <row r="650">
      <c r="A650" s="7" t="s">
        <v>78</v>
      </c>
      <c r="B650" s="4">
        <v>2647.0</v>
      </c>
      <c r="C650" s="8">
        <v>154.06</v>
      </c>
      <c r="D650" s="8">
        <v>90.93</v>
      </c>
      <c r="E650" s="9">
        <v>407796.82</v>
      </c>
      <c r="F650" s="9">
        <f t="shared" si="1"/>
        <v>240691.71</v>
      </c>
      <c r="G650" s="9">
        <f t="shared" si="2"/>
        <v>167105.11</v>
      </c>
    </row>
    <row r="651">
      <c r="A651" s="7" t="s">
        <v>78</v>
      </c>
      <c r="B651" s="4">
        <v>7523.0</v>
      </c>
      <c r="C651" s="8">
        <v>154.06</v>
      </c>
      <c r="D651" s="8">
        <v>90.93</v>
      </c>
      <c r="E651" s="9">
        <v>1158993.3800000001</v>
      </c>
      <c r="F651" s="9">
        <f t="shared" si="1"/>
        <v>684066.39</v>
      </c>
      <c r="G651" s="9">
        <f t="shared" si="2"/>
        <v>474926.99</v>
      </c>
    </row>
    <row r="652">
      <c r="A652" s="7" t="s">
        <v>78</v>
      </c>
      <c r="B652" s="4">
        <v>7652.0</v>
      </c>
      <c r="C652" s="8">
        <v>205.7</v>
      </c>
      <c r="D652" s="8">
        <v>117.11</v>
      </c>
      <c r="E652" s="9">
        <v>1574016.4</v>
      </c>
      <c r="F652" s="9">
        <f t="shared" si="1"/>
        <v>896125.72</v>
      </c>
      <c r="G652" s="9">
        <f t="shared" si="2"/>
        <v>677890.68</v>
      </c>
    </row>
    <row r="653">
      <c r="A653" s="7" t="s">
        <v>78</v>
      </c>
      <c r="B653" s="4">
        <v>1573.0</v>
      </c>
      <c r="C653" s="8">
        <v>9.33</v>
      </c>
      <c r="D653" s="8">
        <v>6.92</v>
      </c>
      <c r="E653" s="9">
        <v>14676.09</v>
      </c>
      <c r="F653" s="9">
        <f t="shared" si="1"/>
        <v>10885.16</v>
      </c>
      <c r="G653" s="9">
        <f t="shared" si="2"/>
        <v>3790.93</v>
      </c>
    </row>
    <row r="654">
      <c r="A654" s="7" t="s">
        <v>80</v>
      </c>
      <c r="B654" s="4">
        <v>22.0</v>
      </c>
      <c r="C654" s="8">
        <v>651.21</v>
      </c>
      <c r="D654" s="8">
        <v>524.96</v>
      </c>
      <c r="E654" s="9">
        <v>14326.62</v>
      </c>
      <c r="F654" s="9">
        <f t="shared" si="1"/>
        <v>11549.12</v>
      </c>
      <c r="G654" s="9">
        <f t="shared" si="2"/>
        <v>2777.5</v>
      </c>
    </row>
    <row r="655">
      <c r="A655" s="7" t="s">
        <v>80</v>
      </c>
      <c r="B655" s="4">
        <v>3771.0</v>
      </c>
      <c r="C655" s="8">
        <v>81.73</v>
      </c>
      <c r="D655" s="8">
        <v>56.67</v>
      </c>
      <c r="E655" s="9">
        <v>308203.83</v>
      </c>
      <c r="F655" s="9">
        <f t="shared" si="1"/>
        <v>213702.57</v>
      </c>
      <c r="G655" s="9">
        <f t="shared" si="2"/>
        <v>94501.26</v>
      </c>
    </row>
    <row r="656">
      <c r="A656" s="7" t="s">
        <v>80</v>
      </c>
      <c r="B656" s="4">
        <v>1875.0</v>
      </c>
      <c r="C656" s="8">
        <v>81.73</v>
      </c>
      <c r="D656" s="8">
        <v>56.67</v>
      </c>
      <c r="E656" s="9">
        <v>153243.75</v>
      </c>
      <c r="F656" s="9">
        <f t="shared" si="1"/>
        <v>106256.25</v>
      </c>
      <c r="G656" s="9">
        <f t="shared" si="2"/>
        <v>46987.5</v>
      </c>
    </row>
    <row r="657">
      <c r="A657" s="7" t="s">
        <v>80</v>
      </c>
      <c r="B657" s="4">
        <v>6999.0</v>
      </c>
      <c r="C657" s="8">
        <v>154.06</v>
      </c>
      <c r="D657" s="8">
        <v>90.93</v>
      </c>
      <c r="E657" s="9">
        <v>1078265.94</v>
      </c>
      <c r="F657" s="9">
        <f t="shared" si="1"/>
        <v>636419.07</v>
      </c>
      <c r="G657" s="9">
        <f t="shared" si="2"/>
        <v>441846.87</v>
      </c>
    </row>
    <row r="658">
      <c r="A658" s="7" t="s">
        <v>80</v>
      </c>
      <c r="B658" s="4">
        <v>9620.0</v>
      </c>
      <c r="C658" s="8">
        <v>109.28</v>
      </c>
      <c r="D658" s="8">
        <v>35.84</v>
      </c>
      <c r="E658" s="9">
        <v>1051273.6</v>
      </c>
      <c r="F658" s="9">
        <f t="shared" si="1"/>
        <v>344780.8</v>
      </c>
      <c r="G658" s="9">
        <f t="shared" si="2"/>
        <v>706492.8</v>
      </c>
    </row>
    <row r="659">
      <c r="A659" s="7" t="s">
        <v>80</v>
      </c>
      <c r="B659" s="4">
        <v>5967.0</v>
      </c>
      <c r="C659" s="8">
        <v>651.21</v>
      </c>
      <c r="D659" s="8">
        <v>524.96</v>
      </c>
      <c r="E659" s="9">
        <v>3885770.0700000003</v>
      </c>
      <c r="F659" s="9">
        <f t="shared" si="1"/>
        <v>3132436.32</v>
      </c>
      <c r="G659" s="9">
        <f t="shared" si="2"/>
        <v>753333.75</v>
      </c>
    </row>
    <row r="660">
      <c r="A660" s="7" t="s">
        <v>80</v>
      </c>
      <c r="B660" s="4">
        <v>1562.0</v>
      </c>
      <c r="C660" s="8">
        <v>109.28</v>
      </c>
      <c r="D660" s="8">
        <v>35.84</v>
      </c>
      <c r="E660" s="9">
        <v>170695.36000000002</v>
      </c>
      <c r="F660" s="9">
        <f t="shared" si="1"/>
        <v>55982.08</v>
      </c>
      <c r="G660" s="9">
        <f t="shared" si="2"/>
        <v>114713.28</v>
      </c>
    </row>
    <row r="661">
      <c r="A661" s="7" t="s">
        <v>80</v>
      </c>
      <c r="B661" s="4">
        <v>7683.0</v>
      </c>
      <c r="C661" s="8">
        <v>81.73</v>
      </c>
      <c r="D661" s="8">
        <v>56.67</v>
      </c>
      <c r="E661" s="9">
        <v>627931.5900000001</v>
      </c>
      <c r="F661" s="9">
        <f t="shared" si="1"/>
        <v>435395.61</v>
      </c>
      <c r="G661" s="9">
        <f t="shared" si="2"/>
        <v>192535.98</v>
      </c>
    </row>
    <row r="662">
      <c r="A662" s="7" t="s">
        <v>80</v>
      </c>
      <c r="B662" s="4">
        <v>2938.0</v>
      </c>
      <c r="C662" s="8">
        <v>154.06</v>
      </c>
      <c r="D662" s="8">
        <v>90.93</v>
      </c>
      <c r="E662" s="9">
        <v>452628.28</v>
      </c>
      <c r="F662" s="9">
        <f t="shared" si="1"/>
        <v>267152.34</v>
      </c>
      <c r="G662" s="9">
        <f t="shared" si="2"/>
        <v>185475.94</v>
      </c>
    </row>
    <row r="663">
      <c r="A663" s="7" t="s">
        <v>80</v>
      </c>
      <c r="B663" s="4">
        <v>5223.0</v>
      </c>
      <c r="C663" s="8">
        <v>437.2</v>
      </c>
      <c r="D663" s="8">
        <v>263.33</v>
      </c>
      <c r="E663" s="9">
        <v>2283495.6</v>
      </c>
      <c r="F663" s="9">
        <f t="shared" si="1"/>
        <v>1375372.59</v>
      </c>
      <c r="G663" s="9">
        <f t="shared" si="2"/>
        <v>908123.01</v>
      </c>
    </row>
    <row r="664">
      <c r="A664" s="7" t="s">
        <v>80</v>
      </c>
      <c r="B664" s="4">
        <v>6609.0</v>
      </c>
      <c r="C664" s="8">
        <v>651.21</v>
      </c>
      <c r="D664" s="8">
        <v>524.96</v>
      </c>
      <c r="E664" s="9">
        <v>4303846.890000001</v>
      </c>
      <c r="F664" s="9">
        <f t="shared" si="1"/>
        <v>3469460.64</v>
      </c>
      <c r="G664" s="9">
        <f t="shared" si="2"/>
        <v>834386.25</v>
      </c>
    </row>
    <row r="665">
      <c r="A665" s="7" t="s">
        <v>80</v>
      </c>
      <c r="B665" s="4">
        <v>2738.0</v>
      </c>
      <c r="C665" s="8">
        <v>668.27</v>
      </c>
      <c r="D665" s="8">
        <v>502.54</v>
      </c>
      <c r="E665" s="9">
        <v>1829723.26</v>
      </c>
      <c r="F665" s="9">
        <f t="shared" si="1"/>
        <v>1375954.52</v>
      </c>
      <c r="G665" s="9">
        <f t="shared" si="2"/>
        <v>453768.74</v>
      </c>
    </row>
    <row r="666">
      <c r="A666" s="7" t="s">
        <v>80</v>
      </c>
      <c r="B666" s="4">
        <v>3605.0</v>
      </c>
      <c r="C666" s="8">
        <v>109.28</v>
      </c>
      <c r="D666" s="8">
        <v>35.84</v>
      </c>
      <c r="E666" s="9">
        <v>393954.4</v>
      </c>
      <c r="F666" s="9">
        <f t="shared" si="1"/>
        <v>129203.2</v>
      </c>
      <c r="G666" s="9">
        <f t="shared" si="2"/>
        <v>264751.2</v>
      </c>
    </row>
    <row r="667">
      <c r="A667" s="7" t="s">
        <v>80</v>
      </c>
      <c r="B667" s="4">
        <v>5370.0</v>
      </c>
      <c r="C667" s="8">
        <v>109.28</v>
      </c>
      <c r="D667" s="8">
        <v>35.84</v>
      </c>
      <c r="E667" s="9">
        <v>586833.6</v>
      </c>
      <c r="F667" s="9">
        <f t="shared" si="1"/>
        <v>192460.8</v>
      </c>
      <c r="G667" s="9">
        <f t="shared" si="2"/>
        <v>394372.8</v>
      </c>
    </row>
    <row r="668">
      <c r="A668" s="7" t="s">
        <v>80</v>
      </c>
      <c r="B668" s="4">
        <v>4839.0</v>
      </c>
      <c r="C668" s="8">
        <v>668.27</v>
      </c>
      <c r="D668" s="8">
        <v>502.54</v>
      </c>
      <c r="E668" s="9">
        <v>3233758.53</v>
      </c>
      <c r="F668" s="9">
        <f t="shared" si="1"/>
        <v>2431791.06</v>
      </c>
      <c r="G668" s="9">
        <f t="shared" si="2"/>
        <v>801967.47</v>
      </c>
    </row>
    <row r="669">
      <c r="A669" s="7" t="s">
        <v>80</v>
      </c>
      <c r="B669" s="4">
        <v>2069.0</v>
      </c>
      <c r="C669" s="8">
        <v>47.45</v>
      </c>
      <c r="D669" s="8">
        <v>31.79</v>
      </c>
      <c r="E669" s="9">
        <v>98174.05</v>
      </c>
      <c r="F669" s="9">
        <f t="shared" si="1"/>
        <v>65773.51</v>
      </c>
      <c r="G669" s="9">
        <f t="shared" si="2"/>
        <v>32400.54</v>
      </c>
    </row>
    <row r="670">
      <c r="A670" s="7" t="s">
        <v>80</v>
      </c>
      <c r="B670" s="4">
        <v>6380.0</v>
      </c>
      <c r="C670" s="8">
        <v>421.89</v>
      </c>
      <c r="D670" s="8">
        <v>364.69</v>
      </c>
      <c r="E670" s="9">
        <v>2691658.1999999997</v>
      </c>
      <c r="F670" s="9">
        <f t="shared" si="1"/>
        <v>2326722.2</v>
      </c>
      <c r="G670" s="9">
        <f t="shared" si="2"/>
        <v>364936</v>
      </c>
    </row>
    <row r="671">
      <c r="A671" s="7" t="s">
        <v>80</v>
      </c>
      <c r="B671" s="4">
        <v>884.0</v>
      </c>
      <c r="C671" s="8">
        <v>437.2</v>
      </c>
      <c r="D671" s="8">
        <v>263.33</v>
      </c>
      <c r="E671" s="9">
        <v>386484.8</v>
      </c>
      <c r="F671" s="9">
        <f t="shared" si="1"/>
        <v>232783.72</v>
      </c>
      <c r="G671" s="9">
        <f t="shared" si="2"/>
        <v>153701.08</v>
      </c>
    </row>
    <row r="672">
      <c r="A672" s="7" t="s">
        <v>80</v>
      </c>
      <c r="B672" s="4">
        <v>4567.0</v>
      </c>
      <c r="C672" s="8">
        <v>9.33</v>
      </c>
      <c r="D672" s="8">
        <v>6.92</v>
      </c>
      <c r="E672" s="9">
        <v>42610.11</v>
      </c>
      <c r="F672" s="9">
        <f t="shared" si="1"/>
        <v>31603.64</v>
      </c>
      <c r="G672" s="9">
        <f t="shared" si="2"/>
        <v>11006.47</v>
      </c>
    </row>
    <row r="673">
      <c r="A673" s="7" t="s">
        <v>80</v>
      </c>
      <c r="B673" s="4">
        <v>5086.0</v>
      </c>
      <c r="C673" s="8">
        <v>205.7</v>
      </c>
      <c r="D673" s="8">
        <v>117.11</v>
      </c>
      <c r="E673" s="9">
        <v>1046190.2</v>
      </c>
      <c r="F673" s="9">
        <f t="shared" si="1"/>
        <v>595621.46</v>
      </c>
      <c r="G673" s="9">
        <f t="shared" si="2"/>
        <v>450568.74</v>
      </c>
    </row>
    <row r="674">
      <c r="A674" s="7" t="s">
        <v>80</v>
      </c>
      <c r="B674" s="4">
        <v>5919.0</v>
      </c>
      <c r="C674" s="8">
        <v>47.45</v>
      </c>
      <c r="D674" s="8">
        <v>31.79</v>
      </c>
      <c r="E674" s="9">
        <v>280856.55</v>
      </c>
      <c r="F674" s="9">
        <f t="shared" si="1"/>
        <v>188165.01</v>
      </c>
      <c r="G674" s="9">
        <f t="shared" si="2"/>
        <v>92691.54</v>
      </c>
    </row>
    <row r="675">
      <c r="A675" s="7" t="s">
        <v>80</v>
      </c>
      <c r="B675" s="4">
        <v>4348.0</v>
      </c>
      <c r="C675" s="8">
        <v>421.89</v>
      </c>
      <c r="D675" s="8">
        <v>364.69</v>
      </c>
      <c r="E675" s="9">
        <v>1834377.72</v>
      </c>
      <c r="F675" s="9">
        <f t="shared" si="1"/>
        <v>1585672.12</v>
      </c>
      <c r="G675" s="9">
        <f t="shared" si="2"/>
        <v>248705.6</v>
      </c>
    </row>
    <row r="676">
      <c r="A676" s="7" t="s">
        <v>80</v>
      </c>
      <c r="B676" s="4">
        <v>9461.0</v>
      </c>
      <c r="C676" s="8">
        <v>9.33</v>
      </c>
      <c r="D676" s="8">
        <v>6.92</v>
      </c>
      <c r="E676" s="9">
        <v>88271.13</v>
      </c>
      <c r="F676" s="9">
        <f t="shared" si="1"/>
        <v>65470.12</v>
      </c>
      <c r="G676" s="9">
        <f t="shared" si="2"/>
        <v>22801.01</v>
      </c>
    </row>
    <row r="677">
      <c r="A677" s="7" t="s">
        <v>80</v>
      </c>
      <c r="B677" s="4">
        <v>2212.0</v>
      </c>
      <c r="C677" s="8">
        <v>651.21</v>
      </c>
      <c r="D677" s="8">
        <v>524.96</v>
      </c>
      <c r="E677" s="9">
        <v>1440476.52</v>
      </c>
      <c r="F677" s="9">
        <f t="shared" si="1"/>
        <v>1161211.52</v>
      </c>
      <c r="G677" s="9">
        <f t="shared" si="2"/>
        <v>279265</v>
      </c>
    </row>
    <row r="678">
      <c r="A678" s="7" t="s">
        <v>80</v>
      </c>
      <c r="B678" s="4">
        <v>1150.0</v>
      </c>
      <c r="C678" s="8">
        <v>651.21</v>
      </c>
      <c r="D678" s="8">
        <v>524.96</v>
      </c>
      <c r="E678" s="9">
        <v>748891.5</v>
      </c>
      <c r="F678" s="9">
        <f t="shared" si="1"/>
        <v>603704</v>
      </c>
      <c r="G678" s="9">
        <f t="shared" si="2"/>
        <v>145187.5</v>
      </c>
    </row>
    <row r="679">
      <c r="A679" s="7" t="s">
        <v>82</v>
      </c>
      <c r="B679" s="4">
        <v>4876.0</v>
      </c>
      <c r="C679" s="8">
        <v>255.28</v>
      </c>
      <c r="D679" s="8">
        <v>159.42</v>
      </c>
      <c r="E679" s="9">
        <v>1244745.28</v>
      </c>
      <c r="F679" s="9">
        <f t="shared" si="1"/>
        <v>777331.92</v>
      </c>
      <c r="G679" s="9">
        <f t="shared" si="2"/>
        <v>467413.36</v>
      </c>
    </row>
    <row r="680">
      <c r="A680" s="7" t="s">
        <v>82</v>
      </c>
      <c r="B680" s="4">
        <v>1742.0</v>
      </c>
      <c r="C680" s="8">
        <v>81.73</v>
      </c>
      <c r="D680" s="8">
        <v>56.67</v>
      </c>
      <c r="E680" s="9">
        <v>142373.66</v>
      </c>
      <c r="F680" s="9">
        <f t="shared" si="1"/>
        <v>98719.14</v>
      </c>
      <c r="G680" s="9">
        <f t="shared" si="2"/>
        <v>43654.52</v>
      </c>
    </row>
    <row r="681">
      <c r="A681" s="7" t="s">
        <v>82</v>
      </c>
      <c r="B681" s="4">
        <v>495.0</v>
      </c>
      <c r="C681" s="8">
        <v>421.89</v>
      </c>
      <c r="D681" s="8">
        <v>364.69</v>
      </c>
      <c r="E681" s="9">
        <v>208835.55</v>
      </c>
      <c r="F681" s="9">
        <f t="shared" si="1"/>
        <v>180521.55</v>
      </c>
      <c r="G681" s="9">
        <f t="shared" si="2"/>
        <v>28314</v>
      </c>
    </row>
    <row r="682">
      <c r="A682" s="7" t="s">
        <v>82</v>
      </c>
      <c r="B682" s="4">
        <v>614.0</v>
      </c>
      <c r="C682" s="8">
        <v>9.33</v>
      </c>
      <c r="D682" s="8">
        <v>6.92</v>
      </c>
      <c r="E682" s="9">
        <v>5728.62</v>
      </c>
      <c r="F682" s="9">
        <f t="shared" si="1"/>
        <v>4248.88</v>
      </c>
      <c r="G682" s="9">
        <f t="shared" si="2"/>
        <v>1479.74</v>
      </c>
    </row>
    <row r="683">
      <c r="A683" s="7" t="s">
        <v>82</v>
      </c>
      <c r="B683" s="4">
        <v>407.0</v>
      </c>
      <c r="C683" s="8">
        <v>109.28</v>
      </c>
      <c r="D683" s="8">
        <v>35.84</v>
      </c>
      <c r="E683" s="9">
        <v>44476.96</v>
      </c>
      <c r="F683" s="9">
        <f t="shared" si="1"/>
        <v>14586.88</v>
      </c>
      <c r="G683" s="9">
        <f t="shared" si="2"/>
        <v>29890.08</v>
      </c>
    </row>
    <row r="684">
      <c r="A684" s="7" t="s">
        <v>82</v>
      </c>
      <c r="B684" s="4">
        <v>9321.0</v>
      </c>
      <c r="C684" s="8">
        <v>651.21</v>
      </c>
      <c r="D684" s="8">
        <v>524.96</v>
      </c>
      <c r="E684" s="9">
        <v>6069928.41</v>
      </c>
      <c r="F684" s="9">
        <f t="shared" si="1"/>
        <v>4893152.16</v>
      </c>
      <c r="G684" s="9">
        <f t="shared" si="2"/>
        <v>1176776.25</v>
      </c>
    </row>
    <row r="685">
      <c r="A685" s="7" t="s">
        <v>82</v>
      </c>
      <c r="B685" s="4">
        <v>1801.0</v>
      </c>
      <c r="C685" s="8">
        <v>205.7</v>
      </c>
      <c r="D685" s="8">
        <v>117.11</v>
      </c>
      <c r="E685" s="9">
        <v>370465.69999999995</v>
      </c>
      <c r="F685" s="9">
        <f t="shared" si="1"/>
        <v>210915.11</v>
      </c>
      <c r="G685" s="9">
        <f t="shared" si="2"/>
        <v>159550.59</v>
      </c>
    </row>
    <row r="686">
      <c r="A686" s="7" t="s">
        <v>82</v>
      </c>
      <c r="B686" s="4">
        <v>1789.0</v>
      </c>
      <c r="C686" s="8">
        <v>437.2</v>
      </c>
      <c r="D686" s="8">
        <v>263.33</v>
      </c>
      <c r="E686" s="9">
        <v>782150.7999999999</v>
      </c>
      <c r="F686" s="9">
        <f t="shared" si="1"/>
        <v>471097.37</v>
      </c>
      <c r="G686" s="9">
        <f t="shared" si="2"/>
        <v>311053.43</v>
      </c>
    </row>
    <row r="687">
      <c r="A687" s="7" t="s">
        <v>82</v>
      </c>
      <c r="B687" s="4">
        <v>1009.0</v>
      </c>
      <c r="C687" s="8">
        <v>9.33</v>
      </c>
      <c r="D687" s="8">
        <v>6.92</v>
      </c>
      <c r="E687" s="9">
        <v>9413.97</v>
      </c>
      <c r="F687" s="9">
        <f t="shared" si="1"/>
        <v>6982.28</v>
      </c>
      <c r="G687" s="9">
        <f t="shared" si="2"/>
        <v>2431.69</v>
      </c>
    </row>
    <row r="688">
      <c r="A688" s="7" t="s">
        <v>82</v>
      </c>
      <c r="B688" s="4">
        <v>5655.0</v>
      </c>
      <c r="C688" s="8">
        <v>152.58</v>
      </c>
      <c r="D688" s="8">
        <v>97.44</v>
      </c>
      <c r="E688" s="9">
        <v>862839.9</v>
      </c>
      <c r="F688" s="9">
        <f t="shared" si="1"/>
        <v>551023.2</v>
      </c>
      <c r="G688" s="9">
        <f t="shared" si="2"/>
        <v>311816.7</v>
      </c>
    </row>
    <row r="689">
      <c r="A689" s="7" t="s">
        <v>82</v>
      </c>
      <c r="B689" s="4">
        <v>5773.0</v>
      </c>
      <c r="C689" s="8">
        <v>668.27</v>
      </c>
      <c r="D689" s="8">
        <v>502.54</v>
      </c>
      <c r="E689" s="9">
        <v>3857922.71</v>
      </c>
      <c r="F689" s="9">
        <f t="shared" si="1"/>
        <v>2901163.42</v>
      </c>
      <c r="G689" s="9">
        <f t="shared" si="2"/>
        <v>956759.29</v>
      </c>
    </row>
    <row r="690">
      <c r="A690" s="7" t="s">
        <v>82</v>
      </c>
      <c r="B690" s="4">
        <v>4657.0</v>
      </c>
      <c r="C690" s="8">
        <v>421.89</v>
      </c>
      <c r="D690" s="8">
        <v>364.69</v>
      </c>
      <c r="E690" s="9">
        <v>1964741.73</v>
      </c>
      <c r="F690" s="9">
        <f t="shared" si="1"/>
        <v>1698361.33</v>
      </c>
      <c r="G690" s="9">
        <f t="shared" si="2"/>
        <v>266380.4</v>
      </c>
    </row>
    <row r="691">
      <c r="A691" s="7" t="s">
        <v>82</v>
      </c>
      <c r="B691" s="4">
        <v>5578.0</v>
      </c>
      <c r="C691" s="8">
        <v>109.28</v>
      </c>
      <c r="D691" s="8">
        <v>35.84</v>
      </c>
      <c r="E691" s="9">
        <v>609563.84</v>
      </c>
      <c r="F691" s="9">
        <f t="shared" si="1"/>
        <v>199915.52</v>
      </c>
      <c r="G691" s="9">
        <f t="shared" si="2"/>
        <v>409648.32</v>
      </c>
    </row>
    <row r="692">
      <c r="A692" s="7" t="s">
        <v>82</v>
      </c>
      <c r="B692" s="4">
        <v>4906.0</v>
      </c>
      <c r="C692" s="8">
        <v>9.33</v>
      </c>
      <c r="D692" s="8">
        <v>6.92</v>
      </c>
      <c r="E692" s="9">
        <v>45772.98</v>
      </c>
      <c r="F692" s="9">
        <f t="shared" si="1"/>
        <v>33949.52</v>
      </c>
      <c r="G692" s="9">
        <f t="shared" si="2"/>
        <v>11823.46</v>
      </c>
    </row>
    <row r="693">
      <c r="A693" s="7" t="s">
        <v>82</v>
      </c>
      <c r="B693" s="4">
        <v>2326.0</v>
      </c>
      <c r="C693" s="8">
        <v>152.58</v>
      </c>
      <c r="D693" s="8">
        <v>97.44</v>
      </c>
      <c r="E693" s="9">
        <v>354901.08</v>
      </c>
      <c r="F693" s="9">
        <f t="shared" si="1"/>
        <v>226645.44</v>
      </c>
      <c r="G693" s="9">
        <f t="shared" si="2"/>
        <v>128255.64</v>
      </c>
    </row>
    <row r="694">
      <c r="A694" s="7" t="s">
        <v>82</v>
      </c>
      <c r="B694" s="4">
        <v>3376.0</v>
      </c>
      <c r="C694" s="8">
        <v>81.73</v>
      </c>
      <c r="D694" s="8">
        <v>56.67</v>
      </c>
      <c r="E694" s="9">
        <v>275920.48000000004</v>
      </c>
      <c r="F694" s="9">
        <f t="shared" si="1"/>
        <v>191317.92</v>
      </c>
      <c r="G694" s="9">
        <f t="shared" si="2"/>
        <v>84602.56</v>
      </c>
    </row>
    <row r="695">
      <c r="A695" s="7" t="s">
        <v>82</v>
      </c>
      <c r="B695" s="4">
        <v>4622.0</v>
      </c>
      <c r="C695" s="8">
        <v>651.21</v>
      </c>
      <c r="D695" s="8">
        <v>524.96</v>
      </c>
      <c r="E695" s="9">
        <v>3009892.62</v>
      </c>
      <c r="F695" s="9">
        <f t="shared" si="1"/>
        <v>2426365.12</v>
      </c>
      <c r="G695" s="9">
        <f t="shared" si="2"/>
        <v>583527.5</v>
      </c>
    </row>
    <row r="696">
      <c r="A696" s="7" t="s">
        <v>82</v>
      </c>
      <c r="B696" s="4">
        <v>9929.0</v>
      </c>
      <c r="C696" s="8">
        <v>152.58</v>
      </c>
      <c r="D696" s="8">
        <v>97.44</v>
      </c>
      <c r="E696" s="9">
        <v>1514966.82</v>
      </c>
      <c r="F696" s="9">
        <f t="shared" si="1"/>
        <v>967481.76</v>
      </c>
      <c r="G696" s="9">
        <f t="shared" si="2"/>
        <v>547485.06</v>
      </c>
    </row>
    <row r="697">
      <c r="A697" s="7" t="s">
        <v>82</v>
      </c>
      <c r="B697" s="4">
        <v>6765.0</v>
      </c>
      <c r="C697" s="8">
        <v>81.73</v>
      </c>
      <c r="D697" s="8">
        <v>56.67</v>
      </c>
      <c r="E697" s="9">
        <v>552903.4500000001</v>
      </c>
      <c r="F697" s="9">
        <f t="shared" si="1"/>
        <v>383372.55</v>
      </c>
      <c r="G697" s="9">
        <f t="shared" si="2"/>
        <v>169530.9</v>
      </c>
    </row>
    <row r="698">
      <c r="A698" s="7" t="s">
        <v>82</v>
      </c>
      <c r="B698" s="4">
        <v>1723.0</v>
      </c>
      <c r="C698" s="8">
        <v>9.33</v>
      </c>
      <c r="D698" s="8">
        <v>6.92</v>
      </c>
      <c r="E698" s="9">
        <v>16075.59</v>
      </c>
      <c r="F698" s="9">
        <f t="shared" si="1"/>
        <v>11923.16</v>
      </c>
      <c r="G698" s="9">
        <f t="shared" si="2"/>
        <v>4152.43</v>
      </c>
    </row>
    <row r="699">
      <c r="A699" s="7" t="s">
        <v>82</v>
      </c>
      <c r="B699" s="4">
        <v>1842.0</v>
      </c>
      <c r="C699" s="8">
        <v>205.7</v>
      </c>
      <c r="D699" s="8">
        <v>117.11</v>
      </c>
      <c r="E699" s="9">
        <v>378899.39999999997</v>
      </c>
      <c r="F699" s="9">
        <f t="shared" si="1"/>
        <v>215716.62</v>
      </c>
      <c r="G699" s="9">
        <f t="shared" si="2"/>
        <v>163182.78</v>
      </c>
    </row>
    <row r="700">
      <c r="A700" s="7" t="s">
        <v>82</v>
      </c>
      <c r="B700" s="4">
        <v>1581.0</v>
      </c>
      <c r="C700" s="8">
        <v>154.06</v>
      </c>
      <c r="D700" s="8">
        <v>90.93</v>
      </c>
      <c r="E700" s="9">
        <v>243568.86000000002</v>
      </c>
      <c r="F700" s="9">
        <f t="shared" si="1"/>
        <v>143760.33</v>
      </c>
      <c r="G700" s="9">
        <f t="shared" si="2"/>
        <v>99808.53</v>
      </c>
    </row>
    <row r="701">
      <c r="A701" s="7" t="s">
        <v>82</v>
      </c>
      <c r="B701" s="4">
        <v>7291.0</v>
      </c>
      <c r="C701" s="8">
        <v>154.06</v>
      </c>
      <c r="D701" s="8">
        <v>90.93</v>
      </c>
      <c r="E701" s="9">
        <v>1123251.46</v>
      </c>
      <c r="F701" s="9">
        <f t="shared" si="1"/>
        <v>662970.63</v>
      </c>
      <c r="G701" s="9">
        <f t="shared" si="2"/>
        <v>460280.83</v>
      </c>
    </row>
    <row r="702">
      <c r="A702" s="7" t="s">
        <v>82</v>
      </c>
      <c r="B702" s="4">
        <v>5077.0</v>
      </c>
      <c r="C702" s="8">
        <v>437.2</v>
      </c>
      <c r="D702" s="8">
        <v>263.33</v>
      </c>
      <c r="E702" s="9">
        <v>2219664.4</v>
      </c>
      <c r="F702" s="9">
        <f t="shared" si="1"/>
        <v>1336926.41</v>
      </c>
      <c r="G702" s="9">
        <f t="shared" si="2"/>
        <v>882737.99</v>
      </c>
    </row>
    <row r="703">
      <c r="A703" s="7" t="s">
        <v>82</v>
      </c>
      <c r="B703" s="4">
        <v>4752.0</v>
      </c>
      <c r="C703" s="8">
        <v>668.27</v>
      </c>
      <c r="D703" s="8">
        <v>502.54</v>
      </c>
      <c r="E703" s="9">
        <v>3175619.04</v>
      </c>
      <c r="F703" s="9">
        <f t="shared" si="1"/>
        <v>2388070.08</v>
      </c>
      <c r="G703" s="9">
        <f t="shared" si="2"/>
        <v>787548.96</v>
      </c>
    </row>
    <row r="704">
      <c r="A704" s="7" t="s">
        <v>82</v>
      </c>
      <c r="B704" s="4">
        <v>6700.0</v>
      </c>
      <c r="C704" s="8">
        <v>109.28</v>
      </c>
      <c r="D704" s="8">
        <v>35.84</v>
      </c>
      <c r="E704" s="9">
        <v>732176.0</v>
      </c>
      <c r="F704" s="9">
        <f t="shared" si="1"/>
        <v>240128</v>
      </c>
      <c r="G704" s="9">
        <f t="shared" si="2"/>
        <v>492048</v>
      </c>
    </row>
    <row r="705">
      <c r="A705" s="7" t="s">
        <v>82</v>
      </c>
      <c r="B705" s="4">
        <v>955.0</v>
      </c>
      <c r="C705" s="8">
        <v>152.58</v>
      </c>
      <c r="D705" s="8">
        <v>97.44</v>
      </c>
      <c r="E705" s="9">
        <v>145713.90000000002</v>
      </c>
      <c r="F705" s="9">
        <f t="shared" si="1"/>
        <v>93055.2</v>
      </c>
      <c r="G705" s="9">
        <f t="shared" si="2"/>
        <v>52658.7</v>
      </c>
    </row>
    <row r="706">
      <c r="A706" s="7" t="s">
        <v>82</v>
      </c>
      <c r="B706" s="4">
        <v>7120.0</v>
      </c>
      <c r="C706" s="8">
        <v>437.2</v>
      </c>
      <c r="D706" s="8">
        <v>263.33</v>
      </c>
      <c r="E706" s="9">
        <v>3112864.0</v>
      </c>
      <c r="F706" s="9">
        <f t="shared" si="1"/>
        <v>1874909.6</v>
      </c>
      <c r="G706" s="9">
        <f t="shared" si="2"/>
        <v>1237954.4</v>
      </c>
    </row>
    <row r="707">
      <c r="A707" s="7" t="s">
        <v>84</v>
      </c>
      <c r="B707" s="4">
        <v>9653.0</v>
      </c>
      <c r="C707" s="8">
        <v>152.58</v>
      </c>
      <c r="D707" s="8">
        <v>97.44</v>
      </c>
      <c r="E707" s="9">
        <v>1472854.7400000002</v>
      </c>
      <c r="F707" s="9">
        <f t="shared" si="1"/>
        <v>940588.32</v>
      </c>
      <c r="G707" s="9">
        <f t="shared" si="2"/>
        <v>532266.42</v>
      </c>
    </row>
    <row r="708">
      <c r="A708" s="7" t="s">
        <v>84</v>
      </c>
      <c r="B708" s="4">
        <v>8048.0</v>
      </c>
      <c r="C708" s="8">
        <v>152.58</v>
      </c>
      <c r="D708" s="8">
        <v>97.44</v>
      </c>
      <c r="E708" s="9">
        <v>1227963.84</v>
      </c>
      <c r="F708" s="9">
        <f t="shared" si="1"/>
        <v>784197.12</v>
      </c>
      <c r="G708" s="9">
        <f t="shared" si="2"/>
        <v>443766.72</v>
      </c>
    </row>
    <row r="709">
      <c r="A709" s="7" t="s">
        <v>84</v>
      </c>
      <c r="B709" s="4">
        <v>8307.0</v>
      </c>
      <c r="C709" s="8">
        <v>255.28</v>
      </c>
      <c r="D709" s="8">
        <v>159.42</v>
      </c>
      <c r="E709" s="9">
        <v>2120610.96</v>
      </c>
      <c r="F709" s="9">
        <f t="shared" si="1"/>
        <v>1324301.94</v>
      </c>
      <c r="G709" s="9">
        <f t="shared" si="2"/>
        <v>796309.02</v>
      </c>
    </row>
    <row r="710">
      <c r="A710" s="7" t="s">
        <v>84</v>
      </c>
      <c r="B710" s="4">
        <v>8957.0</v>
      </c>
      <c r="C710" s="8">
        <v>47.45</v>
      </c>
      <c r="D710" s="8">
        <v>31.79</v>
      </c>
      <c r="E710" s="9">
        <v>425009.65</v>
      </c>
      <c r="F710" s="9">
        <f t="shared" si="1"/>
        <v>284743.03</v>
      </c>
      <c r="G710" s="9">
        <f t="shared" si="2"/>
        <v>140266.62</v>
      </c>
    </row>
    <row r="711">
      <c r="A711" s="7" t="s">
        <v>84</v>
      </c>
      <c r="B711" s="4">
        <v>2304.0</v>
      </c>
      <c r="C711" s="8">
        <v>668.27</v>
      </c>
      <c r="D711" s="8">
        <v>502.54</v>
      </c>
      <c r="E711" s="9">
        <v>1539694.08</v>
      </c>
      <c r="F711" s="9">
        <f t="shared" si="1"/>
        <v>1157852.16</v>
      </c>
      <c r="G711" s="9">
        <f t="shared" si="2"/>
        <v>381841.92</v>
      </c>
    </row>
    <row r="712">
      <c r="A712" s="7" t="s">
        <v>84</v>
      </c>
      <c r="B712" s="4">
        <v>7080.0</v>
      </c>
      <c r="C712" s="8">
        <v>9.33</v>
      </c>
      <c r="D712" s="8">
        <v>6.92</v>
      </c>
      <c r="E712" s="9">
        <v>66056.4</v>
      </c>
      <c r="F712" s="9">
        <f t="shared" si="1"/>
        <v>48993.6</v>
      </c>
      <c r="G712" s="9">
        <f t="shared" si="2"/>
        <v>17062.8</v>
      </c>
    </row>
    <row r="713">
      <c r="A713" s="7" t="s">
        <v>84</v>
      </c>
      <c r="B713" s="4">
        <v>3578.0</v>
      </c>
      <c r="C713" s="8">
        <v>255.28</v>
      </c>
      <c r="D713" s="8">
        <v>159.42</v>
      </c>
      <c r="E713" s="9">
        <v>913391.84</v>
      </c>
      <c r="F713" s="9">
        <f t="shared" si="1"/>
        <v>570404.76</v>
      </c>
      <c r="G713" s="9">
        <f t="shared" si="2"/>
        <v>342987.08</v>
      </c>
    </row>
    <row r="714">
      <c r="A714" s="7" t="s">
        <v>84</v>
      </c>
      <c r="B714" s="4">
        <v>869.0</v>
      </c>
      <c r="C714" s="8">
        <v>437.2</v>
      </c>
      <c r="D714" s="8">
        <v>263.33</v>
      </c>
      <c r="E714" s="9">
        <v>379926.8</v>
      </c>
      <c r="F714" s="9">
        <f t="shared" si="1"/>
        <v>228833.77</v>
      </c>
      <c r="G714" s="9">
        <f t="shared" si="2"/>
        <v>151093.03</v>
      </c>
    </row>
    <row r="715">
      <c r="A715" s="7" t="s">
        <v>84</v>
      </c>
      <c r="B715" s="4">
        <v>9353.0</v>
      </c>
      <c r="C715" s="8">
        <v>47.45</v>
      </c>
      <c r="D715" s="8">
        <v>31.79</v>
      </c>
      <c r="E715" s="9">
        <v>443799.85000000003</v>
      </c>
      <c r="F715" s="9">
        <f t="shared" si="1"/>
        <v>297331.87</v>
      </c>
      <c r="G715" s="9">
        <f t="shared" si="2"/>
        <v>146467.98</v>
      </c>
    </row>
    <row r="716">
      <c r="A716" s="7" t="s">
        <v>84</v>
      </c>
      <c r="B716" s="4">
        <v>9198.0</v>
      </c>
      <c r="C716" s="8">
        <v>109.28</v>
      </c>
      <c r="D716" s="8">
        <v>35.84</v>
      </c>
      <c r="E716" s="9">
        <v>1005157.4400000001</v>
      </c>
      <c r="F716" s="9">
        <f t="shared" si="1"/>
        <v>329656.32</v>
      </c>
      <c r="G716" s="9">
        <f t="shared" si="2"/>
        <v>675501.12</v>
      </c>
    </row>
    <row r="717">
      <c r="A717" s="7" t="s">
        <v>84</v>
      </c>
      <c r="B717" s="4">
        <v>6489.0</v>
      </c>
      <c r="C717" s="8">
        <v>81.73</v>
      </c>
      <c r="D717" s="8">
        <v>56.67</v>
      </c>
      <c r="E717" s="9">
        <v>530345.97</v>
      </c>
      <c r="F717" s="9">
        <f t="shared" si="1"/>
        <v>367731.63</v>
      </c>
      <c r="G717" s="9">
        <f t="shared" si="2"/>
        <v>162614.34</v>
      </c>
    </row>
    <row r="718">
      <c r="A718" s="7" t="s">
        <v>84</v>
      </c>
      <c r="B718" s="4">
        <v>7840.0</v>
      </c>
      <c r="C718" s="8">
        <v>255.28</v>
      </c>
      <c r="D718" s="8">
        <v>159.42</v>
      </c>
      <c r="E718" s="9">
        <v>2001395.2</v>
      </c>
      <c r="F718" s="9">
        <f t="shared" si="1"/>
        <v>1249852.8</v>
      </c>
      <c r="G718" s="9">
        <f t="shared" si="2"/>
        <v>751542.4</v>
      </c>
    </row>
    <row r="719">
      <c r="A719" s="7" t="s">
        <v>84</v>
      </c>
      <c r="B719" s="4">
        <v>5639.0</v>
      </c>
      <c r="C719" s="8">
        <v>152.58</v>
      </c>
      <c r="D719" s="8">
        <v>97.44</v>
      </c>
      <c r="E719" s="9">
        <v>860398.6200000001</v>
      </c>
      <c r="F719" s="9">
        <f t="shared" si="1"/>
        <v>549464.16</v>
      </c>
      <c r="G719" s="9">
        <f t="shared" si="2"/>
        <v>310934.46</v>
      </c>
    </row>
    <row r="720">
      <c r="A720" s="7" t="s">
        <v>84</v>
      </c>
      <c r="B720" s="4">
        <v>2659.0</v>
      </c>
      <c r="C720" s="8">
        <v>421.89</v>
      </c>
      <c r="D720" s="8">
        <v>364.69</v>
      </c>
      <c r="E720" s="9">
        <v>1121805.51</v>
      </c>
      <c r="F720" s="9">
        <f t="shared" si="1"/>
        <v>969710.71</v>
      </c>
      <c r="G720" s="9">
        <f t="shared" si="2"/>
        <v>152094.8</v>
      </c>
    </row>
    <row r="721">
      <c r="A721" s="7" t="s">
        <v>84</v>
      </c>
      <c r="B721" s="4">
        <v>1194.0</v>
      </c>
      <c r="C721" s="8">
        <v>47.45</v>
      </c>
      <c r="D721" s="8">
        <v>31.79</v>
      </c>
      <c r="E721" s="9">
        <v>56655.3</v>
      </c>
      <c r="F721" s="9">
        <f t="shared" si="1"/>
        <v>37957.26</v>
      </c>
      <c r="G721" s="9">
        <f t="shared" si="2"/>
        <v>18698.04</v>
      </c>
    </row>
    <row r="722">
      <c r="A722" s="7" t="s">
        <v>84</v>
      </c>
      <c r="B722" s="4">
        <v>6199.0</v>
      </c>
      <c r="C722" s="8">
        <v>668.27</v>
      </c>
      <c r="D722" s="8">
        <v>502.54</v>
      </c>
      <c r="E722" s="9">
        <v>4142605.73</v>
      </c>
      <c r="F722" s="9">
        <f t="shared" si="1"/>
        <v>3115245.46</v>
      </c>
      <c r="G722" s="9">
        <f t="shared" si="2"/>
        <v>1027360.27</v>
      </c>
    </row>
    <row r="723">
      <c r="A723" s="7" t="s">
        <v>84</v>
      </c>
      <c r="B723" s="4">
        <v>9264.0</v>
      </c>
      <c r="C723" s="8">
        <v>651.21</v>
      </c>
      <c r="D723" s="8">
        <v>524.96</v>
      </c>
      <c r="E723" s="9">
        <v>6032809.44</v>
      </c>
      <c r="F723" s="9">
        <f t="shared" si="1"/>
        <v>4863229.44</v>
      </c>
      <c r="G723" s="9">
        <f t="shared" si="2"/>
        <v>1169580</v>
      </c>
    </row>
    <row r="724">
      <c r="A724" s="7" t="s">
        <v>84</v>
      </c>
      <c r="B724" s="4">
        <v>9340.0</v>
      </c>
      <c r="C724" s="8">
        <v>47.45</v>
      </c>
      <c r="D724" s="8">
        <v>31.79</v>
      </c>
      <c r="E724" s="9">
        <v>443183.0</v>
      </c>
      <c r="F724" s="9">
        <f t="shared" si="1"/>
        <v>296918.6</v>
      </c>
      <c r="G724" s="9">
        <f t="shared" si="2"/>
        <v>146264.4</v>
      </c>
    </row>
    <row r="725">
      <c r="A725" s="7" t="s">
        <v>84</v>
      </c>
      <c r="B725" s="4">
        <v>8614.0</v>
      </c>
      <c r="C725" s="8">
        <v>9.33</v>
      </c>
      <c r="D725" s="8">
        <v>6.92</v>
      </c>
      <c r="E725" s="9">
        <v>80368.62</v>
      </c>
      <c r="F725" s="9">
        <f t="shared" si="1"/>
        <v>59608.88</v>
      </c>
      <c r="G725" s="9">
        <f t="shared" si="2"/>
        <v>20759.74</v>
      </c>
    </row>
    <row r="726">
      <c r="A726" s="7" t="s">
        <v>84</v>
      </c>
      <c r="B726" s="4">
        <v>7410.0</v>
      </c>
      <c r="C726" s="8">
        <v>651.21</v>
      </c>
      <c r="D726" s="8">
        <v>524.96</v>
      </c>
      <c r="E726" s="9">
        <v>4825466.100000001</v>
      </c>
      <c r="F726" s="9">
        <f t="shared" si="1"/>
        <v>3889953.6</v>
      </c>
      <c r="G726" s="9">
        <f t="shared" si="2"/>
        <v>935512.5</v>
      </c>
    </row>
    <row r="727">
      <c r="A727" s="7" t="s">
        <v>84</v>
      </c>
      <c r="B727" s="4">
        <v>9641.0</v>
      </c>
      <c r="C727" s="8">
        <v>154.06</v>
      </c>
      <c r="D727" s="8">
        <v>90.93</v>
      </c>
      <c r="E727" s="9">
        <v>1485292.46</v>
      </c>
      <c r="F727" s="9">
        <f t="shared" si="1"/>
        <v>876656.13</v>
      </c>
      <c r="G727" s="9">
        <f t="shared" si="2"/>
        <v>608636.33</v>
      </c>
    </row>
    <row r="728">
      <c r="A728" s="7" t="s">
        <v>84</v>
      </c>
      <c r="B728" s="4">
        <v>6791.0</v>
      </c>
      <c r="C728" s="8">
        <v>421.89</v>
      </c>
      <c r="D728" s="8">
        <v>364.69</v>
      </c>
      <c r="E728" s="9">
        <v>2865054.9899999998</v>
      </c>
      <c r="F728" s="9">
        <f t="shared" si="1"/>
        <v>2476609.79</v>
      </c>
      <c r="G728" s="9">
        <f t="shared" si="2"/>
        <v>388445.2</v>
      </c>
    </row>
    <row r="729">
      <c r="A729" s="7" t="s">
        <v>84</v>
      </c>
      <c r="B729" s="4">
        <v>3183.0</v>
      </c>
      <c r="C729" s="8">
        <v>109.28</v>
      </c>
      <c r="D729" s="8">
        <v>35.84</v>
      </c>
      <c r="E729" s="9">
        <v>347838.24</v>
      </c>
      <c r="F729" s="9">
        <f t="shared" si="1"/>
        <v>114078.72</v>
      </c>
      <c r="G729" s="9">
        <f t="shared" si="2"/>
        <v>233759.52</v>
      </c>
    </row>
    <row r="730">
      <c r="A730" s="7" t="s">
        <v>84</v>
      </c>
      <c r="B730" s="4">
        <v>2900.0</v>
      </c>
      <c r="C730" s="8">
        <v>651.21</v>
      </c>
      <c r="D730" s="8">
        <v>524.96</v>
      </c>
      <c r="E730" s="9">
        <v>1888509.0</v>
      </c>
      <c r="F730" s="9">
        <f t="shared" si="1"/>
        <v>1522384</v>
      </c>
      <c r="G730" s="9">
        <f t="shared" si="2"/>
        <v>366125</v>
      </c>
    </row>
    <row r="731">
      <c r="A731" s="7" t="s">
        <v>84</v>
      </c>
      <c r="B731" s="4">
        <v>9311.0</v>
      </c>
      <c r="C731" s="8">
        <v>668.27</v>
      </c>
      <c r="D731" s="8">
        <v>502.54</v>
      </c>
      <c r="E731" s="9">
        <v>6222261.97</v>
      </c>
      <c r="F731" s="9">
        <f t="shared" si="1"/>
        <v>4679149.94</v>
      </c>
      <c r="G731" s="9">
        <f t="shared" si="2"/>
        <v>1543112.03</v>
      </c>
    </row>
    <row r="732">
      <c r="A732" s="7" t="s">
        <v>84</v>
      </c>
      <c r="B732" s="4">
        <v>4695.0</v>
      </c>
      <c r="C732" s="8">
        <v>47.45</v>
      </c>
      <c r="D732" s="8">
        <v>31.79</v>
      </c>
      <c r="E732" s="9">
        <v>222777.75</v>
      </c>
      <c r="F732" s="9">
        <f t="shared" si="1"/>
        <v>149254.05</v>
      </c>
      <c r="G732" s="9">
        <f t="shared" si="2"/>
        <v>73523.7</v>
      </c>
    </row>
    <row r="733">
      <c r="A733" s="7" t="s">
        <v>84</v>
      </c>
      <c r="B733" s="4">
        <v>5745.0</v>
      </c>
      <c r="C733" s="8">
        <v>47.45</v>
      </c>
      <c r="D733" s="8">
        <v>31.79</v>
      </c>
      <c r="E733" s="9">
        <v>272600.25</v>
      </c>
      <c r="F733" s="9">
        <f t="shared" si="1"/>
        <v>182633.55</v>
      </c>
      <c r="G733" s="9">
        <f t="shared" si="2"/>
        <v>89966.7</v>
      </c>
    </row>
    <row r="734">
      <c r="A734" s="7" t="s">
        <v>84</v>
      </c>
      <c r="B734" s="4">
        <v>6850.0</v>
      </c>
      <c r="C734" s="8">
        <v>205.7</v>
      </c>
      <c r="D734" s="8">
        <v>117.11</v>
      </c>
      <c r="E734" s="9">
        <v>1409045.0</v>
      </c>
      <c r="F734" s="9">
        <f t="shared" si="1"/>
        <v>802203.5</v>
      </c>
      <c r="G734" s="9">
        <f t="shared" si="2"/>
        <v>606841.5</v>
      </c>
    </row>
    <row r="735">
      <c r="A735" s="7" t="s">
        <v>84</v>
      </c>
      <c r="B735" s="4">
        <v>5928.0</v>
      </c>
      <c r="C735" s="8">
        <v>421.89</v>
      </c>
      <c r="D735" s="8">
        <v>364.69</v>
      </c>
      <c r="E735" s="9">
        <v>2500963.92</v>
      </c>
      <c r="F735" s="9">
        <f t="shared" si="1"/>
        <v>2161882.32</v>
      </c>
      <c r="G735" s="9">
        <f t="shared" si="2"/>
        <v>339081.6</v>
      </c>
    </row>
    <row r="736">
      <c r="A736" s="7" t="s">
        <v>84</v>
      </c>
      <c r="B736" s="4">
        <v>8940.0</v>
      </c>
      <c r="C736" s="8">
        <v>154.06</v>
      </c>
      <c r="D736" s="8">
        <v>90.93</v>
      </c>
      <c r="E736" s="9">
        <v>1377296.4</v>
      </c>
      <c r="F736" s="9">
        <f t="shared" si="1"/>
        <v>812914.2</v>
      </c>
      <c r="G736" s="9">
        <f t="shared" si="2"/>
        <v>564382.2</v>
      </c>
    </row>
    <row r="737">
      <c r="A737" s="7" t="s">
        <v>84</v>
      </c>
      <c r="B737" s="4">
        <v>1713.0</v>
      </c>
      <c r="C737" s="8">
        <v>205.7</v>
      </c>
      <c r="D737" s="8">
        <v>117.11</v>
      </c>
      <c r="E737" s="9">
        <v>352364.1</v>
      </c>
      <c r="F737" s="9">
        <f t="shared" si="1"/>
        <v>200609.43</v>
      </c>
      <c r="G737" s="9">
        <f t="shared" si="2"/>
        <v>151754.67</v>
      </c>
    </row>
    <row r="738">
      <c r="A738" s="7" t="s">
        <v>84</v>
      </c>
      <c r="B738" s="4">
        <v>5386.0</v>
      </c>
      <c r="C738" s="8">
        <v>109.28</v>
      </c>
      <c r="D738" s="8">
        <v>35.84</v>
      </c>
      <c r="E738" s="9">
        <v>588582.08</v>
      </c>
      <c r="F738" s="9">
        <f t="shared" si="1"/>
        <v>193034.24</v>
      </c>
      <c r="G738" s="9">
        <f t="shared" si="2"/>
        <v>395547.84</v>
      </c>
    </row>
    <row r="739">
      <c r="A739" s="7" t="s">
        <v>86</v>
      </c>
      <c r="B739" s="4">
        <v>6349.0</v>
      </c>
      <c r="C739" s="8">
        <v>9.33</v>
      </c>
      <c r="D739" s="8">
        <v>6.92</v>
      </c>
      <c r="E739" s="9">
        <v>59236.17</v>
      </c>
      <c r="F739" s="9">
        <f t="shared" si="1"/>
        <v>43935.08</v>
      </c>
      <c r="G739" s="9">
        <f t="shared" si="2"/>
        <v>15301.09</v>
      </c>
    </row>
    <row r="740">
      <c r="A740" s="7" t="s">
        <v>86</v>
      </c>
      <c r="B740" s="4">
        <v>8115.0</v>
      </c>
      <c r="C740" s="8">
        <v>9.33</v>
      </c>
      <c r="D740" s="8">
        <v>6.92</v>
      </c>
      <c r="E740" s="9">
        <v>75712.95</v>
      </c>
      <c r="F740" s="9">
        <f t="shared" si="1"/>
        <v>56155.8</v>
      </c>
      <c r="G740" s="9">
        <f t="shared" si="2"/>
        <v>19557.15</v>
      </c>
    </row>
    <row r="741">
      <c r="A741" s="7" t="s">
        <v>86</v>
      </c>
      <c r="B741" s="4">
        <v>800.0</v>
      </c>
      <c r="C741" s="8">
        <v>47.45</v>
      </c>
      <c r="D741" s="8">
        <v>31.79</v>
      </c>
      <c r="E741" s="9">
        <v>37960.0</v>
      </c>
      <c r="F741" s="9">
        <f t="shared" si="1"/>
        <v>25432</v>
      </c>
      <c r="G741" s="9">
        <f t="shared" si="2"/>
        <v>12528</v>
      </c>
    </row>
    <row r="742">
      <c r="A742" s="7" t="s">
        <v>86</v>
      </c>
      <c r="B742" s="4">
        <v>6833.0</v>
      </c>
      <c r="C742" s="8">
        <v>255.28</v>
      </c>
      <c r="D742" s="8">
        <v>159.42</v>
      </c>
      <c r="E742" s="9">
        <v>1744328.24</v>
      </c>
      <c r="F742" s="9">
        <f t="shared" si="1"/>
        <v>1089316.86</v>
      </c>
      <c r="G742" s="9">
        <f t="shared" si="2"/>
        <v>655011.38</v>
      </c>
    </row>
    <row r="743">
      <c r="A743" s="7" t="s">
        <v>86</v>
      </c>
      <c r="B743" s="4">
        <v>8858.0</v>
      </c>
      <c r="C743" s="8">
        <v>651.21</v>
      </c>
      <c r="D743" s="8">
        <v>524.96</v>
      </c>
      <c r="E743" s="9">
        <v>5768418.180000001</v>
      </c>
      <c r="F743" s="9">
        <f t="shared" si="1"/>
        <v>4650095.68</v>
      </c>
      <c r="G743" s="9">
        <f t="shared" si="2"/>
        <v>1118322.5</v>
      </c>
    </row>
    <row r="744">
      <c r="A744" s="7" t="s">
        <v>86</v>
      </c>
      <c r="B744" s="4">
        <v>8857.0</v>
      </c>
      <c r="C744" s="8">
        <v>437.2</v>
      </c>
      <c r="D744" s="8">
        <v>263.33</v>
      </c>
      <c r="E744" s="9">
        <v>3872280.4</v>
      </c>
      <c r="F744" s="9">
        <f t="shared" si="1"/>
        <v>2332313.81</v>
      </c>
      <c r="G744" s="9">
        <f t="shared" si="2"/>
        <v>1539966.59</v>
      </c>
    </row>
    <row r="745">
      <c r="A745" s="7" t="s">
        <v>86</v>
      </c>
      <c r="B745" s="4">
        <v>7069.0</v>
      </c>
      <c r="C745" s="8">
        <v>81.73</v>
      </c>
      <c r="D745" s="8">
        <v>56.67</v>
      </c>
      <c r="E745" s="9">
        <v>577749.37</v>
      </c>
      <c r="F745" s="9">
        <f t="shared" si="1"/>
        <v>400600.23</v>
      </c>
      <c r="G745" s="9">
        <f t="shared" si="2"/>
        <v>177149.14</v>
      </c>
    </row>
    <row r="746">
      <c r="A746" s="7" t="s">
        <v>86</v>
      </c>
      <c r="B746" s="4">
        <v>5097.0</v>
      </c>
      <c r="C746" s="8">
        <v>255.28</v>
      </c>
      <c r="D746" s="8">
        <v>159.42</v>
      </c>
      <c r="E746" s="9">
        <v>1301162.16</v>
      </c>
      <c r="F746" s="9">
        <f t="shared" si="1"/>
        <v>812563.74</v>
      </c>
      <c r="G746" s="9">
        <f t="shared" si="2"/>
        <v>488598.42</v>
      </c>
    </row>
    <row r="747">
      <c r="A747" s="7" t="s">
        <v>86</v>
      </c>
      <c r="B747" s="4">
        <v>2854.0</v>
      </c>
      <c r="C747" s="8">
        <v>437.2</v>
      </c>
      <c r="D747" s="8">
        <v>263.33</v>
      </c>
      <c r="E747" s="9">
        <v>1247768.8</v>
      </c>
      <c r="F747" s="9">
        <f t="shared" si="1"/>
        <v>751543.82</v>
      </c>
      <c r="G747" s="9">
        <f t="shared" si="2"/>
        <v>496224.98</v>
      </c>
    </row>
    <row r="748">
      <c r="A748" s="7" t="s">
        <v>86</v>
      </c>
      <c r="B748" s="4">
        <v>3504.0</v>
      </c>
      <c r="C748" s="8">
        <v>255.28</v>
      </c>
      <c r="D748" s="8">
        <v>159.42</v>
      </c>
      <c r="E748" s="9">
        <v>894501.12</v>
      </c>
      <c r="F748" s="9">
        <f t="shared" si="1"/>
        <v>558607.68</v>
      </c>
      <c r="G748" s="9">
        <f t="shared" si="2"/>
        <v>335893.44</v>
      </c>
    </row>
    <row r="749">
      <c r="A749" s="7" t="s">
        <v>86</v>
      </c>
      <c r="B749" s="4">
        <v>8379.0</v>
      </c>
      <c r="C749" s="8">
        <v>255.28</v>
      </c>
      <c r="D749" s="8">
        <v>159.42</v>
      </c>
      <c r="E749" s="9">
        <v>2138991.12</v>
      </c>
      <c r="F749" s="9">
        <f t="shared" si="1"/>
        <v>1335780.18</v>
      </c>
      <c r="G749" s="9">
        <f t="shared" si="2"/>
        <v>803210.94</v>
      </c>
    </row>
    <row r="750">
      <c r="A750" s="7" t="s">
        <v>86</v>
      </c>
      <c r="B750" s="4">
        <v>9018.0</v>
      </c>
      <c r="C750" s="8">
        <v>437.2</v>
      </c>
      <c r="D750" s="8">
        <v>263.33</v>
      </c>
      <c r="E750" s="9">
        <v>3942669.6</v>
      </c>
      <c r="F750" s="9">
        <f t="shared" si="1"/>
        <v>2374709.94</v>
      </c>
      <c r="G750" s="9">
        <f t="shared" si="2"/>
        <v>1567959.66</v>
      </c>
    </row>
    <row r="751">
      <c r="A751" s="7" t="s">
        <v>86</v>
      </c>
      <c r="B751" s="4">
        <v>2311.0</v>
      </c>
      <c r="C751" s="8">
        <v>152.58</v>
      </c>
      <c r="D751" s="8">
        <v>97.44</v>
      </c>
      <c r="E751" s="9">
        <v>352612.38</v>
      </c>
      <c r="F751" s="9">
        <f t="shared" si="1"/>
        <v>225183.84</v>
      </c>
      <c r="G751" s="9">
        <f t="shared" si="2"/>
        <v>127428.54</v>
      </c>
    </row>
    <row r="752">
      <c r="A752" s="7" t="s">
        <v>86</v>
      </c>
      <c r="B752" s="4">
        <v>6686.0</v>
      </c>
      <c r="C752" s="8">
        <v>255.28</v>
      </c>
      <c r="D752" s="8">
        <v>159.42</v>
      </c>
      <c r="E752" s="9">
        <v>1706802.08</v>
      </c>
      <c r="F752" s="9">
        <f t="shared" si="1"/>
        <v>1065882.12</v>
      </c>
      <c r="G752" s="9">
        <f t="shared" si="2"/>
        <v>640919.96</v>
      </c>
    </row>
    <row r="753">
      <c r="A753" s="7" t="s">
        <v>86</v>
      </c>
      <c r="B753" s="4">
        <v>6349.0</v>
      </c>
      <c r="C753" s="8">
        <v>421.89</v>
      </c>
      <c r="D753" s="8">
        <v>364.69</v>
      </c>
      <c r="E753" s="9">
        <v>2678579.61</v>
      </c>
      <c r="F753" s="9">
        <f t="shared" si="1"/>
        <v>2315416.81</v>
      </c>
      <c r="G753" s="9">
        <f t="shared" si="2"/>
        <v>363162.8</v>
      </c>
    </row>
    <row r="754">
      <c r="A754" s="7" t="s">
        <v>86</v>
      </c>
      <c r="B754" s="4">
        <v>2199.0</v>
      </c>
      <c r="C754" s="8">
        <v>47.45</v>
      </c>
      <c r="D754" s="8">
        <v>31.79</v>
      </c>
      <c r="E754" s="9">
        <v>104342.55</v>
      </c>
      <c r="F754" s="9">
        <f t="shared" si="1"/>
        <v>69906.21</v>
      </c>
      <c r="G754" s="9">
        <f t="shared" si="2"/>
        <v>34436.34</v>
      </c>
    </row>
    <row r="755">
      <c r="A755" s="7" t="s">
        <v>86</v>
      </c>
      <c r="B755" s="4">
        <v>3975.0</v>
      </c>
      <c r="C755" s="8">
        <v>81.73</v>
      </c>
      <c r="D755" s="8">
        <v>56.67</v>
      </c>
      <c r="E755" s="9">
        <v>324876.75</v>
      </c>
      <c r="F755" s="9">
        <f t="shared" si="1"/>
        <v>225263.25</v>
      </c>
      <c r="G755" s="9">
        <f t="shared" si="2"/>
        <v>99613.5</v>
      </c>
    </row>
    <row r="756">
      <c r="A756" s="7" t="s">
        <v>86</v>
      </c>
      <c r="B756" s="4">
        <v>1201.0</v>
      </c>
      <c r="C756" s="8">
        <v>81.73</v>
      </c>
      <c r="D756" s="8">
        <v>56.67</v>
      </c>
      <c r="E756" s="9">
        <v>98157.73000000001</v>
      </c>
      <c r="F756" s="9">
        <f t="shared" si="1"/>
        <v>68060.67</v>
      </c>
      <c r="G756" s="9">
        <f t="shared" si="2"/>
        <v>30097.06</v>
      </c>
    </row>
    <row r="757">
      <c r="A757" s="7" t="s">
        <v>86</v>
      </c>
      <c r="B757" s="4">
        <v>9229.0</v>
      </c>
      <c r="C757" s="8">
        <v>205.7</v>
      </c>
      <c r="D757" s="8">
        <v>117.11</v>
      </c>
      <c r="E757" s="9">
        <v>1898405.2999999998</v>
      </c>
      <c r="F757" s="9">
        <f t="shared" si="1"/>
        <v>1080808.19</v>
      </c>
      <c r="G757" s="9">
        <f t="shared" si="2"/>
        <v>817597.11</v>
      </c>
    </row>
    <row r="758">
      <c r="A758" s="7" t="s">
        <v>86</v>
      </c>
      <c r="B758" s="4">
        <v>4159.0</v>
      </c>
      <c r="C758" s="8">
        <v>9.33</v>
      </c>
      <c r="D758" s="8">
        <v>6.92</v>
      </c>
      <c r="E758" s="9">
        <v>38803.47</v>
      </c>
      <c r="F758" s="9">
        <f t="shared" si="1"/>
        <v>28780.28</v>
      </c>
      <c r="G758" s="9">
        <f t="shared" si="2"/>
        <v>10023.19</v>
      </c>
    </row>
    <row r="759">
      <c r="A759" s="7" t="s">
        <v>86</v>
      </c>
      <c r="B759" s="4">
        <v>9236.0</v>
      </c>
      <c r="C759" s="8">
        <v>437.2</v>
      </c>
      <c r="D759" s="8">
        <v>263.33</v>
      </c>
      <c r="E759" s="9">
        <v>4037979.1999999997</v>
      </c>
      <c r="F759" s="9">
        <f t="shared" si="1"/>
        <v>2432115.88</v>
      </c>
      <c r="G759" s="9">
        <f t="shared" si="2"/>
        <v>1605863.32</v>
      </c>
    </row>
    <row r="760">
      <c r="A760" s="7" t="s">
        <v>86</v>
      </c>
      <c r="B760" s="4">
        <v>2258.0</v>
      </c>
      <c r="C760" s="8">
        <v>651.21</v>
      </c>
      <c r="D760" s="8">
        <v>524.96</v>
      </c>
      <c r="E760" s="9">
        <v>1470432.1800000002</v>
      </c>
      <c r="F760" s="9">
        <f t="shared" si="1"/>
        <v>1185359.68</v>
      </c>
      <c r="G760" s="9">
        <f t="shared" si="2"/>
        <v>285072.5</v>
      </c>
    </row>
    <row r="761">
      <c r="A761" s="7" t="s">
        <v>86</v>
      </c>
      <c r="B761" s="4">
        <v>3870.0</v>
      </c>
      <c r="C761" s="8">
        <v>421.89</v>
      </c>
      <c r="D761" s="8">
        <v>364.69</v>
      </c>
      <c r="E761" s="9">
        <v>1632714.3</v>
      </c>
      <c r="F761" s="9">
        <f t="shared" si="1"/>
        <v>1411350.3</v>
      </c>
      <c r="G761" s="9">
        <f t="shared" si="2"/>
        <v>221364</v>
      </c>
    </row>
    <row r="762">
      <c r="A762" s="7" t="s">
        <v>86</v>
      </c>
      <c r="B762" s="4">
        <v>6662.0</v>
      </c>
      <c r="C762" s="8">
        <v>154.06</v>
      </c>
      <c r="D762" s="8">
        <v>90.93</v>
      </c>
      <c r="E762" s="9">
        <v>1026347.72</v>
      </c>
      <c r="F762" s="9">
        <f t="shared" si="1"/>
        <v>605775.66</v>
      </c>
      <c r="G762" s="9">
        <f t="shared" si="2"/>
        <v>420572.06</v>
      </c>
    </row>
    <row r="763">
      <c r="A763" s="7" t="s">
        <v>86</v>
      </c>
      <c r="B763" s="4">
        <v>2098.0</v>
      </c>
      <c r="C763" s="8">
        <v>437.2</v>
      </c>
      <c r="D763" s="8">
        <v>263.33</v>
      </c>
      <c r="E763" s="9">
        <v>917245.6</v>
      </c>
      <c r="F763" s="9">
        <f t="shared" si="1"/>
        <v>552466.34</v>
      </c>
      <c r="G763" s="9">
        <f t="shared" si="2"/>
        <v>364779.26</v>
      </c>
    </row>
    <row r="764">
      <c r="A764" s="7" t="s">
        <v>86</v>
      </c>
      <c r="B764" s="4">
        <v>2802.0</v>
      </c>
      <c r="C764" s="8">
        <v>9.33</v>
      </c>
      <c r="D764" s="8">
        <v>6.92</v>
      </c>
      <c r="E764" s="9">
        <v>26142.66</v>
      </c>
      <c r="F764" s="9">
        <f t="shared" si="1"/>
        <v>19389.84</v>
      </c>
      <c r="G764" s="9">
        <f t="shared" si="2"/>
        <v>6752.82</v>
      </c>
    </row>
    <row r="765">
      <c r="A765" s="7" t="s">
        <v>86</v>
      </c>
      <c r="B765" s="4">
        <v>3062.0</v>
      </c>
      <c r="C765" s="8">
        <v>668.27</v>
      </c>
      <c r="D765" s="8">
        <v>502.54</v>
      </c>
      <c r="E765" s="9">
        <v>2046242.74</v>
      </c>
      <c r="F765" s="9">
        <f t="shared" si="1"/>
        <v>1538777.48</v>
      </c>
      <c r="G765" s="9">
        <f t="shared" si="2"/>
        <v>507465.26</v>
      </c>
    </row>
    <row r="766">
      <c r="A766" s="7" t="s">
        <v>86</v>
      </c>
      <c r="B766" s="4">
        <v>7643.0</v>
      </c>
      <c r="C766" s="8">
        <v>154.06</v>
      </c>
      <c r="D766" s="8">
        <v>90.93</v>
      </c>
      <c r="E766" s="9">
        <v>1177480.58</v>
      </c>
      <c r="F766" s="9">
        <f t="shared" si="1"/>
        <v>694977.99</v>
      </c>
      <c r="G766" s="9">
        <f t="shared" si="2"/>
        <v>482502.59</v>
      </c>
    </row>
    <row r="767">
      <c r="A767" s="7" t="s">
        <v>86</v>
      </c>
      <c r="B767" s="4">
        <v>8509.0</v>
      </c>
      <c r="C767" s="8">
        <v>421.89</v>
      </c>
      <c r="D767" s="8">
        <v>364.69</v>
      </c>
      <c r="E767" s="9">
        <v>3589862.01</v>
      </c>
      <c r="F767" s="9">
        <f t="shared" si="1"/>
        <v>3103147.21</v>
      </c>
      <c r="G767" s="9">
        <f t="shared" si="2"/>
        <v>486714.8</v>
      </c>
    </row>
    <row r="768">
      <c r="A768" s="7" t="s">
        <v>86</v>
      </c>
      <c r="B768" s="4">
        <v>7683.0</v>
      </c>
      <c r="C768" s="8">
        <v>152.58</v>
      </c>
      <c r="D768" s="8">
        <v>97.44</v>
      </c>
      <c r="E768" s="9">
        <v>1172272.1400000001</v>
      </c>
      <c r="F768" s="9">
        <f t="shared" si="1"/>
        <v>748631.52</v>
      </c>
      <c r="G768" s="9">
        <f t="shared" si="2"/>
        <v>423640.62</v>
      </c>
    </row>
    <row r="769">
      <c r="A769" s="7" t="s">
        <v>86</v>
      </c>
      <c r="B769" s="4">
        <v>5906.0</v>
      </c>
      <c r="C769" s="8">
        <v>47.45</v>
      </c>
      <c r="D769" s="8">
        <v>31.79</v>
      </c>
      <c r="E769" s="9">
        <v>280239.7</v>
      </c>
      <c r="F769" s="9">
        <f t="shared" si="1"/>
        <v>187751.74</v>
      </c>
      <c r="G769" s="9">
        <f t="shared" si="2"/>
        <v>92487.96</v>
      </c>
    </row>
    <row r="770">
      <c r="A770" s="7" t="s">
        <v>86</v>
      </c>
      <c r="B770" s="4">
        <v>2070.0</v>
      </c>
      <c r="C770" s="8">
        <v>437.2</v>
      </c>
      <c r="D770" s="8">
        <v>263.33</v>
      </c>
      <c r="E770" s="9">
        <v>905004.0</v>
      </c>
      <c r="F770" s="9">
        <f t="shared" si="1"/>
        <v>545093.1</v>
      </c>
      <c r="G770" s="9">
        <f t="shared" si="2"/>
        <v>359910.9</v>
      </c>
    </row>
    <row r="771">
      <c r="A771" s="7" t="s">
        <v>88</v>
      </c>
      <c r="B771" s="4">
        <v>9370.0</v>
      </c>
      <c r="C771" s="8">
        <v>668.27</v>
      </c>
      <c r="D771" s="8">
        <v>502.54</v>
      </c>
      <c r="E771" s="9">
        <v>6261689.899999999</v>
      </c>
      <c r="F771" s="9">
        <f t="shared" si="1"/>
        <v>4708799.8</v>
      </c>
      <c r="G771" s="9">
        <f t="shared" si="2"/>
        <v>1552890.1</v>
      </c>
    </row>
    <row r="772">
      <c r="A772" s="7" t="s">
        <v>88</v>
      </c>
      <c r="B772" s="4">
        <v>615.0</v>
      </c>
      <c r="C772" s="8">
        <v>421.89</v>
      </c>
      <c r="D772" s="8">
        <v>364.69</v>
      </c>
      <c r="E772" s="9">
        <v>259462.35</v>
      </c>
      <c r="F772" s="9">
        <f t="shared" si="1"/>
        <v>224284.35</v>
      </c>
      <c r="G772" s="9">
        <f t="shared" si="2"/>
        <v>35178</v>
      </c>
    </row>
    <row r="773">
      <c r="A773" s="7" t="s">
        <v>88</v>
      </c>
      <c r="B773" s="4">
        <v>5509.0</v>
      </c>
      <c r="C773" s="8">
        <v>81.73</v>
      </c>
      <c r="D773" s="8">
        <v>56.67</v>
      </c>
      <c r="E773" s="9">
        <v>450250.57</v>
      </c>
      <c r="F773" s="9">
        <f t="shared" si="1"/>
        <v>312195.03</v>
      </c>
      <c r="G773" s="9">
        <f t="shared" si="2"/>
        <v>138055.54</v>
      </c>
    </row>
    <row r="774">
      <c r="A774" s="7" t="s">
        <v>88</v>
      </c>
      <c r="B774" s="4">
        <v>5539.0</v>
      </c>
      <c r="C774" s="8">
        <v>154.06</v>
      </c>
      <c r="D774" s="8">
        <v>90.93</v>
      </c>
      <c r="E774" s="9">
        <v>853338.34</v>
      </c>
      <c r="F774" s="9">
        <f t="shared" si="1"/>
        <v>503661.27</v>
      </c>
      <c r="G774" s="9">
        <f t="shared" si="2"/>
        <v>349677.07</v>
      </c>
    </row>
    <row r="775">
      <c r="A775" s="7" t="s">
        <v>88</v>
      </c>
      <c r="B775" s="4">
        <v>750.0</v>
      </c>
      <c r="C775" s="8">
        <v>81.73</v>
      </c>
      <c r="D775" s="8">
        <v>56.67</v>
      </c>
      <c r="E775" s="9">
        <v>61297.5</v>
      </c>
      <c r="F775" s="9">
        <f t="shared" si="1"/>
        <v>42502.5</v>
      </c>
      <c r="G775" s="9">
        <f t="shared" si="2"/>
        <v>18795</v>
      </c>
    </row>
    <row r="776">
      <c r="A776" s="7" t="s">
        <v>88</v>
      </c>
      <c r="B776" s="4">
        <v>3206.0</v>
      </c>
      <c r="C776" s="8">
        <v>437.2</v>
      </c>
      <c r="D776" s="8">
        <v>263.33</v>
      </c>
      <c r="E776" s="9">
        <v>1401663.2</v>
      </c>
      <c r="F776" s="9">
        <f t="shared" si="1"/>
        <v>844235.98</v>
      </c>
      <c r="G776" s="9">
        <f t="shared" si="2"/>
        <v>557427.22</v>
      </c>
    </row>
    <row r="777">
      <c r="A777" s="7" t="s">
        <v>88</v>
      </c>
      <c r="B777" s="4">
        <v>9711.0</v>
      </c>
      <c r="C777" s="8">
        <v>109.28</v>
      </c>
      <c r="D777" s="8">
        <v>35.84</v>
      </c>
      <c r="E777" s="9">
        <v>1061218.08</v>
      </c>
      <c r="F777" s="9">
        <f t="shared" si="1"/>
        <v>348042.24</v>
      </c>
      <c r="G777" s="9">
        <f t="shared" si="2"/>
        <v>713175.84</v>
      </c>
    </row>
    <row r="778">
      <c r="A778" s="7" t="s">
        <v>88</v>
      </c>
      <c r="B778" s="4">
        <v>5072.0</v>
      </c>
      <c r="C778" s="8">
        <v>154.06</v>
      </c>
      <c r="D778" s="8">
        <v>90.93</v>
      </c>
      <c r="E778" s="9">
        <v>781392.3200000001</v>
      </c>
      <c r="F778" s="9">
        <f t="shared" si="1"/>
        <v>461196.96</v>
      </c>
      <c r="G778" s="9">
        <f t="shared" si="2"/>
        <v>320195.36</v>
      </c>
    </row>
    <row r="779">
      <c r="A779" s="7" t="s">
        <v>88</v>
      </c>
      <c r="B779" s="4">
        <v>1429.0</v>
      </c>
      <c r="C779" s="8">
        <v>651.21</v>
      </c>
      <c r="D779" s="8">
        <v>524.96</v>
      </c>
      <c r="E779" s="9">
        <v>930579.0900000001</v>
      </c>
      <c r="F779" s="9">
        <f t="shared" si="1"/>
        <v>750167.84</v>
      </c>
      <c r="G779" s="9">
        <f t="shared" si="2"/>
        <v>180411.25</v>
      </c>
    </row>
    <row r="780">
      <c r="A780" s="7" t="s">
        <v>88</v>
      </c>
      <c r="B780" s="4">
        <v>757.0</v>
      </c>
      <c r="C780" s="8">
        <v>47.45</v>
      </c>
      <c r="D780" s="8">
        <v>31.79</v>
      </c>
      <c r="E780" s="9">
        <v>35919.65</v>
      </c>
      <c r="F780" s="9">
        <f t="shared" si="1"/>
        <v>24065.03</v>
      </c>
      <c r="G780" s="9">
        <f t="shared" si="2"/>
        <v>11854.62</v>
      </c>
    </row>
    <row r="781">
      <c r="A781" s="7" t="s">
        <v>88</v>
      </c>
      <c r="B781" s="4">
        <v>2197.0</v>
      </c>
      <c r="C781" s="8">
        <v>205.7</v>
      </c>
      <c r="D781" s="8">
        <v>117.11</v>
      </c>
      <c r="E781" s="9">
        <v>451922.89999999997</v>
      </c>
      <c r="F781" s="9">
        <f t="shared" si="1"/>
        <v>257290.67</v>
      </c>
      <c r="G781" s="9">
        <f t="shared" si="2"/>
        <v>194632.23</v>
      </c>
    </row>
    <row r="782">
      <c r="A782" s="7" t="s">
        <v>88</v>
      </c>
      <c r="B782" s="4">
        <v>8790.0</v>
      </c>
      <c r="C782" s="8">
        <v>109.28</v>
      </c>
      <c r="D782" s="8">
        <v>35.84</v>
      </c>
      <c r="E782" s="9">
        <v>960571.2</v>
      </c>
      <c r="F782" s="9">
        <f t="shared" si="1"/>
        <v>315033.6</v>
      </c>
      <c r="G782" s="9">
        <f t="shared" si="2"/>
        <v>645537.6</v>
      </c>
    </row>
    <row r="783">
      <c r="A783" s="7" t="s">
        <v>88</v>
      </c>
      <c r="B783" s="4">
        <v>478.0</v>
      </c>
      <c r="C783" s="8">
        <v>668.27</v>
      </c>
      <c r="D783" s="8">
        <v>502.54</v>
      </c>
      <c r="E783" s="9">
        <v>319433.06</v>
      </c>
      <c r="F783" s="9">
        <f t="shared" si="1"/>
        <v>240214.12</v>
      </c>
      <c r="G783" s="9">
        <f t="shared" si="2"/>
        <v>79218.94</v>
      </c>
    </row>
    <row r="784">
      <c r="A784" s="7" t="s">
        <v>90</v>
      </c>
      <c r="B784" s="4">
        <v>1171.0</v>
      </c>
      <c r="C784" s="8">
        <v>109.28</v>
      </c>
      <c r="D784" s="8">
        <v>35.84</v>
      </c>
      <c r="E784" s="9">
        <v>127966.88</v>
      </c>
      <c r="F784" s="9">
        <f t="shared" si="1"/>
        <v>41968.64</v>
      </c>
      <c r="G784" s="9">
        <f t="shared" si="2"/>
        <v>85998.24</v>
      </c>
    </row>
    <row r="785">
      <c r="A785" s="7" t="s">
        <v>90</v>
      </c>
      <c r="B785" s="4">
        <v>4041.0</v>
      </c>
      <c r="C785" s="8">
        <v>47.45</v>
      </c>
      <c r="D785" s="8">
        <v>31.79</v>
      </c>
      <c r="E785" s="9">
        <v>191745.45</v>
      </c>
      <c r="F785" s="9">
        <f t="shared" si="1"/>
        <v>128463.39</v>
      </c>
      <c r="G785" s="9">
        <f t="shared" si="2"/>
        <v>63282.06</v>
      </c>
    </row>
    <row r="786">
      <c r="A786" s="7" t="s">
        <v>90</v>
      </c>
      <c r="B786" s="4">
        <v>9053.0</v>
      </c>
      <c r="C786" s="8">
        <v>109.28</v>
      </c>
      <c r="D786" s="8">
        <v>35.84</v>
      </c>
      <c r="E786" s="9">
        <v>989311.84</v>
      </c>
      <c r="F786" s="9">
        <f t="shared" si="1"/>
        <v>324459.52</v>
      </c>
      <c r="G786" s="9">
        <f t="shared" si="2"/>
        <v>664852.32</v>
      </c>
    </row>
    <row r="787">
      <c r="A787" s="7" t="s">
        <v>90</v>
      </c>
      <c r="B787" s="4">
        <v>8739.0</v>
      </c>
      <c r="C787" s="8">
        <v>47.45</v>
      </c>
      <c r="D787" s="8">
        <v>31.79</v>
      </c>
      <c r="E787" s="9">
        <v>414665.55000000005</v>
      </c>
      <c r="F787" s="9">
        <f t="shared" si="1"/>
        <v>277812.81</v>
      </c>
      <c r="G787" s="9">
        <f t="shared" si="2"/>
        <v>136852.74</v>
      </c>
    </row>
    <row r="788">
      <c r="A788" s="7" t="s">
        <v>90</v>
      </c>
      <c r="B788" s="4">
        <v>3061.0</v>
      </c>
      <c r="C788" s="8">
        <v>651.21</v>
      </c>
      <c r="D788" s="8">
        <v>524.96</v>
      </c>
      <c r="E788" s="9">
        <v>1993353.81</v>
      </c>
      <c r="F788" s="9">
        <f t="shared" si="1"/>
        <v>1606902.56</v>
      </c>
      <c r="G788" s="9">
        <f t="shared" si="2"/>
        <v>386451.25</v>
      </c>
    </row>
    <row r="789">
      <c r="A789" s="7" t="s">
        <v>90</v>
      </c>
      <c r="B789" s="4">
        <v>9625.0</v>
      </c>
      <c r="C789" s="8">
        <v>81.73</v>
      </c>
      <c r="D789" s="8">
        <v>56.67</v>
      </c>
      <c r="E789" s="9">
        <v>786651.25</v>
      </c>
      <c r="F789" s="9">
        <f t="shared" si="1"/>
        <v>545448.75</v>
      </c>
      <c r="G789" s="9">
        <f t="shared" si="2"/>
        <v>241202.5</v>
      </c>
    </row>
    <row r="790">
      <c r="A790" s="7" t="s">
        <v>90</v>
      </c>
      <c r="B790" s="4">
        <v>7642.0</v>
      </c>
      <c r="C790" s="8">
        <v>205.7</v>
      </c>
      <c r="D790" s="8">
        <v>117.11</v>
      </c>
      <c r="E790" s="9">
        <v>1571959.4</v>
      </c>
      <c r="F790" s="9">
        <f t="shared" si="1"/>
        <v>894954.62</v>
      </c>
      <c r="G790" s="9">
        <f t="shared" si="2"/>
        <v>677004.78</v>
      </c>
    </row>
    <row r="791">
      <c r="A791" s="7" t="s">
        <v>90</v>
      </c>
      <c r="B791" s="4">
        <v>1390.0</v>
      </c>
      <c r="C791" s="8">
        <v>9.33</v>
      </c>
      <c r="D791" s="8">
        <v>6.92</v>
      </c>
      <c r="E791" s="9">
        <v>12968.7</v>
      </c>
      <c r="F791" s="9">
        <f t="shared" si="1"/>
        <v>9618.8</v>
      </c>
      <c r="G791" s="9">
        <f t="shared" si="2"/>
        <v>3349.9</v>
      </c>
    </row>
    <row r="792">
      <c r="A792" s="7" t="s">
        <v>90</v>
      </c>
      <c r="B792" s="4">
        <v>4141.0</v>
      </c>
      <c r="C792" s="8">
        <v>437.2</v>
      </c>
      <c r="D792" s="8">
        <v>263.33</v>
      </c>
      <c r="E792" s="9">
        <v>1810445.2</v>
      </c>
      <c r="F792" s="9">
        <f t="shared" si="1"/>
        <v>1090449.53</v>
      </c>
      <c r="G792" s="9">
        <f t="shared" si="2"/>
        <v>719995.67</v>
      </c>
    </row>
    <row r="793">
      <c r="A793" s="7" t="s">
        <v>90</v>
      </c>
      <c r="B793" s="4">
        <v>1779.0</v>
      </c>
      <c r="C793" s="8">
        <v>437.2</v>
      </c>
      <c r="D793" s="8">
        <v>263.33</v>
      </c>
      <c r="E793" s="9">
        <v>777778.7999999999</v>
      </c>
      <c r="F793" s="9">
        <f t="shared" si="1"/>
        <v>468464.07</v>
      </c>
      <c r="G793" s="9">
        <f t="shared" si="2"/>
        <v>309314.73</v>
      </c>
    </row>
    <row r="794">
      <c r="A794" s="7" t="s">
        <v>90</v>
      </c>
      <c r="B794" s="4">
        <v>9005.0</v>
      </c>
      <c r="C794" s="8">
        <v>437.2</v>
      </c>
      <c r="D794" s="8">
        <v>263.33</v>
      </c>
      <c r="E794" s="9">
        <v>3936986.0</v>
      </c>
      <c r="F794" s="9">
        <f t="shared" si="1"/>
        <v>2371286.65</v>
      </c>
      <c r="G794" s="9">
        <f t="shared" si="2"/>
        <v>1565699.35</v>
      </c>
    </row>
    <row r="795">
      <c r="A795" s="7" t="s">
        <v>90</v>
      </c>
      <c r="B795" s="4">
        <v>9914.0</v>
      </c>
      <c r="C795" s="8">
        <v>109.28</v>
      </c>
      <c r="D795" s="8">
        <v>35.84</v>
      </c>
      <c r="E795" s="9">
        <v>1083401.92</v>
      </c>
      <c r="F795" s="9">
        <f t="shared" si="1"/>
        <v>355317.76</v>
      </c>
      <c r="G795" s="9">
        <f t="shared" si="2"/>
        <v>728084.16</v>
      </c>
    </row>
    <row r="796">
      <c r="A796" s="7" t="s">
        <v>90</v>
      </c>
      <c r="B796" s="4">
        <v>7346.0</v>
      </c>
      <c r="C796" s="8">
        <v>9.33</v>
      </c>
      <c r="D796" s="8">
        <v>6.92</v>
      </c>
      <c r="E796" s="9">
        <v>68538.18000000001</v>
      </c>
      <c r="F796" s="9">
        <f t="shared" si="1"/>
        <v>50834.32</v>
      </c>
      <c r="G796" s="9">
        <f t="shared" si="2"/>
        <v>17703.86</v>
      </c>
    </row>
    <row r="797">
      <c r="A797" s="7" t="s">
        <v>90</v>
      </c>
      <c r="B797" s="4">
        <v>4388.0</v>
      </c>
      <c r="C797" s="8">
        <v>154.06</v>
      </c>
      <c r="D797" s="8">
        <v>90.93</v>
      </c>
      <c r="E797" s="9">
        <v>676015.28</v>
      </c>
      <c r="F797" s="9">
        <f t="shared" si="1"/>
        <v>399000.84</v>
      </c>
      <c r="G797" s="9">
        <f t="shared" si="2"/>
        <v>277014.44</v>
      </c>
    </row>
    <row r="798">
      <c r="A798" s="7" t="s">
        <v>90</v>
      </c>
      <c r="B798" s="4">
        <v>616.0</v>
      </c>
      <c r="C798" s="8">
        <v>255.28</v>
      </c>
      <c r="D798" s="8">
        <v>159.42</v>
      </c>
      <c r="E798" s="9">
        <v>157252.48</v>
      </c>
      <c r="F798" s="9">
        <f t="shared" si="1"/>
        <v>98202.72</v>
      </c>
      <c r="G798" s="9">
        <f t="shared" si="2"/>
        <v>59049.76</v>
      </c>
    </row>
    <row r="799">
      <c r="A799" s="7" t="s">
        <v>90</v>
      </c>
      <c r="B799" s="4">
        <v>3138.0</v>
      </c>
      <c r="C799" s="8">
        <v>668.27</v>
      </c>
      <c r="D799" s="8">
        <v>502.54</v>
      </c>
      <c r="E799" s="9">
        <v>2097031.26</v>
      </c>
      <c r="F799" s="9">
        <f t="shared" si="1"/>
        <v>1576970.52</v>
      </c>
      <c r="G799" s="9">
        <f t="shared" si="2"/>
        <v>520060.74</v>
      </c>
    </row>
    <row r="800">
      <c r="A800" s="7" t="s">
        <v>90</v>
      </c>
      <c r="B800" s="4">
        <v>7547.0</v>
      </c>
      <c r="C800" s="8">
        <v>109.28</v>
      </c>
      <c r="D800" s="8">
        <v>35.84</v>
      </c>
      <c r="E800" s="9">
        <v>824736.16</v>
      </c>
      <c r="F800" s="9">
        <f t="shared" si="1"/>
        <v>270484.48</v>
      </c>
      <c r="G800" s="9">
        <f t="shared" si="2"/>
        <v>554251.68</v>
      </c>
    </row>
    <row r="801">
      <c r="A801" s="7" t="s">
        <v>90</v>
      </c>
      <c r="B801" s="4">
        <v>3473.0</v>
      </c>
      <c r="C801" s="8">
        <v>668.27</v>
      </c>
      <c r="D801" s="8">
        <v>502.54</v>
      </c>
      <c r="E801" s="9">
        <v>2320901.71</v>
      </c>
      <c r="F801" s="9">
        <f t="shared" si="1"/>
        <v>1745321.42</v>
      </c>
      <c r="G801" s="9">
        <f t="shared" si="2"/>
        <v>575580.29</v>
      </c>
    </row>
    <row r="802">
      <c r="A802" s="7" t="s">
        <v>90</v>
      </c>
      <c r="B802" s="4">
        <v>3699.0</v>
      </c>
      <c r="C802" s="8">
        <v>81.73</v>
      </c>
      <c r="D802" s="8">
        <v>56.67</v>
      </c>
      <c r="E802" s="9">
        <v>302319.27</v>
      </c>
      <c r="F802" s="9">
        <f t="shared" si="1"/>
        <v>209622.33</v>
      </c>
      <c r="G802" s="9">
        <f t="shared" si="2"/>
        <v>92696.94</v>
      </c>
    </row>
    <row r="803">
      <c r="A803" s="7" t="s">
        <v>90</v>
      </c>
      <c r="B803" s="4">
        <v>1997.0</v>
      </c>
      <c r="C803" s="8">
        <v>437.2</v>
      </c>
      <c r="D803" s="8">
        <v>263.33</v>
      </c>
      <c r="E803" s="9">
        <v>873088.4</v>
      </c>
      <c r="F803" s="9">
        <f t="shared" si="1"/>
        <v>525870.01</v>
      </c>
      <c r="G803" s="9">
        <f t="shared" si="2"/>
        <v>347218.39</v>
      </c>
    </row>
    <row r="804">
      <c r="A804" s="7" t="s">
        <v>90</v>
      </c>
      <c r="B804" s="4">
        <v>5593.0</v>
      </c>
      <c r="C804" s="8">
        <v>255.28</v>
      </c>
      <c r="D804" s="8">
        <v>159.42</v>
      </c>
      <c r="E804" s="9">
        <v>1427781.04</v>
      </c>
      <c r="F804" s="9">
        <f t="shared" si="1"/>
        <v>891636.06</v>
      </c>
      <c r="G804" s="9">
        <f t="shared" si="2"/>
        <v>536144.98</v>
      </c>
    </row>
    <row r="805">
      <c r="A805" s="7" t="s">
        <v>90</v>
      </c>
      <c r="B805" s="4">
        <v>2222.0</v>
      </c>
      <c r="C805" s="8">
        <v>109.28</v>
      </c>
      <c r="D805" s="8">
        <v>35.84</v>
      </c>
      <c r="E805" s="9">
        <v>242820.16</v>
      </c>
      <c r="F805" s="9">
        <f t="shared" si="1"/>
        <v>79636.48</v>
      </c>
      <c r="G805" s="9">
        <f t="shared" si="2"/>
        <v>163183.68</v>
      </c>
    </row>
    <row r="806">
      <c r="A806" s="7" t="s">
        <v>90</v>
      </c>
      <c r="B806" s="4">
        <v>4354.0</v>
      </c>
      <c r="C806" s="8">
        <v>255.28</v>
      </c>
      <c r="D806" s="8">
        <v>159.42</v>
      </c>
      <c r="E806" s="9">
        <v>1111489.12</v>
      </c>
      <c r="F806" s="9">
        <f t="shared" si="1"/>
        <v>694114.68</v>
      </c>
      <c r="G806" s="9">
        <f t="shared" si="2"/>
        <v>417374.44</v>
      </c>
    </row>
    <row r="807">
      <c r="A807" s="7" t="s">
        <v>90</v>
      </c>
      <c r="B807" s="4">
        <v>4406.0</v>
      </c>
      <c r="C807" s="8">
        <v>651.21</v>
      </c>
      <c r="D807" s="8">
        <v>524.96</v>
      </c>
      <c r="E807" s="9">
        <v>2869231.2600000002</v>
      </c>
      <c r="F807" s="9">
        <f t="shared" si="1"/>
        <v>2312973.76</v>
      </c>
      <c r="G807" s="9">
        <f t="shared" si="2"/>
        <v>556257.5</v>
      </c>
    </row>
    <row r="808">
      <c r="A808" s="7" t="s">
        <v>90</v>
      </c>
      <c r="B808" s="4">
        <v>3864.0</v>
      </c>
      <c r="C808" s="8">
        <v>668.27</v>
      </c>
      <c r="D808" s="8">
        <v>502.54</v>
      </c>
      <c r="E808" s="9">
        <v>2582195.28</v>
      </c>
      <c r="F808" s="9">
        <f t="shared" si="1"/>
        <v>1941814.56</v>
      </c>
      <c r="G808" s="9">
        <f t="shared" si="2"/>
        <v>640380.72</v>
      </c>
    </row>
    <row r="809">
      <c r="A809" s="7" t="s">
        <v>90</v>
      </c>
      <c r="B809" s="4">
        <v>8869.0</v>
      </c>
      <c r="C809" s="8">
        <v>154.06</v>
      </c>
      <c r="D809" s="8">
        <v>90.93</v>
      </c>
      <c r="E809" s="9">
        <v>1366358.1400000001</v>
      </c>
      <c r="F809" s="9">
        <f t="shared" si="1"/>
        <v>806458.17</v>
      </c>
      <c r="G809" s="9">
        <f t="shared" si="2"/>
        <v>559899.97</v>
      </c>
    </row>
    <row r="810">
      <c r="A810" s="7" t="s">
        <v>90</v>
      </c>
      <c r="B810" s="4">
        <v>1845.0</v>
      </c>
      <c r="C810" s="8">
        <v>205.7</v>
      </c>
      <c r="D810" s="8">
        <v>117.11</v>
      </c>
      <c r="E810" s="9">
        <v>379516.5</v>
      </c>
      <c r="F810" s="9">
        <f t="shared" si="1"/>
        <v>216067.95</v>
      </c>
      <c r="G810" s="9">
        <f t="shared" si="2"/>
        <v>163448.55</v>
      </c>
    </row>
    <row r="811">
      <c r="A811" s="7" t="s">
        <v>90</v>
      </c>
      <c r="B811" s="4">
        <v>4282.0</v>
      </c>
      <c r="C811" s="8">
        <v>81.73</v>
      </c>
      <c r="D811" s="8">
        <v>56.67</v>
      </c>
      <c r="E811" s="9">
        <v>349967.86000000004</v>
      </c>
      <c r="F811" s="9">
        <f t="shared" si="1"/>
        <v>242660.94</v>
      </c>
      <c r="G811" s="9">
        <f t="shared" si="2"/>
        <v>107306.92</v>
      </c>
    </row>
    <row r="812">
      <c r="A812" s="7" t="s">
        <v>92</v>
      </c>
      <c r="B812" s="4">
        <v>9024.0</v>
      </c>
      <c r="C812" s="8">
        <v>9.33</v>
      </c>
      <c r="D812" s="8">
        <v>6.92</v>
      </c>
      <c r="E812" s="9">
        <v>84193.92</v>
      </c>
      <c r="F812" s="9">
        <f t="shared" si="1"/>
        <v>62446.08</v>
      </c>
      <c r="G812" s="9">
        <f t="shared" si="2"/>
        <v>21747.84</v>
      </c>
    </row>
    <row r="813">
      <c r="A813" s="7" t="s">
        <v>92</v>
      </c>
      <c r="B813" s="4">
        <v>10.0</v>
      </c>
      <c r="C813" s="8">
        <v>651.21</v>
      </c>
      <c r="D813" s="8">
        <v>524.96</v>
      </c>
      <c r="E813" s="9">
        <v>6512.1</v>
      </c>
      <c r="F813" s="9">
        <f t="shared" si="1"/>
        <v>5249.6</v>
      </c>
      <c r="G813" s="9">
        <f t="shared" si="2"/>
        <v>1262.5</v>
      </c>
    </row>
    <row r="814">
      <c r="A814" s="7" t="s">
        <v>92</v>
      </c>
      <c r="B814" s="4">
        <v>2112.0</v>
      </c>
      <c r="C814" s="8">
        <v>668.27</v>
      </c>
      <c r="D814" s="8">
        <v>502.54</v>
      </c>
      <c r="E814" s="9">
        <v>1411386.24</v>
      </c>
      <c r="F814" s="9">
        <f t="shared" si="1"/>
        <v>1061364.48</v>
      </c>
      <c r="G814" s="9">
        <f t="shared" si="2"/>
        <v>350021.76</v>
      </c>
    </row>
    <row r="815">
      <c r="A815" s="7" t="s">
        <v>92</v>
      </c>
      <c r="B815" s="4">
        <v>3664.0</v>
      </c>
      <c r="C815" s="8">
        <v>421.89</v>
      </c>
      <c r="D815" s="8">
        <v>364.69</v>
      </c>
      <c r="E815" s="9">
        <v>1545804.96</v>
      </c>
      <c r="F815" s="9">
        <f t="shared" si="1"/>
        <v>1336224.16</v>
      </c>
      <c r="G815" s="9">
        <f t="shared" si="2"/>
        <v>209580.8</v>
      </c>
    </row>
    <row r="816">
      <c r="A816" s="7" t="s">
        <v>92</v>
      </c>
      <c r="B816" s="4">
        <v>240.0</v>
      </c>
      <c r="C816" s="8">
        <v>81.73</v>
      </c>
      <c r="D816" s="8">
        <v>56.67</v>
      </c>
      <c r="E816" s="9">
        <v>19615.2</v>
      </c>
      <c r="F816" s="9">
        <f t="shared" si="1"/>
        <v>13600.8</v>
      </c>
      <c r="G816" s="9">
        <f t="shared" si="2"/>
        <v>6014.4</v>
      </c>
    </row>
    <row r="817">
      <c r="A817" s="7" t="s">
        <v>92</v>
      </c>
      <c r="B817" s="4">
        <v>3045.0</v>
      </c>
      <c r="C817" s="8">
        <v>81.73</v>
      </c>
      <c r="D817" s="8">
        <v>56.67</v>
      </c>
      <c r="E817" s="9">
        <v>248867.85</v>
      </c>
      <c r="F817" s="9">
        <f t="shared" si="1"/>
        <v>172560.15</v>
      </c>
      <c r="G817" s="9">
        <f t="shared" si="2"/>
        <v>76307.7</v>
      </c>
    </row>
    <row r="818">
      <c r="A818" s="7" t="s">
        <v>92</v>
      </c>
      <c r="B818" s="4">
        <v>7797.0</v>
      </c>
      <c r="C818" s="8">
        <v>109.28</v>
      </c>
      <c r="D818" s="8">
        <v>35.84</v>
      </c>
      <c r="E818" s="9">
        <v>852056.16</v>
      </c>
      <c r="F818" s="9">
        <f t="shared" si="1"/>
        <v>279444.48</v>
      </c>
      <c r="G818" s="9">
        <f t="shared" si="2"/>
        <v>572611.68</v>
      </c>
    </row>
    <row r="819">
      <c r="A819" s="7" t="s">
        <v>92</v>
      </c>
      <c r="B819" s="4">
        <v>9963.0</v>
      </c>
      <c r="C819" s="8">
        <v>81.73</v>
      </c>
      <c r="D819" s="8">
        <v>56.67</v>
      </c>
      <c r="E819" s="9">
        <v>814275.99</v>
      </c>
      <c r="F819" s="9">
        <f t="shared" si="1"/>
        <v>564603.21</v>
      </c>
      <c r="G819" s="9">
        <f t="shared" si="2"/>
        <v>249672.78</v>
      </c>
    </row>
    <row r="820">
      <c r="A820" s="7" t="s">
        <v>92</v>
      </c>
      <c r="B820" s="4">
        <v>3092.0</v>
      </c>
      <c r="C820" s="8">
        <v>47.45</v>
      </c>
      <c r="D820" s="8">
        <v>31.79</v>
      </c>
      <c r="E820" s="9">
        <v>146715.40000000002</v>
      </c>
      <c r="F820" s="9">
        <f t="shared" si="1"/>
        <v>98294.68</v>
      </c>
      <c r="G820" s="9">
        <f t="shared" si="2"/>
        <v>48420.72</v>
      </c>
    </row>
    <row r="821">
      <c r="A821" s="7" t="s">
        <v>92</v>
      </c>
      <c r="B821" s="4">
        <v>4077.0</v>
      </c>
      <c r="C821" s="8">
        <v>255.28</v>
      </c>
      <c r="D821" s="8">
        <v>159.42</v>
      </c>
      <c r="E821" s="9">
        <v>1040776.56</v>
      </c>
      <c r="F821" s="9">
        <f t="shared" si="1"/>
        <v>649955.34</v>
      </c>
      <c r="G821" s="9">
        <f t="shared" si="2"/>
        <v>390821.22</v>
      </c>
    </row>
    <row r="822">
      <c r="A822" s="7" t="s">
        <v>92</v>
      </c>
      <c r="B822" s="4">
        <v>3134.0</v>
      </c>
      <c r="C822" s="8">
        <v>47.45</v>
      </c>
      <c r="D822" s="8">
        <v>31.79</v>
      </c>
      <c r="E822" s="9">
        <v>148708.30000000002</v>
      </c>
      <c r="F822" s="9">
        <f t="shared" si="1"/>
        <v>99629.86</v>
      </c>
      <c r="G822" s="9">
        <f t="shared" si="2"/>
        <v>49078.44</v>
      </c>
    </row>
    <row r="823">
      <c r="A823" s="7" t="s">
        <v>92</v>
      </c>
      <c r="B823" s="4">
        <v>22.0</v>
      </c>
      <c r="C823" s="8">
        <v>154.06</v>
      </c>
      <c r="D823" s="8">
        <v>90.93</v>
      </c>
      <c r="E823" s="9">
        <v>3389.32</v>
      </c>
      <c r="F823" s="9">
        <f t="shared" si="1"/>
        <v>2000.46</v>
      </c>
      <c r="G823" s="9">
        <f t="shared" si="2"/>
        <v>1388.86</v>
      </c>
    </row>
    <row r="824">
      <c r="A824" s="7" t="s">
        <v>92</v>
      </c>
      <c r="B824" s="4">
        <v>477.0</v>
      </c>
      <c r="C824" s="8">
        <v>668.27</v>
      </c>
      <c r="D824" s="8">
        <v>502.54</v>
      </c>
      <c r="E824" s="9">
        <v>318764.79</v>
      </c>
      <c r="F824" s="9">
        <f t="shared" si="1"/>
        <v>239711.58</v>
      </c>
      <c r="G824" s="9">
        <f t="shared" si="2"/>
        <v>79053.21</v>
      </c>
    </row>
    <row r="825">
      <c r="A825" s="7" t="s">
        <v>92</v>
      </c>
      <c r="B825" s="4">
        <v>7270.0</v>
      </c>
      <c r="C825" s="8">
        <v>255.28</v>
      </c>
      <c r="D825" s="8">
        <v>159.42</v>
      </c>
      <c r="E825" s="9">
        <v>1855885.6</v>
      </c>
      <c r="F825" s="9">
        <f t="shared" si="1"/>
        <v>1158983.4</v>
      </c>
      <c r="G825" s="9">
        <f t="shared" si="2"/>
        <v>696902.2</v>
      </c>
    </row>
    <row r="826">
      <c r="A826" s="7" t="s">
        <v>92</v>
      </c>
      <c r="B826" s="4">
        <v>3824.0</v>
      </c>
      <c r="C826" s="8">
        <v>651.21</v>
      </c>
      <c r="D826" s="8">
        <v>524.96</v>
      </c>
      <c r="E826" s="9">
        <v>2490227.04</v>
      </c>
      <c r="F826" s="9">
        <f t="shared" si="1"/>
        <v>2007447.04</v>
      </c>
      <c r="G826" s="9">
        <f t="shared" si="2"/>
        <v>482780</v>
      </c>
    </row>
    <row r="827">
      <c r="A827" s="7" t="s">
        <v>92</v>
      </c>
      <c r="B827" s="4">
        <v>2979.0</v>
      </c>
      <c r="C827" s="8">
        <v>109.28</v>
      </c>
      <c r="D827" s="8">
        <v>35.84</v>
      </c>
      <c r="E827" s="9">
        <v>325545.12</v>
      </c>
      <c r="F827" s="9">
        <f t="shared" si="1"/>
        <v>106767.36</v>
      </c>
      <c r="G827" s="9">
        <f t="shared" si="2"/>
        <v>218777.76</v>
      </c>
    </row>
    <row r="828">
      <c r="A828" s="7" t="s">
        <v>92</v>
      </c>
      <c r="B828" s="4">
        <v>1916.0</v>
      </c>
      <c r="C828" s="8">
        <v>421.89</v>
      </c>
      <c r="D828" s="8">
        <v>364.69</v>
      </c>
      <c r="E828" s="9">
        <v>808341.24</v>
      </c>
      <c r="F828" s="9">
        <f t="shared" si="1"/>
        <v>698746.04</v>
      </c>
      <c r="G828" s="9">
        <f t="shared" si="2"/>
        <v>109595.2</v>
      </c>
    </row>
    <row r="829">
      <c r="A829" s="7" t="s">
        <v>92</v>
      </c>
      <c r="B829" s="4">
        <v>6368.0</v>
      </c>
      <c r="C829" s="8">
        <v>109.28</v>
      </c>
      <c r="D829" s="8">
        <v>35.84</v>
      </c>
      <c r="E829" s="9">
        <v>695895.04</v>
      </c>
      <c r="F829" s="9">
        <f t="shared" si="1"/>
        <v>228229.12</v>
      </c>
      <c r="G829" s="9">
        <f t="shared" si="2"/>
        <v>467665.92</v>
      </c>
    </row>
    <row r="830">
      <c r="A830" s="7" t="s">
        <v>92</v>
      </c>
      <c r="B830" s="4">
        <v>7939.0</v>
      </c>
      <c r="C830" s="8">
        <v>47.45</v>
      </c>
      <c r="D830" s="8">
        <v>31.79</v>
      </c>
      <c r="E830" s="9">
        <v>376705.55000000005</v>
      </c>
      <c r="F830" s="9">
        <f t="shared" si="1"/>
        <v>252380.81</v>
      </c>
      <c r="G830" s="9">
        <f t="shared" si="2"/>
        <v>124324.74</v>
      </c>
    </row>
    <row r="831">
      <c r="A831" s="7" t="s">
        <v>92</v>
      </c>
      <c r="B831" s="4">
        <v>9691.0</v>
      </c>
      <c r="C831" s="8">
        <v>651.21</v>
      </c>
      <c r="D831" s="8">
        <v>524.96</v>
      </c>
      <c r="E831" s="9">
        <v>6310876.11</v>
      </c>
      <c r="F831" s="9">
        <f t="shared" si="1"/>
        <v>5087387.36</v>
      </c>
      <c r="G831" s="9">
        <f t="shared" si="2"/>
        <v>1223488.75</v>
      </c>
    </row>
    <row r="832">
      <c r="A832" s="7" t="s">
        <v>92</v>
      </c>
      <c r="B832" s="4">
        <v>6699.0</v>
      </c>
      <c r="C832" s="8">
        <v>47.45</v>
      </c>
      <c r="D832" s="8">
        <v>31.79</v>
      </c>
      <c r="E832" s="9">
        <v>317867.55000000005</v>
      </c>
      <c r="F832" s="9">
        <f t="shared" si="1"/>
        <v>212961.21</v>
      </c>
      <c r="G832" s="9">
        <f t="shared" si="2"/>
        <v>104906.34</v>
      </c>
    </row>
    <row r="833">
      <c r="A833" s="7" t="s">
        <v>92</v>
      </c>
      <c r="B833" s="4">
        <v>1173.0</v>
      </c>
      <c r="C833" s="8">
        <v>81.73</v>
      </c>
      <c r="D833" s="8">
        <v>56.67</v>
      </c>
      <c r="E833" s="9">
        <v>95869.29000000001</v>
      </c>
      <c r="F833" s="9">
        <f t="shared" si="1"/>
        <v>66473.91</v>
      </c>
      <c r="G833" s="9">
        <f t="shared" si="2"/>
        <v>29395.38</v>
      </c>
    </row>
    <row r="834">
      <c r="A834" s="7" t="s">
        <v>92</v>
      </c>
      <c r="B834" s="4">
        <v>3836.0</v>
      </c>
      <c r="C834" s="8">
        <v>47.45</v>
      </c>
      <c r="D834" s="8">
        <v>31.79</v>
      </c>
      <c r="E834" s="9">
        <v>182018.2</v>
      </c>
      <c r="F834" s="9">
        <f t="shared" si="1"/>
        <v>121946.44</v>
      </c>
      <c r="G834" s="9">
        <f t="shared" si="2"/>
        <v>60071.76</v>
      </c>
    </row>
    <row r="835">
      <c r="A835" s="7" t="s">
        <v>92</v>
      </c>
      <c r="B835" s="4">
        <v>1138.0</v>
      </c>
      <c r="C835" s="8">
        <v>668.27</v>
      </c>
      <c r="D835" s="8">
        <v>502.54</v>
      </c>
      <c r="E835" s="9">
        <v>760491.26</v>
      </c>
      <c r="F835" s="9">
        <f t="shared" si="1"/>
        <v>571890.52</v>
      </c>
      <c r="G835" s="9">
        <f t="shared" si="2"/>
        <v>188600.74</v>
      </c>
    </row>
    <row r="836">
      <c r="A836" s="7" t="s">
        <v>94</v>
      </c>
      <c r="B836" s="4">
        <v>650.0</v>
      </c>
      <c r="C836" s="8">
        <v>205.7</v>
      </c>
      <c r="D836" s="8">
        <v>117.11</v>
      </c>
      <c r="E836" s="9">
        <v>133705.0</v>
      </c>
      <c r="F836" s="9">
        <f t="shared" si="1"/>
        <v>76121.5</v>
      </c>
      <c r="G836" s="9">
        <f t="shared" si="2"/>
        <v>57583.5</v>
      </c>
    </row>
    <row r="837">
      <c r="A837" s="7" t="s">
        <v>94</v>
      </c>
      <c r="B837" s="4">
        <v>3293.0</v>
      </c>
      <c r="C837" s="8">
        <v>152.58</v>
      </c>
      <c r="D837" s="8">
        <v>97.44</v>
      </c>
      <c r="E837" s="9">
        <v>502445.94000000006</v>
      </c>
      <c r="F837" s="9">
        <f t="shared" si="1"/>
        <v>320869.92</v>
      </c>
      <c r="G837" s="9">
        <f t="shared" si="2"/>
        <v>181576.02</v>
      </c>
    </row>
    <row r="838">
      <c r="A838" s="7" t="s">
        <v>94</v>
      </c>
      <c r="B838" s="4">
        <v>2350.0</v>
      </c>
      <c r="C838" s="8">
        <v>668.27</v>
      </c>
      <c r="D838" s="8">
        <v>502.54</v>
      </c>
      <c r="E838" s="9">
        <v>1570434.5</v>
      </c>
      <c r="F838" s="9">
        <f t="shared" si="1"/>
        <v>1180969</v>
      </c>
      <c r="G838" s="9">
        <f t="shared" si="2"/>
        <v>389465.5</v>
      </c>
    </row>
    <row r="839">
      <c r="A839" s="7" t="s">
        <v>94</v>
      </c>
      <c r="B839" s="4">
        <v>8944.0</v>
      </c>
      <c r="C839" s="8">
        <v>47.45</v>
      </c>
      <c r="D839" s="8">
        <v>31.79</v>
      </c>
      <c r="E839" s="9">
        <v>424392.80000000005</v>
      </c>
      <c r="F839" s="9">
        <f t="shared" si="1"/>
        <v>284329.76</v>
      </c>
      <c r="G839" s="9">
        <f t="shared" si="2"/>
        <v>140063.04</v>
      </c>
    </row>
    <row r="840">
      <c r="A840" s="7" t="s">
        <v>94</v>
      </c>
      <c r="B840" s="4">
        <v>7923.0</v>
      </c>
      <c r="C840" s="8">
        <v>651.21</v>
      </c>
      <c r="D840" s="8">
        <v>524.96</v>
      </c>
      <c r="E840" s="9">
        <v>5159536.83</v>
      </c>
      <c r="F840" s="9">
        <f t="shared" si="1"/>
        <v>4159258.08</v>
      </c>
      <c r="G840" s="9">
        <f t="shared" si="2"/>
        <v>1000278.75</v>
      </c>
    </row>
    <row r="841">
      <c r="A841" s="7" t="s">
        <v>94</v>
      </c>
      <c r="B841" s="4">
        <v>9634.0</v>
      </c>
      <c r="C841" s="8">
        <v>437.2</v>
      </c>
      <c r="D841" s="8">
        <v>263.33</v>
      </c>
      <c r="E841" s="9">
        <v>4211984.8</v>
      </c>
      <c r="F841" s="9">
        <f t="shared" si="1"/>
        <v>2536921.22</v>
      </c>
      <c r="G841" s="9">
        <f t="shared" si="2"/>
        <v>1675063.58</v>
      </c>
    </row>
    <row r="842">
      <c r="A842" s="7" t="s">
        <v>94</v>
      </c>
      <c r="B842" s="4">
        <v>2396.0</v>
      </c>
      <c r="C842" s="8">
        <v>255.28</v>
      </c>
      <c r="D842" s="8">
        <v>159.42</v>
      </c>
      <c r="E842" s="9">
        <v>611650.88</v>
      </c>
      <c r="F842" s="9">
        <f t="shared" si="1"/>
        <v>381970.32</v>
      </c>
      <c r="G842" s="9">
        <f t="shared" si="2"/>
        <v>229680.56</v>
      </c>
    </row>
    <row r="843">
      <c r="A843" s="7" t="s">
        <v>94</v>
      </c>
      <c r="B843" s="4">
        <v>4486.0</v>
      </c>
      <c r="C843" s="8">
        <v>9.33</v>
      </c>
      <c r="D843" s="8">
        <v>6.92</v>
      </c>
      <c r="E843" s="9">
        <v>41854.38</v>
      </c>
      <c r="F843" s="9">
        <f t="shared" si="1"/>
        <v>31043.12</v>
      </c>
      <c r="G843" s="9">
        <f t="shared" si="2"/>
        <v>10811.26</v>
      </c>
    </row>
    <row r="844">
      <c r="A844" s="7" t="s">
        <v>94</v>
      </c>
      <c r="B844" s="4">
        <v>933.0</v>
      </c>
      <c r="C844" s="8">
        <v>668.27</v>
      </c>
      <c r="D844" s="8">
        <v>502.54</v>
      </c>
      <c r="E844" s="9">
        <v>623495.91</v>
      </c>
      <c r="F844" s="9">
        <f t="shared" si="1"/>
        <v>468869.82</v>
      </c>
      <c r="G844" s="9">
        <f t="shared" si="2"/>
        <v>154626.09</v>
      </c>
    </row>
    <row r="845">
      <c r="A845" s="7" t="s">
        <v>94</v>
      </c>
      <c r="B845" s="4">
        <v>4681.0</v>
      </c>
      <c r="C845" s="8">
        <v>152.58</v>
      </c>
      <c r="D845" s="8">
        <v>97.44</v>
      </c>
      <c r="E845" s="9">
        <v>714226.9800000001</v>
      </c>
      <c r="F845" s="9">
        <f t="shared" si="1"/>
        <v>456116.64</v>
      </c>
      <c r="G845" s="9">
        <f t="shared" si="2"/>
        <v>258110.34</v>
      </c>
    </row>
    <row r="846">
      <c r="A846" s="7" t="s">
        <v>94</v>
      </c>
      <c r="B846" s="4">
        <v>4344.0</v>
      </c>
      <c r="C846" s="8">
        <v>154.06</v>
      </c>
      <c r="D846" s="8">
        <v>90.93</v>
      </c>
      <c r="E846" s="9">
        <v>669236.64</v>
      </c>
      <c r="F846" s="9">
        <f t="shared" si="1"/>
        <v>394999.92</v>
      </c>
      <c r="G846" s="9">
        <f t="shared" si="2"/>
        <v>274236.72</v>
      </c>
    </row>
    <row r="847">
      <c r="A847" s="7" t="s">
        <v>94</v>
      </c>
      <c r="B847" s="4">
        <v>6109.0</v>
      </c>
      <c r="C847" s="8">
        <v>205.7</v>
      </c>
      <c r="D847" s="8">
        <v>117.11</v>
      </c>
      <c r="E847" s="9">
        <v>1256621.3</v>
      </c>
      <c r="F847" s="9">
        <f t="shared" si="1"/>
        <v>715424.99</v>
      </c>
      <c r="G847" s="9">
        <f t="shared" si="2"/>
        <v>541196.31</v>
      </c>
    </row>
    <row r="848">
      <c r="A848" s="7" t="s">
        <v>94</v>
      </c>
      <c r="B848" s="4">
        <v>1211.0</v>
      </c>
      <c r="C848" s="8">
        <v>437.2</v>
      </c>
      <c r="D848" s="8">
        <v>263.33</v>
      </c>
      <c r="E848" s="9">
        <v>529449.2</v>
      </c>
      <c r="F848" s="9">
        <f t="shared" si="1"/>
        <v>318892.63</v>
      </c>
      <c r="G848" s="9">
        <f t="shared" si="2"/>
        <v>210556.57</v>
      </c>
    </row>
    <row r="849">
      <c r="A849" s="7" t="s">
        <v>94</v>
      </c>
      <c r="B849" s="4">
        <v>1276.0</v>
      </c>
      <c r="C849" s="8">
        <v>205.7</v>
      </c>
      <c r="D849" s="8">
        <v>117.11</v>
      </c>
      <c r="E849" s="9">
        <v>262473.2</v>
      </c>
      <c r="F849" s="9">
        <f t="shared" si="1"/>
        <v>149432.36</v>
      </c>
      <c r="G849" s="9">
        <f t="shared" si="2"/>
        <v>113040.84</v>
      </c>
    </row>
    <row r="850">
      <c r="A850" s="7" t="s">
        <v>94</v>
      </c>
      <c r="B850" s="4">
        <v>8631.0</v>
      </c>
      <c r="C850" s="8">
        <v>109.28</v>
      </c>
      <c r="D850" s="8">
        <v>35.84</v>
      </c>
      <c r="E850" s="9">
        <v>943195.68</v>
      </c>
      <c r="F850" s="9">
        <f t="shared" si="1"/>
        <v>309335.04</v>
      </c>
      <c r="G850" s="9">
        <f t="shared" si="2"/>
        <v>633860.64</v>
      </c>
    </row>
    <row r="851">
      <c r="A851" s="7" t="s">
        <v>94</v>
      </c>
      <c r="B851" s="4">
        <v>7480.0</v>
      </c>
      <c r="C851" s="8">
        <v>81.73</v>
      </c>
      <c r="D851" s="8">
        <v>56.67</v>
      </c>
      <c r="E851" s="9">
        <v>611340.4</v>
      </c>
      <c r="F851" s="9">
        <f t="shared" si="1"/>
        <v>423891.6</v>
      </c>
      <c r="G851" s="9">
        <f t="shared" si="2"/>
        <v>187448.8</v>
      </c>
    </row>
    <row r="852">
      <c r="A852" s="7" t="s">
        <v>94</v>
      </c>
      <c r="B852" s="4">
        <v>3394.0</v>
      </c>
      <c r="C852" s="8">
        <v>81.73</v>
      </c>
      <c r="D852" s="8">
        <v>56.67</v>
      </c>
      <c r="E852" s="9">
        <v>277391.62</v>
      </c>
      <c r="F852" s="9">
        <f t="shared" si="1"/>
        <v>192337.98</v>
      </c>
      <c r="G852" s="9">
        <f t="shared" si="2"/>
        <v>85053.64</v>
      </c>
    </row>
    <row r="853">
      <c r="A853" s="7" t="s">
        <v>94</v>
      </c>
      <c r="B853" s="4">
        <v>4705.0</v>
      </c>
      <c r="C853" s="8">
        <v>9.33</v>
      </c>
      <c r="D853" s="8">
        <v>6.92</v>
      </c>
      <c r="E853" s="9">
        <v>43897.65</v>
      </c>
      <c r="F853" s="9">
        <f t="shared" si="1"/>
        <v>32558.6</v>
      </c>
      <c r="G853" s="9">
        <f t="shared" si="2"/>
        <v>11339.05</v>
      </c>
    </row>
    <row r="854">
      <c r="A854" s="7" t="s">
        <v>94</v>
      </c>
      <c r="B854" s="4">
        <v>6416.0</v>
      </c>
      <c r="C854" s="8">
        <v>205.7</v>
      </c>
      <c r="D854" s="8">
        <v>117.11</v>
      </c>
      <c r="E854" s="9">
        <v>1319771.2</v>
      </c>
      <c r="F854" s="9">
        <f t="shared" si="1"/>
        <v>751377.76</v>
      </c>
      <c r="G854" s="9">
        <f t="shared" si="2"/>
        <v>568393.44</v>
      </c>
    </row>
    <row r="855">
      <c r="A855" s="7" t="s">
        <v>94</v>
      </c>
      <c r="B855" s="4">
        <v>661.0</v>
      </c>
      <c r="C855" s="8">
        <v>421.89</v>
      </c>
      <c r="D855" s="8">
        <v>364.69</v>
      </c>
      <c r="E855" s="9">
        <v>278869.29</v>
      </c>
      <c r="F855" s="9">
        <f t="shared" si="1"/>
        <v>241060.09</v>
      </c>
      <c r="G855" s="9">
        <f t="shared" si="2"/>
        <v>37809.2</v>
      </c>
    </row>
    <row r="856">
      <c r="A856" s="7" t="s">
        <v>94</v>
      </c>
      <c r="B856" s="4">
        <v>8938.0</v>
      </c>
      <c r="C856" s="8">
        <v>109.28</v>
      </c>
      <c r="D856" s="8">
        <v>35.84</v>
      </c>
      <c r="E856" s="9">
        <v>976744.64</v>
      </c>
      <c r="F856" s="9">
        <f t="shared" si="1"/>
        <v>320337.92</v>
      </c>
      <c r="G856" s="9">
        <f t="shared" si="2"/>
        <v>656406.72</v>
      </c>
    </row>
    <row r="857">
      <c r="A857" s="7" t="s">
        <v>94</v>
      </c>
      <c r="B857" s="4">
        <v>3661.0</v>
      </c>
      <c r="C857" s="8">
        <v>437.2</v>
      </c>
      <c r="D857" s="8">
        <v>263.33</v>
      </c>
      <c r="E857" s="9">
        <v>1600589.2</v>
      </c>
      <c r="F857" s="9">
        <f t="shared" si="1"/>
        <v>964051.13</v>
      </c>
      <c r="G857" s="9">
        <f t="shared" si="2"/>
        <v>636538.07</v>
      </c>
    </row>
    <row r="858">
      <c r="A858" s="7" t="s">
        <v>94</v>
      </c>
      <c r="B858" s="4">
        <v>562.0</v>
      </c>
      <c r="C858" s="8">
        <v>152.58</v>
      </c>
      <c r="D858" s="8">
        <v>97.44</v>
      </c>
      <c r="E858" s="9">
        <v>85749.96</v>
      </c>
      <c r="F858" s="9">
        <f t="shared" si="1"/>
        <v>54761.28</v>
      </c>
      <c r="G858" s="9">
        <f t="shared" si="2"/>
        <v>30988.68</v>
      </c>
    </row>
    <row r="859">
      <c r="A859" s="7" t="s">
        <v>94</v>
      </c>
      <c r="B859" s="4">
        <v>7008.0</v>
      </c>
      <c r="C859" s="8">
        <v>9.33</v>
      </c>
      <c r="D859" s="8">
        <v>6.92</v>
      </c>
      <c r="E859" s="9">
        <v>65384.64</v>
      </c>
      <c r="F859" s="9">
        <f t="shared" si="1"/>
        <v>48495.36</v>
      </c>
      <c r="G859" s="9">
        <f t="shared" si="2"/>
        <v>16889.28</v>
      </c>
    </row>
    <row r="860">
      <c r="A860" s="7" t="s">
        <v>94</v>
      </c>
      <c r="B860" s="4">
        <v>2260.0</v>
      </c>
      <c r="C860" s="8">
        <v>437.2</v>
      </c>
      <c r="D860" s="8">
        <v>263.33</v>
      </c>
      <c r="E860" s="9">
        <v>988072.0</v>
      </c>
      <c r="F860" s="9">
        <f t="shared" si="1"/>
        <v>595125.8</v>
      </c>
      <c r="G860" s="9">
        <f t="shared" si="2"/>
        <v>392946.2</v>
      </c>
    </row>
    <row r="861">
      <c r="A861" s="7" t="s">
        <v>94</v>
      </c>
      <c r="B861" s="4">
        <v>8738.0</v>
      </c>
      <c r="C861" s="8">
        <v>152.58</v>
      </c>
      <c r="D861" s="8">
        <v>97.44</v>
      </c>
      <c r="E861" s="9">
        <v>1333244.04</v>
      </c>
      <c r="F861" s="9">
        <f t="shared" si="1"/>
        <v>851430.72</v>
      </c>
      <c r="G861" s="9">
        <f t="shared" si="2"/>
        <v>481813.32</v>
      </c>
    </row>
    <row r="862">
      <c r="A862" s="7" t="s">
        <v>94</v>
      </c>
      <c r="B862" s="4">
        <v>1164.0</v>
      </c>
      <c r="C862" s="8">
        <v>651.21</v>
      </c>
      <c r="D862" s="8">
        <v>524.96</v>
      </c>
      <c r="E862" s="9">
        <v>758008.4400000001</v>
      </c>
      <c r="F862" s="9">
        <f t="shared" si="1"/>
        <v>611053.44</v>
      </c>
      <c r="G862" s="9">
        <f t="shared" si="2"/>
        <v>146955</v>
      </c>
    </row>
    <row r="863">
      <c r="A863" s="7" t="s">
        <v>94</v>
      </c>
      <c r="B863" s="4">
        <v>8194.0</v>
      </c>
      <c r="C863" s="8">
        <v>421.89</v>
      </c>
      <c r="D863" s="8">
        <v>364.69</v>
      </c>
      <c r="E863" s="9">
        <v>3456966.6599999997</v>
      </c>
      <c r="F863" s="9">
        <f t="shared" si="1"/>
        <v>2988269.86</v>
      </c>
      <c r="G863" s="9">
        <f t="shared" si="2"/>
        <v>468696.8</v>
      </c>
    </row>
    <row r="864">
      <c r="A864" s="7" t="s">
        <v>94</v>
      </c>
      <c r="B864" s="4">
        <v>4835.0</v>
      </c>
      <c r="C864" s="8">
        <v>421.89</v>
      </c>
      <c r="D864" s="8">
        <v>364.69</v>
      </c>
      <c r="E864" s="9">
        <v>2039838.15</v>
      </c>
      <c r="F864" s="9">
        <f t="shared" si="1"/>
        <v>1763276.15</v>
      </c>
      <c r="G864" s="9">
        <f t="shared" si="2"/>
        <v>276562</v>
      </c>
    </row>
    <row r="865">
      <c r="A865" s="7" t="s">
        <v>94</v>
      </c>
      <c r="B865" s="4">
        <v>3229.0</v>
      </c>
      <c r="C865" s="8">
        <v>9.33</v>
      </c>
      <c r="D865" s="8">
        <v>6.92</v>
      </c>
      <c r="E865" s="9">
        <v>30126.57</v>
      </c>
      <c r="F865" s="9">
        <f t="shared" si="1"/>
        <v>22344.68</v>
      </c>
      <c r="G865" s="9">
        <f t="shared" si="2"/>
        <v>7781.89</v>
      </c>
    </row>
    <row r="866">
      <c r="A866" s="7" t="s">
        <v>96</v>
      </c>
      <c r="B866" s="4">
        <v>4908.0</v>
      </c>
      <c r="C866" s="8">
        <v>109.28</v>
      </c>
      <c r="D866" s="8">
        <v>35.84</v>
      </c>
      <c r="E866" s="9">
        <v>536346.24</v>
      </c>
      <c r="F866" s="9">
        <f t="shared" si="1"/>
        <v>175902.72</v>
      </c>
      <c r="G866" s="9">
        <f t="shared" si="2"/>
        <v>360443.52</v>
      </c>
    </row>
    <row r="867">
      <c r="A867" s="7" t="s">
        <v>96</v>
      </c>
      <c r="B867" s="4">
        <v>3065.0</v>
      </c>
      <c r="C867" s="8">
        <v>668.27</v>
      </c>
      <c r="D867" s="8">
        <v>502.54</v>
      </c>
      <c r="E867" s="9">
        <v>2048247.55</v>
      </c>
      <c r="F867" s="9">
        <f t="shared" si="1"/>
        <v>1540285.1</v>
      </c>
      <c r="G867" s="9">
        <f t="shared" si="2"/>
        <v>507962.45</v>
      </c>
    </row>
    <row r="868">
      <c r="A868" s="7" t="s">
        <v>96</v>
      </c>
      <c r="B868" s="4">
        <v>85.0</v>
      </c>
      <c r="C868" s="8">
        <v>651.21</v>
      </c>
      <c r="D868" s="8">
        <v>524.96</v>
      </c>
      <c r="E868" s="9">
        <v>55352.850000000006</v>
      </c>
      <c r="F868" s="9">
        <f t="shared" si="1"/>
        <v>44621.6</v>
      </c>
      <c r="G868" s="9">
        <f t="shared" si="2"/>
        <v>10731.25</v>
      </c>
    </row>
    <row r="869">
      <c r="A869" s="7" t="s">
        <v>96</v>
      </c>
      <c r="B869" s="4">
        <v>6140.0</v>
      </c>
      <c r="C869" s="8">
        <v>205.7</v>
      </c>
      <c r="D869" s="8">
        <v>117.11</v>
      </c>
      <c r="E869" s="9">
        <v>1262998.0</v>
      </c>
      <c r="F869" s="9">
        <f t="shared" si="1"/>
        <v>719055.4</v>
      </c>
      <c r="G869" s="9">
        <f t="shared" si="2"/>
        <v>543942.6</v>
      </c>
    </row>
    <row r="870">
      <c r="A870" s="7" t="s">
        <v>96</v>
      </c>
      <c r="B870" s="4">
        <v>8815.0</v>
      </c>
      <c r="C870" s="8">
        <v>651.21</v>
      </c>
      <c r="D870" s="8">
        <v>524.96</v>
      </c>
      <c r="E870" s="9">
        <v>5740416.15</v>
      </c>
      <c r="F870" s="9">
        <f t="shared" si="1"/>
        <v>4627522.4</v>
      </c>
      <c r="G870" s="9">
        <f t="shared" si="2"/>
        <v>1112893.75</v>
      </c>
    </row>
    <row r="871">
      <c r="A871" s="7" t="s">
        <v>96</v>
      </c>
      <c r="B871" s="4">
        <v>905.0</v>
      </c>
      <c r="C871" s="8">
        <v>668.27</v>
      </c>
      <c r="D871" s="8">
        <v>502.54</v>
      </c>
      <c r="E871" s="9">
        <v>604784.35</v>
      </c>
      <c r="F871" s="9">
        <f t="shared" si="1"/>
        <v>454798.7</v>
      </c>
      <c r="G871" s="9">
        <f t="shared" si="2"/>
        <v>149985.65</v>
      </c>
    </row>
    <row r="872">
      <c r="A872" s="7" t="s">
        <v>96</v>
      </c>
      <c r="B872" s="4">
        <v>2670.0</v>
      </c>
      <c r="C872" s="8">
        <v>437.2</v>
      </c>
      <c r="D872" s="8">
        <v>263.33</v>
      </c>
      <c r="E872" s="9">
        <v>1167324.0</v>
      </c>
      <c r="F872" s="9">
        <f t="shared" si="1"/>
        <v>703091.1</v>
      </c>
      <c r="G872" s="9">
        <f t="shared" si="2"/>
        <v>464232.9</v>
      </c>
    </row>
    <row r="873">
      <c r="A873" s="7" t="s">
        <v>96</v>
      </c>
      <c r="B873" s="4">
        <v>5864.0</v>
      </c>
      <c r="C873" s="8">
        <v>668.27</v>
      </c>
      <c r="D873" s="8">
        <v>502.54</v>
      </c>
      <c r="E873" s="9">
        <v>3918735.28</v>
      </c>
      <c r="F873" s="9">
        <f t="shared" si="1"/>
        <v>2946894.56</v>
      </c>
      <c r="G873" s="9">
        <f t="shared" si="2"/>
        <v>971840.72</v>
      </c>
    </row>
    <row r="874">
      <c r="A874" s="7" t="s">
        <v>96</v>
      </c>
      <c r="B874" s="4">
        <v>4477.0</v>
      </c>
      <c r="C874" s="8">
        <v>205.7</v>
      </c>
      <c r="D874" s="8">
        <v>117.11</v>
      </c>
      <c r="E874" s="9">
        <v>920918.8999999999</v>
      </c>
      <c r="F874" s="9">
        <f t="shared" si="1"/>
        <v>524301.47</v>
      </c>
      <c r="G874" s="9">
        <f t="shared" si="2"/>
        <v>396617.43</v>
      </c>
    </row>
    <row r="875">
      <c r="A875" s="7" t="s">
        <v>96</v>
      </c>
      <c r="B875" s="4">
        <v>5060.0</v>
      </c>
      <c r="C875" s="8">
        <v>81.73</v>
      </c>
      <c r="D875" s="8">
        <v>56.67</v>
      </c>
      <c r="E875" s="9">
        <v>413553.80000000005</v>
      </c>
      <c r="F875" s="9">
        <f t="shared" si="1"/>
        <v>286750.2</v>
      </c>
      <c r="G875" s="9">
        <f t="shared" si="2"/>
        <v>126803.6</v>
      </c>
    </row>
    <row r="876">
      <c r="A876" s="7" t="s">
        <v>96</v>
      </c>
      <c r="B876" s="4">
        <v>8124.0</v>
      </c>
      <c r="C876" s="8">
        <v>205.7</v>
      </c>
      <c r="D876" s="8">
        <v>117.11</v>
      </c>
      <c r="E876" s="9">
        <v>1671106.7999999998</v>
      </c>
      <c r="F876" s="9">
        <f t="shared" si="1"/>
        <v>951401.64</v>
      </c>
      <c r="G876" s="9">
        <f t="shared" si="2"/>
        <v>719705.16</v>
      </c>
    </row>
    <row r="877">
      <c r="A877" s="7" t="s">
        <v>96</v>
      </c>
      <c r="B877" s="4">
        <v>475.0</v>
      </c>
      <c r="C877" s="8">
        <v>205.7</v>
      </c>
      <c r="D877" s="8">
        <v>117.11</v>
      </c>
      <c r="E877" s="9">
        <v>97707.5</v>
      </c>
      <c r="F877" s="9">
        <f t="shared" si="1"/>
        <v>55627.25</v>
      </c>
      <c r="G877" s="9">
        <f t="shared" si="2"/>
        <v>42080.25</v>
      </c>
    </row>
    <row r="878">
      <c r="A878" s="7" t="s">
        <v>96</v>
      </c>
      <c r="B878" s="4">
        <v>5090.0</v>
      </c>
      <c r="C878" s="8">
        <v>154.06</v>
      </c>
      <c r="D878" s="8">
        <v>90.93</v>
      </c>
      <c r="E878" s="9">
        <v>784165.4</v>
      </c>
      <c r="F878" s="9">
        <f t="shared" si="1"/>
        <v>462833.7</v>
      </c>
      <c r="G878" s="9">
        <f t="shared" si="2"/>
        <v>321331.7</v>
      </c>
    </row>
    <row r="879">
      <c r="A879" s="7" t="s">
        <v>96</v>
      </c>
      <c r="B879" s="4">
        <v>4080.0</v>
      </c>
      <c r="C879" s="8">
        <v>205.7</v>
      </c>
      <c r="D879" s="8">
        <v>117.11</v>
      </c>
      <c r="E879" s="9">
        <v>839256.0</v>
      </c>
      <c r="F879" s="9">
        <f t="shared" si="1"/>
        <v>477808.8</v>
      </c>
      <c r="G879" s="9">
        <f t="shared" si="2"/>
        <v>361447.2</v>
      </c>
    </row>
    <row r="880">
      <c r="A880" s="7" t="s">
        <v>96</v>
      </c>
      <c r="B880" s="4">
        <v>1176.0</v>
      </c>
      <c r="C880" s="8">
        <v>154.06</v>
      </c>
      <c r="D880" s="8">
        <v>90.93</v>
      </c>
      <c r="E880" s="9">
        <v>181174.56</v>
      </c>
      <c r="F880" s="9">
        <f t="shared" si="1"/>
        <v>106933.68</v>
      </c>
      <c r="G880" s="9">
        <f t="shared" si="2"/>
        <v>74240.88</v>
      </c>
    </row>
    <row r="881">
      <c r="A881" s="7" t="s">
        <v>96</v>
      </c>
      <c r="B881" s="4">
        <v>6571.0</v>
      </c>
      <c r="C881" s="8">
        <v>421.89</v>
      </c>
      <c r="D881" s="8">
        <v>364.69</v>
      </c>
      <c r="E881" s="9">
        <v>2772239.19</v>
      </c>
      <c r="F881" s="9">
        <f t="shared" si="1"/>
        <v>2396377.99</v>
      </c>
      <c r="G881" s="9">
        <f t="shared" si="2"/>
        <v>375861.2</v>
      </c>
    </row>
    <row r="882">
      <c r="A882" s="7" t="s">
        <v>96</v>
      </c>
      <c r="B882" s="4">
        <v>1725.0</v>
      </c>
      <c r="C882" s="8">
        <v>255.28</v>
      </c>
      <c r="D882" s="8">
        <v>159.42</v>
      </c>
      <c r="E882" s="9">
        <v>440358.0</v>
      </c>
      <c r="F882" s="9">
        <f t="shared" si="1"/>
        <v>274999.5</v>
      </c>
      <c r="G882" s="9">
        <f t="shared" si="2"/>
        <v>165358.5</v>
      </c>
    </row>
    <row r="883">
      <c r="A883" s="7" t="s">
        <v>96</v>
      </c>
      <c r="B883" s="4">
        <v>5191.0</v>
      </c>
      <c r="C883" s="8">
        <v>205.7</v>
      </c>
      <c r="D883" s="8">
        <v>117.11</v>
      </c>
      <c r="E883" s="9">
        <v>1067788.7</v>
      </c>
      <c r="F883" s="9">
        <f t="shared" si="1"/>
        <v>607918.01</v>
      </c>
      <c r="G883" s="9">
        <f t="shared" si="2"/>
        <v>459870.69</v>
      </c>
    </row>
    <row r="884">
      <c r="A884" s="7" t="s">
        <v>96</v>
      </c>
      <c r="B884" s="4">
        <v>4529.0</v>
      </c>
      <c r="C884" s="8">
        <v>255.28</v>
      </c>
      <c r="D884" s="8">
        <v>159.42</v>
      </c>
      <c r="E884" s="9">
        <v>1156163.12</v>
      </c>
      <c r="F884" s="9">
        <f t="shared" si="1"/>
        <v>722013.18</v>
      </c>
      <c r="G884" s="9">
        <f t="shared" si="2"/>
        <v>434149.94</v>
      </c>
    </row>
    <row r="885">
      <c r="A885" s="7" t="s">
        <v>96</v>
      </c>
      <c r="B885" s="4">
        <v>6348.0</v>
      </c>
      <c r="C885" s="8">
        <v>47.45</v>
      </c>
      <c r="D885" s="8">
        <v>31.79</v>
      </c>
      <c r="E885" s="9">
        <v>301212.60000000003</v>
      </c>
      <c r="F885" s="9">
        <f t="shared" si="1"/>
        <v>201802.92</v>
      </c>
      <c r="G885" s="9">
        <f t="shared" si="2"/>
        <v>99409.68</v>
      </c>
    </row>
    <row r="886">
      <c r="A886" s="7" t="s">
        <v>96</v>
      </c>
      <c r="B886" s="4">
        <v>3574.0</v>
      </c>
      <c r="C886" s="8">
        <v>47.45</v>
      </c>
      <c r="D886" s="8">
        <v>31.79</v>
      </c>
      <c r="E886" s="9">
        <v>169586.30000000002</v>
      </c>
      <c r="F886" s="9">
        <f t="shared" si="1"/>
        <v>113617.46</v>
      </c>
      <c r="G886" s="9">
        <f t="shared" si="2"/>
        <v>55968.84</v>
      </c>
    </row>
    <row r="887">
      <c r="A887" s="7" t="s">
        <v>96</v>
      </c>
      <c r="B887" s="4">
        <v>2859.0</v>
      </c>
      <c r="C887" s="8">
        <v>47.45</v>
      </c>
      <c r="D887" s="8">
        <v>31.79</v>
      </c>
      <c r="E887" s="9">
        <v>135659.55000000002</v>
      </c>
      <c r="F887" s="9">
        <f t="shared" si="1"/>
        <v>90887.61</v>
      </c>
      <c r="G887" s="9">
        <f t="shared" si="2"/>
        <v>44771.94</v>
      </c>
    </row>
    <row r="888">
      <c r="A888" s="7" t="s">
        <v>96</v>
      </c>
      <c r="B888" s="4">
        <v>2392.0</v>
      </c>
      <c r="C888" s="8">
        <v>668.27</v>
      </c>
      <c r="D888" s="8">
        <v>502.54</v>
      </c>
      <c r="E888" s="9">
        <v>1598501.8399999999</v>
      </c>
      <c r="F888" s="9">
        <f t="shared" si="1"/>
        <v>1202075.68</v>
      </c>
      <c r="G888" s="9">
        <f t="shared" si="2"/>
        <v>396426.16</v>
      </c>
    </row>
    <row r="889">
      <c r="A889" s="7" t="s">
        <v>96</v>
      </c>
      <c r="B889" s="4">
        <v>5935.0</v>
      </c>
      <c r="C889" s="8">
        <v>154.06</v>
      </c>
      <c r="D889" s="8">
        <v>90.93</v>
      </c>
      <c r="E889" s="9">
        <v>914346.1</v>
      </c>
      <c r="F889" s="9">
        <f t="shared" si="1"/>
        <v>539669.55</v>
      </c>
      <c r="G889" s="9">
        <f t="shared" si="2"/>
        <v>374676.55</v>
      </c>
    </row>
    <row r="890">
      <c r="A890" s="7" t="s">
        <v>96</v>
      </c>
      <c r="B890" s="4">
        <v>2735.0</v>
      </c>
      <c r="C890" s="8">
        <v>109.28</v>
      </c>
      <c r="D890" s="8">
        <v>35.84</v>
      </c>
      <c r="E890" s="9">
        <v>298880.8</v>
      </c>
      <c r="F890" s="9">
        <f t="shared" si="1"/>
        <v>98022.4</v>
      </c>
      <c r="G890" s="9">
        <f t="shared" si="2"/>
        <v>200858.4</v>
      </c>
    </row>
    <row r="891">
      <c r="A891" s="7" t="s">
        <v>96</v>
      </c>
      <c r="B891" s="4">
        <v>4175.0</v>
      </c>
      <c r="C891" s="8">
        <v>437.2</v>
      </c>
      <c r="D891" s="8">
        <v>263.33</v>
      </c>
      <c r="E891" s="9">
        <v>1825310.0</v>
      </c>
      <c r="F891" s="9">
        <f t="shared" si="1"/>
        <v>1099402.75</v>
      </c>
      <c r="G891" s="9">
        <f t="shared" si="2"/>
        <v>725907.25</v>
      </c>
    </row>
    <row r="892">
      <c r="A892" s="7" t="s">
        <v>96</v>
      </c>
      <c r="B892" s="4">
        <v>9234.0</v>
      </c>
      <c r="C892" s="8">
        <v>205.7</v>
      </c>
      <c r="D892" s="8">
        <v>117.11</v>
      </c>
      <c r="E892" s="9">
        <v>1899433.7999999998</v>
      </c>
      <c r="F892" s="9">
        <f t="shared" si="1"/>
        <v>1081393.74</v>
      </c>
      <c r="G892" s="9">
        <f t="shared" si="2"/>
        <v>818040.06</v>
      </c>
    </row>
    <row r="893">
      <c r="A893" s="7" t="s">
        <v>96</v>
      </c>
      <c r="B893" s="4">
        <v>6448.0</v>
      </c>
      <c r="C893" s="8">
        <v>152.58</v>
      </c>
      <c r="D893" s="8">
        <v>97.44</v>
      </c>
      <c r="E893" s="9">
        <v>983835.8400000001</v>
      </c>
      <c r="F893" s="9">
        <f t="shared" si="1"/>
        <v>628293.12</v>
      </c>
      <c r="G893" s="9">
        <f t="shared" si="2"/>
        <v>355542.72</v>
      </c>
    </row>
    <row r="894">
      <c r="A894" s="7" t="s">
        <v>98</v>
      </c>
      <c r="B894" s="4">
        <v>1603.0</v>
      </c>
      <c r="C894" s="8">
        <v>47.45</v>
      </c>
      <c r="D894" s="8">
        <v>31.79</v>
      </c>
      <c r="E894" s="9">
        <v>76062.35</v>
      </c>
      <c r="F894" s="9">
        <f t="shared" si="1"/>
        <v>50959.37</v>
      </c>
      <c r="G894" s="9">
        <f t="shared" si="2"/>
        <v>25102.98</v>
      </c>
    </row>
    <row r="895">
      <c r="A895" s="7" t="s">
        <v>98</v>
      </c>
      <c r="B895" s="4">
        <v>1167.0</v>
      </c>
      <c r="C895" s="8">
        <v>668.27</v>
      </c>
      <c r="D895" s="8">
        <v>502.54</v>
      </c>
      <c r="E895" s="9">
        <v>779871.09</v>
      </c>
      <c r="F895" s="9">
        <f t="shared" si="1"/>
        <v>586464.18</v>
      </c>
      <c r="G895" s="9">
        <f t="shared" si="2"/>
        <v>193406.91</v>
      </c>
    </row>
    <row r="896">
      <c r="A896" s="7" t="s">
        <v>98</v>
      </c>
      <c r="B896" s="4">
        <v>6592.0</v>
      </c>
      <c r="C896" s="8">
        <v>152.58</v>
      </c>
      <c r="D896" s="8">
        <v>97.44</v>
      </c>
      <c r="E896" s="9">
        <v>1005807.3600000001</v>
      </c>
      <c r="F896" s="9">
        <f t="shared" si="1"/>
        <v>642324.48</v>
      </c>
      <c r="G896" s="9">
        <f t="shared" si="2"/>
        <v>363482.88</v>
      </c>
    </row>
    <row r="897">
      <c r="A897" s="7" t="s">
        <v>98</v>
      </c>
      <c r="B897" s="4">
        <v>2767.0</v>
      </c>
      <c r="C897" s="8">
        <v>152.58</v>
      </c>
      <c r="D897" s="8">
        <v>97.44</v>
      </c>
      <c r="E897" s="9">
        <v>422188.86000000004</v>
      </c>
      <c r="F897" s="9">
        <f t="shared" si="1"/>
        <v>269616.48</v>
      </c>
      <c r="G897" s="9">
        <f t="shared" si="2"/>
        <v>152572.38</v>
      </c>
    </row>
    <row r="898">
      <c r="A898" s="7" t="s">
        <v>98</v>
      </c>
      <c r="B898" s="4">
        <v>5157.0</v>
      </c>
      <c r="C898" s="8">
        <v>255.28</v>
      </c>
      <c r="D898" s="8">
        <v>159.42</v>
      </c>
      <c r="E898" s="9">
        <v>1316478.96</v>
      </c>
      <c r="F898" s="9">
        <f t="shared" si="1"/>
        <v>822128.94</v>
      </c>
      <c r="G898" s="9">
        <f t="shared" si="2"/>
        <v>494350.02</v>
      </c>
    </row>
    <row r="899">
      <c r="A899" s="7" t="s">
        <v>98</v>
      </c>
      <c r="B899" s="4">
        <v>4832.0</v>
      </c>
      <c r="C899" s="8">
        <v>651.21</v>
      </c>
      <c r="D899" s="8">
        <v>524.96</v>
      </c>
      <c r="E899" s="9">
        <v>3146646.72</v>
      </c>
      <c r="F899" s="9">
        <f t="shared" si="1"/>
        <v>2536606.72</v>
      </c>
      <c r="G899" s="9">
        <f t="shared" si="2"/>
        <v>610040</v>
      </c>
    </row>
    <row r="900">
      <c r="A900" s="7" t="s">
        <v>98</v>
      </c>
      <c r="B900" s="4">
        <v>4744.0</v>
      </c>
      <c r="C900" s="8">
        <v>668.27</v>
      </c>
      <c r="D900" s="8">
        <v>502.54</v>
      </c>
      <c r="E900" s="9">
        <v>3170272.88</v>
      </c>
      <c r="F900" s="9">
        <f t="shared" si="1"/>
        <v>2384049.76</v>
      </c>
      <c r="G900" s="9">
        <f t="shared" si="2"/>
        <v>786223.12</v>
      </c>
    </row>
    <row r="901">
      <c r="A901" s="7" t="s">
        <v>98</v>
      </c>
      <c r="B901" s="4">
        <v>6000.0</v>
      </c>
      <c r="C901" s="8">
        <v>437.2</v>
      </c>
      <c r="D901" s="8">
        <v>263.33</v>
      </c>
      <c r="E901" s="9">
        <v>2623200.0</v>
      </c>
      <c r="F901" s="9">
        <f t="shared" si="1"/>
        <v>1579980</v>
      </c>
      <c r="G901" s="9">
        <f t="shared" si="2"/>
        <v>1043220</v>
      </c>
    </row>
    <row r="902">
      <c r="A902" s="7" t="s">
        <v>98</v>
      </c>
      <c r="B902" s="4">
        <v>6238.0</v>
      </c>
      <c r="C902" s="8">
        <v>255.28</v>
      </c>
      <c r="D902" s="8">
        <v>159.42</v>
      </c>
      <c r="E902" s="9">
        <v>1592436.64</v>
      </c>
      <c r="F902" s="9">
        <f t="shared" si="1"/>
        <v>994461.96</v>
      </c>
      <c r="G902" s="9">
        <f t="shared" si="2"/>
        <v>597974.68</v>
      </c>
    </row>
    <row r="903">
      <c r="A903" s="7" t="s">
        <v>98</v>
      </c>
      <c r="B903" s="4">
        <v>2130.0</v>
      </c>
      <c r="C903" s="8">
        <v>651.21</v>
      </c>
      <c r="D903" s="8">
        <v>524.96</v>
      </c>
      <c r="E903" s="9">
        <v>1387077.3</v>
      </c>
      <c r="F903" s="9">
        <f t="shared" si="1"/>
        <v>1118164.8</v>
      </c>
      <c r="G903" s="9">
        <f t="shared" si="2"/>
        <v>268912.5</v>
      </c>
    </row>
    <row r="904">
      <c r="A904" s="7" t="s">
        <v>98</v>
      </c>
      <c r="B904" s="4">
        <v>3256.0</v>
      </c>
      <c r="C904" s="8">
        <v>47.45</v>
      </c>
      <c r="D904" s="8">
        <v>31.79</v>
      </c>
      <c r="E904" s="9">
        <v>154497.2</v>
      </c>
      <c r="F904" s="9">
        <f t="shared" si="1"/>
        <v>103508.24</v>
      </c>
      <c r="G904" s="9">
        <f t="shared" si="2"/>
        <v>50988.96</v>
      </c>
    </row>
    <row r="905">
      <c r="A905" s="7" t="s">
        <v>98</v>
      </c>
      <c r="B905" s="4">
        <v>5075.0</v>
      </c>
      <c r="C905" s="8">
        <v>152.58</v>
      </c>
      <c r="D905" s="8">
        <v>97.44</v>
      </c>
      <c r="E905" s="9">
        <v>774343.5000000001</v>
      </c>
      <c r="F905" s="9">
        <f t="shared" si="1"/>
        <v>494508</v>
      </c>
      <c r="G905" s="9">
        <f t="shared" si="2"/>
        <v>279835.5</v>
      </c>
    </row>
    <row r="906">
      <c r="A906" s="7" t="s">
        <v>98</v>
      </c>
      <c r="B906" s="4">
        <v>4868.0</v>
      </c>
      <c r="C906" s="8">
        <v>205.7</v>
      </c>
      <c r="D906" s="8">
        <v>117.11</v>
      </c>
      <c r="E906" s="9">
        <v>1001347.6</v>
      </c>
      <c r="F906" s="9">
        <f t="shared" si="1"/>
        <v>570091.48</v>
      </c>
      <c r="G906" s="9">
        <f t="shared" si="2"/>
        <v>431256.12</v>
      </c>
    </row>
    <row r="907">
      <c r="A907" s="7" t="s">
        <v>98</v>
      </c>
      <c r="B907" s="4">
        <v>263.0</v>
      </c>
      <c r="C907" s="8">
        <v>437.2</v>
      </c>
      <c r="D907" s="8">
        <v>263.33</v>
      </c>
      <c r="E907" s="9">
        <v>114983.59999999999</v>
      </c>
      <c r="F907" s="9">
        <f t="shared" si="1"/>
        <v>69255.79</v>
      </c>
      <c r="G907" s="9">
        <f t="shared" si="2"/>
        <v>45727.81</v>
      </c>
    </row>
    <row r="908">
      <c r="A908" s="7" t="s">
        <v>98</v>
      </c>
      <c r="B908" s="4">
        <v>2093.0</v>
      </c>
      <c r="C908" s="8">
        <v>205.7</v>
      </c>
      <c r="D908" s="8">
        <v>117.11</v>
      </c>
      <c r="E908" s="9">
        <v>430530.1</v>
      </c>
      <c r="F908" s="9">
        <f t="shared" si="1"/>
        <v>245111.23</v>
      </c>
      <c r="G908" s="9">
        <f t="shared" si="2"/>
        <v>185418.87</v>
      </c>
    </row>
    <row r="909">
      <c r="A909" s="7" t="s">
        <v>98</v>
      </c>
      <c r="B909" s="4">
        <v>2873.0</v>
      </c>
      <c r="C909" s="8">
        <v>668.27</v>
      </c>
      <c r="D909" s="8">
        <v>502.54</v>
      </c>
      <c r="E909" s="9">
        <v>1919939.71</v>
      </c>
      <c r="F909" s="9">
        <f t="shared" si="1"/>
        <v>1443797.42</v>
      </c>
      <c r="G909" s="9">
        <f t="shared" si="2"/>
        <v>476142.29</v>
      </c>
    </row>
    <row r="910">
      <c r="A910" s="7" t="s">
        <v>98</v>
      </c>
      <c r="B910" s="4">
        <v>8994.0</v>
      </c>
      <c r="C910" s="8">
        <v>421.89</v>
      </c>
      <c r="D910" s="8">
        <v>364.69</v>
      </c>
      <c r="E910" s="9">
        <v>3794478.6599999997</v>
      </c>
      <c r="F910" s="9">
        <f t="shared" si="1"/>
        <v>3280021.86</v>
      </c>
      <c r="G910" s="9">
        <f t="shared" si="2"/>
        <v>514456.8</v>
      </c>
    </row>
    <row r="911">
      <c r="A911" s="7" t="s">
        <v>98</v>
      </c>
      <c r="B911" s="4">
        <v>5104.0</v>
      </c>
      <c r="C911" s="8">
        <v>81.73</v>
      </c>
      <c r="D911" s="8">
        <v>56.67</v>
      </c>
      <c r="E911" s="9">
        <v>417149.92000000004</v>
      </c>
      <c r="F911" s="9">
        <f t="shared" si="1"/>
        <v>289243.68</v>
      </c>
      <c r="G911" s="9">
        <f t="shared" si="2"/>
        <v>127906.24</v>
      </c>
    </row>
    <row r="912">
      <c r="A912" s="7" t="s">
        <v>98</v>
      </c>
      <c r="B912" s="4">
        <v>7932.0</v>
      </c>
      <c r="C912" s="8">
        <v>421.89</v>
      </c>
      <c r="D912" s="8">
        <v>364.69</v>
      </c>
      <c r="E912" s="9">
        <v>3346431.48</v>
      </c>
      <c r="F912" s="9">
        <f t="shared" si="1"/>
        <v>2892721.08</v>
      </c>
      <c r="G912" s="9">
        <f t="shared" si="2"/>
        <v>453710.4</v>
      </c>
    </row>
    <row r="913">
      <c r="A913" s="7" t="s">
        <v>98</v>
      </c>
      <c r="B913" s="4">
        <v>2265.0</v>
      </c>
      <c r="C913" s="8">
        <v>109.28</v>
      </c>
      <c r="D913" s="8">
        <v>35.84</v>
      </c>
      <c r="E913" s="9">
        <v>247519.2</v>
      </c>
      <c r="F913" s="9">
        <f t="shared" si="1"/>
        <v>81177.6</v>
      </c>
      <c r="G913" s="9">
        <f t="shared" si="2"/>
        <v>166341.6</v>
      </c>
    </row>
    <row r="914">
      <c r="A914" s="7" t="s">
        <v>98</v>
      </c>
      <c r="B914" s="4">
        <v>9956.0</v>
      </c>
      <c r="C914" s="8">
        <v>651.21</v>
      </c>
      <c r="D914" s="8">
        <v>524.96</v>
      </c>
      <c r="E914" s="9">
        <v>6483446.760000001</v>
      </c>
      <c r="F914" s="9">
        <f t="shared" si="1"/>
        <v>5226501.76</v>
      </c>
      <c r="G914" s="9">
        <f t="shared" si="2"/>
        <v>1256945</v>
      </c>
    </row>
    <row r="915">
      <c r="A915" s="7" t="s">
        <v>98</v>
      </c>
      <c r="B915" s="4">
        <v>9997.0</v>
      </c>
      <c r="C915" s="8">
        <v>651.21</v>
      </c>
      <c r="D915" s="8">
        <v>524.96</v>
      </c>
      <c r="E915" s="9">
        <v>6510146.37</v>
      </c>
      <c r="F915" s="9">
        <f t="shared" si="1"/>
        <v>5248025.12</v>
      </c>
      <c r="G915" s="9">
        <f t="shared" si="2"/>
        <v>1262121.25</v>
      </c>
    </row>
    <row r="916">
      <c r="A916" s="7" t="s">
        <v>98</v>
      </c>
      <c r="B916" s="4">
        <v>9950.0</v>
      </c>
      <c r="C916" s="8">
        <v>205.7</v>
      </c>
      <c r="D916" s="8">
        <v>117.11</v>
      </c>
      <c r="E916" s="9">
        <v>2046715.0</v>
      </c>
      <c r="F916" s="9">
        <f t="shared" si="1"/>
        <v>1165244.5</v>
      </c>
      <c r="G916" s="9">
        <f t="shared" si="2"/>
        <v>881470.5</v>
      </c>
    </row>
    <row r="917">
      <c r="A917" s="7" t="s">
        <v>98</v>
      </c>
      <c r="B917" s="4">
        <v>1303.0</v>
      </c>
      <c r="C917" s="8">
        <v>255.28</v>
      </c>
      <c r="D917" s="8">
        <v>159.42</v>
      </c>
      <c r="E917" s="9">
        <v>332629.84</v>
      </c>
      <c r="F917" s="9">
        <f t="shared" si="1"/>
        <v>207724.26</v>
      </c>
      <c r="G917" s="9">
        <f t="shared" si="2"/>
        <v>124905.58</v>
      </c>
    </row>
    <row r="918">
      <c r="A918" s="7" t="s">
        <v>98</v>
      </c>
      <c r="B918" s="4">
        <v>9666.0</v>
      </c>
      <c r="C918" s="8">
        <v>421.89</v>
      </c>
      <c r="D918" s="8">
        <v>364.69</v>
      </c>
      <c r="E918" s="9">
        <v>4077988.7399999998</v>
      </c>
      <c r="F918" s="9">
        <f t="shared" si="1"/>
        <v>3525093.54</v>
      </c>
      <c r="G918" s="9">
        <f t="shared" si="2"/>
        <v>552895.2</v>
      </c>
    </row>
    <row r="919">
      <c r="A919" s="7" t="s">
        <v>100</v>
      </c>
      <c r="B919" s="4">
        <v>9025.0</v>
      </c>
      <c r="C919" s="8">
        <v>255.28</v>
      </c>
      <c r="D919" s="8">
        <v>159.42</v>
      </c>
      <c r="E919" s="9">
        <v>2303902.0</v>
      </c>
      <c r="F919" s="9">
        <f t="shared" si="1"/>
        <v>1438765.5</v>
      </c>
      <c r="G919" s="9">
        <f t="shared" si="2"/>
        <v>865136.5</v>
      </c>
    </row>
    <row r="920">
      <c r="A920" s="7" t="s">
        <v>100</v>
      </c>
      <c r="B920" s="4">
        <v>519.0</v>
      </c>
      <c r="C920" s="8">
        <v>81.73</v>
      </c>
      <c r="D920" s="8">
        <v>56.67</v>
      </c>
      <c r="E920" s="9">
        <v>42417.87</v>
      </c>
      <c r="F920" s="9">
        <f t="shared" si="1"/>
        <v>29411.73</v>
      </c>
      <c r="G920" s="9">
        <f t="shared" si="2"/>
        <v>13006.14</v>
      </c>
    </row>
    <row r="921">
      <c r="A921" s="7" t="s">
        <v>100</v>
      </c>
      <c r="B921" s="4">
        <v>7679.0</v>
      </c>
      <c r="C921" s="8">
        <v>651.21</v>
      </c>
      <c r="D921" s="8">
        <v>524.96</v>
      </c>
      <c r="E921" s="9">
        <v>5000641.59</v>
      </c>
      <c r="F921" s="9">
        <f t="shared" si="1"/>
        <v>4031167.84</v>
      </c>
      <c r="G921" s="9">
        <f t="shared" si="2"/>
        <v>969473.75</v>
      </c>
    </row>
    <row r="922">
      <c r="A922" s="7" t="s">
        <v>100</v>
      </c>
      <c r="B922" s="4">
        <v>2089.0</v>
      </c>
      <c r="C922" s="8">
        <v>421.89</v>
      </c>
      <c r="D922" s="8">
        <v>364.69</v>
      </c>
      <c r="E922" s="9">
        <v>881328.21</v>
      </c>
      <c r="F922" s="9">
        <f t="shared" si="1"/>
        <v>761837.41</v>
      </c>
      <c r="G922" s="9">
        <f t="shared" si="2"/>
        <v>119490.8</v>
      </c>
    </row>
    <row r="923">
      <c r="A923" s="7" t="s">
        <v>100</v>
      </c>
      <c r="B923" s="4">
        <v>1935.0</v>
      </c>
      <c r="C923" s="8">
        <v>81.73</v>
      </c>
      <c r="D923" s="8">
        <v>56.67</v>
      </c>
      <c r="E923" s="9">
        <v>158147.55000000002</v>
      </c>
      <c r="F923" s="9">
        <f t="shared" si="1"/>
        <v>109656.45</v>
      </c>
      <c r="G923" s="9">
        <f t="shared" si="2"/>
        <v>48491.1</v>
      </c>
    </row>
    <row r="924">
      <c r="A924" s="7" t="s">
        <v>100</v>
      </c>
      <c r="B924" s="4">
        <v>3548.0</v>
      </c>
      <c r="C924" s="8">
        <v>47.45</v>
      </c>
      <c r="D924" s="8">
        <v>31.79</v>
      </c>
      <c r="E924" s="9">
        <v>168352.6</v>
      </c>
      <c r="F924" s="9">
        <f t="shared" si="1"/>
        <v>112790.92</v>
      </c>
      <c r="G924" s="9">
        <f t="shared" si="2"/>
        <v>55561.68</v>
      </c>
    </row>
    <row r="925">
      <c r="A925" s="7" t="s">
        <v>100</v>
      </c>
      <c r="B925" s="4">
        <v>8152.0</v>
      </c>
      <c r="C925" s="8">
        <v>81.73</v>
      </c>
      <c r="D925" s="8">
        <v>56.67</v>
      </c>
      <c r="E925" s="9">
        <v>666262.9600000001</v>
      </c>
      <c r="F925" s="9">
        <f t="shared" si="1"/>
        <v>461973.84</v>
      </c>
      <c r="G925" s="9">
        <f t="shared" si="2"/>
        <v>204289.12</v>
      </c>
    </row>
    <row r="926">
      <c r="A926" s="7" t="s">
        <v>100</v>
      </c>
      <c r="B926" s="4">
        <v>3937.0</v>
      </c>
      <c r="C926" s="8">
        <v>205.7</v>
      </c>
      <c r="D926" s="8">
        <v>117.11</v>
      </c>
      <c r="E926" s="9">
        <v>809840.8999999999</v>
      </c>
      <c r="F926" s="9">
        <f t="shared" si="1"/>
        <v>461062.07</v>
      </c>
      <c r="G926" s="9">
        <f t="shared" si="2"/>
        <v>348778.83</v>
      </c>
    </row>
    <row r="927">
      <c r="A927" s="7" t="s">
        <v>100</v>
      </c>
      <c r="B927" s="4">
        <v>8801.0</v>
      </c>
      <c r="C927" s="8">
        <v>437.2</v>
      </c>
      <c r="D927" s="8">
        <v>263.33</v>
      </c>
      <c r="E927" s="9">
        <v>3847797.1999999997</v>
      </c>
      <c r="F927" s="9">
        <f t="shared" si="1"/>
        <v>2317567.33</v>
      </c>
      <c r="G927" s="9">
        <f t="shared" si="2"/>
        <v>1530229.87</v>
      </c>
    </row>
    <row r="928">
      <c r="A928" s="7" t="s">
        <v>100</v>
      </c>
      <c r="B928" s="4">
        <v>3293.0</v>
      </c>
      <c r="C928" s="8">
        <v>152.58</v>
      </c>
      <c r="D928" s="8">
        <v>97.44</v>
      </c>
      <c r="E928" s="9">
        <v>502445.94000000006</v>
      </c>
      <c r="F928" s="9">
        <f t="shared" si="1"/>
        <v>320869.92</v>
      </c>
      <c r="G928" s="9">
        <f t="shared" si="2"/>
        <v>181576.02</v>
      </c>
    </row>
    <row r="929">
      <c r="A929" s="7" t="s">
        <v>100</v>
      </c>
      <c r="B929" s="4">
        <v>7042.0</v>
      </c>
      <c r="C929" s="8">
        <v>255.28</v>
      </c>
      <c r="D929" s="8">
        <v>159.42</v>
      </c>
      <c r="E929" s="9">
        <v>1797681.76</v>
      </c>
      <c r="F929" s="9">
        <f t="shared" si="1"/>
        <v>1122635.64</v>
      </c>
      <c r="G929" s="9">
        <f t="shared" si="2"/>
        <v>675046.12</v>
      </c>
    </row>
    <row r="930">
      <c r="A930" s="7" t="s">
        <v>100</v>
      </c>
      <c r="B930" s="4">
        <v>5177.0</v>
      </c>
      <c r="C930" s="8">
        <v>81.73</v>
      </c>
      <c r="D930" s="8">
        <v>56.67</v>
      </c>
      <c r="E930" s="9">
        <v>423116.21</v>
      </c>
      <c r="F930" s="9">
        <f t="shared" si="1"/>
        <v>293380.59</v>
      </c>
      <c r="G930" s="9">
        <f t="shared" si="2"/>
        <v>129735.62</v>
      </c>
    </row>
    <row r="931">
      <c r="A931" s="7" t="s">
        <v>100</v>
      </c>
      <c r="B931" s="4">
        <v>6411.0</v>
      </c>
      <c r="C931" s="8">
        <v>9.33</v>
      </c>
      <c r="D931" s="8">
        <v>6.92</v>
      </c>
      <c r="E931" s="9">
        <v>59814.63</v>
      </c>
      <c r="F931" s="9">
        <f t="shared" si="1"/>
        <v>44364.12</v>
      </c>
      <c r="G931" s="9">
        <f t="shared" si="2"/>
        <v>15450.51</v>
      </c>
    </row>
    <row r="932">
      <c r="A932" s="7" t="s">
        <v>100</v>
      </c>
      <c r="B932" s="4">
        <v>5944.0</v>
      </c>
      <c r="C932" s="8">
        <v>109.28</v>
      </c>
      <c r="D932" s="8">
        <v>35.84</v>
      </c>
      <c r="E932" s="9">
        <v>649560.32</v>
      </c>
      <c r="F932" s="9">
        <f t="shared" si="1"/>
        <v>213032.96</v>
      </c>
      <c r="G932" s="9">
        <f t="shared" si="2"/>
        <v>436527.36</v>
      </c>
    </row>
    <row r="933">
      <c r="A933" s="7" t="s">
        <v>100</v>
      </c>
      <c r="B933" s="4">
        <v>17.0</v>
      </c>
      <c r="C933" s="8">
        <v>421.89</v>
      </c>
      <c r="D933" s="8">
        <v>364.69</v>
      </c>
      <c r="E933" s="9">
        <v>7172.13</v>
      </c>
      <c r="F933" s="9">
        <f t="shared" si="1"/>
        <v>6199.73</v>
      </c>
      <c r="G933" s="9">
        <f t="shared" si="2"/>
        <v>972.4</v>
      </c>
    </row>
    <row r="934">
      <c r="A934" s="7" t="s">
        <v>100</v>
      </c>
      <c r="B934" s="4">
        <v>4197.0</v>
      </c>
      <c r="C934" s="8">
        <v>205.7</v>
      </c>
      <c r="D934" s="8">
        <v>117.11</v>
      </c>
      <c r="E934" s="9">
        <v>863322.8999999999</v>
      </c>
      <c r="F934" s="9">
        <f t="shared" si="1"/>
        <v>491510.67</v>
      </c>
      <c r="G934" s="9">
        <f t="shared" si="2"/>
        <v>371812.23</v>
      </c>
    </row>
    <row r="935">
      <c r="A935" s="7" t="s">
        <v>100</v>
      </c>
      <c r="B935" s="4">
        <v>2809.0</v>
      </c>
      <c r="C935" s="8">
        <v>154.06</v>
      </c>
      <c r="D935" s="8">
        <v>90.93</v>
      </c>
      <c r="E935" s="9">
        <v>432754.54</v>
      </c>
      <c r="F935" s="9">
        <f t="shared" si="1"/>
        <v>255422.37</v>
      </c>
      <c r="G935" s="9">
        <f t="shared" si="2"/>
        <v>177332.17</v>
      </c>
    </row>
    <row r="936">
      <c r="A936" s="7" t="s">
        <v>100</v>
      </c>
      <c r="B936" s="4">
        <v>3199.0</v>
      </c>
      <c r="C936" s="8">
        <v>421.89</v>
      </c>
      <c r="D936" s="8">
        <v>364.69</v>
      </c>
      <c r="E936" s="9">
        <v>1349626.1099999999</v>
      </c>
      <c r="F936" s="9">
        <f t="shared" si="1"/>
        <v>1166643.31</v>
      </c>
      <c r="G936" s="9">
        <f t="shared" si="2"/>
        <v>182982.8</v>
      </c>
    </row>
    <row r="937">
      <c r="A937" s="7" t="s">
        <v>100</v>
      </c>
      <c r="B937" s="4">
        <v>8517.0</v>
      </c>
      <c r="C937" s="8">
        <v>152.58</v>
      </c>
      <c r="D937" s="8">
        <v>97.44</v>
      </c>
      <c r="E937" s="9">
        <v>1299523.86</v>
      </c>
      <c r="F937" s="9">
        <f t="shared" si="1"/>
        <v>829896.48</v>
      </c>
      <c r="G937" s="9">
        <f t="shared" si="2"/>
        <v>469627.38</v>
      </c>
    </row>
    <row r="938">
      <c r="A938" s="7" t="s">
        <v>100</v>
      </c>
      <c r="B938" s="4">
        <v>9958.0</v>
      </c>
      <c r="C938" s="8">
        <v>9.33</v>
      </c>
      <c r="D938" s="8">
        <v>6.92</v>
      </c>
      <c r="E938" s="9">
        <v>92908.14</v>
      </c>
      <c r="F938" s="9">
        <f t="shared" si="1"/>
        <v>68909.36</v>
      </c>
      <c r="G938" s="9">
        <f t="shared" si="2"/>
        <v>23998.78</v>
      </c>
    </row>
    <row r="939">
      <c r="A939" s="7" t="s">
        <v>100</v>
      </c>
      <c r="B939" s="4">
        <v>5873.0</v>
      </c>
      <c r="C939" s="8">
        <v>421.89</v>
      </c>
      <c r="D939" s="8">
        <v>364.69</v>
      </c>
      <c r="E939" s="9">
        <v>2477759.9699999997</v>
      </c>
      <c r="F939" s="9">
        <f t="shared" si="1"/>
        <v>2141824.37</v>
      </c>
      <c r="G939" s="9">
        <f t="shared" si="2"/>
        <v>335935.6</v>
      </c>
    </row>
    <row r="940">
      <c r="A940" s="7" t="s">
        <v>100</v>
      </c>
      <c r="B940" s="4">
        <v>8895.0</v>
      </c>
      <c r="C940" s="8">
        <v>255.28</v>
      </c>
      <c r="D940" s="8">
        <v>159.42</v>
      </c>
      <c r="E940" s="9">
        <v>2270715.6</v>
      </c>
      <c r="F940" s="9">
        <f t="shared" si="1"/>
        <v>1418040.9</v>
      </c>
      <c r="G940" s="9">
        <f t="shared" si="2"/>
        <v>852674.7</v>
      </c>
    </row>
    <row r="941">
      <c r="A941" s="7" t="s">
        <v>100</v>
      </c>
      <c r="B941" s="4">
        <v>9610.0</v>
      </c>
      <c r="C941" s="8">
        <v>109.28</v>
      </c>
      <c r="D941" s="8">
        <v>35.84</v>
      </c>
      <c r="E941" s="9">
        <v>1050180.8</v>
      </c>
      <c r="F941" s="9">
        <f t="shared" si="1"/>
        <v>344422.4</v>
      </c>
      <c r="G941" s="9">
        <f t="shared" si="2"/>
        <v>705758.4</v>
      </c>
    </row>
    <row r="942">
      <c r="A942" s="7" t="s">
        <v>100</v>
      </c>
      <c r="B942" s="4">
        <v>1494.0</v>
      </c>
      <c r="C942" s="8">
        <v>421.89</v>
      </c>
      <c r="D942" s="8">
        <v>364.69</v>
      </c>
      <c r="E942" s="9">
        <v>630303.66</v>
      </c>
      <c r="F942" s="9">
        <f t="shared" si="1"/>
        <v>544846.86</v>
      </c>
      <c r="G942" s="9">
        <f t="shared" si="2"/>
        <v>85456.8</v>
      </c>
    </row>
    <row r="943">
      <c r="A943" s="7" t="s">
        <v>100</v>
      </c>
      <c r="B943" s="4">
        <v>9587.0</v>
      </c>
      <c r="C943" s="8">
        <v>152.58</v>
      </c>
      <c r="D943" s="8">
        <v>97.44</v>
      </c>
      <c r="E943" s="9">
        <v>1462784.4600000002</v>
      </c>
      <c r="F943" s="9">
        <f t="shared" si="1"/>
        <v>934157.28</v>
      </c>
      <c r="G943" s="9">
        <f t="shared" si="2"/>
        <v>528627.18</v>
      </c>
    </row>
    <row r="944">
      <c r="A944" s="7" t="s">
        <v>100</v>
      </c>
      <c r="B944" s="4">
        <v>3530.0</v>
      </c>
      <c r="C944" s="8">
        <v>668.27</v>
      </c>
      <c r="D944" s="8">
        <v>502.54</v>
      </c>
      <c r="E944" s="9">
        <v>2358993.1</v>
      </c>
      <c r="F944" s="9">
        <f t="shared" si="1"/>
        <v>1773966.2</v>
      </c>
      <c r="G944" s="9">
        <f t="shared" si="2"/>
        <v>585026.9</v>
      </c>
    </row>
    <row r="945">
      <c r="A945" s="7" t="s">
        <v>100</v>
      </c>
      <c r="B945" s="4">
        <v>4828.0</v>
      </c>
      <c r="C945" s="8">
        <v>205.7</v>
      </c>
      <c r="D945" s="8">
        <v>117.11</v>
      </c>
      <c r="E945" s="9">
        <v>993119.6</v>
      </c>
      <c r="F945" s="9">
        <f t="shared" si="1"/>
        <v>565407.08</v>
      </c>
      <c r="G945" s="9">
        <f t="shared" si="2"/>
        <v>427712.52</v>
      </c>
    </row>
    <row r="946">
      <c r="A946" s="7" t="s">
        <v>100</v>
      </c>
      <c r="B946" s="4">
        <v>1251.0</v>
      </c>
      <c r="C946" s="8">
        <v>81.73</v>
      </c>
      <c r="D946" s="8">
        <v>56.67</v>
      </c>
      <c r="E946" s="9">
        <v>102244.23000000001</v>
      </c>
      <c r="F946" s="9">
        <f t="shared" si="1"/>
        <v>70894.17</v>
      </c>
      <c r="G946" s="9">
        <f t="shared" si="2"/>
        <v>31350.06</v>
      </c>
    </row>
    <row r="947">
      <c r="A947" s="7" t="s">
        <v>100</v>
      </c>
      <c r="B947" s="4">
        <v>6700.0</v>
      </c>
      <c r="C947" s="8">
        <v>47.45</v>
      </c>
      <c r="D947" s="8">
        <v>31.79</v>
      </c>
      <c r="E947" s="9">
        <v>317915.0</v>
      </c>
      <c r="F947" s="9">
        <f t="shared" si="1"/>
        <v>212993</v>
      </c>
      <c r="G947" s="9">
        <f t="shared" si="2"/>
        <v>104922</v>
      </c>
    </row>
    <row r="948">
      <c r="A948" s="7" t="s">
        <v>100</v>
      </c>
      <c r="B948" s="4">
        <v>1044.0</v>
      </c>
      <c r="C948" s="8">
        <v>152.58</v>
      </c>
      <c r="D948" s="8">
        <v>97.44</v>
      </c>
      <c r="E948" s="9">
        <v>159293.52000000002</v>
      </c>
      <c r="F948" s="9">
        <f t="shared" si="1"/>
        <v>101727.36</v>
      </c>
      <c r="G948" s="9">
        <f t="shared" si="2"/>
        <v>57566.16</v>
      </c>
    </row>
    <row r="949">
      <c r="A949" s="7" t="s">
        <v>100</v>
      </c>
      <c r="B949" s="4">
        <v>3069.0</v>
      </c>
      <c r="C949" s="8">
        <v>9.33</v>
      </c>
      <c r="D949" s="8">
        <v>6.92</v>
      </c>
      <c r="E949" s="9">
        <v>28633.77</v>
      </c>
      <c r="F949" s="9">
        <f t="shared" si="1"/>
        <v>21237.48</v>
      </c>
      <c r="G949" s="9">
        <f t="shared" si="2"/>
        <v>7396.29</v>
      </c>
    </row>
    <row r="950">
      <c r="A950" s="7" t="s">
        <v>100</v>
      </c>
      <c r="B950" s="4">
        <v>317.0</v>
      </c>
      <c r="C950" s="8">
        <v>47.45</v>
      </c>
      <c r="D950" s="8">
        <v>31.79</v>
      </c>
      <c r="E950" s="9">
        <v>15041.650000000001</v>
      </c>
      <c r="F950" s="9">
        <f t="shared" si="1"/>
        <v>10077.43</v>
      </c>
      <c r="G950" s="9">
        <f t="shared" si="2"/>
        <v>4964.22</v>
      </c>
    </row>
    <row r="951">
      <c r="A951" s="7" t="s">
        <v>100</v>
      </c>
      <c r="B951" s="4">
        <v>7338.0</v>
      </c>
      <c r="C951" s="8">
        <v>81.73</v>
      </c>
      <c r="D951" s="8">
        <v>56.67</v>
      </c>
      <c r="E951" s="9">
        <v>599734.74</v>
      </c>
      <c r="F951" s="9">
        <f t="shared" si="1"/>
        <v>415844.46</v>
      </c>
      <c r="G951" s="9">
        <f t="shared" si="2"/>
        <v>183890.28</v>
      </c>
    </row>
    <row r="952">
      <c r="A952" s="7" t="s">
        <v>100</v>
      </c>
      <c r="B952" s="4">
        <v>1097.0</v>
      </c>
      <c r="C952" s="8">
        <v>421.89</v>
      </c>
      <c r="D952" s="8">
        <v>364.69</v>
      </c>
      <c r="E952" s="9">
        <v>462813.32999999996</v>
      </c>
      <c r="F952" s="9">
        <f t="shared" si="1"/>
        <v>400064.93</v>
      </c>
      <c r="G952" s="9">
        <f t="shared" si="2"/>
        <v>62748.4</v>
      </c>
    </row>
    <row r="953">
      <c r="A953" s="7" t="s">
        <v>102</v>
      </c>
      <c r="B953" s="4">
        <v>3325.0</v>
      </c>
      <c r="C953" s="8">
        <v>437.2</v>
      </c>
      <c r="D953" s="8">
        <v>263.33</v>
      </c>
      <c r="E953" s="9">
        <v>1453690.0</v>
      </c>
      <c r="F953" s="9">
        <f t="shared" si="1"/>
        <v>875572.25</v>
      </c>
      <c r="G953" s="9">
        <f t="shared" si="2"/>
        <v>578117.75</v>
      </c>
    </row>
    <row r="954">
      <c r="A954" s="7" t="s">
        <v>102</v>
      </c>
      <c r="B954" s="4">
        <v>8980.0</v>
      </c>
      <c r="C954" s="8">
        <v>109.28</v>
      </c>
      <c r="D954" s="8">
        <v>35.84</v>
      </c>
      <c r="E954" s="9">
        <v>981334.4</v>
      </c>
      <c r="F954" s="9">
        <f t="shared" si="1"/>
        <v>321843.2</v>
      </c>
      <c r="G954" s="9">
        <f t="shared" si="2"/>
        <v>659491.2</v>
      </c>
    </row>
    <row r="955">
      <c r="A955" s="7" t="s">
        <v>102</v>
      </c>
      <c r="B955" s="4">
        <v>6542.0</v>
      </c>
      <c r="C955" s="8">
        <v>255.28</v>
      </c>
      <c r="D955" s="8">
        <v>159.42</v>
      </c>
      <c r="E955" s="9">
        <v>1670041.76</v>
      </c>
      <c r="F955" s="9">
        <f t="shared" si="1"/>
        <v>1042925.64</v>
      </c>
      <c r="G955" s="9">
        <f t="shared" si="2"/>
        <v>627116.12</v>
      </c>
    </row>
    <row r="956">
      <c r="A956" s="7" t="s">
        <v>102</v>
      </c>
      <c r="B956" s="4">
        <v>2598.0</v>
      </c>
      <c r="C956" s="8">
        <v>47.45</v>
      </c>
      <c r="D956" s="8">
        <v>31.79</v>
      </c>
      <c r="E956" s="9">
        <v>123275.1</v>
      </c>
      <c r="F956" s="9">
        <f t="shared" si="1"/>
        <v>82590.42</v>
      </c>
      <c r="G956" s="9">
        <f t="shared" si="2"/>
        <v>40684.68</v>
      </c>
    </row>
    <row r="957">
      <c r="A957" s="7" t="s">
        <v>102</v>
      </c>
      <c r="B957" s="4">
        <v>5598.0</v>
      </c>
      <c r="C957" s="8">
        <v>152.58</v>
      </c>
      <c r="D957" s="8">
        <v>97.44</v>
      </c>
      <c r="E957" s="9">
        <v>854142.8400000001</v>
      </c>
      <c r="F957" s="9">
        <f t="shared" si="1"/>
        <v>545469.12</v>
      </c>
      <c r="G957" s="9">
        <f t="shared" si="2"/>
        <v>308673.72</v>
      </c>
    </row>
    <row r="958">
      <c r="A958" s="7" t="s">
        <v>102</v>
      </c>
      <c r="B958" s="4">
        <v>72.0</v>
      </c>
      <c r="C958" s="8">
        <v>668.27</v>
      </c>
      <c r="D958" s="8">
        <v>502.54</v>
      </c>
      <c r="E958" s="9">
        <v>48115.44</v>
      </c>
      <c r="F958" s="9">
        <f t="shared" si="1"/>
        <v>36182.88</v>
      </c>
      <c r="G958" s="9">
        <f t="shared" si="2"/>
        <v>11932.56</v>
      </c>
    </row>
    <row r="959">
      <c r="A959" s="7" t="s">
        <v>102</v>
      </c>
      <c r="B959" s="4">
        <v>6052.0</v>
      </c>
      <c r="C959" s="8">
        <v>152.58</v>
      </c>
      <c r="D959" s="8">
        <v>97.44</v>
      </c>
      <c r="E959" s="9">
        <v>923414.16</v>
      </c>
      <c r="F959" s="9">
        <f t="shared" si="1"/>
        <v>589706.88</v>
      </c>
      <c r="G959" s="9">
        <f t="shared" si="2"/>
        <v>333707.28</v>
      </c>
    </row>
    <row r="960">
      <c r="A960" s="7" t="s">
        <v>102</v>
      </c>
      <c r="B960" s="4">
        <v>3755.0</v>
      </c>
      <c r="C960" s="8">
        <v>109.28</v>
      </c>
      <c r="D960" s="8">
        <v>35.84</v>
      </c>
      <c r="E960" s="9">
        <v>410346.4</v>
      </c>
      <c r="F960" s="9">
        <f t="shared" si="1"/>
        <v>134579.2</v>
      </c>
      <c r="G960" s="9">
        <f t="shared" si="2"/>
        <v>275767.2</v>
      </c>
    </row>
    <row r="961">
      <c r="A961" s="7" t="s">
        <v>102</v>
      </c>
      <c r="B961" s="4">
        <v>5119.0</v>
      </c>
      <c r="C961" s="8">
        <v>154.06</v>
      </c>
      <c r="D961" s="8">
        <v>90.93</v>
      </c>
      <c r="E961" s="9">
        <v>788633.14</v>
      </c>
      <c r="F961" s="9">
        <f t="shared" si="1"/>
        <v>465470.67</v>
      </c>
      <c r="G961" s="9">
        <f t="shared" si="2"/>
        <v>323162.47</v>
      </c>
    </row>
    <row r="962">
      <c r="A962" s="7" t="s">
        <v>102</v>
      </c>
      <c r="B962" s="4">
        <v>9648.0</v>
      </c>
      <c r="C962" s="8">
        <v>651.21</v>
      </c>
      <c r="D962" s="8">
        <v>524.96</v>
      </c>
      <c r="E962" s="9">
        <v>6282874.08</v>
      </c>
      <c r="F962" s="9">
        <f t="shared" si="1"/>
        <v>5064814.08</v>
      </c>
      <c r="G962" s="9">
        <f t="shared" si="2"/>
        <v>1218060</v>
      </c>
    </row>
    <row r="963">
      <c r="A963" s="7" t="s">
        <v>102</v>
      </c>
      <c r="B963" s="4">
        <v>1293.0</v>
      </c>
      <c r="C963" s="8">
        <v>205.7</v>
      </c>
      <c r="D963" s="8">
        <v>117.11</v>
      </c>
      <c r="E963" s="9">
        <v>265970.1</v>
      </c>
      <c r="F963" s="9">
        <f t="shared" si="1"/>
        <v>151423.23</v>
      </c>
      <c r="G963" s="9">
        <f t="shared" si="2"/>
        <v>114546.87</v>
      </c>
    </row>
    <row r="964">
      <c r="A964" s="7" t="s">
        <v>102</v>
      </c>
      <c r="B964" s="4">
        <v>567.0</v>
      </c>
      <c r="C964" s="8">
        <v>651.21</v>
      </c>
      <c r="D964" s="8">
        <v>524.96</v>
      </c>
      <c r="E964" s="9">
        <v>369236.07</v>
      </c>
      <c r="F964" s="9">
        <f t="shared" si="1"/>
        <v>297652.32</v>
      </c>
      <c r="G964" s="9">
        <f t="shared" si="2"/>
        <v>71583.75</v>
      </c>
    </row>
    <row r="965">
      <c r="A965" s="7" t="s">
        <v>102</v>
      </c>
      <c r="B965" s="4">
        <v>3685.0</v>
      </c>
      <c r="C965" s="8">
        <v>109.28</v>
      </c>
      <c r="D965" s="8">
        <v>35.84</v>
      </c>
      <c r="E965" s="9">
        <v>402696.8</v>
      </c>
      <c r="F965" s="9">
        <f t="shared" si="1"/>
        <v>132070.4</v>
      </c>
      <c r="G965" s="9">
        <f t="shared" si="2"/>
        <v>270626.4</v>
      </c>
    </row>
    <row r="966">
      <c r="A966" s="7" t="s">
        <v>102</v>
      </c>
      <c r="B966" s="4">
        <v>7162.0</v>
      </c>
      <c r="C966" s="8">
        <v>81.73</v>
      </c>
      <c r="D966" s="8">
        <v>56.67</v>
      </c>
      <c r="E966" s="9">
        <v>585350.26</v>
      </c>
      <c r="F966" s="9">
        <f t="shared" si="1"/>
        <v>405870.54</v>
      </c>
      <c r="G966" s="9">
        <f t="shared" si="2"/>
        <v>179479.72</v>
      </c>
    </row>
    <row r="967">
      <c r="A967" s="7" t="s">
        <v>102</v>
      </c>
      <c r="B967" s="4">
        <v>6618.0</v>
      </c>
      <c r="C967" s="8">
        <v>255.28</v>
      </c>
      <c r="D967" s="8">
        <v>159.42</v>
      </c>
      <c r="E967" s="9">
        <v>1689443.04</v>
      </c>
      <c r="F967" s="9">
        <f t="shared" si="1"/>
        <v>1055041.56</v>
      </c>
      <c r="G967" s="9">
        <f t="shared" si="2"/>
        <v>634401.48</v>
      </c>
    </row>
    <row r="968">
      <c r="A968" s="7" t="s">
        <v>102</v>
      </c>
      <c r="B968" s="4">
        <v>344.0</v>
      </c>
      <c r="C968" s="8">
        <v>81.73</v>
      </c>
      <c r="D968" s="8">
        <v>56.67</v>
      </c>
      <c r="E968" s="9">
        <v>28115.120000000003</v>
      </c>
      <c r="F968" s="9">
        <f t="shared" si="1"/>
        <v>19494.48</v>
      </c>
      <c r="G968" s="9">
        <f t="shared" si="2"/>
        <v>8620.64</v>
      </c>
    </row>
    <row r="969">
      <c r="A969" s="7" t="s">
        <v>102</v>
      </c>
      <c r="B969" s="4">
        <v>9357.0</v>
      </c>
      <c r="C969" s="8">
        <v>437.2</v>
      </c>
      <c r="D969" s="8">
        <v>263.33</v>
      </c>
      <c r="E969" s="9">
        <v>4090880.4</v>
      </c>
      <c r="F969" s="9">
        <f t="shared" si="1"/>
        <v>2463978.81</v>
      </c>
      <c r="G969" s="9">
        <f t="shared" si="2"/>
        <v>1626901.59</v>
      </c>
    </row>
    <row r="970">
      <c r="A970" s="7" t="s">
        <v>102</v>
      </c>
      <c r="B970" s="4">
        <v>9270.0</v>
      </c>
      <c r="C970" s="8">
        <v>651.21</v>
      </c>
      <c r="D970" s="8">
        <v>524.96</v>
      </c>
      <c r="E970" s="9">
        <v>6036716.7</v>
      </c>
      <c r="F970" s="9">
        <f t="shared" si="1"/>
        <v>4866379.2</v>
      </c>
      <c r="G970" s="9">
        <f t="shared" si="2"/>
        <v>1170337.5</v>
      </c>
    </row>
    <row r="971">
      <c r="A971" s="7" t="s">
        <v>102</v>
      </c>
      <c r="B971" s="4">
        <v>1111.0</v>
      </c>
      <c r="C971" s="8">
        <v>47.45</v>
      </c>
      <c r="D971" s="8">
        <v>31.79</v>
      </c>
      <c r="E971" s="9">
        <v>52716.950000000004</v>
      </c>
      <c r="F971" s="9">
        <f t="shared" si="1"/>
        <v>35318.69</v>
      </c>
      <c r="G971" s="9">
        <f t="shared" si="2"/>
        <v>17398.26</v>
      </c>
    </row>
    <row r="972">
      <c r="A972" s="7" t="s">
        <v>102</v>
      </c>
      <c r="B972" s="4">
        <v>114.0</v>
      </c>
      <c r="C972" s="8">
        <v>47.45</v>
      </c>
      <c r="D972" s="8">
        <v>31.79</v>
      </c>
      <c r="E972" s="9">
        <v>5409.3</v>
      </c>
      <c r="F972" s="9">
        <f t="shared" si="1"/>
        <v>3624.06</v>
      </c>
      <c r="G972" s="9">
        <f t="shared" si="2"/>
        <v>1785.24</v>
      </c>
    </row>
    <row r="973">
      <c r="A973" s="7" t="s">
        <v>102</v>
      </c>
      <c r="B973" s="4">
        <v>7416.0</v>
      </c>
      <c r="C973" s="8">
        <v>668.27</v>
      </c>
      <c r="D973" s="8">
        <v>502.54</v>
      </c>
      <c r="E973" s="9">
        <v>4955890.32</v>
      </c>
      <c r="F973" s="9">
        <f t="shared" si="1"/>
        <v>3726836.64</v>
      </c>
      <c r="G973" s="9">
        <f t="shared" si="2"/>
        <v>1229053.68</v>
      </c>
    </row>
    <row r="974">
      <c r="A974" s="7" t="s">
        <v>102</v>
      </c>
      <c r="B974" s="4">
        <v>9127.0</v>
      </c>
      <c r="C974" s="8">
        <v>9.33</v>
      </c>
      <c r="D974" s="8">
        <v>6.92</v>
      </c>
      <c r="E974" s="9">
        <v>85154.91</v>
      </c>
      <c r="F974" s="9">
        <f t="shared" si="1"/>
        <v>63158.84</v>
      </c>
      <c r="G974" s="9">
        <f t="shared" si="2"/>
        <v>21996.07</v>
      </c>
    </row>
    <row r="975">
      <c r="A975" s="7" t="s">
        <v>102</v>
      </c>
      <c r="B975" s="4">
        <v>9766.0</v>
      </c>
      <c r="C975" s="8">
        <v>651.21</v>
      </c>
      <c r="D975" s="8">
        <v>524.96</v>
      </c>
      <c r="E975" s="9">
        <v>6359716.86</v>
      </c>
      <c r="F975" s="9">
        <f t="shared" si="1"/>
        <v>5126759.36</v>
      </c>
      <c r="G975" s="9">
        <f t="shared" si="2"/>
        <v>1232957.5</v>
      </c>
    </row>
    <row r="976">
      <c r="A976" s="7" t="s">
        <v>102</v>
      </c>
      <c r="B976" s="4">
        <v>9689.0</v>
      </c>
      <c r="C976" s="8">
        <v>81.73</v>
      </c>
      <c r="D976" s="8">
        <v>56.67</v>
      </c>
      <c r="E976" s="9">
        <v>791881.9700000001</v>
      </c>
      <c r="F976" s="9">
        <f t="shared" si="1"/>
        <v>549075.63</v>
      </c>
      <c r="G976" s="9">
        <f t="shared" si="2"/>
        <v>242806.34</v>
      </c>
    </row>
    <row r="977">
      <c r="A977" s="7" t="s">
        <v>102</v>
      </c>
      <c r="B977" s="4">
        <v>7392.0</v>
      </c>
      <c r="C977" s="8">
        <v>421.89</v>
      </c>
      <c r="D977" s="8">
        <v>364.69</v>
      </c>
      <c r="E977" s="9">
        <v>3118610.88</v>
      </c>
      <c r="F977" s="9">
        <f t="shared" si="1"/>
        <v>2695788.48</v>
      </c>
      <c r="G977" s="9">
        <f t="shared" si="2"/>
        <v>422822.4</v>
      </c>
    </row>
    <row r="978">
      <c r="A978" s="7" t="s">
        <v>102</v>
      </c>
      <c r="B978" s="4">
        <v>391.0</v>
      </c>
      <c r="C978" s="8">
        <v>437.2</v>
      </c>
      <c r="D978" s="8">
        <v>263.33</v>
      </c>
      <c r="E978" s="9">
        <v>170945.19999999998</v>
      </c>
      <c r="F978" s="9">
        <f t="shared" si="1"/>
        <v>102962.03</v>
      </c>
      <c r="G978" s="9">
        <f t="shared" si="2"/>
        <v>67983.17</v>
      </c>
    </row>
    <row r="979">
      <c r="A979" s="7" t="s">
        <v>102</v>
      </c>
      <c r="B979" s="4">
        <v>9186.0</v>
      </c>
      <c r="C979" s="8">
        <v>109.28</v>
      </c>
      <c r="D979" s="8">
        <v>35.84</v>
      </c>
      <c r="E979" s="9">
        <v>1003846.08</v>
      </c>
      <c r="F979" s="9">
        <f t="shared" si="1"/>
        <v>329226.24</v>
      </c>
      <c r="G979" s="9">
        <f t="shared" si="2"/>
        <v>674619.84</v>
      </c>
    </row>
    <row r="980">
      <c r="A980" s="7" t="s">
        <v>102</v>
      </c>
      <c r="B980" s="4">
        <v>8685.0</v>
      </c>
      <c r="C980" s="8">
        <v>47.45</v>
      </c>
      <c r="D980" s="8">
        <v>31.79</v>
      </c>
      <c r="E980" s="9">
        <v>412103.25</v>
      </c>
      <c r="F980" s="9">
        <f t="shared" si="1"/>
        <v>276096.15</v>
      </c>
      <c r="G980" s="9">
        <f t="shared" si="2"/>
        <v>136007.1</v>
      </c>
    </row>
    <row r="981">
      <c r="A981" s="7" t="s">
        <v>102</v>
      </c>
      <c r="B981" s="4">
        <v>7846.0</v>
      </c>
      <c r="C981" s="8">
        <v>152.58</v>
      </c>
      <c r="D981" s="8">
        <v>97.44</v>
      </c>
      <c r="E981" s="9">
        <v>1197142.6800000002</v>
      </c>
      <c r="F981" s="9">
        <f t="shared" si="1"/>
        <v>764514.24</v>
      </c>
      <c r="G981" s="9">
        <f t="shared" si="2"/>
        <v>432628.44</v>
      </c>
    </row>
    <row r="982">
      <c r="A982" s="7" t="s">
        <v>102</v>
      </c>
      <c r="B982" s="4">
        <v>4021.0</v>
      </c>
      <c r="C982" s="8">
        <v>152.58</v>
      </c>
      <c r="D982" s="8">
        <v>97.44</v>
      </c>
      <c r="E982" s="9">
        <v>613524.18</v>
      </c>
      <c r="F982" s="9">
        <f t="shared" si="1"/>
        <v>391806.24</v>
      </c>
      <c r="G982" s="9">
        <f t="shared" si="2"/>
        <v>221717.94</v>
      </c>
    </row>
    <row r="983">
      <c r="A983" s="7" t="s">
        <v>102</v>
      </c>
      <c r="B983" s="4">
        <v>651.0</v>
      </c>
      <c r="C983" s="8">
        <v>205.7</v>
      </c>
      <c r="D983" s="8">
        <v>117.11</v>
      </c>
      <c r="E983" s="9">
        <v>133910.69999999998</v>
      </c>
      <c r="F983" s="9">
        <f t="shared" si="1"/>
        <v>76238.61</v>
      </c>
      <c r="G983" s="9">
        <f t="shared" si="2"/>
        <v>57672.09</v>
      </c>
    </row>
    <row r="984">
      <c r="A984" s="7" t="s">
        <v>102</v>
      </c>
      <c r="B984" s="4">
        <v>574.0</v>
      </c>
      <c r="C984" s="8">
        <v>255.28</v>
      </c>
      <c r="D984" s="8">
        <v>159.42</v>
      </c>
      <c r="E984" s="9">
        <v>146530.72</v>
      </c>
      <c r="F984" s="9">
        <f t="shared" si="1"/>
        <v>91507.08</v>
      </c>
      <c r="G984" s="9">
        <f t="shared" si="2"/>
        <v>55023.64</v>
      </c>
    </row>
    <row r="985">
      <c r="A985" s="7" t="s">
        <v>104</v>
      </c>
      <c r="B985" s="4">
        <v>2447.0</v>
      </c>
      <c r="C985" s="8">
        <v>205.7</v>
      </c>
      <c r="D985" s="8">
        <v>117.11</v>
      </c>
      <c r="E985" s="9">
        <v>503347.89999999997</v>
      </c>
      <c r="F985" s="9">
        <f t="shared" si="1"/>
        <v>286568.17</v>
      </c>
      <c r="G985" s="9">
        <f t="shared" si="2"/>
        <v>216779.73</v>
      </c>
    </row>
    <row r="986">
      <c r="A986" s="7" t="s">
        <v>104</v>
      </c>
      <c r="B986" s="4">
        <v>8503.0</v>
      </c>
      <c r="C986" s="8">
        <v>109.28</v>
      </c>
      <c r="D986" s="8">
        <v>35.84</v>
      </c>
      <c r="E986" s="9">
        <v>929207.84</v>
      </c>
      <c r="F986" s="9">
        <f t="shared" si="1"/>
        <v>304747.52</v>
      </c>
      <c r="G986" s="9">
        <f t="shared" si="2"/>
        <v>624460.32</v>
      </c>
    </row>
    <row r="987">
      <c r="A987" s="7" t="s">
        <v>104</v>
      </c>
      <c r="B987" s="4">
        <v>3627.0</v>
      </c>
      <c r="C987" s="8">
        <v>421.89</v>
      </c>
      <c r="D987" s="8">
        <v>364.69</v>
      </c>
      <c r="E987" s="9">
        <v>1530195.03</v>
      </c>
      <c r="F987" s="9">
        <f t="shared" si="1"/>
        <v>1322730.63</v>
      </c>
      <c r="G987" s="9">
        <f t="shared" si="2"/>
        <v>207464.4</v>
      </c>
    </row>
    <row r="988">
      <c r="A988" s="7" t="s">
        <v>104</v>
      </c>
      <c r="B988" s="4">
        <v>4796.0</v>
      </c>
      <c r="C988" s="8">
        <v>81.73</v>
      </c>
      <c r="D988" s="8">
        <v>56.67</v>
      </c>
      <c r="E988" s="9">
        <v>391977.08</v>
      </c>
      <c r="F988" s="9">
        <f t="shared" si="1"/>
        <v>271789.32</v>
      </c>
      <c r="G988" s="9">
        <f t="shared" si="2"/>
        <v>120187.76</v>
      </c>
    </row>
    <row r="989">
      <c r="A989" s="7" t="s">
        <v>104</v>
      </c>
      <c r="B989" s="4">
        <v>6302.0</v>
      </c>
      <c r="C989" s="8">
        <v>152.58</v>
      </c>
      <c r="D989" s="8">
        <v>97.44</v>
      </c>
      <c r="E989" s="9">
        <v>961559.16</v>
      </c>
      <c r="F989" s="9">
        <f t="shared" si="1"/>
        <v>614066.88</v>
      </c>
      <c r="G989" s="9">
        <f t="shared" si="2"/>
        <v>347492.28</v>
      </c>
    </row>
    <row r="990">
      <c r="A990" s="7" t="s">
        <v>104</v>
      </c>
      <c r="B990" s="4">
        <v>1620.0</v>
      </c>
      <c r="C990" s="8">
        <v>437.2</v>
      </c>
      <c r="D990" s="8">
        <v>263.33</v>
      </c>
      <c r="E990" s="9">
        <v>708264.0</v>
      </c>
      <c r="F990" s="9">
        <f t="shared" si="1"/>
        <v>426594.6</v>
      </c>
      <c r="G990" s="9">
        <f t="shared" si="2"/>
        <v>281669.4</v>
      </c>
    </row>
    <row r="991">
      <c r="A991" s="7" t="s">
        <v>104</v>
      </c>
      <c r="B991" s="4">
        <v>8651.0</v>
      </c>
      <c r="C991" s="8">
        <v>81.73</v>
      </c>
      <c r="D991" s="8">
        <v>56.67</v>
      </c>
      <c r="E991" s="9">
        <v>707046.23</v>
      </c>
      <c r="F991" s="9">
        <f t="shared" si="1"/>
        <v>490252.17</v>
      </c>
      <c r="G991" s="9">
        <f t="shared" si="2"/>
        <v>216794.06</v>
      </c>
    </row>
    <row r="992">
      <c r="A992" s="7" t="s">
        <v>104</v>
      </c>
      <c r="B992" s="4">
        <v>8597.0</v>
      </c>
      <c r="C992" s="8">
        <v>651.21</v>
      </c>
      <c r="D992" s="8">
        <v>524.96</v>
      </c>
      <c r="E992" s="9">
        <v>5598452.37</v>
      </c>
      <c r="F992" s="9">
        <f t="shared" si="1"/>
        <v>4513081.12</v>
      </c>
      <c r="G992" s="9">
        <f t="shared" si="2"/>
        <v>1085371.25</v>
      </c>
    </row>
    <row r="993">
      <c r="A993" s="7" t="s">
        <v>104</v>
      </c>
      <c r="B993" s="4">
        <v>7122.0</v>
      </c>
      <c r="C993" s="8">
        <v>437.2</v>
      </c>
      <c r="D993" s="8">
        <v>263.33</v>
      </c>
      <c r="E993" s="9">
        <v>3113738.4</v>
      </c>
      <c r="F993" s="9">
        <f t="shared" si="1"/>
        <v>1875436.26</v>
      </c>
      <c r="G993" s="9">
        <f t="shared" si="2"/>
        <v>1238302.14</v>
      </c>
    </row>
    <row r="994">
      <c r="A994" s="7" t="s">
        <v>104</v>
      </c>
      <c r="B994" s="4">
        <v>6916.0</v>
      </c>
      <c r="C994" s="8">
        <v>81.73</v>
      </c>
      <c r="D994" s="8">
        <v>56.67</v>
      </c>
      <c r="E994" s="9">
        <v>565244.68</v>
      </c>
      <c r="F994" s="9">
        <f t="shared" si="1"/>
        <v>391929.72</v>
      </c>
      <c r="G994" s="9">
        <f t="shared" si="2"/>
        <v>173314.96</v>
      </c>
    </row>
    <row r="995">
      <c r="A995" s="7" t="s">
        <v>104</v>
      </c>
      <c r="B995" s="4">
        <v>5310.0</v>
      </c>
      <c r="C995" s="8">
        <v>154.06</v>
      </c>
      <c r="D995" s="8">
        <v>90.93</v>
      </c>
      <c r="E995" s="9">
        <v>818058.6</v>
      </c>
      <c r="F995" s="9">
        <f t="shared" si="1"/>
        <v>482838.3</v>
      </c>
      <c r="G995" s="9">
        <f t="shared" si="2"/>
        <v>335220.3</v>
      </c>
    </row>
    <row r="996">
      <c r="A996" s="7" t="s">
        <v>104</v>
      </c>
      <c r="B996" s="4">
        <v>1485.0</v>
      </c>
      <c r="C996" s="8">
        <v>154.06</v>
      </c>
      <c r="D996" s="8">
        <v>90.93</v>
      </c>
      <c r="E996" s="9">
        <v>228779.1</v>
      </c>
      <c r="F996" s="9">
        <f t="shared" si="1"/>
        <v>135031.05</v>
      </c>
      <c r="G996" s="9">
        <f t="shared" si="2"/>
        <v>93748.05</v>
      </c>
    </row>
    <row r="997">
      <c r="A997" s="7" t="s">
        <v>104</v>
      </c>
      <c r="B997" s="4">
        <v>5102.0</v>
      </c>
      <c r="C997" s="8">
        <v>154.06</v>
      </c>
      <c r="D997" s="8">
        <v>90.93</v>
      </c>
      <c r="E997" s="9">
        <v>786014.12</v>
      </c>
      <c r="F997" s="9">
        <f t="shared" si="1"/>
        <v>463924.86</v>
      </c>
      <c r="G997" s="9">
        <f t="shared" si="2"/>
        <v>322089.26</v>
      </c>
    </row>
    <row r="998">
      <c r="A998" s="7" t="s">
        <v>104</v>
      </c>
      <c r="B998" s="4">
        <v>2004.0</v>
      </c>
      <c r="C998" s="8">
        <v>255.28</v>
      </c>
      <c r="D998" s="8">
        <v>159.42</v>
      </c>
      <c r="E998" s="9">
        <v>511581.12</v>
      </c>
      <c r="F998" s="9">
        <f t="shared" si="1"/>
        <v>319477.68</v>
      </c>
      <c r="G998" s="9">
        <f t="shared" si="2"/>
        <v>192103.44</v>
      </c>
    </row>
    <row r="999">
      <c r="A999" s="7" t="s">
        <v>104</v>
      </c>
      <c r="B999" s="4">
        <v>2902.0</v>
      </c>
      <c r="C999" s="8">
        <v>81.73</v>
      </c>
      <c r="D999" s="8">
        <v>56.67</v>
      </c>
      <c r="E999" s="9">
        <v>237180.46000000002</v>
      </c>
      <c r="F999" s="9">
        <f t="shared" si="1"/>
        <v>164456.34</v>
      </c>
      <c r="G999" s="9">
        <f t="shared" si="2"/>
        <v>72724.12</v>
      </c>
    </row>
    <row r="1000">
      <c r="A1000" s="7" t="s">
        <v>104</v>
      </c>
      <c r="B1000" s="4">
        <v>334.0</v>
      </c>
      <c r="C1000" s="8">
        <v>437.2</v>
      </c>
      <c r="D1000" s="8">
        <v>263.33</v>
      </c>
      <c r="E1000" s="9">
        <v>146024.8</v>
      </c>
      <c r="F1000" s="9">
        <f t="shared" si="1"/>
        <v>87952.22</v>
      </c>
      <c r="G1000" s="9">
        <f t="shared" si="2"/>
        <v>58072.58</v>
      </c>
    </row>
    <row r="1001">
      <c r="A1001" s="7" t="s">
        <v>104</v>
      </c>
      <c r="B1001" s="4">
        <v>6065.0</v>
      </c>
      <c r="C1001" s="8">
        <v>421.89</v>
      </c>
      <c r="D1001" s="8">
        <v>364.69</v>
      </c>
      <c r="E1001" s="9">
        <v>2558762.85</v>
      </c>
      <c r="F1001" s="9">
        <f t="shared" si="1"/>
        <v>2211844.85</v>
      </c>
      <c r="G1001" s="9">
        <f t="shared" si="2"/>
        <v>346918</v>
      </c>
    </row>
    <row r="1002">
      <c r="A1002" s="7" t="s">
        <v>104</v>
      </c>
      <c r="B1002" s="4">
        <v>5523.0</v>
      </c>
      <c r="C1002" s="8">
        <v>109.28</v>
      </c>
      <c r="D1002" s="8">
        <v>35.84</v>
      </c>
      <c r="E1002" s="9">
        <v>603553.4400000001</v>
      </c>
      <c r="F1002" s="9">
        <f t="shared" si="1"/>
        <v>197944.32</v>
      </c>
      <c r="G1002" s="9">
        <f t="shared" si="2"/>
        <v>405609.12</v>
      </c>
    </row>
    <row r="1003">
      <c r="A1003" s="7" t="s">
        <v>104</v>
      </c>
      <c r="B1003" s="4">
        <v>2099.0</v>
      </c>
      <c r="C1003" s="8">
        <v>152.58</v>
      </c>
      <c r="D1003" s="8">
        <v>97.44</v>
      </c>
      <c r="E1003" s="9">
        <v>320265.42000000004</v>
      </c>
      <c r="F1003" s="9">
        <f t="shared" si="1"/>
        <v>204526.56</v>
      </c>
      <c r="G1003" s="9">
        <f t="shared" si="2"/>
        <v>115738.86</v>
      </c>
    </row>
    <row r="1004">
      <c r="A1004" s="7" t="s">
        <v>104</v>
      </c>
      <c r="B1004" s="4">
        <v>7222.0</v>
      </c>
      <c r="C1004" s="8">
        <v>154.06</v>
      </c>
      <c r="D1004" s="8">
        <v>90.93</v>
      </c>
      <c r="E1004" s="9">
        <v>1112621.32</v>
      </c>
      <c r="F1004" s="9">
        <f t="shared" si="1"/>
        <v>656696.46</v>
      </c>
      <c r="G1004" s="9">
        <f t="shared" si="2"/>
        <v>455924.86</v>
      </c>
    </row>
    <row r="1005">
      <c r="A1005" s="7" t="s">
        <v>104</v>
      </c>
      <c r="B1005" s="4">
        <v>1296.0</v>
      </c>
      <c r="C1005" s="8">
        <v>205.7</v>
      </c>
      <c r="D1005" s="8">
        <v>117.11</v>
      </c>
      <c r="E1005" s="9">
        <v>266587.2</v>
      </c>
      <c r="F1005" s="9">
        <f t="shared" si="1"/>
        <v>151774.56</v>
      </c>
      <c r="G1005" s="9">
        <f t="shared" si="2"/>
        <v>114812.64</v>
      </c>
    </row>
    <row r="1006">
      <c r="A1006" s="7" t="s">
        <v>104</v>
      </c>
      <c r="B1006" s="4">
        <v>3981.0</v>
      </c>
      <c r="C1006" s="8">
        <v>205.7</v>
      </c>
      <c r="D1006" s="8">
        <v>117.11</v>
      </c>
      <c r="E1006" s="9">
        <v>818891.7</v>
      </c>
      <c r="F1006" s="9">
        <f t="shared" si="1"/>
        <v>466214.91</v>
      </c>
      <c r="G1006" s="9">
        <f t="shared" si="2"/>
        <v>352676.79</v>
      </c>
    </row>
    <row r="1007">
      <c r="A1007" s="7" t="s">
        <v>104</v>
      </c>
      <c r="B1007" s="4">
        <v>492.0</v>
      </c>
      <c r="C1007" s="8">
        <v>154.06</v>
      </c>
      <c r="D1007" s="8">
        <v>90.93</v>
      </c>
      <c r="E1007" s="9">
        <v>75797.52</v>
      </c>
      <c r="F1007" s="9">
        <f t="shared" si="1"/>
        <v>44737.56</v>
      </c>
      <c r="G1007" s="9">
        <f t="shared" si="2"/>
        <v>31059.96</v>
      </c>
    </row>
    <row r="1008">
      <c r="A1008" s="7" t="s">
        <v>104</v>
      </c>
      <c r="B1008" s="4">
        <v>1856.0</v>
      </c>
      <c r="C1008" s="8">
        <v>255.28</v>
      </c>
      <c r="D1008" s="8">
        <v>159.42</v>
      </c>
      <c r="E1008" s="9">
        <v>473799.68</v>
      </c>
      <c r="F1008" s="9">
        <f t="shared" si="1"/>
        <v>295883.52</v>
      </c>
      <c r="G1008" s="9">
        <f t="shared" si="2"/>
        <v>177916.16</v>
      </c>
    </row>
    <row r="1009">
      <c r="A1009" s="7" t="s">
        <v>104</v>
      </c>
      <c r="B1009" s="4">
        <v>7967.0</v>
      </c>
      <c r="C1009" s="8">
        <v>205.7</v>
      </c>
      <c r="D1009" s="8">
        <v>117.11</v>
      </c>
      <c r="E1009" s="9">
        <v>1638811.9</v>
      </c>
      <c r="F1009" s="9">
        <f t="shared" si="1"/>
        <v>933015.37</v>
      </c>
      <c r="G1009" s="9">
        <f t="shared" si="2"/>
        <v>705796.53</v>
      </c>
    </row>
    <row r="1010">
      <c r="A1010" s="7" t="s">
        <v>104</v>
      </c>
      <c r="B1010" s="4">
        <v>9559.0</v>
      </c>
      <c r="C1010" s="8">
        <v>47.45</v>
      </c>
      <c r="D1010" s="8">
        <v>31.79</v>
      </c>
      <c r="E1010" s="9">
        <v>453574.55000000005</v>
      </c>
      <c r="F1010" s="9">
        <f t="shared" si="1"/>
        <v>303880.61</v>
      </c>
      <c r="G1010" s="9">
        <f t="shared" si="2"/>
        <v>149693.94</v>
      </c>
    </row>
    <row r="1011">
      <c r="A1011" s="7" t="s">
        <v>104</v>
      </c>
      <c r="B1011" s="4">
        <v>339.0</v>
      </c>
      <c r="C1011" s="8">
        <v>421.89</v>
      </c>
      <c r="D1011" s="8">
        <v>364.69</v>
      </c>
      <c r="E1011" s="9">
        <v>143020.71</v>
      </c>
      <c r="F1011" s="9">
        <f t="shared" si="1"/>
        <v>123629.91</v>
      </c>
      <c r="G1011" s="9">
        <f t="shared" si="2"/>
        <v>19390.8</v>
      </c>
    </row>
    <row r="1012">
      <c r="A1012" s="7" t="s">
        <v>104</v>
      </c>
      <c r="B1012" s="4">
        <v>2624.0</v>
      </c>
      <c r="C1012" s="8">
        <v>81.73</v>
      </c>
      <c r="D1012" s="8">
        <v>56.67</v>
      </c>
      <c r="E1012" s="9">
        <v>214459.52000000002</v>
      </c>
      <c r="F1012" s="9">
        <f t="shared" si="1"/>
        <v>148702.08</v>
      </c>
      <c r="G1012" s="9">
        <f t="shared" si="2"/>
        <v>65757.44</v>
      </c>
    </row>
    <row r="1013">
      <c r="A1013" s="7" t="s">
        <v>104</v>
      </c>
      <c r="B1013" s="4">
        <v>4985.0</v>
      </c>
      <c r="C1013" s="8">
        <v>255.28</v>
      </c>
      <c r="D1013" s="8">
        <v>159.42</v>
      </c>
      <c r="E1013" s="9">
        <v>1272570.8</v>
      </c>
      <c r="F1013" s="9">
        <f t="shared" si="1"/>
        <v>794708.7</v>
      </c>
      <c r="G1013" s="9">
        <f t="shared" si="2"/>
        <v>477862.1</v>
      </c>
    </row>
    <row r="1014">
      <c r="A1014" s="7" t="s">
        <v>104</v>
      </c>
      <c r="B1014" s="4">
        <v>6662.0</v>
      </c>
      <c r="C1014" s="8">
        <v>9.33</v>
      </c>
      <c r="D1014" s="8">
        <v>6.92</v>
      </c>
      <c r="E1014" s="9">
        <v>62156.46</v>
      </c>
      <c r="F1014" s="9">
        <f t="shared" si="1"/>
        <v>46101.04</v>
      </c>
      <c r="G1014" s="9">
        <f t="shared" si="2"/>
        <v>16055.42</v>
      </c>
    </row>
    <row r="1015">
      <c r="A1015" s="7" t="s">
        <v>104</v>
      </c>
      <c r="B1015" s="4">
        <v>2902.0</v>
      </c>
      <c r="C1015" s="8">
        <v>152.58</v>
      </c>
      <c r="D1015" s="8">
        <v>97.44</v>
      </c>
      <c r="E1015" s="9">
        <v>442787.16000000003</v>
      </c>
      <c r="F1015" s="9">
        <f t="shared" si="1"/>
        <v>282770.88</v>
      </c>
      <c r="G1015" s="9">
        <f t="shared" si="2"/>
        <v>160016.28</v>
      </c>
    </row>
    <row r="1016">
      <c r="A1016" s="7" t="s">
        <v>104</v>
      </c>
      <c r="B1016" s="4">
        <v>6574.0</v>
      </c>
      <c r="C1016" s="8">
        <v>9.33</v>
      </c>
      <c r="D1016" s="8">
        <v>6.92</v>
      </c>
      <c r="E1016" s="9">
        <v>61335.42</v>
      </c>
      <c r="F1016" s="9">
        <f t="shared" si="1"/>
        <v>45492.08</v>
      </c>
      <c r="G1016" s="9">
        <f t="shared" si="2"/>
        <v>15843.34</v>
      </c>
    </row>
    <row r="1017">
      <c r="A1017" s="7" t="s">
        <v>104</v>
      </c>
      <c r="B1017" s="4">
        <v>5122.0</v>
      </c>
      <c r="C1017" s="8">
        <v>47.45</v>
      </c>
      <c r="D1017" s="8">
        <v>31.79</v>
      </c>
      <c r="E1017" s="9">
        <v>243038.90000000002</v>
      </c>
      <c r="F1017" s="9">
        <f t="shared" si="1"/>
        <v>162828.38</v>
      </c>
      <c r="G1017" s="9">
        <f t="shared" si="2"/>
        <v>80210.52</v>
      </c>
    </row>
    <row r="1018">
      <c r="A1018" s="7" t="s">
        <v>104</v>
      </c>
      <c r="B1018" s="4">
        <v>9985.0</v>
      </c>
      <c r="C1018" s="8">
        <v>668.27</v>
      </c>
      <c r="D1018" s="8">
        <v>502.54</v>
      </c>
      <c r="E1018" s="9">
        <v>6672675.95</v>
      </c>
      <c r="F1018" s="9">
        <f t="shared" si="1"/>
        <v>5017861.9</v>
      </c>
      <c r="G1018" s="9">
        <f t="shared" si="2"/>
        <v>1654814.05</v>
      </c>
    </row>
    <row r="1019">
      <c r="A1019" s="7" t="s">
        <v>104</v>
      </c>
      <c r="B1019" s="4">
        <v>6744.0</v>
      </c>
      <c r="C1019" s="8">
        <v>651.21</v>
      </c>
      <c r="D1019" s="8">
        <v>524.96</v>
      </c>
      <c r="E1019" s="9">
        <v>4391760.24</v>
      </c>
      <c r="F1019" s="9">
        <f t="shared" si="1"/>
        <v>3540330.24</v>
      </c>
      <c r="G1019" s="9">
        <f t="shared" si="2"/>
        <v>851430</v>
      </c>
    </row>
    <row r="1020">
      <c r="A1020" s="7" t="s">
        <v>104</v>
      </c>
      <c r="B1020" s="4">
        <v>611.0</v>
      </c>
      <c r="C1020" s="8">
        <v>668.27</v>
      </c>
      <c r="D1020" s="8">
        <v>502.54</v>
      </c>
      <c r="E1020" s="9">
        <v>408312.97</v>
      </c>
      <c r="F1020" s="9">
        <f t="shared" si="1"/>
        <v>307051.94</v>
      </c>
      <c r="G1020" s="9">
        <f t="shared" si="2"/>
        <v>101261.03</v>
      </c>
    </row>
    <row r="1021">
      <c r="A1021" s="7" t="s">
        <v>104</v>
      </c>
      <c r="B1021" s="4">
        <v>5930.0</v>
      </c>
      <c r="C1021" s="8">
        <v>9.33</v>
      </c>
      <c r="D1021" s="8">
        <v>6.92</v>
      </c>
      <c r="E1021" s="9">
        <v>55326.9</v>
      </c>
      <c r="F1021" s="9">
        <f t="shared" si="1"/>
        <v>41035.6</v>
      </c>
      <c r="G1021" s="9">
        <f t="shared" si="2"/>
        <v>14291.3</v>
      </c>
    </row>
    <row r="1022">
      <c r="A1022" s="7" t="s">
        <v>104</v>
      </c>
      <c r="B1022" s="4">
        <v>3969.0</v>
      </c>
      <c r="C1022" s="8">
        <v>651.21</v>
      </c>
      <c r="D1022" s="8">
        <v>524.96</v>
      </c>
      <c r="E1022" s="9">
        <v>2584652.49</v>
      </c>
      <c r="F1022" s="9">
        <f t="shared" si="1"/>
        <v>2083566.24</v>
      </c>
      <c r="G1022" s="9">
        <f t="shared" si="2"/>
        <v>501086.25</v>
      </c>
    </row>
    <row r="1023">
      <c r="A1023" s="7" t="s">
        <v>104</v>
      </c>
      <c r="B1023" s="4">
        <v>6905.0</v>
      </c>
      <c r="C1023" s="8">
        <v>651.21</v>
      </c>
      <c r="D1023" s="8">
        <v>524.96</v>
      </c>
      <c r="E1023" s="9">
        <v>4496605.05</v>
      </c>
      <c r="F1023" s="9">
        <f t="shared" si="1"/>
        <v>3624848.8</v>
      </c>
      <c r="G1023" s="9">
        <f t="shared" si="2"/>
        <v>871756.25</v>
      </c>
    </row>
    <row r="1024">
      <c r="A1024" s="7" t="s">
        <v>104</v>
      </c>
      <c r="B1024" s="4">
        <v>7098.0</v>
      </c>
      <c r="C1024" s="8">
        <v>109.28</v>
      </c>
      <c r="D1024" s="8">
        <v>35.84</v>
      </c>
      <c r="E1024" s="9">
        <v>775669.4400000001</v>
      </c>
      <c r="F1024" s="9">
        <f t="shared" si="1"/>
        <v>254392.32</v>
      </c>
      <c r="G1024" s="9">
        <f t="shared" si="2"/>
        <v>521277.12</v>
      </c>
    </row>
    <row r="1025">
      <c r="A1025" s="7" t="s">
        <v>107</v>
      </c>
      <c r="B1025" s="4">
        <v>1993.0</v>
      </c>
      <c r="C1025" s="8">
        <v>205.7</v>
      </c>
      <c r="D1025" s="8">
        <v>117.11</v>
      </c>
      <c r="E1025" s="9">
        <v>409960.1</v>
      </c>
      <c r="F1025" s="9">
        <f t="shared" si="1"/>
        <v>233400.23</v>
      </c>
      <c r="G1025" s="9">
        <f t="shared" si="2"/>
        <v>176559.87</v>
      </c>
    </row>
    <row r="1026">
      <c r="A1026" s="7" t="s">
        <v>107</v>
      </c>
      <c r="B1026" s="4">
        <v>7648.0</v>
      </c>
      <c r="C1026" s="8">
        <v>47.45</v>
      </c>
      <c r="D1026" s="8">
        <v>31.79</v>
      </c>
      <c r="E1026" s="9">
        <v>362897.60000000003</v>
      </c>
      <c r="F1026" s="9">
        <f t="shared" si="1"/>
        <v>243129.92</v>
      </c>
      <c r="G1026" s="9">
        <f t="shared" si="2"/>
        <v>119767.68</v>
      </c>
    </row>
    <row r="1027">
      <c r="A1027" s="7" t="s">
        <v>107</v>
      </c>
      <c r="B1027" s="4">
        <v>4568.0</v>
      </c>
      <c r="C1027" s="8">
        <v>651.21</v>
      </c>
      <c r="D1027" s="8">
        <v>524.96</v>
      </c>
      <c r="E1027" s="9">
        <v>2974727.2800000003</v>
      </c>
      <c r="F1027" s="9">
        <f t="shared" si="1"/>
        <v>2398017.28</v>
      </c>
      <c r="G1027" s="9">
        <f t="shared" si="2"/>
        <v>576710</v>
      </c>
    </row>
    <row r="1028">
      <c r="A1028" s="7" t="s">
        <v>107</v>
      </c>
      <c r="B1028" s="4">
        <v>4869.0</v>
      </c>
      <c r="C1028" s="8">
        <v>152.58</v>
      </c>
      <c r="D1028" s="8">
        <v>97.44</v>
      </c>
      <c r="E1028" s="9">
        <v>742912.02</v>
      </c>
      <c r="F1028" s="9">
        <f t="shared" si="1"/>
        <v>474435.36</v>
      </c>
      <c r="G1028" s="9">
        <f t="shared" si="2"/>
        <v>268476.66</v>
      </c>
    </row>
    <row r="1029">
      <c r="A1029" s="7" t="s">
        <v>107</v>
      </c>
      <c r="B1029" s="4">
        <v>6115.0</v>
      </c>
      <c r="C1029" s="8">
        <v>668.27</v>
      </c>
      <c r="D1029" s="8">
        <v>502.54</v>
      </c>
      <c r="E1029" s="9">
        <v>4086471.05</v>
      </c>
      <c r="F1029" s="9">
        <f t="shared" si="1"/>
        <v>3073032.1</v>
      </c>
      <c r="G1029" s="9">
        <f t="shared" si="2"/>
        <v>1013438.95</v>
      </c>
    </row>
    <row r="1030">
      <c r="A1030" s="7" t="s">
        <v>107</v>
      </c>
      <c r="B1030" s="4">
        <v>8476.0</v>
      </c>
      <c r="C1030" s="8">
        <v>154.06</v>
      </c>
      <c r="D1030" s="8">
        <v>90.93</v>
      </c>
      <c r="E1030" s="9">
        <v>1305812.56</v>
      </c>
      <c r="F1030" s="9">
        <f t="shared" si="1"/>
        <v>770722.68</v>
      </c>
      <c r="G1030" s="9">
        <f t="shared" si="2"/>
        <v>535089.88</v>
      </c>
    </row>
    <row r="1031">
      <c r="A1031" s="7" t="s">
        <v>107</v>
      </c>
      <c r="B1031" s="4">
        <v>2018.0</v>
      </c>
      <c r="C1031" s="8">
        <v>255.28</v>
      </c>
      <c r="D1031" s="8">
        <v>159.42</v>
      </c>
      <c r="E1031" s="9">
        <v>515155.04</v>
      </c>
      <c r="F1031" s="9">
        <f t="shared" si="1"/>
        <v>321709.56</v>
      </c>
      <c r="G1031" s="9">
        <f t="shared" si="2"/>
        <v>193445.48</v>
      </c>
    </row>
    <row r="1032">
      <c r="A1032" s="7" t="s">
        <v>107</v>
      </c>
      <c r="B1032" s="4">
        <v>5312.0</v>
      </c>
      <c r="C1032" s="8">
        <v>47.45</v>
      </c>
      <c r="D1032" s="8">
        <v>31.79</v>
      </c>
      <c r="E1032" s="9">
        <v>252054.40000000002</v>
      </c>
      <c r="F1032" s="9">
        <f t="shared" si="1"/>
        <v>168868.48</v>
      </c>
      <c r="G1032" s="9">
        <f t="shared" si="2"/>
        <v>83185.92</v>
      </c>
    </row>
    <row r="1033">
      <c r="A1033" s="7" t="s">
        <v>107</v>
      </c>
      <c r="B1033" s="4">
        <v>4508.0</v>
      </c>
      <c r="C1033" s="8">
        <v>437.2</v>
      </c>
      <c r="D1033" s="8">
        <v>263.33</v>
      </c>
      <c r="E1033" s="9">
        <v>1970897.5999999999</v>
      </c>
      <c r="F1033" s="9">
        <f t="shared" si="1"/>
        <v>1187091.64</v>
      </c>
      <c r="G1033" s="9">
        <f t="shared" si="2"/>
        <v>783805.96</v>
      </c>
    </row>
    <row r="1034">
      <c r="A1034" s="7" t="s">
        <v>107</v>
      </c>
      <c r="B1034" s="4">
        <v>9946.0</v>
      </c>
      <c r="C1034" s="8">
        <v>421.89</v>
      </c>
      <c r="D1034" s="8">
        <v>364.69</v>
      </c>
      <c r="E1034" s="9">
        <v>4196117.9399999995</v>
      </c>
      <c r="F1034" s="9">
        <f t="shared" si="1"/>
        <v>3627206.74</v>
      </c>
      <c r="G1034" s="9">
        <f t="shared" si="2"/>
        <v>568911.2</v>
      </c>
    </row>
    <row r="1035">
      <c r="A1035" s="7" t="s">
        <v>107</v>
      </c>
      <c r="B1035" s="4">
        <v>3705.0</v>
      </c>
      <c r="C1035" s="8">
        <v>154.06</v>
      </c>
      <c r="D1035" s="8">
        <v>90.93</v>
      </c>
      <c r="E1035" s="9">
        <v>570792.3</v>
      </c>
      <c r="F1035" s="9">
        <f t="shared" si="1"/>
        <v>336895.65</v>
      </c>
      <c r="G1035" s="9">
        <f t="shared" si="2"/>
        <v>233896.65</v>
      </c>
    </row>
    <row r="1036">
      <c r="A1036" s="7" t="s">
        <v>107</v>
      </c>
      <c r="B1036" s="4">
        <v>5742.0</v>
      </c>
      <c r="C1036" s="8">
        <v>109.28</v>
      </c>
      <c r="D1036" s="8">
        <v>35.84</v>
      </c>
      <c r="E1036" s="9">
        <v>627485.76</v>
      </c>
      <c r="F1036" s="9">
        <f t="shared" si="1"/>
        <v>205793.28</v>
      </c>
      <c r="G1036" s="9">
        <f t="shared" si="2"/>
        <v>421692.48</v>
      </c>
    </row>
    <row r="1037">
      <c r="A1037" s="7" t="s">
        <v>107</v>
      </c>
      <c r="B1037" s="4">
        <v>4615.0</v>
      </c>
      <c r="C1037" s="8">
        <v>47.45</v>
      </c>
      <c r="D1037" s="8">
        <v>31.79</v>
      </c>
      <c r="E1037" s="9">
        <v>218981.75</v>
      </c>
      <c r="F1037" s="9">
        <f t="shared" si="1"/>
        <v>146710.85</v>
      </c>
      <c r="G1037" s="9">
        <f t="shared" si="2"/>
        <v>72270.9</v>
      </c>
    </row>
    <row r="1038">
      <c r="A1038" s="7" t="s">
        <v>107</v>
      </c>
      <c r="B1038" s="4">
        <v>9284.0</v>
      </c>
      <c r="C1038" s="8">
        <v>651.21</v>
      </c>
      <c r="D1038" s="8">
        <v>524.96</v>
      </c>
      <c r="E1038" s="9">
        <v>6045833.640000001</v>
      </c>
      <c r="F1038" s="9">
        <f t="shared" si="1"/>
        <v>4873728.64</v>
      </c>
      <c r="G1038" s="9">
        <f t="shared" si="2"/>
        <v>1172105</v>
      </c>
    </row>
    <row r="1039">
      <c r="A1039" s="7" t="s">
        <v>107</v>
      </c>
      <c r="B1039" s="4">
        <v>8016.0</v>
      </c>
      <c r="C1039" s="8">
        <v>47.45</v>
      </c>
      <c r="D1039" s="8">
        <v>31.79</v>
      </c>
      <c r="E1039" s="9">
        <v>380359.2</v>
      </c>
      <c r="F1039" s="9">
        <f t="shared" si="1"/>
        <v>254828.64</v>
      </c>
      <c r="G1039" s="9">
        <f t="shared" si="2"/>
        <v>125530.56</v>
      </c>
    </row>
    <row r="1040">
      <c r="A1040" s="7" t="s">
        <v>107</v>
      </c>
      <c r="B1040" s="4">
        <v>9586.0</v>
      </c>
      <c r="C1040" s="8">
        <v>205.7</v>
      </c>
      <c r="D1040" s="8">
        <v>117.11</v>
      </c>
      <c r="E1040" s="9">
        <v>1971840.2</v>
      </c>
      <c r="F1040" s="9">
        <f t="shared" si="1"/>
        <v>1122616.46</v>
      </c>
      <c r="G1040" s="9">
        <f t="shared" si="2"/>
        <v>849223.74</v>
      </c>
    </row>
    <row r="1041">
      <c r="A1041" s="7" t="s">
        <v>107</v>
      </c>
      <c r="B1041" s="4">
        <v>4852.0</v>
      </c>
      <c r="C1041" s="8">
        <v>421.89</v>
      </c>
      <c r="D1041" s="8">
        <v>364.69</v>
      </c>
      <c r="E1041" s="9">
        <v>2047010.28</v>
      </c>
      <c r="F1041" s="9">
        <f t="shared" si="1"/>
        <v>1769475.88</v>
      </c>
      <c r="G1041" s="9">
        <f t="shared" si="2"/>
        <v>277534.4</v>
      </c>
    </row>
    <row r="1042">
      <c r="A1042" s="7" t="s">
        <v>107</v>
      </c>
      <c r="B1042" s="4">
        <v>7915.0</v>
      </c>
      <c r="C1042" s="8">
        <v>109.28</v>
      </c>
      <c r="D1042" s="8">
        <v>35.84</v>
      </c>
      <c r="E1042" s="9">
        <v>864951.2</v>
      </c>
      <c r="F1042" s="9">
        <f t="shared" si="1"/>
        <v>283673.6</v>
      </c>
      <c r="G1042" s="9">
        <f t="shared" si="2"/>
        <v>581277.6</v>
      </c>
    </row>
    <row r="1043">
      <c r="A1043" s="7" t="s">
        <v>107</v>
      </c>
      <c r="B1043" s="4">
        <v>2973.0</v>
      </c>
      <c r="C1043" s="8">
        <v>154.06</v>
      </c>
      <c r="D1043" s="8">
        <v>90.93</v>
      </c>
      <c r="E1043" s="9">
        <v>458020.38</v>
      </c>
      <c r="F1043" s="9">
        <f t="shared" si="1"/>
        <v>270334.89</v>
      </c>
      <c r="G1043" s="9">
        <f t="shared" si="2"/>
        <v>187685.49</v>
      </c>
    </row>
    <row r="1044">
      <c r="A1044" s="7" t="s">
        <v>107</v>
      </c>
      <c r="B1044" s="4">
        <v>978.0</v>
      </c>
      <c r="C1044" s="8">
        <v>47.45</v>
      </c>
      <c r="D1044" s="8">
        <v>31.79</v>
      </c>
      <c r="E1044" s="9">
        <v>46406.100000000006</v>
      </c>
      <c r="F1044" s="9">
        <f t="shared" si="1"/>
        <v>31090.62</v>
      </c>
      <c r="G1044" s="9">
        <f t="shared" si="2"/>
        <v>15315.48</v>
      </c>
    </row>
    <row r="1045">
      <c r="A1045" s="7" t="s">
        <v>107</v>
      </c>
      <c r="B1045" s="4">
        <v>4780.0</v>
      </c>
      <c r="C1045" s="8">
        <v>255.28</v>
      </c>
      <c r="D1045" s="8">
        <v>159.42</v>
      </c>
      <c r="E1045" s="9">
        <v>1220238.4</v>
      </c>
      <c r="F1045" s="9">
        <f t="shared" si="1"/>
        <v>762027.6</v>
      </c>
      <c r="G1045" s="9">
        <f t="shared" si="2"/>
        <v>458210.8</v>
      </c>
    </row>
    <row r="1046">
      <c r="A1046" s="7" t="s">
        <v>107</v>
      </c>
      <c r="B1046" s="4">
        <v>8918.0</v>
      </c>
      <c r="C1046" s="8">
        <v>651.21</v>
      </c>
      <c r="D1046" s="8">
        <v>524.96</v>
      </c>
      <c r="E1046" s="9">
        <v>5807490.78</v>
      </c>
      <c r="F1046" s="9">
        <f t="shared" si="1"/>
        <v>4681593.28</v>
      </c>
      <c r="G1046" s="9">
        <f t="shared" si="2"/>
        <v>1125897.5</v>
      </c>
    </row>
    <row r="1047">
      <c r="A1047" s="7" t="s">
        <v>107</v>
      </c>
      <c r="B1047" s="4">
        <v>9102.0</v>
      </c>
      <c r="C1047" s="8">
        <v>9.33</v>
      </c>
      <c r="D1047" s="8">
        <v>6.92</v>
      </c>
      <c r="E1047" s="9">
        <v>84921.66</v>
      </c>
      <c r="F1047" s="9">
        <f t="shared" si="1"/>
        <v>62985.84</v>
      </c>
      <c r="G1047" s="9">
        <f t="shared" si="2"/>
        <v>21935.82</v>
      </c>
    </row>
    <row r="1048">
      <c r="A1048" s="7" t="s">
        <v>107</v>
      </c>
      <c r="B1048" s="4">
        <v>5731.0</v>
      </c>
      <c r="C1048" s="8">
        <v>154.06</v>
      </c>
      <c r="D1048" s="8">
        <v>90.93</v>
      </c>
      <c r="E1048" s="9">
        <v>882917.86</v>
      </c>
      <c r="F1048" s="9">
        <f t="shared" si="1"/>
        <v>521119.83</v>
      </c>
      <c r="G1048" s="9">
        <f t="shared" si="2"/>
        <v>361798.03</v>
      </c>
    </row>
    <row r="1049">
      <c r="A1049" s="7" t="s">
        <v>107</v>
      </c>
      <c r="B1049" s="4">
        <v>8288.0</v>
      </c>
      <c r="C1049" s="8">
        <v>152.58</v>
      </c>
      <c r="D1049" s="8">
        <v>97.44</v>
      </c>
      <c r="E1049" s="9">
        <v>1264583.04</v>
      </c>
      <c r="F1049" s="9">
        <f t="shared" si="1"/>
        <v>807582.72</v>
      </c>
      <c r="G1049" s="9">
        <f t="shared" si="2"/>
        <v>457000.32</v>
      </c>
    </row>
    <row r="1050">
      <c r="A1050" s="7" t="s">
        <v>107</v>
      </c>
      <c r="B1050" s="4">
        <v>1657.0</v>
      </c>
      <c r="C1050" s="8">
        <v>154.06</v>
      </c>
      <c r="D1050" s="8">
        <v>90.93</v>
      </c>
      <c r="E1050" s="9">
        <v>255277.42</v>
      </c>
      <c r="F1050" s="9">
        <f t="shared" si="1"/>
        <v>150671.01</v>
      </c>
      <c r="G1050" s="9">
        <f t="shared" si="2"/>
        <v>104606.41</v>
      </c>
    </row>
    <row r="1051">
      <c r="A1051" s="7" t="s">
        <v>107</v>
      </c>
      <c r="B1051" s="4">
        <v>2466.0</v>
      </c>
      <c r="C1051" s="8">
        <v>47.45</v>
      </c>
      <c r="D1051" s="8">
        <v>31.79</v>
      </c>
      <c r="E1051" s="9">
        <v>117011.70000000001</v>
      </c>
      <c r="F1051" s="9">
        <f t="shared" si="1"/>
        <v>78394.14</v>
      </c>
      <c r="G1051" s="9">
        <f t="shared" si="2"/>
        <v>38617.56</v>
      </c>
    </row>
    <row r="1052">
      <c r="A1052" s="7" t="s">
        <v>107</v>
      </c>
      <c r="B1052" s="4">
        <v>8854.0</v>
      </c>
      <c r="C1052" s="8">
        <v>154.06</v>
      </c>
      <c r="D1052" s="8">
        <v>90.93</v>
      </c>
      <c r="E1052" s="9">
        <v>1364047.24</v>
      </c>
      <c r="F1052" s="9">
        <f t="shared" si="1"/>
        <v>805094.22</v>
      </c>
      <c r="G1052" s="9">
        <f t="shared" si="2"/>
        <v>558953.02</v>
      </c>
    </row>
    <row r="1053">
      <c r="A1053" s="7" t="s">
        <v>107</v>
      </c>
      <c r="B1053" s="4">
        <v>7454.0</v>
      </c>
      <c r="C1053" s="8">
        <v>154.06</v>
      </c>
      <c r="D1053" s="8">
        <v>90.93</v>
      </c>
      <c r="E1053" s="9">
        <v>1148363.24</v>
      </c>
      <c r="F1053" s="9">
        <f t="shared" si="1"/>
        <v>677792.22</v>
      </c>
      <c r="G1053" s="9">
        <f t="shared" si="2"/>
        <v>470571.02</v>
      </c>
    </row>
    <row r="1054">
      <c r="A1054" s="7" t="s">
        <v>109</v>
      </c>
      <c r="B1054" s="4">
        <v>2220.0</v>
      </c>
      <c r="C1054" s="8">
        <v>651.21</v>
      </c>
      <c r="D1054" s="8">
        <v>524.96</v>
      </c>
      <c r="E1054" s="9">
        <v>1445686.2000000002</v>
      </c>
      <c r="F1054" s="9">
        <f t="shared" si="1"/>
        <v>1165411.2</v>
      </c>
      <c r="G1054" s="9">
        <f t="shared" si="2"/>
        <v>280275</v>
      </c>
    </row>
    <row r="1055">
      <c r="A1055" s="7" t="s">
        <v>109</v>
      </c>
      <c r="B1055" s="4">
        <v>5036.0</v>
      </c>
      <c r="C1055" s="8">
        <v>437.2</v>
      </c>
      <c r="D1055" s="8">
        <v>263.33</v>
      </c>
      <c r="E1055" s="9">
        <v>2201739.1999999997</v>
      </c>
      <c r="F1055" s="9">
        <f t="shared" si="1"/>
        <v>1326129.88</v>
      </c>
      <c r="G1055" s="9">
        <f t="shared" si="2"/>
        <v>875609.32</v>
      </c>
    </row>
    <row r="1056">
      <c r="A1056" s="7" t="s">
        <v>109</v>
      </c>
      <c r="B1056" s="4">
        <v>496.0</v>
      </c>
      <c r="C1056" s="8">
        <v>437.2</v>
      </c>
      <c r="D1056" s="8">
        <v>263.33</v>
      </c>
      <c r="E1056" s="9">
        <v>216851.19999999998</v>
      </c>
      <c r="F1056" s="9">
        <f t="shared" si="1"/>
        <v>130611.68</v>
      </c>
      <c r="G1056" s="9">
        <f t="shared" si="2"/>
        <v>86239.52</v>
      </c>
    </row>
    <row r="1057">
      <c r="A1057" s="7" t="s">
        <v>109</v>
      </c>
      <c r="B1057" s="4">
        <v>8307.0</v>
      </c>
      <c r="C1057" s="8">
        <v>651.21</v>
      </c>
      <c r="D1057" s="8">
        <v>524.96</v>
      </c>
      <c r="E1057" s="9">
        <v>5409601.470000001</v>
      </c>
      <c r="F1057" s="9">
        <f t="shared" si="1"/>
        <v>4360842.72</v>
      </c>
      <c r="G1057" s="9">
        <f t="shared" si="2"/>
        <v>1048758.75</v>
      </c>
    </row>
    <row r="1058">
      <c r="A1058" s="7" t="s">
        <v>109</v>
      </c>
      <c r="B1058" s="4">
        <v>2303.0</v>
      </c>
      <c r="C1058" s="8">
        <v>205.7</v>
      </c>
      <c r="D1058" s="8">
        <v>117.11</v>
      </c>
      <c r="E1058" s="9">
        <v>473727.1</v>
      </c>
      <c r="F1058" s="9">
        <f t="shared" si="1"/>
        <v>269704.33</v>
      </c>
      <c r="G1058" s="9">
        <f t="shared" si="2"/>
        <v>204022.77</v>
      </c>
    </row>
    <row r="1059">
      <c r="A1059" s="7" t="s">
        <v>109</v>
      </c>
      <c r="B1059" s="4">
        <v>7633.0</v>
      </c>
      <c r="C1059" s="8">
        <v>651.21</v>
      </c>
      <c r="D1059" s="8">
        <v>524.96</v>
      </c>
      <c r="E1059" s="9">
        <v>4970685.930000001</v>
      </c>
      <c r="F1059" s="9">
        <f t="shared" si="1"/>
        <v>4007019.68</v>
      </c>
      <c r="G1059" s="9">
        <f t="shared" si="2"/>
        <v>963666.25</v>
      </c>
    </row>
    <row r="1060">
      <c r="A1060" s="7" t="s">
        <v>109</v>
      </c>
      <c r="B1060" s="4">
        <v>6918.0</v>
      </c>
      <c r="C1060" s="8">
        <v>651.21</v>
      </c>
      <c r="D1060" s="8">
        <v>524.96</v>
      </c>
      <c r="E1060" s="9">
        <v>4505070.78</v>
      </c>
      <c r="F1060" s="9">
        <f t="shared" si="1"/>
        <v>3631673.28</v>
      </c>
      <c r="G1060" s="9">
        <f t="shared" si="2"/>
        <v>873397.5</v>
      </c>
    </row>
    <row r="1061">
      <c r="A1061" s="7" t="s">
        <v>109</v>
      </c>
      <c r="B1061" s="4">
        <v>6311.0</v>
      </c>
      <c r="C1061" s="8">
        <v>109.28</v>
      </c>
      <c r="D1061" s="8">
        <v>35.84</v>
      </c>
      <c r="E1061" s="9">
        <v>689666.08</v>
      </c>
      <c r="F1061" s="9">
        <f t="shared" si="1"/>
        <v>226186.24</v>
      </c>
      <c r="G1061" s="9">
        <f t="shared" si="2"/>
        <v>463479.84</v>
      </c>
    </row>
    <row r="1062">
      <c r="A1062" s="7" t="s">
        <v>109</v>
      </c>
      <c r="B1062" s="4">
        <v>9505.0</v>
      </c>
      <c r="C1062" s="8">
        <v>47.45</v>
      </c>
      <c r="D1062" s="8">
        <v>31.79</v>
      </c>
      <c r="E1062" s="9">
        <v>451012.25</v>
      </c>
      <c r="F1062" s="9">
        <f t="shared" si="1"/>
        <v>302163.95</v>
      </c>
      <c r="G1062" s="9">
        <f t="shared" si="2"/>
        <v>148848.3</v>
      </c>
    </row>
    <row r="1063">
      <c r="A1063" s="7" t="s">
        <v>109</v>
      </c>
      <c r="B1063" s="4">
        <v>3968.0</v>
      </c>
      <c r="C1063" s="8">
        <v>152.58</v>
      </c>
      <c r="D1063" s="8">
        <v>97.44</v>
      </c>
      <c r="E1063" s="9">
        <v>605437.4400000001</v>
      </c>
      <c r="F1063" s="9">
        <f t="shared" si="1"/>
        <v>386641.92</v>
      </c>
      <c r="G1063" s="9">
        <f t="shared" si="2"/>
        <v>218795.52</v>
      </c>
    </row>
    <row r="1064">
      <c r="A1064" s="7" t="s">
        <v>109</v>
      </c>
      <c r="B1064" s="4">
        <v>6936.0</v>
      </c>
      <c r="C1064" s="8">
        <v>437.2</v>
      </c>
      <c r="D1064" s="8">
        <v>263.33</v>
      </c>
      <c r="E1064" s="9">
        <v>3032419.1999999997</v>
      </c>
      <c r="F1064" s="9">
        <f t="shared" si="1"/>
        <v>1826456.88</v>
      </c>
      <c r="G1064" s="9">
        <f t="shared" si="2"/>
        <v>1205962.32</v>
      </c>
    </row>
    <row r="1065">
      <c r="A1065" s="7" t="s">
        <v>109</v>
      </c>
      <c r="B1065" s="4">
        <v>314.0</v>
      </c>
      <c r="C1065" s="8">
        <v>9.33</v>
      </c>
      <c r="D1065" s="8">
        <v>6.92</v>
      </c>
      <c r="E1065" s="9">
        <v>2929.62</v>
      </c>
      <c r="F1065" s="9">
        <f t="shared" si="1"/>
        <v>2172.88</v>
      </c>
      <c r="G1065" s="9">
        <f t="shared" si="2"/>
        <v>756.74</v>
      </c>
    </row>
    <row r="1066">
      <c r="A1066" s="7" t="s">
        <v>109</v>
      </c>
      <c r="B1066" s="4">
        <v>8743.0</v>
      </c>
      <c r="C1066" s="8">
        <v>47.45</v>
      </c>
      <c r="D1066" s="8">
        <v>31.79</v>
      </c>
      <c r="E1066" s="9">
        <v>414855.35000000003</v>
      </c>
      <c r="F1066" s="9">
        <f t="shared" si="1"/>
        <v>277939.97</v>
      </c>
      <c r="G1066" s="9">
        <f t="shared" si="2"/>
        <v>136915.38</v>
      </c>
    </row>
    <row r="1067">
      <c r="A1067" s="7" t="s">
        <v>109</v>
      </c>
      <c r="B1067" s="4">
        <v>4191.0</v>
      </c>
      <c r="C1067" s="8">
        <v>47.45</v>
      </c>
      <c r="D1067" s="8">
        <v>31.79</v>
      </c>
      <c r="E1067" s="9">
        <v>198862.95</v>
      </c>
      <c r="F1067" s="9">
        <f t="shared" si="1"/>
        <v>133231.89</v>
      </c>
      <c r="G1067" s="9">
        <f t="shared" si="2"/>
        <v>65631.06</v>
      </c>
    </row>
    <row r="1068">
      <c r="A1068" s="7" t="s">
        <v>109</v>
      </c>
      <c r="B1068" s="4">
        <v>5868.0</v>
      </c>
      <c r="C1068" s="8">
        <v>47.45</v>
      </c>
      <c r="D1068" s="8">
        <v>31.79</v>
      </c>
      <c r="E1068" s="9">
        <v>278436.60000000003</v>
      </c>
      <c r="F1068" s="9">
        <f t="shared" si="1"/>
        <v>186543.72</v>
      </c>
      <c r="G1068" s="9">
        <f t="shared" si="2"/>
        <v>91892.88</v>
      </c>
    </row>
    <row r="1069">
      <c r="A1069" s="7" t="s">
        <v>109</v>
      </c>
      <c r="B1069" s="4">
        <v>1500.0</v>
      </c>
      <c r="C1069" s="8">
        <v>152.58</v>
      </c>
      <c r="D1069" s="8">
        <v>97.44</v>
      </c>
      <c r="E1069" s="9">
        <v>228870.00000000003</v>
      </c>
      <c r="F1069" s="9">
        <f t="shared" si="1"/>
        <v>146160</v>
      </c>
      <c r="G1069" s="9">
        <f t="shared" si="2"/>
        <v>82710</v>
      </c>
    </row>
    <row r="1070">
      <c r="A1070" s="7" t="s">
        <v>109</v>
      </c>
      <c r="B1070" s="4">
        <v>5769.0</v>
      </c>
      <c r="C1070" s="8">
        <v>437.2</v>
      </c>
      <c r="D1070" s="8">
        <v>263.33</v>
      </c>
      <c r="E1070" s="9">
        <v>2522206.8</v>
      </c>
      <c r="F1070" s="9">
        <f t="shared" si="1"/>
        <v>1519150.77</v>
      </c>
      <c r="G1070" s="9">
        <f t="shared" si="2"/>
        <v>1003056.03</v>
      </c>
    </row>
    <row r="1071">
      <c r="A1071" s="7" t="s">
        <v>109</v>
      </c>
      <c r="B1071" s="4">
        <v>773.0</v>
      </c>
      <c r="C1071" s="8">
        <v>668.27</v>
      </c>
      <c r="D1071" s="8">
        <v>502.54</v>
      </c>
      <c r="E1071" s="9">
        <v>516572.70999999996</v>
      </c>
      <c r="F1071" s="9">
        <f t="shared" si="1"/>
        <v>388463.42</v>
      </c>
      <c r="G1071" s="9">
        <f t="shared" si="2"/>
        <v>128109.29</v>
      </c>
    </row>
    <row r="1072">
      <c r="A1072" s="7" t="s">
        <v>109</v>
      </c>
      <c r="B1072" s="4">
        <v>2787.0</v>
      </c>
      <c r="C1072" s="8">
        <v>651.21</v>
      </c>
      <c r="D1072" s="8">
        <v>524.96</v>
      </c>
      <c r="E1072" s="9">
        <v>1814922.27</v>
      </c>
      <c r="F1072" s="9">
        <f t="shared" si="1"/>
        <v>1463063.52</v>
      </c>
      <c r="G1072" s="9">
        <f t="shared" si="2"/>
        <v>351858.75</v>
      </c>
    </row>
    <row r="1073">
      <c r="A1073" s="7" t="s">
        <v>109</v>
      </c>
      <c r="B1073" s="4">
        <v>479.0</v>
      </c>
      <c r="C1073" s="8">
        <v>154.06</v>
      </c>
      <c r="D1073" s="8">
        <v>90.93</v>
      </c>
      <c r="E1073" s="9">
        <v>73794.74</v>
      </c>
      <c r="F1073" s="9">
        <f t="shared" si="1"/>
        <v>43555.47</v>
      </c>
      <c r="G1073" s="9">
        <f t="shared" si="2"/>
        <v>30239.27</v>
      </c>
    </row>
    <row r="1074">
      <c r="A1074" s="7" t="s">
        <v>109</v>
      </c>
      <c r="B1074" s="4">
        <v>3382.0</v>
      </c>
      <c r="C1074" s="8">
        <v>152.58</v>
      </c>
      <c r="D1074" s="8">
        <v>97.44</v>
      </c>
      <c r="E1074" s="9">
        <v>516025.56000000006</v>
      </c>
      <c r="F1074" s="9">
        <f t="shared" si="1"/>
        <v>329542.08</v>
      </c>
      <c r="G1074" s="9">
        <f t="shared" si="2"/>
        <v>186483.48</v>
      </c>
    </row>
    <row r="1075">
      <c r="A1075" s="7" t="s">
        <v>109</v>
      </c>
      <c r="B1075" s="4">
        <v>673.0</v>
      </c>
      <c r="C1075" s="8">
        <v>47.45</v>
      </c>
      <c r="D1075" s="8">
        <v>31.79</v>
      </c>
      <c r="E1075" s="9">
        <v>31933.850000000002</v>
      </c>
      <c r="F1075" s="9">
        <f t="shared" si="1"/>
        <v>21394.67</v>
      </c>
      <c r="G1075" s="9">
        <f t="shared" si="2"/>
        <v>10539.18</v>
      </c>
    </row>
    <row r="1076">
      <c r="A1076" s="7" t="s">
        <v>109</v>
      </c>
      <c r="B1076" s="4">
        <v>5342.0</v>
      </c>
      <c r="C1076" s="8">
        <v>651.21</v>
      </c>
      <c r="D1076" s="8">
        <v>524.96</v>
      </c>
      <c r="E1076" s="9">
        <v>3478763.8200000003</v>
      </c>
      <c r="F1076" s="9">
        <f t="shared" si="1"/>
        <v>2804336.32</v>
      </c>
      <c r="G1076" s="9">
        <f t="shared" si="2"/>
        <v>674427.5</v>
      </c>
    </row>
    <row r="1077">
      <c r="A1077" s="7" t="s">
        <v>109</v>
      </c>
      <c r="B1077" s="4">
        <v>5124.0</v>
      </c>
      <c r="C1077" s="8">
        <v>668.27</v>
      </c>
      <c r="D1077" s="8">
        <v>502.54</v>
      </c>
      <c r="E1077" s="9">
        <v>3424215.48</v>
      </c>
      <c r="F1077" s="9">
        <f t="shared" si="1"/>
        <v>2575014.96</v>
      </c>
      <c r="G1077" s="9">
        <f t="shared" si="2"/>
        <v>849200.52</v>
      </c>
    </row>
    <row r="1078">
      <c r="A1078" s="7" t="s">
        <v>109</v>
      </c>
      <c r="B1078" s="4">
        <v>2727.0</v>
      </c>
      <c r="C1078" s="8">
        <v>152.58</v>
      </c>
      <c r="D1078" s="8">
        <v>97.44</v>
      </c>
      <c r="E1078" s="9">
        <v>416085.66000000003</v>
      </c>
      <c r="F1078" s="9">
        <f t="shared" si="1"/>
        <v>265718.88</v>
      </c>
      <c r="G1078" s="9">
        <f t="shared" si="2"/>
        <v>150366.78</v>
      </c>
    </row>
    <row r="1079">
      <c r="A1079" s="7" t="s">
        <v>109</v>
      </c>
      <c r="B1079" s="4">
        <v>4233.0</v>
      </c>
      <c r="C1079" s="8">
        <v>437.2</v>
      </c>
      <c r="D1079" s="8">
        <v>263.33</v>
      </c>
      <c r="E1079" s="9">
        <v>1850667.5999999999</v>
      </c>
      <c r="F1079" s="9">
        <f t="shared" si="1"/>
        <v>1114675.89</v>
      </c>
      <c r="G1079" s="9">
        <f t="shared" si="2"/>
        <v>735991.71</v>
      </c>
    </row>
    <row r="1080">
      <c r="A1080" s="7" t="s">
        <v>109</v>
      </c>
      <c r="B1080" s="4">
        <v>166.0</v>
      </c>
      <c r="C1080" s="8">
        <v>421.89</v>
      </c>
      <c r="D1080" s="8">
        <v>364.69</v>
      </c>
      <c r="E1080" s="9">
        <v>70033.73999999999</v>
      </c>
      <c r="F1080" s="9">
        <f t="shared" si="1"/>
        <v>60538.54</v>
      </c>
      <c r="G1080" s="9">
        <f t="shared" si="2"/>
        <v>9495.2</v>
      </c>
    </row>
    <row r="1081">
      <c r="A1081" s="7" t="s">
        <v>109</v>
      </c>
      <c r="B1081" s="4">
        <v>6158.0</v>
      </c>
      <c r="C1081" s="8">
        <v>81.73</v>
      </c>
      <c r="D1081" s="8">
        <v>56.67</v>
      </c>
      <c r="E1081" s="9">
        <v>503293.34</v>
      </c>
      <c r="F1081" s="9">
        <f t="shared" si="1"/>
        <v>348973.86</v>
      </c>
      <c r="G1081" s="9">
        <f t="shared" si="2"/>
        <v>154319.48</v>
      </c>
    </row>
    <row r="1082">
      <c r="A1082" s="7" t="s">
        <v>109</v>
      </c>
      <c r="B1082" s="4">
        <v>4835.0</v>
      </c>
      <c r="C1082" s="8">
        <v>255.28</v>
      </c>
      <c r="D1082" s="8">
        <v>159.42</v>
      </c>
      <c r="E1082" s="9">
        <v>1234278.8</v>
      </c>
      <c r="F1082" s="9">
        <f t="shared" si="1"/>
        <v>770795.7</v>
      </c>
      <c r="G1082" s="9">
        <f t="shared" si="2"/>
        <v>463483.1</v>
      </c>
    </row>
    <row r="1083">
      <c r="A1083" s="7" t="s">
        <v>109</v>
      </c>
      <c r="B1083" s="4">
        <v>8843.0</v>
      </c>
      <c r="C1083" s="8">
        <v>154.06</v>
      </c>
      <c r="D1083" s="8">
        <v>90.93</v>
      </c>
      <c r="E1083" s="9">
        <v>1362352.58</v>
      </c>
      <c r="F1083" s="9">
        <f t="shared" si="1"/>
        <v>804093.99</v>
      </c>
      <c r="G1083" s="9">
        <f t="shared" si="2"/>
        <v>558258.59</v>
      </c>
    </row>
    <row r="1084">
      <c r="A1084" s="7" t="s">
        <v>111</v>
      </c>
      <c r="B1084" s="4">
        <v>9566.0</v>
      </c>
      <c r="C1084" s="8">
        <v>109.28</v>
      </c>
      <c r="D1084" s="8">
        <v>35.84</v>
      </c>
      <c r="E1084" s="9">
        <v>1045372.48</v>
      </c>
      <c r="F1084" s="9">
        <f t="shared" si="1"/>
        <v>342845.44</v>
      </c>
      <c r="G1084" s="9">
        <f t="shared" si="2"/>
        <v>702527.04</v>
      </c>
    </row>
    <row r="1085">
      <c r="A1085" s="7" t="s">
        <v>111</v>
      </c>
      <c r="B1085" s="4">
        <v>486.0</v>
      </c>
      <c r="C1085" s="8">
        <v>255.28</v>
      </c>
      <c r="D1085" s="8">
        <v>159.42</v>
      </c>
      <c r="E1085" s="9">
        <v>124066.08</v>
      </c>
      <c r="F1085" s="9">
        <f t="shared" si="1"/>
        <v>77478.12</v>
      </c>
      <c r="G1085" s="9">
        <f t="shared" si="2"/>
        <v>46587.96</v>
      </c>
    </row>
    <row r="1086">
      <c r="A1086" s="7" t="s">
        <v>111</v>
      </c>
      <c r="B1086" s="4">
        <v>1525.0</v>
      </c>
      <c r="C1086" s="8">
        <v>255.28</v>
      </c>
      <c r="D1086" s="8">
        <v>159.42</v>
      </c>
      <c r="E1086" s="9">
        <v>389302.0</v>
      </c>
      <c r="F1086" s="9">
        <f t="shared" si="1"/>
        <v>243115.5</v>
      </c>
      <c r="G1086" s="9">
        <f t="shared" si="2"/>
        <v>146186.5</v>
      </c>
    </row>
    <row r="1087">
      <c r="A1087" s="7" t="s">
        <v>111</v>
      </c>
      <c r="B1087" s="4">
        <v>2511.0</v>
      </c>
      <c r="C1087" s="8">
        <v>437.2</v>
      </c>
      <c r="D1087" s="8">
        <v>263.33</v>
      </c>
      <c r="E1087" s="9">
        <v>1097809.2</v>
      </c>
      <c r="F1087" s="9">
        <f t="shared" si="1"/>
        <v>661221.63</v>
      </c>
      <c r="G1087" s="9">
        <f t="shared" si="2"/>
        <v>436587.57</v>
      </c>
    </row>
    <row r="1088">
      <c r="A1088" s="7" t="s">
        <v>111</v>
      </c>
      <c r="B1088" s="4">
        <v>6443.0</v>
      </c>
      <c r="C1088" s="8">
        <v>9.33</v>
      </c>
      <c r="D1088" s="8">
        <v>6.92</v>
      </c>
      <c r="E1088" s="9">
        <v>60113.19</v>
      </c>
      <c r="F1088" s="9">
        <f t="shared" si="1"/>
        <v>44585.56</v>
      </c>
      <c r="G1088" s="9">
        <f t="shared" si="2"/>
        <v>15527.63</v>
      </c>
    </row>
    <row r="1089">
      <c r="A1089" s="7" t="s">
        <v>111</v>
      </c>
      <c r="B1089" s="4">
        <v>8750.0</v>
      </c>
      <c r="C1089" s="8">
        <v>109.28</v>
      </c>
      <c r="D1089" s="8">
        <v>35.84</v>
      </c>
      <c r="E1089" s="9">
        <v>956200.0</v>
      </c>
      <c r="F1089" s="9">
        <f t="shared" si="1"/>
        <v>313600</v>
      </c>
      <c r="G1089" s="9">
        <f t="shared" si="2"/>
        <v>642600</v>
      </c>
    </row>
    <row r="1090">
      <c r="A1090" s="7" t="s">
        <v>111</v>
      </c>
      <c r="B1090" s="4">
        <v>3851.0</v>
      </c>
      <c r="C1090" s="8">
        <v>81.73</v>
      </c>
      <c r="D1090" s="8">
        <v>56.67</v>
      </c>
      <c r="E1090" s="9">
        <v>314742.23000000004</v>
      </c>
      <c r="F1090" s="9">
        <f t="shared" si="1"/>
        <v>218236.17</v>
      </c>
      <c r="G1090" s="9">
        <f t="shared" si="2"/>
        <v>96506.06</v>
      </c>
    </row>
    <row r="1091">
      <c r="A1091" s="7" t="s">
        <v>111</v>
      </c>
      <c r="B1091" s="4">
        <v>7404.0</v>
      </c>
      <c r="C1091" s="8">
        <v>47.45</v>
      </c>
      <c r="D1091" s="8">
        <v>31.79</v>
      </c>
      <c r="E1091" s="9">
        <v>351319.80000000005</v>
      </c>
      <c r="F1091" s="9">
        <f t="shared" si="1"/>
        <v>235373.16</v>
      </c>
      <c r="G1091" s="9">
        <f t="shared" si="2"/>
        <v>115946.64</v>
      </c>
    </row>
    <row r="1092">
      <c r="A1092" s="7" t="s">
        <v>111</v>
      </c>
      <c r="B1092" s="4">
        <v>5669.0</v>
      </c>
      <c r="C1092" s="8">
        <v>9.33</v>
      </c>
      <c r="D1092" s="8">
        <v>6.92</v>
      </c>
      <c r="E1092" s="9">
        <v>52891.77</v>
      </c>
      <c r="F1092" s="9">
        <f t="shared" si="1"/>
        <v>39229.48</v>
      </c>
      <c r="G1092" s="9">
        <f t="shared" si="2"/>
        <v>13662.29</v>
      </c>
    </row>
    <row r="1093">
      <c r="A1093" s="7" t="s">
        <v>111</v>
      </c>
      <c r="B1093" s="4">
        <v>7670.0</v>
      </c>
      <c r="C1093" s="8">
        <v>9.33</v>
      </c>
      <c r="D1093" s="8">
        <v>6.92</v>
      </c>
      <c r="E1093" s="9">
        <v>71561.1</v>
      </c>
      <c r="F1093" s="9">
        <f t="shared" si="1"/>
        <v>53076.4</v>
      </c>
      <c r="G1093" s="9">
        <f t="shared" si="2"/>
        <v>18484.7</v>
      </c>
    </row>
    <row r="1094">
      <c r="A1094" s="7" t="s">
        <v>111</v>
      </c>
      <c r="B1094" s="4">
        <v>3119.0</v>
      </c>
      <c r="C1094" s="8">
        <v>81.73</v>
      </c>
      <c r="D1094" s="8">
        <v>56.67</v>
      </c>
      <c r="E1094" s="9">
        <v>254915.87000000002</v>
      </c>
      <c r="F1094" s="9">
        <f t="shared" si="1"/>
        <v>176753.73</v>
      </c>
      <c r="G1094" s="9">
        <f t="shared" si="2"/>
        <v>78162.14</v>
      </c>
    </row>
    <row r="1095">
      <c r="A1095" s="7" t="s">
        <v>111</v>
      </c>
      <c r="B1095" s="4">
        <v>9736.0</v>
      </c>
      <c r="C1095" s="8">
        <v>651.21</v>
      </c>
      <c r="D1095" s="8">
        <v>524.96</v>
      </c>
      <c r="E1095" s="9">
        <v>6340180.5600000005</v>
      </c>
      <c r="F1095" s="9">
        <f t="shared" si="1"/>
        <v>5111010.56</v>
      </c>
      <c r="G1095" s="9">
        <f t="shared" si="2"/>
        <v>1229170</v>
      </c>
    </row>
    <row r="1096">
      <c r="A1096" s="7" t="s">
        <v>111</v>
      </c>
      <c r="B1096" s="4">
        <v>7623.0</v>
      </c>
      <c r="C1096" s="8">
        <v>437.2</v>
      </c>
      <c r="D1096" s="8">
        <v>263.33</v>
      </c>
      <c r="E1096" s="9">
        <v>3332775.6</v>
      </c>
      <c r="F1096" s="9">
        <f t="shared" si="1"/>
        <v>2007364.59</v>
      </c>
      <c r="G1096" s="9">
        <f t="shared" si="2"/>
        <v>1325411.01</v>
      </c>
    </row>
    <row r="1097">
      <c r="A1097" s="7" t="s">
        <v>111</v>
      </c>
      <c r="B1097" s="4">
        <v>3231.0</v>
      </c>
      <c r="C1097" s="8">
        <v>109.28</v>
      </c>
      <c r="D1097" s="8">
        <v>35.84</v>
      </c>
      <c r="E1097" s="9">
        <v>353083.68</v>
      </c>
      <c r="F1097" s="9">
        <f t="shared" si="1"/>
        <v>115799.04</v>
      </c>
      <c r="G1097" s="9">
        <f t="shared" si="2"/>
        <v>237284.64</v>
      </c>
    </row>
    <row r="1098">
      <c r="A1098" s="7" t="s">
        <v>111</v>
      </c>
      <c r="B1098" s="4">
        <v>2180.0</v>
      </c>
      <c r="C1098" s="8">
        <v>421.89</v>
      </c>
      <c r="D1098" s="8">
        <v>364.69</v>
      </c>
      <c r="E1098" s="9">
        <v>919720.2</v>
      </c>
      <c r="F1098" s="9">
        <f t="shared" si="1"/>
        <v>795024.2</v>
      </c>
      <c r="G1098" s="9">
        <f t="shared" si="2"/>
        <v>124696</v>
      </c>
    </row>
    <row r="1099">
      <c r="A1099" s="7" t="s">
        <v>111</v>
      </c>
      <c r="B1099" s="4">
        <v>8668.0</v>
      </c>
      <c r="C1099" s="8">
        <v>205.7</v>
      </c>
      <c r="D1099" s="8">
        <v>117.11</v>
      </c>
      <c r="E1099" s="9">
        <v>1783007.5999999999</v>
      </c>
      <c r="F1099" s="9">
        <f t="shared" si="1"/>
        <v>1015109.48</v>
      </c>
      <c r="G1099" s="9">
        <f t="shared" si="2"/>
        <v>767898.12</v>
      </c>
    </row>
    <row r="1100">
      <c r="A1100" s="7" t="s">
        <v>111</v>
      </c>
      <c r="B1100" s="4">
        <v>4637.0</v>
      </c>
      <c r="C1100" s="8">
        <v>154.06</v>
      </c>
      <c r="D1100" s="8">
        <v>90.93</v>
      </c>
      <c r="E1100" s="9">
        <v>714376.22</v>
      </c>
      <c r="F1100" s="9">
        <f t="shared" si="1"/>
        <v>421642.41</v>
      </c>
      <c r="G1100" s="9">
        <f t="shared" si="2"/>
        <v>292733.81</v>
      </c>
    </row>
    <row r="1101">
      <c r="A1101" s="7" t="s">
        <v>111</v>
      </c>
      <c r="B1101" s="4">
        <v>4376.0</v>
      </c>
      <c r="C1101" s="8">
        <v>81.73</v>
      </c>
      <c r="D1101" s="8">
        <v>56.67</v>
      </c>
      <c r="E1101" s="9">
        <v>357650.48000000004</v>
      </c>
      <c r="F1101" s="9">
        <f t="shared" si="1"/>
        <v>247987.92</v>
      </c>
      <c r="G1101" s="9">
        <f t="shared" si="2"/>
        <v>109662.56</v>
      </c>
    </row>
    <row r="1102">
      <c r="A1102" s="7" t="s">
        <v>111</v>
      </c>
      <c r="B1102" s="4">
        <v>8644.0</v>
      </c>
      <c r="C1102" s="8">
        <v>668.27</v>
      </c>
      <c r="D1102" s="8">
        <v>502.54</v>
      </c>
      <c r="E1102" s="9">
        <v>5776525.88</v>
      </c>
      <c r="F1102" s="9">
        <f t="shared" si="1"/>
        <v>4343955.76</v>
      </c>
      <c r="G1102" s="9">
        <f t="shared" si="2"/>
        <v>1432570.12</v>
      </c>
    </row>
    <row r="1103">
      <c r="A1103" s="7" t="s">
        <v>111</v>
      </c>
      <c r="B1103" s="4">
        <v>723.0</v>
      </c>
      <c r="C1103" s="8">
        <v>9.33</v>
      </c>
      <c r="D1103" s="8">
        <v>6.92</v>
      </c>
      <c r="E1103" s="9">
        <v>6745.59</v>
      </c>
      <c r="F1103" s="9">
        <f t="shared" si="1"/>
        <v>5003.16</v>
      </c>
      <c r="G1103" s="9">
        <f t="shared" si="2"/>
        <v>1742.43</v>
      </c>
    </row>
    <row r="1104">
      <c r="A1104" s="7" t="s">
        <v>111</v>
      </c>
      <c r="B1104" s="4">
        <v>6225.0</v>
      </c>
      <c r="C1104" s="8">
        <v>9.33</v>
      </c>
      <c r="D1104" s="8">
        <v>6.92</v>
      </c>
      <c r="E1104" s="9">
        <v>58079.25</v>
      </c>
      <c r="F1104" s="9">
        <f t="shared" si="1"/>
        <v>43077</v>
      </c>
      <c r="G1104" s="9">
        <f t="shared" si="2"/>
        <v>15002.25</v>
      </c>
    </row>
    <row r="1105">
      <c r="A1105" s="7" t="s">
        <v>111</v>
      </c>
      <c r="B1105" s="4">
        <v>8337.0</v>
      </c>
      <c r="C1105" s="8">
        <v>47.45</v>
      </c>
      <c r="D1105" s="8">
        <v>31.79</v>
      </c>
      <c r="E1105" s="9">
        <v>395590.65</v>
      </c>
      <c r="F1105" s="9">
        <f t="shared" si="1"/>
        <v>265033.23</v>
      </c>
      <c r="G1105" s="9">
        <f t="shared" si="2"/>
        <v>130557.42</v>
      </c>
    </row>
    <row r="1106">
      <c r="A1106" s="7" t="s">
        <v>111</v>
      </c>
      <c r="B1106" s="4">
        <v>6992.0</v>
      </c>
      <c r="C1106" s="8">
        <v>668.27</v>
      </c>
      <c r="D1106" s="8">
        <v>502.54</v>
      </c>
      <c r="E1106" s="9">
        <v>4672543.84</v>
      </c>
      <c r="F1106" s="9">
        <f t="shared" si="1"/>
        <v>3513759.68</v>
      </c>
      <c r="G1106" s="9">
        <f t="shared" si="2"/>
        <v>1158784.16</v>
      </c>
    </row>
    <row r="1107">
      <c r="A1107" s="7" t="s">
        <v>111</v>
      </c>
      <c r="B1107" s="4">
        <v>7642.0</v>
      </c>
      <c r="C1107" s="8">
        <v>421.89</v>
      </c>
      <c r="D1107" s="8">
        <v>364.69</v>
      </c>
      <c r="E1107" s="9">
        <v>3224083.38</v>
      </c>
      <c r="F1107" s="9">
        <f t="shared" si="1"/>
        <v>2786960.98</v>
      </c>
      <c r="G1107" s="9">
        <f t="shared" si="2"/>
        <v>437122.4</v>
      </c>
    </row>
    <row r="1108">
      <c r="A1108" s="7" t="s">
        <v>111</v>
      </c>
      <c r="B1108" s="4">
        <v>1997.0</v>
      </c>
      <c r="C1108" s="8">
        <v>154.06</v>
      </c>
      <c r="D1108" s="8">
        <v>90.93</v>
      </c>
      <c r="E1108" s="9">
        <v>307657.82</v>
      </c>
      <c r="F1108" s="9">
        <f t="shared" si="1"/>
        <v>181587.21</v>
      </c>
      <c r="G1108" s="9">
        <f t="shared" si="2"/>
        <v>126070.61</v>
      </c>
    </row>
    <row r="1109">
      <c r="A1109" s="7" t="s">
        <v>111</v>
      </c>
      <c r="B1109" s="4">
        <v>9210.0</v>
      </c>
      <c r="C1109" s="8">
        <v>437.2</v>
      </c>
      <c r="D1109" s="8">
        <v>263.33</v>
      </c>
      <c r="E1109" s="9">
        <v>4026612.0</v>
      </c>
      <c r="F1109" s="9">
        <f t="shared" si="1"/>
        <v>2425269.3</v>
      </c>
      <c r="G1109" s="9">
        <f t="shared" si="2"/>
        <v>1601342.7</v>
      </c>
    </row>
    <row r="1110">
      <c r="A1110" s="7" t="s">
        <v>111</v>
      </c>
      <c r="B1110" s="4">
        <v>9264.0</v>
      </c>
      <c r="C1110" s="8">
        <v>205.7</v>
      </c>
      <c r="D1110" s="8">
        <v>117.11</v>
      </c>
      <c r="E1110" s="9">
        <v>1905604.7999999998</v>
      </c>
      <c r="F1110" s="9">
        <f t="shared" si="1"/>
        <v>1084907.04</v>
      </c>
      <c r="G1110" s="9">
        <f t="shared" si="2"/>
        <v>820697.76</v>
      </c>
    </row>
    <row r="1111">
      <c r="A1111" s="7" t="s">
        <v>113</v>
      </c>
      <c r="B1111" s="4">
        <v>4419.0</v>
      </c>
      <c r="C1111" s="8">
        <v>154.06</v>
      </c>
      <c r="D1111" s="8">
        <v>90.93</v>
      </c>
      <c r="E1111" s="9">
        <v>680791.14</v>
      </c>
      <c r="F1111" s="9">
        <f t="shared" si="1"/>
        <v>401819.67</v>
      </c>
      <c r="G1111" s="9">
        <f t="shared" si="2"/>
        <v>278971.47</v>
      </c>
    </row>
    <row r="1112">
      <c r="A1112" s="7" t="s">
        <v>113</v>
      </c>
      <c r="C1112" s="8">
        <v>421.89</v>
      </c>
      <c r="D1112" s="8">
        <v>364.69</v>
      </c>
      <c r="E1112" s="9">
        <v>0.0</v>
      </c>
      <c r="F1112" s="9">
        <f t="shared" si="1"/>
        <v>0</v>
      </c>
      <c r="G1112" s="9">
        <f t="shared" si="2"/>
        <v>0</v>
      </c>
    </row>
    <row r="1113">
      <c r="A1113" s="7" t="s">
        <v>113</v>
      </c>
      <c r="B1113" s="4">
        <v>3103.0</v>
      </c>
      <c r="C1113" s="8">
        <v>9.33</v>
      </c>
      <c r="D1113" s="8">
        <v>6.92</v>
      </c>
      <c r="E1113" s="9">
        <v>28950.99</v>
      </c>
      <c r="F1113" s="9">
        <f t="shared" si="1"/>
        <v>21472.76</v>
      </c>
      <c r="G1113" s="9">
        <f t="shared" si="2"/>
        <v>7478.23</v>
      </c>
    </row>
    <row r="1114">
      <c r="A1114" s="7" t="s">
        <v>113</v>
      </c>
      <c r="B1114" s="4">
        <v>3545.0</v>
      </c>
      <c r="C1114" s="8">
        <v>154.06</v>
      </c>
      <c r="D1114" s="8">
        <v>90.93</v>
      </c>
      <c r="E1114" s="9">
        <v>546142.7</v>
      </c>
      <c r="F1114" s="9">
        <f t="shared" si="1"/>
        <v>322346.85</v>
      </c>
      <c r="G1114" s="9">
        <f t="shared" si="2"/>
        <v>223795.85</v>
      </c>
    </row>
    <row r="1115">
      <c r="A1115" s="7" t="s">
        <v>113</v>
      </c>
      <c r="B1115" s="4">
        <v>2819.0</v>
      </c>
      <c r="C1115" s="8">
        <v>668.27</v>
      </c>
      <c r="D1115" s="8">
        <v>502.54</v>
      </c>
      <c r="E1115" s="9">
        <v>1883853.13</v>
      </c>
      <c r="F1115" s="9">
        <f t="shared" si="1"/>
        <v>1416660.26</v>
      </c>
      <c r="G1115" s="9">
        <f t="shared" si="2"/>
        <v>467192.87</v>
      </c>
    </row>
    <row r="1116">
      <c r="A1116" s="7" t="s">
        <v>113</v>
      </c>
      <c r="B1116" s="4">
        <v>4844.0</v>
      </c>
      <c r="C1116" s="8">
        <v>152.58</v>
      </c>
      <c r="D1116" s="8">
        <v>97.44</v>
      </c>
      <c r="E1116" s="9">
        <v>739097.52</v>
      </c>
      <c r="F1116" s="9">
        <f t="shared" si="1"/>
        <v>471999.36</v>
      </c>
      <c r="G1116" s="9">
        <f t="shared" si="2"/>
        <v>267098.16</v>
      </c>
    </row>
    <row r="1117">
      <c r="A1117" s="7" t="s">
        <v>113</v>
      </c>
      <c r="B1117" s="4">
        <v>4897.0</v>
      </c>
      <c r="C1117" s="8">
        <v>109.28</v>
      </c>
      <c r="D1117" s="8">
        <v>35.84</v>
      </c>
      <c r="E1117" s="9">
        <v>535144.16</v>
      </c>
      <c r="F1117" s="9">
        <f t="shared" si="1"/>
        <v>175508.48</v>
      </c>
      <c r="G1117" s="9">
        <f t="shared" si="2"/>
        <v>359635.68</v>
      </c>
    </row>
    <row r="1118">
      <c r="A1118" s="7" t="s">
        <v>113</v>
      </c>
      <c r="B1118" s="4">
        <v>9501.0</v>
      </c>
      <c r="C1118" s="8">
        <v>154.06</v>
      </c>
      <c r="D1118" s="8">
        <v>90.93</v>
      </c>
      <c r="E1118" s="9">
        <v>1463724.06</v>
      </c>
      <c r="F1118" s="9">
        <f t="shared" si="1"/>
        <v>863925.93</v>
      </c>
      <c r="G1118" s="9">
        <f t="shared" si="2"/>
        <v>599798.13</v>
      </c>
    </row>
    <row r="1119">
      <c r="A1119" s="7" t="s">
        <v>113</v>
      </c>
      <c r="B1119" s="4">
        <v>2394.0</v>
      </c>
      <c r="C1119" s="8">
        <v>437.2</v>
      </c>
      <c r="D1119" s="8">
        <v>263.33</v>
      </c>
      <c r="E1119" s="9">
        <v>1046656.7999999999</v>
      </c>
      <c r="F1119" s="9">
        <f t="shared" si="1"/>
        <v>630412.02</v>
      </c>
      <c r="G1119" s="9">
        <f t="shared" si="2"/>
        <v>416244.78</v>
      </c>
    </row>
    <row r="1120">
      <c r="A1120" s="7" t="s">
        <v>113</v>
      </c>
      <c r="B1120" s="4">
        <v>5222.0</v>
      </c>
      <c r="C1120" s="8">
        <v>205.7</v>
      </c>
      <c r="D1120" s="8">
        <v>117.11</v>
      </c>
      <c r="E1120" s="9">
        <v>1074165.4</v>
      </c>
      <c r="F1120" s="9">
        <f t="shared" si="1"/>
        <v>611548.42</v>
      </c>
      <c r="G1120" s="9">
        <f t="shared" si="2"/>
        <v>462616.98</v>
      </c>
    </row>
    <row r="1121">
      <c r="A1121" s="7" t="s">
        <v>113</v>
      </c>
      <c r="B1121" s="4">
        <v>6142.0</v>
      </c>
      <c r="C1121" s="8">
        <v>154.06</v>
      </c>
      <c r="D1121" s="8">
        <v>90.93</v>
      </c>
      <c r="E1121" s="9">
        <v>946236.52</v>
      </c>
      <c r="F1121" s="9">
        <f t="shared" si="1"/>
        <v>558492.06</v>
      </c>
      <c r="G1121" s="9">
        <f t="shared" si="2"/>
        <v>387744.46</v>
      </c>
    </row>
    <row r="1122">
      <c r="A1122" s="7" t="s">
        <v>113</v>
      </c>
      <c r="B1122" s="4">
        <v>7701.0</v>
      </c>
      <c r="C1122" s="8">
        <v>421.89</v>
      </c>
      <c r="D1122" s="8">
        <v>364.69</v>
      </c>
      <c r="E1122" s="9">
        <v>3248974.8899999997</v>
      </c>
      <c r="F1122" s="9">
        <f t="shared" si="1"/>
        <v>2808477.69</v>
      </c>
      <c r="G1122" s="9">
        <f t="shared" si="2"/>
        <v>440497.2</v>
      </c>
    </row>
    <row r="1123">
      <c r="A1123" s="7" t="s">
        <v>113</v>
      </c>
      <c r="B1123" s="4">
        <v>3540.0</v>
      </c>
      <c r="C1123" s="8">
        <v>9.33</v>
      </c>
      <c r="D1123" s="8">
        <v>6.92</v>
      </c>
      <c r="E1123" s="9">
        <v>33028.2</v>
      </c>
      <c r="F1123" s="9">
        <f t="shared" si="1"/>
        <v>24496.8</v>
      </c>
      <c r="G1123" s="9">
        <f t="shared" si="2"/>
        <v>8531.4</v>
      </c>
    </row>
    <row r="1124">
      <c r="A1124" s="7" t="s">
        <v>113</v>
      </c>
      <c r="B1124" s="4">
        <v>9336.0</v>
      </c>
      <c r="C1124" s="8">
        <v>421.89</v>
      </c>
      <c r="D1124" s="8">
        <v>364.69</v>
      </c>
      <c r="E1124" s="9">
        <v>3938765.04</v>
      </c>
      <c r="F1124" s="9">
        <f t="shared" si="1"/>
        <v>3404745.84</v>
      </c>
      <c r="G1124" s="9">
        <f t="shared" si="2"/>
        <v>534019.2</v>
      </c>
    </row>
    <row r="1125">
      <c r="A1125" s="7" t="s">
        <v>113</v>
      </c>
      <c r="B1125" s="4">
        <v>983.0</v>
      </c>
      <c r="C1125" s="8">
        <v>421.89</v>
      </c>
      <c r="D1125" s="8">
        <v>364.69</v>
      </c>
      <c r="E1125" s="9">
        <v>414717.87</v>
      </c>
      <c r="F1125" s="9">
        <f t="shared" si="1"/>
        <v>358490.27</v>
      </c>
      <c r="G1125" s="9">
        <f t="shared" si="2"/>
        <v>56227.6</v>
      </c>
    </row>
    <row r="1126">
      <c r="A1126" s="7" t="s">
        <v>113</v>
      </c>
      <c r="B1126" s="4">
        <v>245.0</v>
      </c>
      <c r="C1126" s="8">
        <v>152.58</v>
      </c>
      <c r="D1126" s="8">
        <v>97.44</v>
      </c>
      <c r="E1126" s="9">
        <v>37382.100000000006</v>
      </c>
      <c r="F1126" s="9">
        <f t="shared" si="1"/>
        <v>23872.8</v>
      </c>
      <c r="G1126" s="9">
        <f t="shared" si="2"/>
        <v>13509.3</v>
      </c>
    </row>
    <row r="1127">
      <c r="A1127" s="7" t="s">
        <v>113</v>
      </c>
      <c r="B1127" s="4">
        <v>4437.0</v>
      </c>
      <c r="C1127" s="8">
        <v>651.21</v>
      </c>
      <c r="D1127" s="8">
        <v>524.96</v>
      </c>
      <c r="E1127" s="9">
        <v>2889418.77</v>
      </c>
      <c r="F1127" s="9">
        <f t="shared" si="1"/>
        <v>2329247.52</v>
      </c>
      <c r="G1127" s="9">
        <f t="shared" si="2"/>
        <v>560171.25</v>
      </c>
    </row>
    <row r="1128">
      <c r="A1128" s="7" t="s">
        <v>113</v>
      </c>
      <c r="B1128" s="4">
        <v>9679.0</v>
      </c>
      <c r="C1128" s="8">
        <v>47.45</v>
      </c>
      <c r="D1128" s="8">
        <v>31.79</v>
      </c>
      <c r="E1128" s="9">
        <v>459268.55000000005</v>
      </c>
      <c r="F1128" s="9">
        <f t="shared" si="1"/>
        <v>307695.41</v>
      </c>
      <c r="G1128" s="9">
        <f t="shared" si="2"/>
        <v>151573.14</v>
      </c>
    </row>
    <row r="1129">
      <c r="A1129" s="7" t="s">
        <v>113</v>
      </c>
      <c r="B1129" s="4">
        <v>3747.0</v>
      </c>
      <c r="C1129" s="8">
        <v>154.06</v>
      </c>
      <c r="D1129" s="8">
        <v>90.93</v>
      </c>
      <c r="E1129" s="9">
        <v>577262.8200000001</v>
      </c>
      <c r="F1129" s="9">
        <f t="shared" si="1"/>
        <v>340714.71</v>
      </c>
      <c r="G1129" s="9">
        <f t="shared" si="2"/>
        <v>236548.11</v>
      </c>
    </row>
    <row r="1130">
      <c r="A1130" s="7" t="s">
        <v>113</v>
      </c>
      <c r="B1130" s="4">
        <v>7701.0</v>
      </c>
      <c r="C1130" s="8">
        <v>109.28</v>
      </c>
      <c r="D1130" s="8">
        <v>35.84</v>
      </c>
      <c r="E1130" s="9">
        <v>841565.28</v>
      </c>
      <c r="F1130" s="9">
        <f t="shared" si="1"/>
        <v>276003.84</v>
      </c>
      <c r="G1130" s="9">
        <f t="shared" si="2"/>
        <v>565561.44</v>
      </c>
    </row>
    <row r="1131">
      <c r="A1131" s="7" t="s">
        <v>113</v>
      </c>
      <c r="B1131" s="4">
        <v>7495.0</v>
      </c>
      <c r="C1131" s="8">
        <v>9.33</v>
      </c>
      <c r="D1131" s="8">
        <v>6.92</v>
      </c>
      <c r="E1131" s="9">
        <v>69928.35</v>
      </c>
      <c r="F1131" s="9">
        <f t="shared" si="1"/>
        <v>51865.4</v>
      </c>
      <c r="G1131" s="9">
        <f t="shared" si="2"/>
        <v>18062.95</v>
      </c>
    </row>
    <row r="1132">
      <c r="A1132" s="7" t="s">
        <v>113</v>
      </c>
      <c r="B1132" s="4">
        <v>8186.0</v>
      </c>
      <c r="C1132" s="8">
        <v>205.7</v>
      </c>
      <c r="D1132" s="8">
        <v>117.11</v>
      </c>
      <c r="E1132" s="9">
        <v>1683860.2</v>
      </c>
      <c r="F1132" s="9">
        <f t="shared" si="1"/>
        <v>958662.46</v>
      </c>
      <c r="G1132" s="9">
        <f t="shared" si="2"/>
        <v>725197.74</v>
      </c>
    </row>
    <row r="1133">
      <c r="A1133" s="7" t="s">
        <v>113</v>
      </c>
      <c r="B1133" s="4">
        <v>9172.0</v>
      </c>
      <c r="C1133" s="8">
        <v>9.33</v>
      </c>
      <c r="D1133" s="8">
        <v>6.92</v>
      </c>
      <c r="E1133" s="9">
        <v>85574.76</v>
      </c>
      <c r="F1133" s="9">
        <f t="shared" si="1"/>
        <v>63470.24</v>
      </c>
      <c r="G1133" s="9">
        <f t="shared" si="2"/>
        <v>22104.52</v>
      </c>
    </row>
    <row r="1134">
      <c r="A1134" s="7" t="s">
        <v>113</v>
      </c>
      <c r="B1134" s="4">
        <v>3050.0</v>
      </c>
      <c r="C1134" s="8">
        <v>437.2</v>
      </c>
      <c r="D1134" s="8">
        <v>263.33</v>
      </c>
      <c r="E1134" s="9">
        <v>1333460.0</v>
      </c>
      <c r="F1134" s="9">
        <f t="shared" si="1"/>
        <v>803156.5</v>
      </c>
      <c r="G1134" s="9">
        <f t="shared" si="2"/>
        <v>530303.5</v>
      </c>
    </row>
    <row r="1135">
      <c r="A1135" s="7" t="s">
        <v>113</v>
      </c>
      <c r="B1135" s="4">
        <v>2666.0</v>
      </c>
      <c r="C1135" s="8">
        <v>81.73</v>
      </c>
      <c r="D1135" s="8">
        <v>56.67</v>
      </c>
      <c r="E1135" s="9">
        <v>217892.18000000002</v>
      </c>
      <c r="F1135" s="9">
        <f t="shared" si="1"/>
        <v>151082.22</v>
      </c>
      <c r="G1135" s="9">
        <f t="shared" si="2"/>
        <v>66809.96</v>
      </c>
    </row>
    <row r="1136">
      <c r="A1136" s="7" t="s">
        <v>113</v>
      </c>
      <c r="B1136" s="4">
        <v>6285.0</v>
      </c>
      <c r="C1136" s="8">
        <v>255.28</v>
      </c>
      <c r="D1136" s="8">
        <v>159.42</v>
      </c>
      <c r="E1136" s="9">
        <v>1604434.8</v>
      </c>
      <c r="F1136" s="9">
        <f t="shared" si="1"/>
        <v>1001954.7</v>
      </c>
      <c r="G1136" s="9">
        <f t="shared" si="2"/>
        <v>602480.1</v>
      </c>
    </row>
    <row r="1137">
      <c r="A1137" s="7" t="s">
        <v>115</v>
      </c>
      <c r="B1137" s="4">
        <v>691.0</v>
      </c>
      <c r="C1137" s="8">
        <v>421.89</v>
      </c>
      <c r="D1137" s="8">
        <v>364.69</v>
      </c>
      <c r="E1137" s="9">
        <v>291525.99</v>
      </c>
      <c r="F1137" s="9">
        <f t="shared" si="1"/>
        <v>252000.79</v>
      </c>
      <c r="G1137" s="9">
        <f t="shared" si="2"/>
        <v>39525.2</v>
      </c>
    </row>
    <row r="1138">
      <c r="A1138" s="7" t="s">
        <v>115</v>
      </c>
      <c r="B1138" s="4">
        <v>3464.0</v>
      </c>
      <c r="C1138" s="8">
        <v>9.33</v>
      </c>
      <c r="D1138" s="8">
        <v>6.92</v>
      </c>
      <c r="E1138" s="9">
        <v>32319.12</v>
      </c>
      <c r="F1138" s="9">
        <f t="shared" si="1"/>
        <v>23970.88</v>
      </c>
      <c r="G1138" s="9">
        <f t="shared" si="2"/>
        <v>8348.24</v>
      </c>
    </row>
    <row r="1139">
      <c r="A1139" s="7" t="s">
        <v>115</v>
      </c>
      <c r="B1139" s="4">
        <v>4316.0</v>
      </c>
      <c r="C1139" s="8">
        <v>152.58</v>
      </c>
      <c r="D1139" s="8">
        <v>97.44</v>
      </c>
      <c r="E1139" s="9">
        <v>658535.28</v>
      </c>
      <c r="F1139" s="9">
        <f t="shared" si="1"/>
        <v>420551.04</v>
      </c>
      <c r="G1139" s="9">
        <f t="shared" si="2"/>
        <v>237984.24</v>
      </c>
    </row>
    <row r="1140">
      <c r="A1140" s="7" t="s">
        <v>115</v>
      </c>
      <c r="B1140" s="4">
        <v>101.0</v>
      </c>
      <c r="C1140" s="8">
        <v>154.06</v>
      </c>
      <c r="D1140" s="8">
        <v>90.93</v>
      </c>
      <c r="E1140" s="9">
        <v>15560.06</v>
      </c>
      <c r="F1140" s="9">
        <f t="shared" si="1"/>
        <v>9183.93</v>
      </c>
      <c r="G1140" s="9">
        <f t="shared" si="2"/>
        <v>6376.13</v>
      </c>
    </row>
    <row r="1141">
      <c r="A1141" s="7" t="s">
        <v>115</v>
      </c>
      <c r="B1141" s="4">
        <v>1151.0</v>
      </c>
      <c r="C1141" s="8">
        <v>154.06</v>
      </c>
      <c r="D1141" s="8">
        <v>90.93</v>
      </c>
      <c r="E1141" s="9">
        <v>177323.06</v>
      </c>
      <c r="F1141" s="9">
        <f t="shared" si="1"/>
        <v>104660.43</v>
      </c>
      <c r="G1141" s="9">
        <f t="shared" si="2"/>
        <v>72662.63</v>
      </c>
    </row>
    <row r="1142">
      <c r="A1142" s="7" t="s">
        <v>115</v>
      </c>
      <c r="B1142" s="4">
        <v>6210.0</v>
      </c>
      <c r="C1142" s="8">
        <v>9.33</v>
      </c>
      <c r="D1142" s="8">
        <v>6.92</v>
      </c>
      <c r="E1142" s="9">
        <v>57939.3</v>
      </c>
      <c r="F1142" s="9">
        <f t="shared" si="1"/>
        <v>42973.2</v>
      </c>
      <c r="G1142" s="9">
        <f t="shared" si="2"/>
        <v>14966.1</v>
      </c>
    </row>
    <row r="1143">
      <c r="A1143" s="7" t="s">
        <v>115</v>
      </c>
      <c r="B1143" s="4">
        <v>9492.0</v>
      </c>
      <c r="C1143" s="8">
        <v>437.2</v>
      </c>
      <c r="D1143" s="8">
        <v>263.33</v>
      </c>
      <c r="E1143" s="9">
        <v>4149902.4</v>
      </c>
      <c r="F1143" s="9">
        <f t="shared" si="1"/>
        <v>2499528.36</v>
      </c>
      <c r="G1143" s="9">
        <f t="shared" si="2"/>
        <v>1650374.04</v>
      </c>
    </row>
    <row r="1144">
      <c r="A1144" s="7" t="s">
        <v>115</v>
      </c>
      <c r="B1144" s="4">
        <v>4486.0</v>
      </c>
      <c r="C1144" s="8">
        <v>255.28</v>
      </c>
      <c r="D1144" s="8">
        <v>159.42</v>
      </c>
      <c r="E1144" s="9">
        <v>1145186.08</v>
      </c>
      <c r="F1144" s="9">
        <f t="shared" si="1"/>
        <v>715158.12</v>
      </c>
      <c r="G1144" s="9">
        <f t="shared" si="2"/>
        <v>430027.96</v>
      </c>
    </row>
    <row r="1145">
      <c r="A1145" s="7" t="s">
        <v>115</v>
      </c>
      <c r="B1145" s="4">
        <v>4463.0</v>
      </c>
      <c r="C1145" s="8">
        <v>205.7</v>
      </c>
      <c r="D1145" s="8">
        <v>117.11</v>
      </c>
      <c r="E1145" s="9">
        <v>918039.1</v>
      </c>
      <c r="F1145" s="9">
        <f t="shared" si="1"/>
        <v>522661.93</v>
      </c>
      <c r="G1145" s="9">
        <f t="shared" si="2"/>
        <v>395377.17</v>
      </c>
    </row>
    <row r="1146">
      <c r="A1146" s="7" t="s">
        <v>115</v>
      </c>
      <c r="B1146" s="4">
        <v>1482.0</v>
      </c>
      <c r="C1146" s="8">
        <v>421.89</v>
      </c>
      <c r="D1146" s="8">
        <v>364.69</v>
      </c>
      <c r="E1146" s="9">
        <v>625240.98</v>
      </c>
      <c r="F1146" s="9">
        <f t="shared" si="1"/>
        <v>540470.58</v>
      </c>
      <c r="G1146" s="9">
        <f t="shared" si="2"/>
        <v>84770.4</v>
      </c>
    </row>
    <row r="1147">
      <c r="A1147" s="7" t="s">
        <v>115</v>
      </c>
      <c r="B1147" s="4">
        <v>5566.0</v>
      </c>
      <c r="C1147" s="8">
        <v>255.28</v>
      </c>
      <c r="D1147" s="8">
        <v>159.42</v>
      </c>
      <c r="E1147" s="9">
        <v>1420888.48</v>
      </c>
      <c r="F1147" s="9">
        <f t="shared" si="1"/>
        <v>887331.72</v>
      </c>
      <c r="G1147" s="9">
        <f t="shared" si="2"/>
        <v>533556.76</v>
      </c>
    </row>
    <row r="1148">
      <c r="A1148" s="7" t="s">
        <v>115</v>
      </c>
      <c r="B1148" s="4">
        <v>5306.0</v>
      </c>
      <c r="C1148" s="8">
        <v>9.33</v>
      </c>
      <c r="D1148" s="8">
        <v>6.92</v>
      </c>
      <c r="E1148" s="9">
        <v>49504.98</v>
      </c>
      <c r="F1148" s="9">
        <f t="shared" si="1"/>
        <v>36717.52</v>
      </c>
      <c r="G1148" s="9">
        <f t="shared" si="2"/>
        <v>12787.46</v>
      </c>
    </row>
    <row r="1149">
      <c r="A1149" s="7" t="s">
        <v>115</v>
      </c>
      <c r="B1149" s="4">
        <v>4840.0</v>
      </c>
      <c r="C1149" s="8">
        <v>255.28</v>
      </c>
      <c r="D1149" s="8">
        <v>159.42</v>
      </c>
      <c r="E1149" s="9">
        <v>1235555.2</v>
      </c>
      <c r="F1149" s="9">
        <f t="shared" si="1"/>
        <v>771592.8</v>
      </c>
      <c r="G1149" s="9">
        <f t="shared" si="2"/>
        <v>463962.4</v>
      </c>
    </row>
    <row r="1150">
      <c r="A1150" s="7" t="s">
        <v>115</v>
      </c>
      <c r="B1150" s="4">
        <v>8771.0</v>
      </c>
      <c r="C1150" s="8">
        <v>152.58</v>
      </c>
      <c r="D1150" s="8">
        <v>97.44</v>
      </c>
      <c r="E1150" s="9">
        <v>1338279.1800000002</v>
      </c>
      <c r="F1150" s="9">
        <f t="shared" si="1"/>
        <v>854646.24</v>
      </c>
      <c r="G1150" s="9">
        <f t="shared" si="2"/>
        <v>483632.94</v>
      </c>
    </row>
    <row r="1151">
      <c r="A1151" s="7" t="s">
        <v>115</v>
      </c>
      <c r="B1151" s="4">
        <v>5572.0</v>
      </c>
      <c r="C1151" s="8">
        <v>81.73</v>
      </c>
      <c r="D1151" s="8">
        <v>56.67</v>
      </c>
      <c r="E1151" s="9">
        <v>455399.56</v>
      </c>
      <c r="F1151" s="9">
        <f t="shared" si="1"/>
        <v>315765.24</v>
      </c>
      <c r="G1151" s="9">
        <f t="shared" si="2"/>
        <v>139634.32</v>
      </c>
    </row>
    <row r="1152">
      <c r="A1152" s="7" t="s">
        <v>115</v>
      </c>
      <c r="B1152" s="4">
        <v>2981.0</v>
      </c>
      <c r="C1152" s="8">
        <v>437.2</v>
      </c>
      <c r="D1152" s="8">
        <v>263.33</v>
      </c>
      <c r="E1152" s="9">
        <v>1303293.2</v>
      </c>
      <c r="F1152" s="9">
        <f t="shared" si="1"/>
        <v>784986.73</v>
      </c>
      <c r="G1152" s="9">
        <f t="shared" si="2"/>
        <v>518306.47</v>
      </c>
    </row>
    <row r="1153">
      <c r="A1153" s="7" t="s">
        <v>115</v>
      </c>
      <c r="B1153" s="4">
        <v>7769.0</v>
      </c>
      <c r="C1153" s="8">
        <v>668.27</v>
      </c>
      <c r="D1153" s="8">
        <v>502.54</v>
      </c>
      <c r="E1153" s="9">
        <v>5191789.63</v>
      </c>
      <c r="F1153" s="9">
        <f t="shared" si="1"/>
        <v>3904233.26</v>
      </c>
      <c r="G1153" s="9">
        <f t="shared" si="2"/>
        <v>1287556.37</v>
      </c>
    </row>
    <row r="1154">
      <c r="A1154" s="7" t="s">
        <v>115</v>
      </c>
      <c r="B1154" s="4">
        <v>1723.0</v>
      </c>
      <c r="C1154" s="8">
        <v>437.2</v>
      </c>
      <c r="D1154" s="8">
        <v>263.33</v>
      </c>
      <c r="E1154" s="9">
        <v>753295.6</v>
      </c>
      <c r="F1154" s="9">
        <f t="shared" si="1"/>
        <v>453717.59</v>
      </c>
      <c r="G1154" s="9">
        <f t="shared" si="2"/>
        <v>299578.01</v>
      </c>
    </row>
    <row r="1155">
      <c r="A1155" s="7" t="s">
        <v>115</v>
      </c>
      <c r="B1155" s="4">
        <v>661.0</v>
      </c>
      <c r="C1155" s="8">
        <v>437.2</v>
      </c>
      <c r="D1155" s="8">
        <v>263.33</v>
      </c>
      <c r="E1155" s="9">
        <v>288989.2</v>
      </c>
      <c r="F1155" s="9">
        <f t="shared" si="1"/>
        <v>174061.13</v>
      </c>
      <c r="G1155" s="9">
        <f t="shared" si="2"/>
        <v>114928.07</v>
      </c>
    </row>
    <row r="1156">
      <c r="A1156" s="7" t="s">
        <v>115</v>
      </c>
      <c r="B1156" s="4">
        <v>5926.0</v>
      </c>
      <c r="C1156" s="8">
        <v>668.27</v>
      </c>
      <c r="D1156" s="8">
        <v>502.54</v>
      </c>
      <c r="E1156" s="9">
        <v>3960168.02</v>
      </c>
      <c r="F1156" s="9">
        <f t="shared" si="1"/>
        <v>2978052.04</v>
      </c>
      <c r="G1156" s="9">
        <f t="shared" si="2"/>
        <v>982115.98</v>
      </c>
    </row>
    <row r="1157">
      <c r="A1157" s="7" t="s">
        <v>115</v>
      </c>
      <c r="B1157" s="4">
        <v>8872.0</v>
      </c>
      <c r="C1157" s="8">
        <v>154.06</v>
      </c>
      <c r="D1157" s="8">
        <v>90.93</v>
      </c>
      <c r="E1157" s="9">
        <v>1366820.32</v>
      </c>
      <c r="F1157" s="9">
        <f t="shared" si="1"/>
        <v>806730.96</v>
      </c>
      <c r="G1157" s="9">
        <f t="shared" si="2"/>
        <v>560089.36</v>
      </c>
    </row>
    <row r="1158">
      <c r="A1158" s="7" t="s">
        <v>115</v>
      </c>
      <c r="B1158" s="4">
        <v>1352.0</v>
      </c>
      <c r="C1158" s="8">
        <v>205.7</v>
      </c>
      <c r="D1158" s="8">
        <v>117.11</v>
      </c>
      <c r="E1158" s="9">
        <v>278106.39999999997</v>
      </c>
      <c r="F1158" s="9">
        <f t="shared" si="1"/>
        <v>158332.72</v>
      </c>
      <c r="G1158" s="9">
        <f t="shared" si="2"/>
        <v>119773.68</v>
      </c>
    </row>
    <row r="1159">
      <c r="A1159" s="7" t="s">
        <v>115</v>
      </c>
      <c r="B1159" s="4">
        <v>235.0</v>
      </c>
      <c r="C1159" s="8">
        <v>668.27</v>
      </c>
      <c r="D1159" s="8">
        <v>502.54</v>
      </c>
      <c r="E1159" s="9">
        <v>157043.44999999998</v>
      </c>
      <c r="F1159" s="9">
        <f t="shared" si="1"/>
        <v>118096.9</v>
      </c>
      <c r="G1159" s="9">
        <f t="shared" si="2"/>
        <v>38946.55</v>
      </c>
    </row>
    <row r="1160">
      <c r="A1160" s="7" t="s">
        <v>115</v>
      </c>
      <c r="B1160" s="4">
        <v>1210.0</v>
      </c>
      <c r="C1160" s="8">
        <v>205.7</v>
      </c>
      <c r="D1160" s="8">
        <v>117.11</v>
      </c>
      <c r="E1160" s="9">
        <v>248897.0</v>
      </c>
      <c r="F1160" s="9">
        <f t="shared" si="1"/>
        <v>141703.1</v>
      </c>
      <c r="G1160" s="9">
        <f t="shared" si="2"/>
        <v>107193.9</v>
      </c>
    </row>
    <row r="1161">
      <c r="A1161" s="7" t="s">
        <v>115</v>
      </c>
      <c r="B1161" s="4">
        <v>6960.0</v>
      </c>
      <c r="C1161" s="8">
        <v>81.73</v>
      </c>
      <c r="D1161" s="8">
        <v>56.67</v>
      </c>
      <c r="E1161" s="9">
        <v>568840.8</v>
      </c>
      <c r="F1161" s="9">
        <f t="shared" si="1"/>
        <v>394423.2</v>
      </c>
      <c r="G1161" s="9">
        <f t="shared" si="2"/>
        <v>174417.6</v>
      </c>
    </row>
    <row r="1162">
      <c r="A1162" s="7" t="s">
        <v>115</v>
      </c>
      <c r="B1162" s="4">
        <v>9787.0</v>
      </c>
      <c r="C1162" s="8">
        <v>421.89</v>
      </c>
      <c r="D1162" s="8">
        <v>364.69</v>
      </c>
      <c r="E1162" s="9">
        <v>4129037.4299999997</v>
      </c>
      <c r="F1162" s="9">
        <f t="shared" si="1"/>
        <v>3569221.03</v>
      </c>
      <c r="G1162" s="9">
        <f t="shared" si="2"/>
        <v>559816.4</v>
      </c>
    </row>
    <row r="1163">
      <c r="A1163" s="7" t="s">
        <v>115</v>
      </c>
      <c r="B1163" s="4">
        <v>8659.0</v>
      </c>
      <c r="C1163" s="8">
        <v>437.2</v>
      </c>
      <c r="D1163" s="8">
        <v>263.33</v>
      </c>
      <c r="E1163" s="9">
        <v>3785714.8</v>
      </c>
      <c r="F1163" s="9">
        <f t="shared" si="1"/>
        <v>2280174.47</v>
      </c>
      <c r="G1163" s="9">
        <f t="shared" si="2"/>
        <v>1505540.33</v>
      </c>
    </row>
    <row r="1164">
      <c r="A1164" s="7" t="s">
        <v>115</v>
      </c>
      <c r="B1164" s="4">
        <v>5471.0</v>
      </c>
      <c r="C1164" s="8">
        <v>152.58</v>
      </c>
      <c r="D1164" s="8">
        <v>97.44</v>
      </c>
      <c r="E1164" s="9">
        <v>834765.18</v>
      </c>
      <c r="F1164" s="9">
        <f t="shared" si="1"/>
        <v>533094.24</v>
      </c>
      <c r="G1164" s="9">
        <f t="shared" si="2"/>
        <v>301670.94</v>
      </c>
    </row>
    <row r="1165">
      <c r="A1165" s="7" t="s">
        <v>115</v>
      </c>
      <c r="B1165" s="4">
        <v>4734.0</v>
      </c>
      <c r="C1165" s="8">
        <v>9.33</v>
      </c>
      <c r="D1165" s="8">
        <v>6.92</v>
      </c>
      <c r="E1165" s="9">
        <v>44168.22</v>
      </c>
      <c r="F1165" s="9">
        <f t="shared" si="1"/>
        <v>32759.28</v>
      </c>
      <c r="G1165" s="9">
        <f t="shared" si="2"/>
        <v>11408.94</v>
      </c>
    </row>
    <row r="1166">
      <c r="A1166" s="7" t="s">
        <v>117</v>
      </c>
      <c r="B1166" s="4">
        <v>7918.0</v>
      </c>
      <c r="C1166" s="8">
        <v>255.28</v>
      </c>
      <c r="D1166" s="8">
        <v>159.42</v>
      </c>
      <c r="E1166" s="9">
        <v>2021307.04</v>
      </c>
      <c r="F1166" s="9">
        <f t="shared" si="1"/>
        <v>1262287.56</v>
      </c>
      <c r="G1166" s="9">
        <f t="shared" si="2"/>
        <v>759019.48</v>
      </c>
    </row>
    <row r="1167">
      <c r="A1167" s="7" t="s">
        <v>117</v>
      </c>
      <c r="B1167" s="4">
        <v>4364.0</v>
      </c>
      <c r="C1167" s="8">
        <v>154.06</v>
      </c>
      <c r="D1167" s="8">
        <v>90.93</v>
      </c>
      <c r="E1167" s="9">
        <v>672317.84</v>
      </c>
      <c r="F1167" s="9">
        <f t="shared" si="1"/>
        <v>396818.52</v>
      </c>
      <c r="G1167" s="9">
        <f t="shared" si="2"/>
        <v>275499.32</v>
      </c>
    </row>
    <row r="1168">
      <c r="A1168" s="7" t="s">
        <v>117</v>
      </c>
      <c r="B1168" s="4">
        <v>9293.0</v>
      </c>
      <c r="C1168" s="8">
        <v>9.33</v>
      </c>
      <c r="D1168" s="8">
        <v>6.92</v>
      </c>
      <c r="E1168" s="9">
        <v>86703.69</v>
      </c>
      <c r="F1168" s="9">
        <f t="shared" si="1"/>
        <v>64307.56</v>
      </c>
      <c r="G1168" s="9">
        <f t="shared" si="2"/>
        <v>22396.13</v>
      </c>
    </row>
    <row r="1169">
      <c r="A1169" s="7" t="s">
        <v>117</v>
      </c>
      <c r="B1169" s="4">
        <v>1860.0</v>
      </c>
      <c r="C1169" s="8">
        <v>421.89</v>
      </c>
      <c r="D1169" s="8">
        <v>364.69</v>
      </c>
      <c r="E1169" s="9">
        <v>784715.4</v>
      </c>
      <c r="F1169" s="9">
        <f t="shared" si="1"/>
        <v>678323.4</v>
      </c>
      <c r="G1169" s="9">
        <f t="shared" si="2"/>
        <v>106392</v>
      </c>
    </row>
    <row r="1170">
      <c r="A1170" s="7" t="s">
        <v>117</v>
      </c>
      <c r="B1170" s="4">
        <v>8337.0</v>
      </c>
      <c r="C1170" s="8">
        <v>437.2</v>
      </c>
      <c r="D1170" s="8">
        <v>263.33</v>
      </c>
      <c r="E1170" s="9">
        <v>3644936.4</v>
      </c>
      <c r="F1170" s="9">
        <f t="shared" si="1"/>
        <v>2195382.21</v>
      </c>
      <c r="G1170" s="9">
        <f t="shared" si="2"/>
        <v>1449554.19</v>
      </c>
    </row>
    <row r="1171">
      <c r="A1171" s="7" t="s">
        <v>117</v>
      </c>
      <c r="B1171" s="4">
        <v>2758.0</v>
      </c>
      <c r="C1171" s="8">
        <v>152.58</v>
      </c>
      <c r="D1171" s="8">
        <v>97.44</v>
      </c>
      <c r="E1171" s="9">
        <v>420815.64</v>
      </c>
      <c r="F1171" s="9">
        <f t="shared" si="1"/>
        <v>268739.52</v>
      </c>
      <c r="G1171" s="9">
        <f t="shared" si="2"/>
        <v>152076.12</v>
      </c>
    </row>
    <row r="1172">
      <c r="A1172" s="7" t="s">
        <v>117</v>
      </c>
      <c r="B1172" s="4">
        <v>8792.0</v>
      </c>
      <c r="C1172" s="8">
        <v>437.2</v>
      </c>
      <c r="D1172" s="8">
        <v>263.33</v>
      </c>
      <c r="E1172" s="9">
        <v>3843862.4</v>
      </c>
      <c r="F1172" s="9">
        <f t="shared" si="1"/>
        <v>2315197.36</v>
      </c>
      <c r="G1172" s="9">
        <f t="shared" si="2"/>
        <v>1528665.04</v>
      </c>
    </row>
    <row r="1173">
      <c r="A1173" s="7" t="s">
        <v>117</v>
      </c>
      <c r="B1173" s="4">
        <v>2204.0</v>
      </c>
      <c r="C1173" s="8">
        <v>437.2</v>
      </c>
      <c r="D1173" s="8">
        <v>263.33</v>
      </c>
      <c r="E1173" s="9">
        <v>963588.7999999999</v>
      </c>
      <c r="F1173" s="9">
        <f t="shared" si="1"/>
        <v>580379.32</v>
      </c>
      <c r="G1173" s="9">
        <f t="shared" si="2"/>
        <v>383209.48</v>
      </c>
    </row>
    <row r="1174">
      <c r="A1174" s="7" t="s">
        <v>117</v>
      </c>
      <c r="B1174" s="4">
        <v>3383.0</v>
      </c>
      <c r="C1174" s="8">
        <v>81.73</v>
      </c>
      <c r="D1174" s="8">
        <v>56.67</v>
      </c>
      <c r="E1174" s="9">
        <v>276492.59</v>
      </c>
      <c r="F1174" s="9">
        <f t="shared" si="1"/>
        <v>191714.61</v>
      </c>
      <c r="G1174" s="9">
        <f t="shared" si="2"/>
        <v>84777.98</v>
      </c>
    </row>
    <row r="1175">
      <c r="A1175" s="7" t="s">
        <v>117</v>
      </c>
      <c r="B1175" s="4">
        <v>4205.0</v>
      </c>
      <c r="C1175" s="8">
        <v>437.2</v>
      </c>
      <c r="D1175" s="8">
        <v>263.33</v>
      </c>
      <c r="E1175" s="9">
        <v>1838426.0</v>
      </c>
      <c r="F1175" s="9">
        <f t="shared" si="1"/>
        <v>1107302.65</v>
      </c>
      <c r="G1175" s="9">
        <f t="shared" si="2"/>
        <v>731123.35</v>
      </c>
    </row>
    <row r="1176">
      <c r="A1176" s="7" t="s">
        <v>117</v>
      </c>
      <c r="B1176" s="4">
        <v>150.0</v>
      </c>
      <c r="C1176" s="8">
        <v>651.21</v>
      </c>
      <c r="D1176" s="8">
        <v>524.96</v>
      </c>
      <c r="E1176" s="9">
        <v>97681.5</v>
      </c>
      <c r="F1176" s="9">
        <f t="shared" si="1"/>
        <v>78744</v>
      </c>
      <c r="G1176" s="9">
        <f t="shared" si="2"/>
        <v>18937.5</v>
      </c>
    </row>
    <row r="1177">
      <c r="A1177" s="7" t="s">
        <v>117</v>
      </c>
      <c r="B1177" s="4">
        <v>8910.0</v>
      </c>
      <c r="C1177" s="8">
        <v>9.33</v>
      </c>
      <c r="D1177" s="8">
        <v>6.92</v>
      </c>
      <c r="E1177" s="9">
        <v>83130.3</v>
      </c>
      <c r="F1177" s="9">
        <f t="shared" si="1"/>
        <v>61657.2</v>
      </c>
      <c r="G1177" s="9">
        <f t="shared" si="2"/>
        <v>21473.1</v>
      </c>
    </row>
    <row r="1178">
      <c r="A1178" s="7" t="s">
        <v>117</v>
      </c>
      <c r="B1178" s="4">
        <v>4565.0</v>
      </c>
      <c r="C1178" s="8">
        <v>205.7</v>
      </c>
      <c r="D1178" s="8">
        <v>117.11</v>
      </c>
      <c r="E1178" s="9">
        <v>939020.5</v>
      </c>
      <c r="F1178" s="9">
        <f t="shared" si="1"/>
        <v>534607.15</v>
      </c>
      <c r="G1178" s="9">
        <f t="shared" si="2"/>
        <v>404413.35</v>
      </c>
    </row>
    <row r="1179">
      <c r="A1179" s="7" t="s">
        <v>117</v>
      </c>
      <c r="B1179" s="4">
        <v>3555.0</v>
      </c>
      <c r="C1179" s="8">
        <v>421.89</v>
      </c>
      <c r="D1179" s="8">
        <v>364.69</v>
      </c>
      <c r="E1179" s="9">
        <v>1499818.95</v>
      </c>
      <c r="F1179" s="9">
        <f t="shared" si="1"/>
        <v>1296472.95</v>
      </c>
      <c r="G1179" s="9">
        <f t="shared" si="2"/>
        <v>203346</v>
      </c>
    </row>
    <row r="1180">
      <c r="A1180" s="7" t="s">
        <v>117</v>
      </c>
      <c r="B1180" s="4">
        <v>2958.0</v>
      </c>
      <c r="C1180" s="8">
        <v>81.73</v>
      </c>
      <c r="D1180" s="8">
        <v>56.67</v>
      </c>
      <c r="E1180" s="9">
        <v>241757.34000000003</v>
      </c>
      <c r="F1180" s="9">
        <f t="shared" si="1"/>
        <v>167629.86</v>
      </c>
      <c r="G1180" s="9">
        <f t="shared" si="2"/>
        <v>74127.48</v>
      </c>
    </row>
    <row r="1181">
      <c r="A1181" s="7" t="s">
        <v>117</v>
      </c>
      <c r="B1181" s="4">
        <v>8082.0</v>
      </c>
      <c r="C1181" s="8">
        <v>154.06</v>
      </c>
      <c r="D1181" s="8">
        <v>90.93</v>
      </c>
      <c r="E1181" s="9">
        <v>1245112.92</v>
      </c>
      <c r="F1181" s="9">
        <f t="shared" si="1"/>
        <v>734896.26</v>
      </c>
      <c r="G1181" s="9">
        <f t="shared" si="2"/>
        <v>510216.66</v>
      </c>
    </row>
    <row r="1182">
      <c r="A1182" s="7" t="s">
        <v>117</v>
      </c>
      <c r="B1182" s="4">
        <v>3118.0</v>
      </c>
      <c r="C1182" s="8">
        <v>9.33</v>
      </c>
      <c r="D1182" s="8">
        <v>6.92</v>
      </c>
      <c r="E1182" s="9">
        <v>29090.94</v>
      </c>
      <c r="F1182" s="9">
        <f t="shared" si="1"/>
        <v>21576.56</v>
      </c>
      <c r="G1182" s="9">
        <f t="shared" si="2"/>
        <v>7514.38</v>
      </c>
    </row>
    <row r="1183">
      <c r="A1183" s="7" t="s">
        <v>117</v>
      </c>
      <c r="B1183" s="4">
        <v>8319.0</v>
      </c>
      <c r="C1183" s="8">
        <v>152.58</v>
      </c>
      <c r="D1183" s="8">
        <v>97.44</v>
      </c>
      <c r="E1183" s="9">
        <v>1269313.02</v>
      </c>
      <c r="F1183" s="9">
        <f t="shared" si="1"/>
        <v>810603.36</v>
      </c>
      <c r="G1183" s="9">
        <f t="shared" si="2"/>
        <v>458709.66</v>
      </c>
    </row>
    <row r="1184">
      <c r="A1184" s="7" t="s">
        <v>117</v>
      </c>
      <c r="B1184" s="4">
        <v>4429.0</v>
      </c>
      <c r="C1184" s="8">
        <v>255.28</v>
      </c>
      <c r="D1184" s="8">
        <v>159.42</v>
      </c>
      <c r="E1184" s="9">
        <v>1130635.12</v>
      </c>
      <c r="F1184" s="9">
        <f t="shared" si="1"/>
        <v>706071.18</v>
      </c>
      <c r="G1184" s="9">
        <f t="shared" si="2"/>
        <v>424563.94</v>
      </c>
    </row>
    <row r="1185">
      <c r="A1185" s="7" t="s">
        <v>117</v>
      </c>
      <c r="B1185" s="4">
        <v>5391.0</v>
      </c>
      <c r="C1185" s="8">
        <v>47.45</v>
      </c>
      <c r="D1185" s="8">
        <v>31.79</v>
      </c>
      <c r="E1185" s="9">
        <v>255802.95</v>
      </c>
      <c r="F1185" s="9">
        <f t="shared" si="1"/>
        <v>171379.89</v>
      </c>
      <c r="G1185" s="9">
        <f t="shared" si="2"/>
        <v>84423.06</v>
      </c>
    </row>
    <row r="1186">
      <c r="A1186" s="7" t="s">
        <v>117</v>
      </c>
      <c r="B1186" s="4">
        <v>905.0</v>
      </c>
      <c r="C1186" s="8">
        <v>437.2</v>
      </c>
      <c r="D1186" s="8">
        <v>263.33</v>
      </c>
      <c r="E1186" s="9">
        <v>395666.0</v>
      </c>
      <c r="F1186" s="9">
        <f t="shared" si="1"/>
        <v>238313.65</v>
      </c>
      <c r="G1186" s="9">
        <f t="shared" si="2"/>
        <v>157352.35</v>
      </c>
    </row>
    <row r="1187">
      <c r="A1187" s="7" t="s">
        <v>117</v>
      </c>
      <c r="B1187" s="4">
        <v>244.0</v>
      </c>
      <c r="C1187" s="8">
        <v>154.06</v>
      </c>
      <c r="D1187" s="8">
        <v>90.93</v>
      </c>
      <c r="E1187" s="9">
        <v>37590.64</v>
      </c>
      <c r="F1187" s="9">
        <f t="shared" si="1"/>
        <v>22186.92</v>
      </c>
      <c r="G1187" s="9">
        <f t="shared" si="2"/>
        <v>15403.72</v>
      </c>
    </row>
    <row r="1188">
      <c r="A1188" s="7" t="s">
        <v>117</v>
      </c>
      <c r="B1188" s="4">
        <v>4133.0</v>
      </c>
      <c r="C1188" s="8">
        <v>47.45</v>
      </c>
      <c r="D1188" s="8">
        <v>31.79</v>
      </c>
      <c r="E1188" s="9">
        <v>196110.85</v>
      </c>
      <c r="F1188" s="9">
        <f t="shared" si="1"/>
        <v>131388.07</v>
      </c>
      <c r="G1188" s="9">
        <f t="shared" si="2"/>
        <v>64722.78</v>
      </c>
    </row>
    <row r="1189">
      <c r="A1189" s="7" t="s">
        <v>117</v>
      </c>
      <c r="B1189" s="4">
        <v>9246.0</v>
      </c>
      <c r="C1189" s="8">
        <v>255.28</v>
      </c>
      <c r="D1189" s="8">
        <v>159.42</v>
      </c>
      <c r="E1189" s="9">
        <v>2360318.88</v>
      </c>
      <c r="F1189" s="9">
        <f t="shared" si="1"/>
        <v>1473997.32</v>
      </c>
      <c r="G1189" s="9">
        <f t="shared" si="2"/>
        <v>886321.56</v>
      </c>
    </row>
    <row r="1190">
      <c r="A1190" s="7" t="s">
        <v>117</v>
      </c>
      <c r="B1190" s="4">
        <v>1607.0</v>
      </c>
      <c r="C1190" s="8">
        <v>668.27</v>
      </c>
      <c r="D1190" s="8">
        <v>502.54</v>
      </c>
      <c r="E1190" s="9">
        <v>1073909.89</v>
      </c>
      <c r="F1190" s="9">
        <f t="shared" si="1"/>
        <v>807581.78</v>
      </c>
      <c r="G1190" s="9">
        <f t="shared" si="2"/>
        <v>266328.11</v>
      </c>
    </row>
    <row r="1191">
      <c r="A1191" s="7" t="s">
        <v>117</v>
      </c>
      <c r="B1191" s="4">
        <v>7728.0</v>
      </c>
      <c r="C1191" s="8">
        <v>421.89</v>
      </c>
      <c r="D1191" s="8">
        <v>364.69</v>
      </c>
      <c r="E1191" s="9">
        <v>3260365.92</v>
      </c>
      <c r="F1191" s="9">
        <f t="shared" si="1"/>
        <v>2818324.32</v>
      </c>
      <c r="G1191" s="9">
        <f t="shared" si="2"/>
        <v>442041.6</v>
      </c>
    </row>
    <row r="1192">
      <c r="A1192" s="7" t="s">
        <v>117</v>
      </c>
      <c r="B1192" s="4">
        <v>9275.0</v>
      </c>
      <c r="C1192" s="8">
        <v>109.28</v>
      </c>
      <c r="D1192" s="8">
        <v>35.84</v>
      </c>
      <c r="E1192" s="9">
        <v>1013572.0</v>
      </c>
      <c r="F1192" s="9">
        <f t="shared" si="1"/>
        <v>332416</v>
      </c>
      <c r="G1192" s="9">
        <f t="shared" si="2"/>
        <v>681156</v>
      </c>
    </row>
    <row r="1193">
      <c r="A1193" s="7" t="s">
        <v>117</v>
      </c>
      <c r="B1193" s="4">
        <v>8591.0</v>
      </c>
      <c r="C1193" s="8">
        <v>255.28</v>
      </c>
      <c r="D1193" s="8">
        <v>159.42</v>
      </c>
      <c r="E1193" s="9">
        <v>2193110.48</v>
      </c>
      <c r="F1193" s="9">
        <f t="shared" si="1"/>
        <v>1369577.22</v>
      </c>
      <c r="G1193" s="9">
        <f t="shared" si="2"/>
        <v>823533.26</v>
      </c>
    </row>
    <row r="1194">
      <c r="A1194" s="7" t="s">
        <v>119</v>
      </c>
      <c r="B1194" s="4">
        <v>7376.0</v>
      </c>
      <c r="C1194" s="8">
        <v>651.21</v>
      </c>
      <c r="D1194" s="8">
        <v>524.96</v>
      </c>
      <c r="E1194" s="9">
        <v>4803324.96</v>
      </c>
      <c r="F1194" s="9">
        <f t="shared" si="1"/>
        <v>3872104.96</v>
      </c>
      <c r="G1194" s="9">
        <f t="shared" si="2"/>
        <v>931220</v>
      </c>
    </row>
    <row r="1195">
      <c r="A1195" s="7" t="s">
        <v>119</v>
      </c>
      <c r="B1195" s="4">
        <v>4613.0</v>
      </c>
      <c r="C1195" s="8">
        <v>437.2</v>
      </c>
      <c r="D1195" s="8">
        <v>263.33</v>
      </c>
      <c r="E1195" s="9">
        <v>2016803.5999999999</v>
      </c>
      <c r="F1195" s="9">
        <f t="shared" si="1"/>
        <v>1214741.29</v>
      </c>
      <c r="G1195" s="9">
        <f t="shared" si="2"/>
        <v>802062.31</v>
      </c>
    </row>
    <row r="1196">
      <c r="A1196" s="7" t="s">
        <v>119</v>
      </c>
      <c r="B1196" s="4">
        <v>7872.0</v>
      </c>
      <c r="C1196" s="8">
        <v>651.21</v>
      </c>
      <c r="D1196" s="8">
        <v>524.96</v>
      </c>
      <c r="E1196" s="9">
        <v>5126325.12</v>
      </c>
      <c r="F1196" s="9">
        <f t="shared" si="1"/>
        <v>4132485.12</v>
      </c>
      <c r="G1196" s="9">
        <f t="shared" si="2"/>
        <v>993840</v>
      </c>
    </row>
    <row r="1197">
      <c r="A1197" s="7" t="s">
        <v>119</v>
      </c>
      <c r="B1197" s="4">
        <v>1946.0</v>
      </c>
      <c r="C1197" s="8">
        <v>437.2</v>
      </c>
      <c r="D1197" s="8">
        <v>263.33</v>
      </c>
      <c r="E1197" s="9">
        <v>850791.2</v>
      </c>
      <c r="F1197" s="9">
        <f t="shared" si="1"/>
        <v>512440.18</v>
      </c>
      <c r="G1197" s="9">
        <f t="shared" si="2"/>
        <v>338351.02</v>
      </c>
    </row>
    <row r="1198">
      <c r="A1198" s="7" t="s">
        <v>119</v>
      </c>
      <c r="B1198" s="4">
        <v>9053.0</v>
      </c>
      <c r="C1198" s="8">
        <v>437.2</v>
      </c>
      <c r="D1198" s="8">
        <v>263.33</v>
      </c>
      <c r="E1198" s="9">
        <v>3957971.6</v>
      </c>
      <c r="F1198" s="9">
        <f t="shared" si="1"/>
        <v>2383926.49</v>
      </c>
      <c r="G1198" s="9">
        <f t="shared" si="2"/>
        <v>1574045.11</v>
      </c>
    </row>
    <row r="1199">
      <c r="A1199" s="7" t="s">
        <v>119</v>
      </c>
      <c r="B1199" s="4">
        <v>9377.0</v>
      </c>
      <c r="C1199" s="8">
        <v>421.89</v>
      </c>
      <c r="D1199" s="8">
        <v>364.69</v>
      </c>
      <c r="E1199" s="9">
        <v>3956062.53</v>
      </c>
      <c r="F1199" s="9">
        <f t="shared" si="1"/>
        <v>3419698.13</v>
      </c>
      <c r="G1199" s="9">
        <f t="shared" si="2"/>
        <v>536364.4</v>
      </c>
    </row>
    <row r="1200">
      <c r="A1200" s="7" t="s">
        <v>119</v>
      </c>
      <c r="B1200" s="4">
        <v>3988.0</v>
      </c>
      <c r="C1200" s="8">
        <v>437.2</v>
      </c>
      <c r="D1200" s="8">
        <v>263.33</v>
      </c>
      <c r="E1200" s="9">
        <v>1743553.5999999999</v>
      </c>
      <c r="F1200" s="9">
        <f t="shared" si="1"/>
        <v>1050160.04</v>
      </c>
      <c r="G1200" s="9">
        <f t="shared" si="2"/>
        <v>693393.56</v>
      </c>
    </row>
    <row r="1201">
      <c r="A1201" s="7" t="s">
        <v>119</v>
      </c>
      <c r="B1201" s="4">
        <v>3403.0</v>
      </c>
      <c r="C1201" s="8">
        <v>47.45</v>
      </c>
      <c r="D1201" s="8">
        <v>31.79</v>
      </c>
      <c r="E1201" s="9">
        <v>161472.35</v>
      </c>
      <c r="F1201" s="9">
        <f t="shared" si="1"/>
        <v>108181.37</v>
      </c>
      <c r="G1201" s="9">
        <f t="shared" si="2"/>
        <v>53290.98</v>
      </c>
    </row>
    <row r="1202">
      <c r="A1202" s="7" t="s">
        <v>119</v>
      </c>
      <c r="B1202" s="4">
        <v>7778.0</v>
      </c>
      <c r="C1202" s="8">
        <v>205.7</v>
      </c>
      <c r="D1202" s="8">
        <v>117.11</v>
      </c>
      <c r="E1202" s="9">
        <v>1599934.5999999999</v>
      </c>
      <c r="F1202" s="9">
        <f t="shared" si="1"/>
        <v>910881.58</v>
      </c>
      <c r="G1202" s="9">
        <f t="shared" si="2"/>
        <v>689053.02</v>
      </c>
    </row>
    <row r="1203">
      <c r="A1203" s="7" t="s">
        <v>119</v>
      </c>
      <c r="B1203" s="4">
        <v>5794.0</v>
      </c>
      <c r="C1203" s="8">
        <v>154.06</v>
      </c>
      <c r="D1203" s="8">
        <v>90.93</v>
      </c>
      <c r="E1203" s="9">
        <v>892623.64</v>
      </c>
      <c r="F1203" s="9">
        <f t="shared" si="1"/>
        <v>526848.42</v>
      </c>
      <c r="G1203" s="9">
        <f t="shared" si="2"/>
        <v>365775.22</v>
      </c>
    </row>
    <row r="1204">
      <c r="A1204" s="7" t="s">
        <v>119</v>
      </c>
      <c r="B1204" s="4">
        <v>6171.0</v>
      </c>
      <c r="C1204" s="8">
        <v>81.73</v>
      </c>
      <c r="D1204" s="8">
        <v>56.67</v>
      </c>
      <c r="E1204" s="9">
        <v>504355.83</v>
      </c>
      <c r="F1204" s="9">
        <f t="shared" si="1"/>
        <v>349710.57</v>
      </c>
      <c r="G1204" s="9">
        <f t="shared" si="2"/>
        <v>154645.26</v>
      </c>
    </row>
    <row r="1205">
      <c r="A1205" s="7" t="s">
        <v>119</v>
      </c>
      <c r="B1205" s="4">
        <v>959.0</v>
      </c>
      <c r="C1205" s="8">
        <v>205.7</v>
      </c>
      <c r="D1205" s="8">
        <v>117.11</v>
      </c>
      <c r="E1205" s="9">
        <v>197266.3</v>
      </c>
      <c r="F1205" s="9">
        <f t="shared" si="1"/>
        <v>112308.49</v>
      </c>
      <c r="G1205" s="9">
        <f t="shared" si="2"/>
        <v>84957.81</v>
      </c>
    </row>
    <row r="1206">
      <c r="A1206" s="7" t="s">
        <v>119</v>
      </c>
      <c r="B1206" s="4">
        <v>3633.0</v>
      </c>
      <c r="C1206" s="8">
        <v>205.7</v>
      </c>
      <c r="D1206" s="8">
        <v>117.11</v>
      </c>
      <c r="E1206" s="9">
        <v>747308.1</v>
      </c>
      <c r="F1206" s="9">
        <f t="shared" si="1"/>
        <v>425460.63</v>
      </c>
      <c r="G1206" s="9">
        <f t="shared" si="2"/>
        <v>321847.47</v>
      </c>
    </row>
    <row r="1207">
      <c r="A1207" s="7" t="s">
        <v>119</v>
      </c>
      <c r="B1207" s="4">
        <v>1975.0</v>
      </c>
      <c r="C1207" s="8">
        <v>437.2</v>
      </c>
      <c r="D1207" s="8">
        <v>263.33</v>
      </c>
      <c r="E1207" s="9">
        <v>863470.0</v>
      </c>
      <c r="F1207" s="9">
        <f t="shared" si="1"/>
        <v>520076.75</v>
      </c>
      <c r="G1207" s="9">
        <f t="shared" si="2"/>
        <v>343393.25</v>
      </c>
    </row>
    <row r="1208">
      <c r="A1208" s="7" t="s">
        <v>119</v>
      </c>
      <c r="B1208" s="4">
        <v>859.0</v>
      </c>
      <c r="C1208" s="8">
        <v>205.7</v>
      </c>
      <c r="D1208" s="8">
        <v>117.11</v>
      </c>
      <c r="E1208" s="9">
        <v>176696.3</v>
      </c>
      <c r="F1208" s="9">
        <f t="shared" si="1"/>
        <v>100597.49</v>
      </c>
      <c r="G1208" s="9">
        <f t="shared" si="2"/>
        <v>76098.81</v>
      </c>
    </row>
    <row r="1209">
      <c r="A1209" s="7" t="s">
        <v>119</v>
      </c>
      <c r="B1209" s="4">
        <v>1443.0</v>
      </c>
      <c r="C1209" s="8">
        <v>152.58</v>
      </c>
      <c r="D1209" s="8">
        <v>97.44</v>
      </c>
      <c r="E1209" s="9">
        <v>220172.94000000003</v>
      </c>
      <c r="F1209" s="9">
        <f t="shared" si="1"/>
        <v>140605.92</v>
      </c>
      <c r="G1209" s="9">
        <f t="shared" si="2"/>
        <v>79567.02</v>
      </c>
    </row>
    <row r="1210">
      <c r="A1210" s="7" t="s">
        <v>119</v>
      </c>
      <c r="B1210" s="4">
        <v>7347.0</v>
      </c>
      <c r="C1210" s="8">
        <v>651.21</v>
      </c>
      <c r="D1210" s="8">
        <v>524.96</v>
      </c>
      <c r="E1210" s="9">
        <v>4784439.87</v>
      </c>
      <c r="F1210" s="9">
        <f t="shared" si="1"/>
        <v>3856881.12</v>
      </c>
      <c r="G1210" s="9">
        <f t="shared" si="2"/>
        <v>927558.75</v>
      </c>
    </row>
    <row r="1211">
      <c r="A1211" s="7" t="s">
        <v>119</v>
      </c>
      <c r="B1211" s="4">
        <v>8539.0</v>
      </c>
      <c r="C1211" s="8">
        <v>205.7</v>
      </c>
      <c r="D1211" s="8">
        <v>117.11</v>
      </c>
      <c r="E1211" s="9">
        <v>1756472.2999999998</v>
      </c>
      <c r="F1211" s="9">
        <f t="shared" si="1"/>
        <v>1000002.29</v>
      </c>
      <c r="G1211" s="9">
        <f t="shared" si="2"/>
        <v>756470.01</v>
      </c>
    </row>
    <row r="1212">
      <c r="A1212" s="7" t="s">
        <v>119</v>
      </c>
      <c r="B1212" s="4">
        <v>33.0</v>
      </c>
      <c r="C1212" s="8">
        <v>651.21</v>
      </c>
      <c r="D1212" s="8">
        <v>524.96</v>
      </c>
      <c r="E1212" s="9">
        <v>21489.93</v>
      </c>
      <c r="F1212" s="9">
        <f t="shared" si="1"/>
        <v>17323.68</v>
      </c>
      <c r="G1212" s="9">
        <f t="shared" si="2"/>
        <v>4166.25</v>
      </c>
    </row>
    <row r="1213">
      <c r="A1213" s="7" t="s">
        <v>119</v>
      </c>
      <c r="B1213" s="4">
        <v>1797.0</v>
      </c>
      <c r="C1213" s="8">
        <v>47.45</v>
      </c>
      <c r="D1213" s="8">
        <v>31.79</v>
      </c>
      <c r="E1213" s="9">
        <v>85267.65000000001</v>
      </c>
      <c r="F1213" s="9">
        <f t="shared" si="1"/>
        <v>57126.63</v>
      </c>
      <c r="G1213" s="9">
        <f t="shared" si="2"/>
        <v>28141.02</v>
      </c>
    </row>
    <row r="1214">
      <c r="A1214" s="7" t="s">
        <v>119</v>
      </c>
      <c r="B1214" s="4">
        <v>8286.0</v>
      </c>
      <c r="C1214" s="8">
        <v>421.89</v>
      </c>
      <c r="D1214" s="8">
        <v>364.69</v>
      </c>
      <c r="E1214" s="9">
        <v>3495780.54</v>
      </c>
      <c r="F1214" s="9">
        <f t="shared" si="1"/>
        <v>3021821.34</v>
      </c>
      <c r="G1214" s="9">
        <f t="shared" si="2"/>
        <v>473959.2</v>
      </c>
    </row>
    <row r="1215">
      <c r="A1215" s="7" t="s">
        <v>119</v>
      </c>
      <c r="B1215" s="4">
        <v>3562.0</v>
      </c>
      <c r="C1215" s="8">
        <v>668.27</v>
      </c>
      <c r="D1215" s="8">
        <v>502.54</v>
      </c>
      <c r="E1215" s="9">
        <v>2380377.7399999998</v>
      </c>
      <c r="F1215" s="9">
        <f t="shared" si="1"/>
        <v>1790047.48</v>
      </c>
      <c r="G1215" s="9">
        <f t="shared" si="2"/>
        <v>590330.26</v>
      </c>
    </row>
    <row r="1216">
      <c r="A1216" s="7" t="s">
        <v>119</v>
      </c>
      <c r="B1216" s="4">
        <v>2771.0</v>
      </c>
      <c r="C1216" s="8">
        <v>205.7</v>
      </c>
      <c r="D1216" s="8">
        <v>117.11</v>
      </c>
      <c r="E1216" s="9">
        <v>569994.7</v>
      </c>
      <c r="F1216" s="9">
        <f t="shared" si="1"/>
        <v>324511.81</v>
      </c>
      <c r="G1216" s="9">
        <f t="shared" si="2"/>
        <v>245482.89</v>
      </c>
    </row>
    <row r="1217">
      <c r="A1217" s="7" t="s">
        <v>119</v>
      </c>
      <c r="B1217" s="4">
        <v>5382.0</v>
      </c>
      <c r="C1217" s="8">
        <v>109.28</v>
      </c>
      <c r="D1217" s="8">
        <v>35.84</v>
      </c>
      <c r="E1217" s="9">
        <v>588144.96</v>
      </c>
      <c r="F1217" s="9">
        <f t="shared" si="1"/>
        <v>192890.88</v>
      </c>
      <c r="G1217" s="9">
        <f t="shared" si="2"/>
        <v>395254.08</v>
      </c>
    </row>
    <row r="1218">
      <c r="A1218" s="7" t="s">
        <v>119</v>
      </c>
      <c r="B1218" s="4">
        <v>6378.0</v>
      </c>
      <c r="C1218" s="8">
        <v>81.73</v>
      </c>
      <c r="D1218" s="8">
        <v>56.67</v>
      </c>
      <c r="E1218" s="9">
        <v>521273.94</v>
      </c>
      <c r="F1218" s="9">
        <f t="shared" si="1"/>
        <v>361441.26</v>
      </c>
      <c r="G1218" s="9">
        <f t="shared" si="2"/>
        <v>159832.68</v>
      </c>
    </row>
    <row r="1219">
      <c r="A1219" s="7" t="s">
        <v>119</v>
      </c>
      <c r="B1219" s="4">
        <v>7873.0</v>
      </c>
      <c r="C1219" s="8">
        <v>437.2</v>
      </c>
      <c r="D1219" s="8">
        <v>263.33</v>
      </c>
      <c r="E1219" s="9">
        <v>3442075.6</v>
      </c>
      <c r="F1219" s="9">
        <f t="shared" si="1"/>
        <v>2073197.09</v>
      </c>
      <c r="G1219" s="9">
        <f t="shared" si="2"/>
        <v>1368878.51</v>
      </c>
    </row>
    <row r="1220">
      <c r="A1220" s="7" t="s">
        <v>119</v>
      </c>
      <c r="B1220" s="4">
        <v>2022.0</v>
      </c>
      <c r="C1220" s="8">
        <v>421.89</v>
      </c>
      <c r="D1220" s="8">
        <v>364.69</v>
      </c>
      <c r="E1220" s="9">
        <v>853061.58</v>
      </c>
      <c r="F1220" s="9">
        <f t="shared" si="1"/>
        <v>737403.18</v>
      </c>
      <c r="G1220" s="9">
        <f t="shared" si="2"/>
        <v>115658.4</v>
      </c>
    </row>
    <row r="1221">
      <c r="A1221" s="7" t="s">
        <v>119</v>
      </c>
      <c r="B1221" s="4">
        <v>2400.0</v>
      </c>
      <c r="C1221" s="8">
        <v>109.28</v>
      </c>
      <c r="D1221" s="8">
        <v>35.84</v>
      </c>
      <c r="E1221" s="9">
        <v>262272.0</v>
      </c>
      <c r="F1221" s="9">
        <f t="shared" si="1"/>
        <v>86016</v>
      </c>
      <c r="G1221" s="9">
        <f t="shared" si="2"/>
        <v>176256</v>
      </c>
    </row>
    <row r="1222">
      <c r="A1222" s="7" t="s">
        <v>119</v>
      </c>
      <c r="B1222" s="4">
        <v>7577.0</v>
      </c>
      <c r="C1222" s="8">
        <v>651.21</v>
      </c>
      <c r="D1222" s="8">
        <v>524.96</v>
      </c>
      <c r="E1222" s="9">
        <v>4934218.17</v>
      </c>
      <c r="F1222" s="9">
        <f t="shared" si="1"/>
        <v>3977621.92</v>
      </c>
      <c r="G1222" s="9">
        <f t="shared" si="2"/>
        <v>956596.25</v>
      </c>
    </row>
    <row r="1223">
      <c r="A1223" s="7" t="s">
        <v>119</v>
      </c>
      <c r="B1223" s="4">
        <v>1161.0</v>
      </c>
      <c r="C1223" s="8">
        <v>255.28</v>
      </c>
      <c r="D1223" s="8">
        <v>159.42</v>
      </c>
      <c r="E1223" s="9">
        <v>296380.08</v>
      </c>
      <c r="F1223" s="9">
        <f t="shared" si="1"/>
        <v>185086.62</v>
      </c>
      <c r="G1223" s="9">
        <f t="shared" si="2"/>
        <v>111293.46</v>
      </c>
    </row>
    <row r="1224">
      <c r="A1224" s="7" t="s">
        <v>119</v>
      </c>
      <c r="B1224" s="4">
        <v>5971.0</v>
      </c>
      <c r="C1224" s="8">
        <v>47.45</v>
      </c>
      <c r="D1224" s="8">
        <v>31.79</v>
      </c>
      <c r="E1224" s="9">
        <v>283323.95</v>
      </c>
      <c r="F1224" s="9">
        <f t="shared" si="1"/>
        <v>189818.09</v>
      </c>
      <c r="G1224" s="9">
        <f t="shared" si="2"/>
        <v>93505.86</v>
      </c>
    </row>
    <row r="1225">
      <c r="A1225" s="7" t="s">
        <v>119</v>
      </c>
      <c r="B1225" s="4">
        <v>7271.0</v>
      </c>
      <c r="C1225" s="8">
        <v>47.45</v>
      </c>
      <c r="D1225" s="8">
        <v>31.79</v>
      </c>
      <c r="E1225" s="9">
        <v>345008.95</v>
      </c>
      <c r="F1225" s="9">
        <f t="shared" si="1"/>
        <v>231145.09</v>
      </c>
      <c r="G1225" s="9">
        <f t="shared" si="2"/>
        <v>113863.86</v>
      </c>
    </row>
    <row r="1226">
      <c r="A1226" s="7" t="s">
        <v>119</v>
      </c>
      <c r="B1226" s="4">
        <v>9967.0</v>
      </c>
      <c r="C1226" s="8">
        <v>81.73</v>
      </c>
      <c r="D1226" s="8">
        <v>56.67</v>
      </c>
      <c r="E1226" s="9">
        <v>814602.91</v>
      </c>
      <c r="F1226" s="9">
        <f t="shared" si="1"/>
        <v>564829.89</v>
      </c>
      <c r="G1226" s="9">
        <f t="shared" si="2"/>
        <v>249773.02</v>
      </c>
    </row>
    <row r="1227">
      <c r="A1227" s="7" t="s">
        <v>121</v>
      </c>
      <c r="B1227" s="4">
        <v>7290.0</v>
      </c>
      <c r="C1227" s="8">
        <v>9.33</v>
      </c>
      <c r="D1227" s="8">
        <v>6.92</v>
      </c>
      <c r="E1227" s="9">
        <v>68015.7</v>
      </c>
      <c r="F1227" s="9">
        <f t="shared" si="1"/>
        <v>50446.8</v>
      </c>
      <c r="G1227" s="9">
        <f t="shared" si="2"/>
        <v>17568.9</v>
      </c>
    </row>
    <row r="1228">
      <c r="A1228" s="7" t="s">
        <v>121</v>
      </c>
      <c r="B1228" s="4">
        <v>5242.0</v>
      </c>
      <c r="C1228" s="8">
        <v>47.45</v>
      </c>
      <c r="D1228" s="8">
        <v>31.79</v>
      </c>
      <c r="E1228" s="9">
        <v>248732.90000000002</v>
      </c>
      <c r="F1228" s="9">
        <f t="shared" si="1"/>
        <v>166643.18</v>
      </c>
      <c r="G1228" s="9">
        <f t="shared" si="2"/>
        <v>82089.72</v>
      </c>
    </row>
    <row r="1229">
      <c r="A1229" s="7" t="s">
        <v>121</v>
      </c>
      <c r="B1229" s="4">
        <v>3529.0</v>
      </c>
      <c r="C1229" s="8">
        <v>152.58</v>
      </c>
      <c r="D1229" s="8">
        <v>97.44</v>
      </c>
      <c r="E1229" s="9">
        <v>538454.8200000001</v>
      </c>
      <c r="F1229" s="9">
        <f t="shared" si="1"/>
        <v>343865.76</v>
      </c>
      <c r="G1229" s="9">
        <f t="shared" si="2"/>
        <v>194589.06</v>
      </c>
    </row>
    <row r="1230">
      <c r="A1230" s="7" t="s">
        <v>121</v>
      </c>
      <c r="B1230" s="4">
        <v>123.0</v>
      </c>
      <c r="C1230" s="8">
        <v>109.28</v>
      </c>
      <c r="D1230" s="8">
        <v>35.84</v>
      </c>
      <c r="E1230" s="9">
        <v>13441.44</v>
      </c>
      <c r="F1230" s="9">
        <f t="shared" si="1"/>
        <v>4408.32</v>
      </c>
      <c r="G1230" s="9">
        <f t="shared" si="2"/>
        <v>9033.12</v>
      </c>
    </row>
    <row r="1231">
      <c r="A1231" s="7" t="s">
        <v>121</v>
      </c>
      <c r="B1231" s="4">
        <v>8942.0</v>
      </c>
      <c r="C1231" s="8">
        <v>109.28</v>
      </c>
      <c r="D1231" s="8">
        <v>35.84</v>
      </c>
      <c r="E1231" s="9">
        <v>977181.76</v>
      </c>
      <c r="F1231" s="9">
        <f t="shared" si="1"/>
        <v>320481.28</v>
      </c>
      <c r="G1231" s="9">
        <f t="shared" si="2"/>
        <v>656700.48</v>
      </c>
    </row>
    <row r="1232">
      <c r="A1232" s="7" t="s">
        <v>121</v>
      </c>
      <c r="B1232" s="4">
        <v>4509.0</v>
      </c>
      <c r="C1232" s="8">
        <v>81.73</v>
      </c>
      <c r="D1232" s="8">
        <v>56.67</v>
      </c>
      <c r="E1232" s="9">
        <v>368520.57</v>
      </c>
      <c r="F1232" s="9">
        <f t="shared" si="1"/>
        <v>255525.03</v>
      </c>
      <c r="G1232" s="9">
        <f t="shared" si="2"/>
        <v>112995.54</v>
      </c>
    </row>
    <row r="1233">
      <c r="A1233" s="7" t="s">
        <v>121</v>
      </c>
      <c r="B1233" s="4">
        <v>9999.0</v>
      </c>
      <c r="C1233" s="8">
        <v>81.73</v>
      </c>
      <c r="D1233" s="8">
        <v>56.67</v>
      </c>
      <c r="E1233" s="9">
        <v>817218.27</v>
      </c>
      <c r="F1233" s="9">
        <f t="shared" si="1"/>
        <v>566643.33</v>
      </c>
      <c r="G1233" s="9">
        <f t="shared" si="2"/>
        <v>250574.94</v>
      </c>
    </row>
    <row r="1234">
      <c r="A1234" s="7" t="s">
        <v>121</v>
      </c>
      <c r="B1234" s="4">
        <v>7756.0</v>
      </c>
      <c r="C1234" s="8">
        <v>668.27</v>
      </c>
      <c r="D1234" s="8">
        <v>502.54</v>
      </c>
      <c r="E1234" s="9">
        <v>5183102.12</v>
      </c>
      <c r="F1234" s="9">
        <f t="shared" si="1"/>
        <v>3897700.24</v>
      </c>
      <c r="G1234" s="9">
        <f t="shared" si="2"/>
        <v>1285401.88</v>
      </c>
    </row>
    <row r="1235">
      <c r="A1235" s="7" t="s">
        <v>121</v>
      </c>
      <c r="B1235" s="4">
        <v>8860.0</v>
      </c>
      <c r="C1235" s="8">
        <v>81.73</v>
      </c>
      <c r="D1235" s="8">
        <v>56.67</v>
      </c>
      <c r="E1235" s="9">
        <v>724127.8</v>
      </c>
      <c r="F1235" s="9">
        <f t="shared" si="1"/>
        <v>502096.2</v>
      </c>
      <c r="G1235" s="9">
        <f t="shared" si="2"/>
        <v>222031.6</v>
      </c>
    </row>
    <row r="1236">
      <c r="A1236" s="7" t="s">
        <v>121</v>
      </c>
      <c r="B1236" s="4">
        <v>2554.0</v>
      </c>
      <c r="C1236" s="8">
        <v>81.73</v>
      </c>
      <c r="D1236" s="8">
        <v>56.67</v>
      </c>
      <c r="E1236" s="9">
        <v>208738.42</v>
      </c>
      <c r="F1236" s="9">
        <f t="shared" si="1"/>
        <v>144735.18</v>
      </c>
      <c r="G1236" s="9">
        <f t="shared" si="2"/>
        <v>64003.24</v>
      </c>
    </row>
    <row r="1237">
      <c r="A1237" s="7" t="s">
        <v>121</v>
      </c>
      <c r="B1237" s="4">
        <v>5997.0</v>
      </c>
      <c r="C1237" s="8">
        <v>81.73</v>
      </c>
      <c r="D1237" s="8">
        <v>56.67</v>
      </c>
      <c r="E1237" s="9">
        <v>490134.81</v>
      </c>
      <c r="F1237" s="9">
        <f t="shared" si="1"/>
        <v>339849.99</v>
      </c>
      <c r="G1237" s="9">
        <f t="shared" si="2"/>
        <v>150284.82</v>
      </c>
    </row>
    <row r="1238">
      <c r="A1238" s="7" t="s">
        <v>121</v>
      </c>
      <c r="B1238" s="4">
        <v>5541.0</v>
      </c>
      <c r="C1238" s="8">
        <v>255.28</v>
      </c>
      <c r="D1238" s="8">
        <v>159.42</v>
      </c>
      <c r="E1238" s="9">
        <v>1414506.48</v>
      </c>
      <c r="F1238" s="9">
        <f t="shared" si="1"/>
        <v>883346.22</v>
      </c>
      <c r="G1238" s="9">
        <f t="shared" si="2"/>
        <v>531160.26</v>
      </c>
    </row>
    <row r="1239">
      <c r="A1239" s="7" t="s">
        <v>121</v>
      </c>
      <c r="B1239" s="4">
        <v>3493.0</v>
      </c>
      <c r="C1239" s="8">
        <v>668.27</v>
      </c>
      <c r="D1239" s="8">
        <v>502.54</v>
      </c>
      <c r="E1239" s="9">
        <v>2334267.11</v>
      </c>
      <c r="F1239" s="9">
        <f t="shared" si="1"/>
        <v>1755372.22</v>
      </c>
      <c r="G1239" s="9">
        <f t="shared" si="2"/>
        <v>578894.89</v>
      </c>
    </row>
    <row r="1240">
      <c r="A1240" s="7" t="s">
        <v>121</v>
      </c>
      <c r="B1240" s="4">
        <v>3341.0</v>
      </c>
      <c r="C1240" s="8">
        <v>154.06</v>
      </c>
      <c r="D1240" s="8">
        <v>90.93</v>
      </c>
      <c r="E1240" s="9">
        <v>514714.46</v>
      </c>
      <c r="F1240" s="9">
        <f t="shared" si="1"/>
        <v>303797.13</v>
      </c>
      <c r="G1240" s="9">
        <f t="shared" si="2"/>
        <v>210917.33</v>
      </c>
    </row>
    <row r="1241">
      <c r="A1241" s="7" t="s">
        <v>121</v>
      </c>
      <c r="B1241" s="4">
        <v>979.0</v>
      </c>
      <c r="C1241" s="8">
        <v>651.21</v>
      </c>
      <c r="D1241" s="8">
        <v>524.96</v>
      </c>
      <c r="E1241" s="9">
        <v>637534.5900000001</v>
      </c>
      <c r="F1241" s="9">
        <f t="shared" si="1"/>
        <v>513935.84</v>
      </c>
      <c r="G1241" s="9">
        <f t="shared" si="2"/>
        <v>123598.75</v>
      </c>
    </row>
    <row r="1242">
      <c r="A1242" s="7" t="s">
        <v>121</v>
      </c>
      <c r="B1242" s="4">
        <v>2602.0</v>
      </c>
      <c r="C1242" s="8">
        <v>437.2</v>
      </c>
      <c r="D1242" s="8">
        <v>263.33</v>
      </c>
      <c r="E1242" s="9">
        <v>1137594.4</v>
      </c>
      <c r="F1242" s="9">
        <f t="shared" si="1"/>
        <v>685184.66</v>
      </c>
      <c r="G1242" s="9">
        <f t="shared" si="2"/>
        <v>452409.74</v>
      </c>
    </row>
    <row r="1243">
      <c r="A1243" s="7" t="s">
        <v>121</v>
      </c>
      <c r="B1243" s="4">
        <v>4757.0</v>
      </c>
      <c r="C1243" s="8">
        <v>154.06</v>
      </c>
      <c r="D1243" s="8">
        <v>90.93</v>
      </c>
      <c r="E1243" s="9">
        <v>732863.42</v>
      </c>
      <c r="F1243" s="9">
        <f t="shared" si="1"/>
        <v>432554.01</v>
      </c>
      <c r="G1243" s="9">
        <f t="shared" si="2"/>
        <v>300309.41</v>
      </c>
    </row>
    <row r="1244">
      <c r="A1244" s="7" t="s">
        <v>121</v>
      </c>
      <c r="B1244" s="4">
        <v>8807.0</v>
      </c>
      <c r="C1244" s="8">
        <v>437.2</v>
      </c>
      <c r="D1244" s="8">
        <v>263.33</v>
      </c>
      <c r="E1244" s="9">
        <v>3850420.4</v>
      </c>
      <c r="F1244" s="9">
        <f t="shared" si="1"/>
        <v>2319147.31</v>
      </c>
      <c r="G1244" s="9">
        <f t="shared" si="2"/>
        <v>1531273.09</v>
      </c>
    </row>
    <row r="1245">
      <c r="A1245" s="7" t="s">
        <v>121</v>
      </c>
      <c r="B1245" s="4">
        <v>548.0</v>
      </c>
      <c r="C1245" s="8">
        <v>109.28</v>
      </c>
      <c r="D1245" s="8">
        <v>35.84</v>
      </c>
      <c r="E1245" s="9">
        <v>59885.44</v>
      </c>
      <c r="F1245" s="9">
        <f t="shared" si="1"/>
        <v>19640.32</v>
      </c>
      <c r="G1245" s="9">
        <f t="shared" si="2"/>
        <v>40245.12</v>
      </c>
    </row>
    <row r="1246">
      <c r="A1246" s="7" t="s">
        <v>121</v>
      </c>
      <c r="B1246" s="4">
        <v>6864.0</v>
      </c>
      <c r="C1246" s="8">
        <v>437.2</v>
      </c>
      <c r="D1246" s="8">
        <v>263.33</v>
      </c>
      <c r="E1246" s="9">
        <v>3000940.8</v>
      </c>
      <c r="F1246" s="9">
        <f t="shared" si="1"/>
        <v>1807497.12</v>
      </c>
      <c r="G1246" s="9">
        <f t="shared" si="2"/>
        <v>1193443.68</v>
      </c>
    </row>
    <row r="1247">
      <c r="A1247" s="7" t="s">
        <v>121</v>
      </c>
      <c r="B1247" s="4">
        <v>8152.0</v>
      </c>
      <c r="C1247" s="8">
        <v>255.28</v>
      </c>
      <c r="D1247" s="8">
        <v>159.42</v>
      </c>
      <c r="E1247" s="9">
        <v>2081042.56</v>
      </c>
      <c r="F1247" s="9">
        <f t="shared" si="1"/>
        <v>1299591.84</v>
      </c>
      <c r="G1247" s="9">
        <f t="shared" si="2"/>
        <v>781450.72</v>
      </c>
    </row>
    <row r="1248">
      <c r="A1248" s="7" t="s">
        <v>121</v>
      </c>
      <c r="B1248" s="4">
        <v>176.0</v>
      </c>
      <c r="C1248" s="8">
        <v>437.2</v>
      </c>
      <c r="D1248" s="8">
        <v>263.33</v>
      </c>
      <c r="E1248" s="9">
        <v>76947.2</v>
      </c>
      <c r="F1248" s="9">
        <f t="shared" si="1"/>
        <v>46346.08</v>
      </c>
      <c r="G1248" s="9">
        <f t="shared" si="2"/>
        <v>30601.12</v>
      </c>
    </row>
    <row r="1249">
      <c r="A1249" s="7" t="s">
        <v>121</v>
      </c>
      <c r="B1249" s="4">
        <v>5720.0</v>
      </c>
      <c r="C1249" s="8">
        <v>205.7</v>
      </c>
      <c r="D1249" s="8">
        <v>117.11</v>
      </c>
      <c r="E1249" s="9">
        <v>1176604.0</v>
      </c>
      <c r="F1249" s="9">
        <f t="shared" si="1"/>
        <v>669869.2</v>
      </c>
      <c r="G1249" s="9">
        <f t="shared" si="2"/>
        <v>506734.8</v>
      </c>
    </row>
    <row r="1250">
      <c r="A1250" s="7" t="s">
        <v>122</v>
      </c>
      <c r="B1250" s="4">
        <v>4693.0</v>
      </c>
      <c r="C1250" s="8">
        <v>668.27</v>
      </c>
      <c r="D1250" s="8">
        <v>502.54</v>
      </c>
      <c r="E1250" s="9">
        <v>3136191.11</v>
      </c>
      <c r="F1250" s="9">
        <f t="shared" si="1"/>
        <v>2358420.22</v>
      </c>
      <c r="G1250" s="9">
        <f t="shared" si="2"/>
        <v>777770.89</v>
      </c>
    </row>
    <row r="1251">
      <c r="A1251" s="7" t="s">
        <v>122</v>
      </c>
      <c r="B1251" s="4">
        <v>7076.0</v>
      </c>
      <c r="C1251" s="8">
        <v>255.28</v>
      </c>
      <c r="D1251" s="8">
        <v>159.42</v>
      </c>
      <c r="E1251" s="9">
        <v>1806361.28</v>
      </c>
      <c r="F1251" s="9">
        <f t="shared" si="1"/>
        <v>1128055.92</v>
      </c>
      <c r="G1251" s="9">
        <f t="shared" si="2"/>
        <v>678305.36</v>
      </c>
    </row>
    <row r="1252">
      <c r="A1252" s="7" t="s">
        <v>122</v>
      </c>
      <c r="B1252" s="4">
        <v>6813.0</v>
      </c>
      <c r="C1252" s="8">
        <v>9.33</v>
      </c>
      <c r="D1252" s="8">
        <v>6.92</v>
      </c>
      <c r="E1252" s="9">
        <v>63565.29</v>
      </c>
      <c r="F1252" s="9">
        <f t="shared" si="1"/>
        <v>47145.96</v>
      </c>
      <c r="G1252" s="9">
        <f t="shared" si="2"/>
        <v>16419.33</v>
      </c>
    </row>
    <row r="1253">
      <c r="A1253" s="7" t="s">
        <v>122</v>
      </c>
      <c r="B1253" s="4">
        <v>2013.0</v>
      </c>
      <c r="C1253" s="8">
        <v>152.58</v>
      </c>
      <c r="D1253" s="8">
        <v>97.44</v>
      </c>
      <c r="E1253" s="9">
        <v>307143.54000000004</v>
      </c>
      <c r="F1253" s="9">
        <f t="shared" si="1"/>
        <v>196146.72</v>
      </c>
      <c r="G1253" s="9">
        <f t="shared" si="2"/>
        <v>110996.82</v>
      </c>
    </row>
    <row r="1254">
      <c r="A1254" s="7" t="s">
        <v>122</v>
      </c>
      <c r="B1254" s="4">
        <v>5762.0</v>
      </c>
      <c r="C1254" s="8">
        <v>255.28</v>
      </c>
      <c r="D1254" s="8">
        <v>159.42</v>
      </c>
      <c r="E1254" s="9">
        <v>1470923.36</v>
      </c>
      <c r="F1254" s="9">
        <f t="shared" si="1"/>
        <v>918578.04</v>
      </c>
      <c r="G1254" s="9">
        <f t="shared" si="2"/>
        <v>552345.32</v>
      </c>
    </row>
    <row r="1255">
      <c r="A1255" s="7" t="s">
        <v>122</v>
      </c>
      <c r="B1255" s="4">
        <v>3844.0</v>
      </c>
      <c r="C1255" s="8">
        <v>668.27</v>
      </c>
      <c r="D1255" s="8">
        <v>502.54</v>
      </c>
      <c r="E1255" s="9">
        <v>2568829.88</v>
      </c>
      <c r="F1255" s="9">
        <f t="shared" si="1"/>
        <v>1931763.76</v>
      </c>
      <c r="G1255" s="9">
        <f t="shared" si="2"/>
        <v>637066.12</v>
      </c>
    </row>
    <row r="1256">
      <c r="A1256" s="7" t="s">
        <v>122</v>
      </c>
      <c r="B1256" s="4">
        <v>2839.0</v>
      </c>
      <c r="C1256" s="8">
        <v>47.45</v>
      </c>
      <c r="D1256" s="8">
        <v>31.79</v>
      </c>
      <c r="E1256" s="9">
        <v>134710.55000000002</v>
      </c>
      <c r="F1256" s="9">
        <f t="shared" si="1"/>
        <v>90251.81</v>
      </c>
      <c r="G1256" s="9">
        <f t="shared" si="2"/>
        <v>44458.74</v>
      </c>
    </row>
    <row r="1257">
      <c r="A1257" s="7" t="s">
        <v>122</v>
      </c>
      <c r="B1257" s="4">
        <v>8318.0</v>
      </c>
      <c r="C1257" s="8">
        <v>81.73</v>
      </c>
      <c r="D1257" s="8">
        <v>56.67</v>
      </c>
      <c r="E1257" s="9">
        <v>679830.14</v>
      </c>
      <c r="F1257" s="9">
        <f t="shared" si="1"/>
        <v>471381.06</v>
      </c>
      <c r="G1257" s="9">
        <f t="shared" si="2"/>
        <v>208449.08</v>
      </c>
    </row>
    <row r="1258">
      <c r="A1258" s="7" t="s">
        <v>122</v>
      </c>
      <c r="B1258" s="4">
        <v>2980.0</v>
      </c>
      <c r="C1258" s="8">
        <v>154.06</v>
      </c>
      <c r="D1258" s="8">
        <v>90.93</v>
      </c>
      <c r="E1258" s="9">
        <v>459098.8</v>
      </c>
      <c r="F1258" s="9">
        <f t="shared" si="1"/>
        <v>270971.4</v>
      </c>
      <c r="G1258" s="9">
        <f t="shared" si="2"/>
        <v>188127.4</v>
      </c>
    </row>
    <row r="1259">
      <c r="A1259" s="7" t="s">
        <v>122</v>
      </c>
      <c r="B1259" s="4">
        <v>3965.0</v>
      </c>
      <c r="C1259" s="8">
        <v>651.21</v>
      </c>
      <c r="D1259" s="8">
        <v>524.96</v>
      </c>
      <c r="E1259" s="9">
        <v>2582047.6500000004</v>
      </c>
      <c r="F1259" s="9">
        <f t="shared" si="1"/>
        <v>2081466.4</v>
      </c>
      <c r="G1259" s="9">
        <f t="shared" si="2"/>
        <v>500581.25</v>
      </c>
    </row>
    <row r="1260">
      <c r="A1260" s="7" t="s">
        <v>122</v>
      </c>
      <c r="B1260" s="4">
        <v>8959.0</v>
      </c>
      <c r="C1260" s="8">
        <v>421.89</v>
      </c>
      <c r="D1260" s="8">
        <v>364.69</v>
      </c>
      <c r="E1260" s="9">
        <v>3779712.51</v>
      </c>
      <c r="F1260" s="9">
        <f t="shared" si="1"/>
        <v>3267257.71</v>
      </c>
      <c r="G1260" s="9">
        <f t="shared" si="2"/>
        <v>512454.8</v>
      </c>
    </row>
    <row r="1261">
      <c r="A1261" s="7" t="s">
        <v>122</v>
      </c>
      <c r="B1261" s="4">
        <v>7962.0</v>
      </c>
      <c r="C1261" s="8">
        <v>651.21</v>
      </c>
      <c r="D1261" s="8">
        <v>524.96</v>
      </c>
      <c r="E1261" s="9">
        <v>5184934.0200000005</v>
      </c>
      <c r="F1261" s="9">
        <f t="shared" si="1"/>
        <v>4179731.52</v>
      </c>
      <c r="G1261" s="9">
        <f t="shared" si="2"/>
        <v>1005202.5</v>
      </c>
    </row>
    <row r="1262">
      <c r="A1262" s="7" t="s">
        <v>122</v>
      </c>
      <c r="B1262" s="4">
        <v>6280.0</v>
      </c>
      <c r="C1262" s="8">
        <v>421.89</v>
      </c>
      <c r="D1262" s="8">
        <v>364.69</v>
      </c>
      <c r="E1262" s="9">
        <v>2649469.1999999997</v>
      </c>
      <c r="F1262" s="9">
        <f t="shared" si="1"/>
        <v>2290253.2</v>
      </c>
      <c r="G1262" s="9">
        <f t="shared" si="2"/>
        <v>359216</v>
      </c>
    </row>
    <row r="1263">
      <c r="A1263" s="7" t="s">
        <v>122</v>
      </c>
      <c r="B1263" s="4">
        <v>4958.0</v>
      </c>
      <c r="C1263" s="8">
        <v>47.45</v>
      </c>
      <c r="D1263" s="8">
        <v>31.79</v>
      </c>
      <c r="E1263" s="9">
        <v>235257.1</v>
      </c>
      <c r="F1263" s="9">
        <f t="shared" si="1"/>
        <v>157614.82</v>
      </c>
      <c r="G1263" s="9">
        <f t="shared" si="2"/>
        <v>77642.28</v>
      </c>
    </row>
    <row r="1264">
      <c r="A1264" s="7" t="s">
        <v>122</v>
      </c>
      <c r="B1264" s="4">
        <v>3961.0</v>
      </c>
      <c r="C1264" s="8">
        <v>152.58</v>
      </c>
      <c r="D1264" s="8">
        <v>97.44</v>
      </c>
      <c r="E1264" s="9">
        <v>604369.38</v>
      </c>
      <c r="F1264" s="9">
        <f t="shared" si="1"/>
        <v>385959.84</v>
      </c>
      <c r="G1264" s="9">
        <f t="shared" si="2"/>
        <v>218409.54</v>
      </c>
    </row>
    <row r="1265">
      <c r="A1265" s="7" t="s">
        <v>122</v>
      </c>
      <c r="B1265" s="4">
        <v>1534.0</v>
      </c>
      <c r="C1265" s="8">
        <v>255.28</v>
      </c>
      <c r="D1265" s="8">
        <v>159.42</v>
      </c>
      <c r="E1265" s="9">
        <v>391599.52</v>
      </c>
      <c r="F1265" s="9">
        <f t="shared" si="1"/>
        <v>244550.28</v>
      </c>
      <c r="G1265" s="9">
        <f t="shared" si="2"/>
        <v>147049.24</v>
      </c>
    </row>
    <row r="1266">
      <c r="A1266" s="7" t="s">
        <v>122</v>
      </c>
      <c r="B1266" s="4">
        <v>5282.0</v>
      </c>
      <c r="C1266" s="8">
        <v>437.2</v>
      </c>
      <c r="D1266" s="8">
        <v>263.33</v>
      </c>
      <c r="E1266" s="9">
        <v>2309290.4</v>
      </c>
      <c r="F1266" s="9">
        <f t="shared" si="1"/>
        <v>1390909.06</v>
      </c>
      <c r="G1266" s="9">
        <f t="shared" si="2"/>
        <v>918381.34</v>
      </c>
    </row>
    <row r="1267">
      <c r="A1267" s="7" t="s">
        <v>122</v>
      </c>
      <c r="B1267" s="4">
        <v>8064.0</v>
      </c>
      <c r="C1267" s="8">
        <v>109.28</v>
      </c>
      <c r="D1267" s="8">
        <v>35.84</v>
      </c>
      <c r="E1267" s="9">
        <v>881233.92</v>
      </c>
      <c r="F1267" s="9">
        <f t="shared" si="1"/>
        <v>289013.76</v>
      </c>
      <c r="G1267" s="9">
        <f t="shared" si="2"/>
        <v>592220.16</v>
      </c>
    </row>
    <row r="1268">
      <c r="A1268" s="7" t="s">
        <v>122</v>
      </c>
      <c r="B1268" s="4">
        <v>8641.0</v>
      </c>
      <c r="C1268" s="8">
        <v>255.28</v>
      </c>
      <c r="D1268" s="8">
        <v>159.42</v>
      </c>
      <c r="E1268" s="9">
        <v>2205874.48</v>
      </c>
      <c r="F1268" s="9">
        <f t="shared" si="1"/>
        <v>1377548.22</v>
      </c>
      <c r="G1268" s="9">
        <f t="shared" si="2"/>
        <v>828326.26</v>
      </c>
    </row>
    <row r="1269">
      <c r="A1269" s="7" t="s">
        <v>122</v>
      </c>
      <c r="B1269" s="4">
        <v>6788.0</v>
      </c>
      <c r="C1269" s="8">
        <v>9.33</v>
      </c>
      <c r="D1269" s="8">
        <v>6.92</v>
      </c>
      <c r="E1269" s="9">
        <v>63332.04</v>
      </c>
      <c r="F1269" s="9">
        <f t="shared" si="1"/>
        <v>46972.96</v>
      </c>
      <c r="G1269" s="9">
        <f t="shared" si="2"/>
        <v>16359.08</v>
      </c>
    </row>
    <row r="1270">
      <c r="A1270" s="7" t="s">
        <v>122</v>
      </c>
      <c r="B1270" s="4">
        <v>3784.0</v>
      </c>
      <c r="C1270" s="8">
        <v>437.2</v>
      </c>
      <c r="D1270" s="8">
        <v>263.33</v>
      </c>
      <c r="E1270" s="9">
        <v>1654364.8</v>
      </c>
      <c r="F1270" s="9">
        <f t="shared" si="1"/>
        <v>996440.72</v>
      </c>
      <c r="G1270" s="9">
        <f t="shared" si="2"/>
        <v>657924.08</v>
      </c>
    </row>
    <row r="1271">
      <c r="A1271" s="7" t="s">
        <v>122</v>
      </c>
      <c r="B1271" s="4">
        <v>8431.0</v>
      </c>
      <c r="C1271" s="8">
        <v>9.33</v>
      </c>
      <c r="D1271" s="8">
        <v>6.92</v>
      </c>
      <c r="E1271" s="9">
        <v>78661.23</v>
      </c>
      <c r="F1271" s="9">
        <f t="shared" si="1"/>
        <v>58342.52</v>
      </c>
      <c r="G1271" s="9">
        <f t="shared" si="2"/>
        <v>20318.71</v>
      </c>
    </row>
    <row r="1272">
      <c r="A1272" s="7" t="s">
        <v>122</v>
      </c>
      <c r="B1272" s="4">
        <v>7371.0</v>
      </c>
      <c r="C1272" s="8">
        <v>9.33</v>
      </c>
      <c r="D1272" s="8">
        <v>6.92</v>
      </c>
      <c r="E1272" s="9">
        <v>68771.43000000001</v>
      </c>
      <c r="F1272" s="9">
        <f t="shared" si="1"/>
        <v>51007.32</v>
      </c>
      <c r="G1272" s="9">
        <f t="shared" si="2"/>
        <v>17764.11</v>
      </c>
    </row>
    <row r="1273">
      <c r="A1273" s="7" t="s">
        <v>122</v>
      </c>
      <c r="B1273" s="4">
        <v>4728.0</v>
      </c>
      <c r="C1273" s="8">
        <v>255.28</v>
      </c>
      <c r="D1273" s="8">
        <v>159.42</v>
      </c>
      <c r="E1273" s="9">
        <v>1206963.84</v>
      </c>
      <c r="F1273" s="9">
        <f t="shared" si="1"/>
        <v>753737.76</v>
      </c>
      <c r="G1273" s="9">
        <f t="shared" si="2"/>
        <v>453226.08</v>
      </c>
    </row>
    <row r="1274">
      <c r="A1274" s="7" t="s">
        <v>122</v>
      </c>
      <c r="B1274" s="4">
        <v>1854.0</v>
      </c>
      <c r="C1274" s="8">
        <v>81.73</v>
      </c>
      <c r="D1274" s="8">
        <v>56.67</v>
      </c>
      <c r="E1274" s="9">
        <v>151527.42</v>
      </c>
      <c r="F1274" s="9">
        <f t="shared" si="1"/>
        <v>105066.18</v>
      </c>
      <c r="G1274" s="9">
        <f t="shared" si="2"/>
        <v>46461.24</v>
      </c>
    </row>
    <row r="1275">
      <c r="A1275" s="7" t="s">
        <v>122</v>
      </c>
      <c r="B1275" s="4">
        <v>2809.0</v>
      </c>
      <c r="C1275" s="8">
        <v>651.21</v>
      </c>
      <c r="D1275" s="8">
        <v>524.96</v>
      </c>
      <c r="E1275" s="9">
        <v>1829248.8900000001</v>
      </c>
      <c r="F1275" s="9">
        <f t="shared" si="1"/>
        <v>1474612.64</v>
      </c>
      <c r="G1275" s="9">
        <f t="shared" si="2"/>
        <v>354636.25</v>
      </c>
    </row>
    <row r="1276">
      <c r="A1276" s="7" t="s">
        <v>122</v>
      </c>
      <c r="B1276" s="4">
        <v>7413.0</v>
      </c>
      <c r="C1276" s="8">
        <v>255.28</v>
      </c>
      <c r="D1276" s="8">
        <v>159.42</v>
      </c>
      <c r="E1276" s="9">
        <v>1892390.64</v>
      </c>
      <c r="F1276" s="9">
        <f t="shared" si="1"/>
        <v>1181780.46</v>
      </c>
      <c r="G1276" s="9">
        <f t="shared" si="2"/>
        <v>710610.18</v>
      </c>
    </row>
    <row r="1277">
      <c r="A1277" s="7" t="s">
        <v>122</v>
      </c>
      <c r="B1277" s="4">
        <v>3348.0</v>
      </c>
      <c r="C1277" s="8">
        <v>47.45</v>
      </c>
      <c r="D1277" s="8">
        <v>31.79</v>
      </c>
      <c r="E1277" s="9">
        <v>158862.6</v>
      </c>
      <c r="F1277" s="9">
        <f t="shared" si="1"/>
        <v>106432.92</v>
      </c>
      <c r="G1277" s="9">
        <f t="shared" si="2"/>
        <v>52429.68</v>
      </c>
    </row>
    <row r="1278">
      <c r="A1278" s="7" t="s">
        <v>122</v>
      </c>
      <c r="B1278" s="4">
        <v>35.0</v>
      </c>
      <c r="C1278" s="8">
        <v>651.21</v>
      </c>
      <c r="D1278" s="8">
        <v>524.96</v>
      </c>
      <c r="E1278" s="9">
        <v>22792.350000000002</v>
      </c>
      <c r="F1278" s="9">
        <f t="shared" si="1"/>
        <v>18373.6</v>
      </c>
      <c r="G1278" s="9">
        <f t="shared" si="2"/>
        <v>4418.75</v>
      </c>
    </row>
    <row r="1279">
      <c r="A1279" s="7" t="s">
        <v>122</v>
      </c>
      <c r="B1279" s="4">
        <v>7302.0</v>
      </c>
      <c r="C1279" s="8">
        <v>421.89</v>
      </c>
      <c r="D1279" s="8">
        <v>364.69</v>
      </c>
      <c r="E1279" s="9">
        <v>3080640.78</v>
      </c>
      <c r="F1279" s="9">
        <f t="shared" si="1"/>
        <v>2662966.38</v>
      </c>
      <c r="G1279" s="9">
        <f t="shared" si="2"/>
        <v>417674.4</v>
      </c>
    </row>
    <row r="1280">
      <c r="A1280" s="7" t="s">
        <v>122</v>
      </c>
      <c r="B1280" s="4">
        <v>6086.0</v>
      </c>
      <c r="C1280" s="8">
        <v>152.58</v>
      </c>
      <c r="D1280" s="8">
        <v>97.44</v>
      </c>
      <c r="E1280" s="9">
        <v>928601.8800000001</v>
      </c>
      <c r="F1280" s="9">
        <f t="shared" si="1"/>
        <v>593019.84</v>
      </c>
      <c r="G1280" s="9">
        <f t="shared" si="2"/>
        <v>335582.04</v>
      </c>
    </row>
    <row r="1281">
      <c r="A1281" s="7" t="s">
        <v>122</v>
      </c>
      <c r="B1281" s="4">
        <v>389.0</v>
      </c>
      <c r="C1281" s="8">
        <v>47.45</v>
      </c>
      <c r="D1281" s="8">
        <v>31.79</v>
      </c>
      <c r="E1281" s="9">
        <v>18458.050000000003</v>
      </c>
      <c r="F1281" s="9">
        <f t="shared" si="1"/>
        <v>12366.31</v>
      </c>
      <c r="G1281" s="9">
        <f t="shared" si="2"/>
        <v>6091.74</v>
      </c>
    </row>
    <row r="1282">
      <c r="A1282" s="7" t="s">
        <v>122</v>
      </c>
      <c r="B1282" s="4">
        <v>1340.0</v>
      </c>
      <c r="C1282" s="8">
        <v>154.06</v>
      </c>
      <c r="D1282" s="8">
        <v>90.93</v>
      </c>
      <c r="E1282" s="9">
        <v>206440.4</v>
      </c>
      <c r="F1282" s="9">
        <f t="shared" si="1"/>
        <v>121846.2</v>
      </c>
      <c r="G1282" s="9">
        <f t="shared" si="2"/>
        <v>84594.2</v>
      </c>
    </row>
    <row r="1283">
      <c r="A1283" s="7" t="s">
        <v>122</v>
      </c>
      <c r="B1283" s="4">
        <v>2815.0</v>
      </c>
      <c r="C1283" s="8">
        <v>651.21</v>
      </c>
      <c r="D1283" s="8">
        <v>524.96</v>
      </c>
      <c r="E1283" s="9">
        <v>1833156.1500000001</v>
      </c>
      <c r="F1283" s="9">
        <f t="shared" si="1"/>
        <v>1477762.4</v>
      </c>
      <c r="G1283" s="9">
        <f t="shared" si="2"/>
        <v>355393.75</v>
      </c>
    </row>
    <row r="1284">
      <c r="A1284" s="7" t="s">
        <v>122</v>
      </c>
      <c r="B1284" s="4">
        <v>920.0</v>
      </c>
      <c r="C1284" s="8">
        <v>81.73</v>
      </c>
      <c r="D1284" s="8">
        <v>56.67</v>
      </c>
      <c r="E1284" s="9">
        <v>75191.6</v>
      </c>
      <c r="F1284" s="9">
        <f t="shared" si="1"/>
        <v>52136.4</v>
      </c>
      <c r="G1284" s="9">
        <f t="shared" si="2"/>
        <v>23055.2</v>
      </c>
    </row>
    <row r="1285">
      <c r="A1285" s="7" t="s">
        <v>122</v>
      </c>
      <c r="B1285" s="4">
        <v>8092.0</v>
      </c>
      <c r="C1285" s="8">
        <v>81.73</v>
      </c>
      <c r="D1285" s="8">
        <v>56.67</v>
      </c>
      <c r="E1285" s="9">
        <v>661359.16</v>
      </c>
      <c r="F1285" s="9">
        <f t="shared" si="1"/>
        <v>458573.64</v>
      </c>
      <c r="G1285" s="9">
        <f t="shared" si="2"/>
        <v>202785.52</v>
      </c>
    </row>
    <row r="1286">
      <c r="A1286" s="7" t="s">
        <v>122</v>
      </c>
      <c r="B1286" s="4">
        <v>3346.0</v>
      </c>
      <c r="C1286" s="8">
        <v>205.7</v>
      </c>
      <c r="D1286" s="8">
        <v>117.11</v>
      </c>
      <c r="E1286" s="9">
        <v>688272.2</v>
      </c>
      <c r="F1286" s="9">
        <f t="shared" si="1"/>
        <v>391850.06</v>
      </c>
      <c r="G1286" s="9">
        <f t="shared" si="2"/>
        <v>296422.14</v>
      </c>
    </row>
    <row r="1287">
      <c r="A1287" s="7" t="s">
        <v>122</v>
      </c>
      <c r="B1287" s="4">
        <v>5772.0</v>
      </c>
      <c r="C1287" s="8">
        <v>152.58</v>
      </c>
      <c r="D1287" s="8">
        <v>97.44</v>
      </c>
      <c r="E1287" s="9">
        <v>880691.7600000001</v>
      </c>
      <c r="F1287" s="9">
        <f t="shared" si="1"/>
        <v>562423.68</v>
      </c>
      <c r="G1287" s="9">
        <f t="shared" si="2"/>
        <v>318268.08</v>
      </c>
    </row>
    <row r="1288">
      <c r="A1288" s="7" t="s">
        <v>122</v>
      </c>
      <c r="B1288" s="4">
        <v>8676.0</v>
      </c>
      <c r="C1288" s="8">
        <v>154.06</v>
      </c>
      <c r="D1288" s="8">
        <v>90.93</v>
      </c>
      <c r="E1288" s="9">
        <v>1336624.56</v>
      </c>
      <c r="F1288" s="9">
        <f t="shared" si="1"/>
        <v>788908.68</v>
      </c>
      <c r="G1288" s="9">
        <f t="shared" si="2"/>
        <v>547715.88</v>
      </c>
    </row>
    <row r="1289">
      <c r="A1289" s="7" t="s">
        <v>122</v>
      </c>
      <c r="B1289" s="4">
        <v>4061.0</v>
      </c>
      <c r="C1289" s="8">
        <v>152.58</v>
      </c>
      <c r="D1289" s="8">
        <v>97.44</v>
      </c>
      <c r="E1289" s="9">
        <v>619627.38</v>
      </c>
      <c r="F1289" s="9">
        <f t="shared" si="1"/>
        <v>395703.84</v>
      </c>
      <c r="G1289" s="9">
        <f t="shared" si="2"/>
        <v>223923.54</v>
      </c>
    </row>
    <row r="1290">
      <c r="A1290" s="7" t="s">
        <v>122</v>
      </c>
      <c r="B1290" s="4">
        <v>1642.0</v>
      </c>
      <c r="C1290" s="8">
        <v>109.28</v>
      </c>
      <c r="D1290" s="8">
        <v>35.84</v>
      </c>
      <c r="E1290" s="9">
        <v>179437.76</v>
      </c>
      <c r="F1290" s="9">
        <f t="shared" si="1"/>
        <v>58849.28</v>
      </c>
      <c r="G1290" s="9">
        <f t="shared" si="2"/>
        <v>120588.48</v>
      </c>
    </row>
    <row r="1291">
      <c r="A1291" s="7" t="s">
        <v>122</v>
      </c>
      <c r="B1291" s="4">
        <v>4924.0</v>
      </c>
      <c r="C1291" s="8">
        <v>47.45</v>
      </c>
      <c r="D1291" s="8">
        <v>31.79</v>
      </c>
      <c r="E1291" s="9">
        <v>233643.80000000002</v>
      </c>
      <c r="F1291" s="9">
        <f t="shared" si="1"/>
        <v>156533.96</v>
      </c>
      <c r="G1291" s="9">
        <f t="shared" si="2"/>
        <v>77109.84</v>
      </c>
    </row>
    <row r="1292">
      <c r="A1292" s="7" t="s">
        <v>122</v>
      </c>
      <c r="B1292" s="4">
        <v>7603.0</v>
      </c>
      <c r="C1292" s="8">
        <v>421.89</v>
      </c>
      <c r="D1292" s="8">
        <v>364.69</v>
      </c>
      <c r="E1292" s="9">
        <v>3207629.67</v>
      </c>
      <c r="F1292" s="9">
        <f t="shared" si="1"/>
        <v>2772738.07</v>
      </c>
      <c r="G1292" s="9">
        <f t="shared" si="2"/>
        <v>434891.6</v>
      </c>
    </row>
    <row r="1293">
      <c r="A1293" s="7" t="s">
        <v>122</v>
      </c>
      <c r="B1293" s="4">
        <v>9379.0</v>
      </c>
      <c r="C1293" s="8">
        <v>437.2</v>
      </c>
      <c r="D1293" s="8">
        <v>263.33</v>
      </c>
      <c r="E1293" s="9">
        <v>4100498.8</v>
      </c>
      <c r="F1293" s="9">
        <f t="shared" si="1"/>
        <v>2469772.07</v>
      </c>
      <c r="G1293" s="9">
        <f t="shared" si="2"/>
        <v>1630726.73</v>
      </c>
    </row>
    <row r="1294">
      <c r="A1294" s="7" t="s">
        <v>122</v>
      </c>
      <c r="B1294" s="4">
        <v>2073.0</v>
      </c>
      <c r="C1294" s="8">
        <v>205.7</v>
      </c>
      <c r="D1294" s="8">
        <v>117.11</v>
      </c>
      <c r="E1294" s="9">
        <v>426416.1</v>
      </c>
      <c r="F1294" s="9">
        <f t="shared" si="1"/>
        <v>242769.03</v>
      </c>
      <c r="G1294" s="9">
        <f t="shared" si="2"/>
        <v>183647.07</v>
      </c>
    </row>
    <row r="1295">
      <c r="A1295" s="7" t="s">
        <v>122</v>
      </c>
      <c r="B1295" s="4">
        <v>5217.0</v>
      </c>
      <c r="C1295" s="8">
        <v>651.21</v>
      </c>
      <c r="D1295" s="8">
        <v>524.96</v>
      </c>
      <c r="E1295" s="9">
        <v>3397362.5700000003</v>
      </c>
      <c r="F1295" s="9">
        <f t="shared" si="1"/>
        <v>2738716.32</v>
      </c>
      <c r="G1295" s="9">
        <f t="shared" si="2"/>
        <v>658646.25</v>
      </c>
    </row>
    <row r="1296">
      <c r="A1296" s="7" t="s">
        <v>122</v>
      </c>
      <c r="B1296" s="4">
        <v>2378.0</v>
      </c>
      <c r="C1296" s="8">
        <v>668.27</v>
      </c>
      <c r="D1296" s="8">
        <v>502.54</v>
      </c>
      <c r="E1296" s="9">
        <v>1589146.06</v>
      </c>
      <c r="F1296" s="9">
        <f t="shared" si="1"/>
        <v>1195040.12</v>
      </c>
      <c r="G1296" s="9">
        <f t="shared" si="2"/>
        <v>394105.94</v>
      </c>
    </row>
    <row r="1297">
      <c r="A1297" s="7" t="s">
        <v>122</v>
      </c>
      <c r="B1297" s="4">
        <v>5260.0</v>
      </c>
      <c r="C1297" s="8">
        <v>152.58</v>
      </c>
      <c r="D1297" s="8">
        <v>97.44</v>
      </c>
      <c r="E1297" s="9">
        <v>802570.8</v>
      </c>
      <c r="F1297" s="9">
        <f t="shared" si="1"/>
        <v>512534.4</v>
      </c>
      <c r="G1297" s="9">
        <f t="shared" si="2"/>
        <v>290036.4</v>
      </c>
    </row>
    <row r="1298">
      <c r="A1298" s="7" t="s">
        <v>122</v>
      </c>
      <c r="B1298" s="4">
        <v>9929.0</v>
      </c>
      <c r="C1298" s="8">
        <v>9.33</v>
      </c>
      <c r="D1298" s="8">
        <v>6.92</v>
      </c>
      <c r="E1298" s="9">
        <v>92637.57</v>
      </c>
      <c r="F1298" s="9">
        <f t="shared" si="1"/>
        <v>68708.68</v>
      </c>
      <c r="G1298" s="9">
        <f t="shared" si="2"/>
        <v>23928.89</v>
      </c>
    </row>
    <row r="1299">
      <c r="A1299" s="7" t="s">
        <v>122</v>
      </c>
      <c r="B1299" s="4">
        <v>1465.0</v>
      </c>
      <c r="C1299" s="8">
        <v>47.45</v>
      </c>
      <c r="D1299" s="8">
        <v>31.79</v>
      </c>
      <c r="E1299" s="9">
        <v>69514.25</v>
      </c>
      <c r="F1299" s="9">
        <f t="shared" si="1"/>
        <v>46572.35</v>
      </c>
      <c r="G1299" s="9">
        <f t="shared" si="2"/>
        <v>22941.9</v>
      </c>
    </row>
    <row r="1300">
      <c r="A1300" s="7" t="s">
        <v>122</v>
      </c>
      <c r="B1300" s="4">
        <v>2366.0</v>
      </c>
      <c r="C1300" s="8">
        <v>109.28</v>
      </c>
      <c r="D1300" s="8">
        <v>35.84</v>
      </c>
      <c r="E1300" s="9">
        <v>258556.48</v>
      </c>
      <c r="F1300" s="9">
        <f t="shared" si="1"/>
        <v>84797.44</v>
      </c>
      <c r="G1300" s="9">
        <f t="shared" si="2"/>
        <v>173759.04</v>
      </c>
    </row>
    <row r="1301">
      <c r="A1301" s="7" t="s">
        <v>122</v>
      </c>
      <c r="B1301" s="4">
        <v>7296.0</v>
      </c>
      <c r="C1301" s="8">
        <v>47.45</v>
      </c>
      <c r="D1301" s="8">
        <v>31.79</v>
      </c>
      <c r="E1301" s="9">
        <v>346195.2</v>
      </c>
      <c r="F1301" s="9">
        <f t="shared" si="1"/>
        <v>231939.84</v>
      </c>
      <c r="G1301" s="9">
        <f t="shared" si="2"/>
        <v>114255.36</v>
      </c>
    </row>
    <row r="1302">
      <c r="A1302" s="7" t="s">
        <v>122</v>
      </c>
      <c r="B1302" s="4">
        <v>3287.0</v>
      </c>
      <c r="C1302" s="8">
        <v>255.28</v>
      </c>
      <c r="D1302" s="8">
        <v>159.42</v>
      </c>
      <c r="E1302" s="9">
        <v>839105.36</v>
      </c>
      <c r="F1302" s="9">
        <f t="shared" si="1"/>
        <v>524013.54</v>
      </c>
      <c r="G1302" s="9">
        <f t="shared" si="2"/>
        <v>315091.82</v>
      </c>
    </row>
    <row r="1303">
      <c r="A1303" s="7" t="s">
        <v>122</v>
      </c>
      <c r="B1303" s="4">
        <v>6375.0</v>
      </c>
      <c r="C1303" s="8">
        <v>651.21</v>
      </c>
      <c r="D1303" s="8">
        <v>524.96</v>
      </c>
      <c r="E1303" s="9">
        <v>4151463.75</v>
      </c>
      <c r="F1303" s="9">
        <f t="shared" si="1"/>
        <v>3346620</v>
      </c>
      <c r="G1303" s="9">
        <f t="shared" si="2"/>
        <v>804843.75</v>
      </c>
    </row>
    <row r="1304">
      <c r="A1304" s="7" t="s">
        <v>122</v>
      </c>
      <c r="B1304" s="4">
        <v>1529.0</v>
      </c>
      <c r="C1304" s="8">
        <v>81.73</v>
      </c>
      <c r="D1304" s="8">
        <v>56.67</v>
      </c>
      <c r="E1304" s="9">
        <v>124965.17000000001</v>
      </c>
      <c r="F1304" s="9">
        <f t="shared" si="1"/>
        <v>86648.43</v>
      </c>
      <c r="G1304" s="9">
        <f t="shared" si="2"/>
        <v>38316.74</v>
      </c>
    </row>
    <row r="1305">
      <c r="A1305" s="7" t="s">
        <v>122</v>
      </c>
      <c r="B1305" s="4">
        <v>306.0</v>
      </c>
      <c r="C1305" s="8">
        <v>421.89</v>
      </c>
      <c r="D1305" s="8">
        <v>364.69</v>
      </c>
      <c r="E1305" s="9">
        <v>129098.34</v>
      </c>
      <c r="F1305" s="9">
        <f t="shared" si="1"/>
        <v>111595.14</v>
      </c>
      <c r="G1305" s="9">
        <f t="shared" si="2"/>
        <v>17503.2</v>
      </c>
    </row>
    <row r="1306">
      <c r="A1306" s="7" t="s">
        <v>122</v>
      </c>
      <c r="B1306" s="4">
        <v>2091.0</v>
      </c>
      <c r="C1306" s="8">
        <v>668.27</v>
      </c>
      <c r="D1306" s="8">
        <v>502.54</v>
      </c>
      <c r="E1306" s="9">
        <v>1397352.57</v>
      </c>
      <c r="F1306" s="9">
        <f t="shared" si="1"/>
        <v>1050811.14</v>
      </c>
      <c r="G1306" s="9">
        <f t="shared" si="2"/>
        <v>346541.43</v>
      </c>
    </row>
    <row r="1307">
      <c r="A1307" s="7" t="s">
        <v>122</v>
      </c>
      <c r="B1307" s="4">
        <v>9381.0</v>
      </c>
      <c r="C1307" s="8">
        <v>421.89</v>
      </c>
      <c r="D1307" s="8">
        <v>364.69</v>
      </c>
      <c r="E1307" s="9">
        <v>3957750.09</v>
      </c>
      <c r="F1307" s="9">
        <f t="shared" si="1"/>
        <v>3421156.89</v>
      </c>
      <c r="G1307" s="9">
        <f t="shared" si="2"/>
        <v>536593.2</v>
      </c>
    </row>
    <row r="1308">
      <c r="A1308" s="7" t="s">
        <v>122</v>
      </c>
      <c r="B1308" s="4">
        <v>5037.0</v>
      </c>
      <c r="C1308" s="8">
        <v>154.06</v>
      </c>
      <c r="D1308" s="8">
        <v>90.93</v>
      </c>
      <c r="E1308" s="9">
        <v>776000.22</v>
      </c>
      <c r="F1308" s="9">
        <f t="shared" si="1"/>
        <v>458014.41</v>
      </c>
      <c r="G1308" s="9">
        <f t="shared" si="2"/>
        <v>317985.81</v>
      </c>
    </row>
    <row r="1309">
      <c r="A1309" s="7" t="s">
        <v>122</v>
      </c>
      <c r="B1309" s="4">
        <v>803.0</v>
      </c>
      <c r="C1309" s="8">
        <v>9.33</v>
      </c>
      <c r="D1309" s="8">
        <v>6.92</v>
      </c>
      <c r="E1309" s="9">
        <v>7491.99</v>
      </c>
      <c r="F1309" s="9">
        <f t="shared" si="1"/>
        <v>5556.76</v>
      </c>
      <c r="G1309" s="9">
        <f t="shared" si="2"/>
        <v>1935.23</v>
      </c>
    </row>
    <row r="1310">
      <c r="A1310" s="7" t="s">
        <v>122</v>
      </c>
      <c r="B1310" s="4">
        <v>2708.0</v>
      </c>
      <c r="C1310" s="8">
        <v>651.21</v>
      </c>
      <c r="D1310" s="8">
        <v>524.96</v>
      </c>
      <c r="E1310" s="9">
        <v>1763476.6800000002</v>
      </c>
      <c r="F1310" s="9">
        <f t="shared" si="1"/>
        <v>1421591.68</v>
      </c>
      <c r="G1310" s="9">
        <f t="shared" si="2"/>
        <v>341885</v>
      </c>
    </row>
    <row r="1311">
      <c r="A1311" s="7" t="s">
        <v>122</v>
      </c>
      <c r="B1311" s="4">
        <v>9923.0</v>
      </c>
      <c r="C1311" s="8">
        <v>47.45</v>
      </c>
      <c r="D1311" s="8">
        <v>31.79</v>
      </c>
      <c r="E1311" s="9">
        <v>470846.35000000003</v>
      </c>
      <c r="F1311" s="9">
        <f t="shared" si="1"/>
        <v>315452.17</v>
      </c>
      <c r="G1311" s="9">
        <f t="shared" si="2"/>
        <v>155394.18</v>
      </c>
    </row>
    <row r="1312">
      <c r="A1312" s="7" t="s">
        <v>122</v>
      </c>
      <c r="B1312" s="4">
        <v>2112.0</v>
      </c>
      <c r="C1312" s="8">
        <v>651.21</v>
      </c>
      <c r="D1312" s="8">
        <v>524.96</v>
      </c>
      <c r="E1312" s="9">
        <v>1375355.52</v>
      </c>
      <c r="F1312" s="9">
        <f t="shared" si="1"/>
        <v>1108715.52</v>
      </c>
      <c r="G1312" s="9">
        <f t="shared" si="2"/>
        <v>266640</v>
      </c>
    </row>
    <row r="1313">
      <c r="A1313" s="7" t="s">
        <v>122</v>
      </c>
      <c r="B1313" s="4">
        <v>6380.0</v>
      </c>
      <c r="C1313" s="8">
        <v>152.58</v>
      </c>
      <c r="D1313" s="8">
        <v>97.44</v>
      </c>
      <c r="E1313" s="9">
        <v>973460.4</v>
      </c>
      <c r="F1313" s="9">
        <f t="shared" si="1"/>
        <v>621667.2</v>
      </c>
      <c r="G1313" s="9">
        <f t="shared" si="2"/>
        <v>351793.2</v>
      </c>
    </row>
    <row r="1314">
      <c r="A1314" s="7" t="s">
        <v>122</v>
      </c>
      <c r="B1314" s="4">
        <v>3801.0</v>
      </c>
      <c r="C1314" s="8">
        <v>668.27</v>
      </c>
      <c r="D1314" s="8">
        <v>502.54</v>
      </c>
      <c r="E1314" s="9">
        <v>2540094.27</v>
      </c>
      <c r="F1314" s="9">
        <f t="shared" si="1"/>
        <v>1910154.54</v>
      </c>
      <c r="G1314" s="9">
        <f t="shared" si="2"/>
        <v>629939.73</v>
      </c>
    </row>
    <row r="1315">
      <c r="A1315" s="7" t="s">
        <v>122</v>
      </c>
      <c r="B1315" s="4">
        <v>2162.0</v>
      </c>
      <c r="C1315" s="8">
        <v>651.21</v>
      </c>
      <c r="D1315" s="8">
        <v>524.96</v>
      </c>
      <c r="E1315" s="9">
        <v>1407916.02</v>
      </c>
      <c r="F1315" s="9">
        <f t="shared" si="1"/>
        <v>1134963.52</v>
      </c>
      <c r="G1315" s="9">
        <f t="shared" si="2"/>
        <v>272952.5</v>
      </c>
    </row>
    <row r="1316">
      <c r="A1316" s="7" t="s">
        <v>122</v>
      </c>
      <c r="B1316" s="4">
        <v>4396.0</v>
      </c>
      <c r="C1316" s="8">
        <v>154.06</v>
      </c>
      <c r="D1316" s="8">
        <v>90.93</v>
      </c>
      <c r="E1316" s="9">
        <v>677247.76</v>
      </c>
      <c r="F1316" s="9">
        <f t="shared" si="1"/>
        <v>399728.28</v>
      </c>
      <c r="G1316" s="9">
        <f t="shared" si="2"/>
        <v>277519.48</v>
      </c>
    </row>
    <row r="1317">
      <c r="A1317" s="7" t="s">
        <v>122</v>
      </c>
      <c r="B1317" s="4">
        <v>8458.0</v>
      </c>
      <c r="C1317" s="8">
        <v>154.06</v>
      </c>
      <c r="D1317" s="8">
        <v>90.93</v>
      </c>
      <c r="E1317" s="9">
        <v>1303039.48</v>
      </c>
      <c r="F1317" s="9">
        <f t="shared" si="1"/>
        <v>769085.94</v>
      </c>
      <c r="G1317" s="9">
        <f t="shared" si="2"/>
        <v>533953.54</v>
      </c>
    </row>
    <row r="1318">
      <c r="A1318" s="7" t="s">
        <v>122</v>
      </c>
      <c r="B1318" s="4">
        <v>1818.0</v>
      </c>
      <c r="C1318" s="8">
        <v>437.2</v>
      </c>
      <c r="D1318" s="8">
        <v>263.33</v>
      </c>
      <c r="E1318" s="9">
        <v>794829.6</v>
      </c>
      <c r="F1318" s="9">
        <f t="shared" si="1"/>
        <v>478733.94</v>
      </c>
      <c r="G1318" s="9">
        <f t="shared" si="2"/>
        <v>316095.66</v>
      </c>
    </row>
    <row r="1319">
      <c r="A1319" s="7" t="s">
        <v>122</v>
      </c>
      <c r="B1319" s="4">
        <v>8978.0</v>
      </c>
      <c r="C1319" s="8">
        <v>421.89</v>
      </c>
      <c r="D1319" s="8">
        <v>364.69</v>
      </c>
      <c r="E1319" s="9">
        <v>3787728.42</v>
      </c>
      <c r="F1319" s="9">
        <f t="shared" si="1"/>
        <v>3274186.82</v>
      </c>
      <c r="G1319" s="9">
        <f t="shared" si="2"/>
        <v>513541.6</v>
      </c>
    </row>
    <row r="1320">
      <c r="A1320" s="7" t="s">
        <v>122</v>
      </c>
      <c r="B1320" s="4">
        <v>2337.0</v>
      </c>
      <c r="C1320" s="8">
        <v>154.06</v>
      </c>
      <c r="D1320" s="8">
        <v>90.93</v>
      </c>
      <c r="E1320" s="9">
        <v>360038.22000000003</v>
      </c>
      <c r="F1320" s="9">
        <f t="shared" si="1"/>
        <v>212503.41</v>
      </c>
      <c r="G1320" s="9">
        <f t="shared" si="2"/>
        <v>147534.81</v>
      </c>
    </row>
    <row r="1321">
      <c r="A1321" s="7" t="s">
        <v>122</v>
      </c>
      <c r="B1321" s="4">
        <v>3006.0</v>
      </c>
      <c r="C1321" s="8">
        <v>152.58</v>
      </c>
      <c r="D1321" s="8">
        <v>97.44</v>
      </c>
      <c r="E1321" s="9">
        <v>458655.48000000004</v>
      </c>
      <c r="F1321" s="9">
        <f t="shared" si="1"/>
        <v>292904.64</v>
      </c>
      <c r="G1321" s="9">
        <f t="shared" si="2"/>
        <v>165750.84</v>
      </c>
    </row>
    <row r="1322">
      <c r="A1322" s="7" t="s">
        <v>122</v>
      </c>
      <c r="B1322" s="4">
        <v>5283.0</v>
      </c>
      <c r="C1322" s="8">
        <v>437.2</v>
      </c>
      <c r="D1322" s="8">
        <v>263.33</v>
      </c>
      <c r="E1322" s="9">
        <v>2309727.6</v>
      </c>
      <c r="F1322" s="9">
        <f t="shared" si="1"/>
        <v>1391172.39</v>
      </c>
      <c r="G1322" s="9">
        <f t="shared" si="2"/>
        <v>918555.21</v>
      </c>
    </row>
    <row r="1323">
      <c r="A1323" s="7" t="s">
        <v>122</v>
      </c>
      <c r="B1323" s="4">
        <v>6605.0</v>
      </c>
      <c r="C1323" s="8">
        <v>81.73</v>
      </c>
      <c r="D1323" s="8">
        <v>56.67</v>
      </c>
      <c r="E1323" s="9">
        <v>539826.65</v>
      </c>
      <c r="F1323" s="9">
        <f t="shared" si="1"/>
        <v>374305.35</v>
      </c>
      <c r="G1323" s="9">
        <f t="shared" si="2"/>
        <v>165521.3</v>
      </c>
    </row>
    <row r="1324">
      <c r="A1324" s="7" t="s">
        <v>122</v>
      </c>
      <c r="B1324" s="4">
        <v>1557.0</v>
      </c>
      <c r="C1324" s="8">
        <v>437.2</v>
      </c>
      <c r="D1324" s="8">
        <v>263.33</v>
      </c>
      <c r="E1324" s="9">
        <v>680720.4</v>
      </c>
      <c r="F1324" s="9">
        <f t="shared" si="1"/>
        <v>410004.81</v>
      </c>
      <c r="G1324" s="9">
        <f t="shared" si="2"/>
        <v>270715.59</v>
      </c>
    </row>
    <row r="1325">
      <c r="A1325" s="7" t="s">
        <v>122</v>
      </c>
      <c r="B1325" s="4">
        <v>9821.0</v>
      </c>
      <c r="C1325" s="8">
        <v>9.33</v>
      </c>
      <c r="D1325" s="8">
        <v>6.92</v>
      </c>
      <c r="E1325" s="9">
        <v>91629.93000000001</v>
      </c>
      <c r="F1325" s="9">
        <f t="shared" si="1"/>
        <v>67961.32</v>
      </c>
      <c r="G1325" s="9">
        <f t="shared" si="2"/>
        <v>23668.61</v>
      </c>
    </row>
    <row r="1326">
      <c r="A1326" s="7" t="s">
        <v>122</v>
      </c>
      <c r="B1326" s="4">
        <v>4338.0</v>
      </c>
      <c r="C1326" s="8">
        <v>421.89</v>
      </c>
      <c r="D1326" s="8">
        <v>364.69</v>
      </c>
      <c r="E1326" s="9">
        <v>1830158.8199999998</v>
      </c>
      <c r="F1326" s="9">
        <f t="shared" si="1"/>
        <v>1582025.22</v>
      </c>
      <c r="G1326" s="9">
        <f t="shared" si="2"/>
        <v>248133.6</v>
      </c>
    </row>
    <row r="1327">
      <c r="A1327" s="7" t="s">
        <v>122</v>
      </c>
      <c r="B1327" s="4">
        <v>4219.0</v>
      </c>
      <c r="C1327" s="8">
        <v>9.33</v>
      </c>
      <c r="D1327" s="8">
        <v>6.92</v>
      </c>
      <c r="E1327" s="9">
        <v>39363.27</v>
      </c>
      <c r="F1327" s="9">
        <f t="shared" si="1"/>
        <v>29195.48</v>
      </c>
      <c r="G1327" s="9">
        <f t="shared" si="2"/>
        <v>10167.79</v>
      </c>
    </row>
    <row r="1328">
      <c r="A1328" s="7" t="s">
        <v>122</v>
      </c>
      <c r="B1328" s="4">
        <v>6134.0</v>
      </c>
      <c r="C1328" s="8">
        <v>668.27</v>
      </c>
      <c r="D1328" s="8">
        <v>502.54</v>
      </c>
      <c r="E1328" s="9">
        <v>4099168.1799999997</v>
      </c>
      <c r="F1328" s="9">
        <f t="shared" si="1"/>
        <v>3082580.36</v>
      </c>
      <c r="G1328" s="9">
        <f t="shared" si="2"/>
        <v>1016587.82</v>
      </c>
    </row>
    <row r="1329">
      <c r="A1329" s="7" t="s">
        <v>122</v>
      </c>
      <c r="B1329" s="4">
        <v>9917.0</v>
      </c>
      <c r="C1329" s="8">
        <v>154.06</v>
      </c>
      <c r="D1329" s="8">
        <v>90.93</v>
      </c>
      <c r="E1329" s="9">
        <v>1527813.02</v>
      </c>
      <c r="F1329" s="9">
        <f t="shared" si="1"/>
        <v>901752.81</v>
      </c>
      <c r="G1329" s="9">
        <f t="shared" si="2"/>
        <v>626060.21</v>
      </c>
    </row>
    <row r="1330">
      <c r="A1330" s="7" t="s">
        <v>122</v>
      </c>
      <c r="B1330" s="4">
        <v>6893.0</v>
      </c>
      <c r="C1330" s="8">
        <v>154.06</v>
      </c>
      <c r="D1330" s="8">
        <v>90.93</v>
      </c>
      <c r="E1330" s="9">
        <v>1061935.58</v>
      </c>
      <c r="F1330" s="9">
        <f t="shared" si="1"/>
        <v>626780.49</v>
      </c>
      <c r="G1330" s="9">
        <f t="shared" si="2"/>
        <v>435155.09</v>
      </c>
    </row>
    <row r="1331">
      <c r="A1331" s="7" t="s">
        <v>122</v>
      </c>
      <c r="B1331" s="4">
        <v>6362.0</v>
      </c>
      <c r="C1331" s="8">
        <v>9.33</v>
      </c>
      <c r="D1331" s="8">
        <v>6.92</v>
      </c>
      <c r="E1331" s="9">
        <v>59357.46</v>
      </c>
      <c r="F1331" s="9">
        <f t="shared" si="1"/>
        <v>44025.04</v>
      </c>
      <c r="G1331" s="9">
        <f t="shared" si="2"/>
        <v>15332.42</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hidden="1" min="2" max="2" width="12.63"/>
  </cols>
  <sheetData>
    <row r="1"/>
    <row r="2"/>
    <row r="3"/>
    <row r="4"/>
    <row r="5"/>
    <row r="6"/>
    <row r="7"/>
    <row r="8"/>
    <row r="9"/>
    <row r="10"/>
    <row r="11"/>
    <row r="12"/>
    <row r="13"/>
  </sheetData>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